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8.xml" ContentType="application/vnd.ms-excel.controlproperties+xml"/>
  <Override PartName="/xl/drawings/drawing9.xml" ContentType="application/vnd.openxmlformats-officedocument.drawing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-15" windowWidth="17625" windowHeight="11475" tabRatio="899" firstSheet="3" activeTab="3"/>
  </bookViews>
  <sheets>
    <sheet name="START HERE" sheetId="30" r:id="rId1"/>
    <sheet name="List_of_recipes" sheetId="21" r:id="rId2"/>
    <sheet name="User_help" sheetId="28" r:id="rId3"/>
    <sheet name="100_UOX_Once_Thru" sheetId="5" r:id="rId4"/>
    <sheet name="200_Other_Once_Thru" sheetId="22" r:id="rId5"/>
    <sheet name="300_LWR_MOX" sheetId="6" r:id="rId6"/>
    <sheet name="400_LWR_IMF" sheetId="7" r:id="rId7"/>
    <sheet name="500_Other_Thermal_Recycle" sheetId="25" r:id="rId8"/>
    <sheet name="600_Metal_Cooled_FR" sheetId="8" r:id="rId9"/>
    <sheet name="700_Other_Cooled_FR" sheetId="23" r:id="rId10"/>
    <sheet name="Interpolation LWR BU" sheetId="10" r:id="rId11"/>
    <sheet name="Interpolation FR-metal CR" sheetId="11" r:id="rId12"/>
    <sheet name="Interpolation FR-oxide CR" sheetId="26" r:id="rId13"/>
    <sheet name="Yellow" sheetId="14" r:id="rId14"/>
    <sheet name="Ecru" sheetId="17" r:id="rId15"/>
    <sheet name="Blue" sheetId="15" r:id="rId16"/>
    <sheet name="Green" sheetId="16" r:id="rId17"/>
    <sheet name="Halflifes" sheetId="18" r:id="rId18"/>
    <sheet name="Nu" sheetId="20" r:id="rId19"/>
    <sheet name="vision k-infinity ver1" sheetId="19" r:id="rId20"/>
  </sheets>
  <calcPr calcId="145621"/>
</workbook>
</file>

<file path=xl/calcChain.xml><?xml version="1.0" encoding="utf-8"?>
<calcChain xmlns="http://schemas.openxmlformats.org/spreadsheetml/2006/main">
  <c r="K36" i="5" l="1"/>
  <c r="AR121" i="23" l="1"/>
  <c r="N110" i="5"/>
  <c r="AL98" i="23" l="1"/>
  <c r="AP407" i="23"/>
  <c r="AO407" i="23"/>
  <c r="AN407" i="23"/>
  <c r="AM407" i="23"/>
  <c r="AL407" i="23"/>
  <c r="AP386" i="23"/>
  <c r="AO386" i="23"/>
  <c r="AN386" i="23"/>
  <c r="AM386" i="23"/>
  <c r="AL386" i="23"/>
  <c r="AP181" i="23"/>
  <c r="AO181" i="23"/>
  <c r="AN181" i="23"/>
  <c r="AM181" i="23"/>
  <c r="AL181" i="23"/>
  <c r="AP98" i="23"/>
  <c r="AO98" i="23"/>
  <c r="AN98" i="23"/>
  <c r="AM98" i="23"/>
  <c r="DF97" i="8" l="1"/>
  <c r="DF96" i="8"/>
  <c r="BJ30" i="8"/>
  <c r="BJ29" i="8"/>
  <c r="BD30" i="8"/>
  <c r="BD29" i="8"/>
  <c r="AX30" i="8"/>
  <c r="AX29" i="8"/>
  <c r="AR30" i="8"/>
  <c r="AR29" i="8"/>
  <c r="AL30" i="8"/>
  <c r="AL29" i="8"/>
  <c r="AD407" i="23" l="1"/>
  <c r="AC407" i="23"/>
  <c r="AB407" i="23"/>
  <c r="AA407" i="23"/>
  <c r="AD386" i="23"/>
  <c r="AC386" i="23"/>
  <c r="AB386" i="23"/>
  <c r="AA386" i="23"/>
  <c r="AD181" i="23"/>
  <c r="AC181" i="23"/>
  <c r="AB181" i="23"/>
  <c r="AA181" i="23"/>
  <c r="AD98" i="23"/>
  <c r="AC98" i="23"/>
  <c r="AB98" i="23"/>
  <c r="AA98" i="23"/>
  <c r="Z407" i="23"/>
  <c r="Z386" i="23"/>
  <c r="Z181" i="23"/>
  <c r="Z98" i="23"/>
  <c r="N181" i="23"/>
  <c r="M136" i="5" l="1"/>
  <c r="N136" i="5"/>
  <c r="O136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B407" i="7" l="1"/>
  <c r="O398" i="7"/>
  <c r="P398" i="7" s="1"/>
  <c r="Q398" i="7" s="1"/>
  <c r="R398" i="7" s="1"/>
  <c r="O392" i="7"/>
  <c r="P392" i="7" s="1"/>
  <c r="Q392" i="7" s="1"/>
  <c r="R392" i="7" s="1"/>
  <c r="O388" i="7"/>
  <c r="P388" i="7" s="1"/>
  <c r="Q388" i="7" s="1"/>
  <c r="R388" i="7" s="1"/>
  <c r="O387" i="7"/>
  <c r="P387" i="7" s="1"/>
  <c r="Q387" i="7" s="1"/>
  <c r="R387" i="7" s="1"/>
  <c r="AG398" i="7"/>
  <c r="AH398" i="7" s="1"/>
  <c r="AI398" i="7" s="1"/>
  <c r="AJ398" i="7" s="1"/>
  <c r="AG392" i="7"/>
  <c r="AH392" i="7" s="1"/>
  <c r="AI392" i="7" s="1"/>
  <c r="AJ392" i="7" s="1"/>
  <c r="AG388" i="7"/>
  <c r="AH388" i="7" s="1"/>
  <c r="AI388" i="7" s="1"/>
  <c r="AJ388" i="7" s="1"/>
  <c r="AG387" i="7"/>
  <c r="AH387" i="7" s="1"/>
  <c r="AI387" i="7" s="1"/>
  <c r="AJ387" i="7" s="1"/>
  <c r="AA398" i="7"/>
  <c r="AB398" i="7" s="1"/>
  <c r="AC398" i="7" s="1"/>
  <c r="AD398" i="7" s="1"/>
  <c r="AA392" i="7"/>
  <c r="AB392" i="7" s="1"/>
  <c r="AC392" i="7" s="1"/>
  <c r="AD392" i="7" s="1"/>
  <c r="AA388" i="7"/>
  <c r="AB388" i="7" s="1"/>
  <c r="AC388" i="7" s="1"/>
  <c r="AD388" i="7" s="1"/>
  <c r="AA387" i="7"/>
  <c r="AB387" i="7" s="1"/>
  <c r="AC387" i="7" s="1"/>
  <c r="AD387" i="7" s="1"/>
  <c r="U398" i="7"/>
  <c r="V398" i="7" s="1"/>
  <c r="W398" i="7" s="1"/>
  <c r="X398" i="7" s="1"/>
  <c r="U392" i="7"/>
  <c r="V392" i="7" s="1"/>
  <c r="W392" i="7" s="1"/>
  <c r="X392" i="7" s="1"/>
  <c r="U388" i="7"/>
  <c r="V388" i="7" s="1"/>
  <c r="W388" i="7" s="1"/>
  <c r="X388" i="7" s="1"/>
  <c r="U387" i="7"/>
  <c r="V387" i="7" s="1"/>
  <c r="W387" i="7" s="1"/>
  <c r="X387" i="7" s="1"/>
  <c r="BH407" i="25" l="1"/>
  <c r="BG407" i="25"/>
  <c r="BF407" i="25"/>
  <c r="BE407" i="25"/>
  <c r="BD407" i="25"/>
  <c r="BB407" i="25"/>
  <c r="BA407" i="25"/>
  <c r="AZ407" i="25"/>
  <c r="AY407" i="25"/>
  <c r="AX407" i="25"/>
  <c r="AV407" i="25"/>
  <c r="AU407" i="25"/>
  <c r="AT407" i="25"/>
  <c r="AS407" i="25"/>
  <c r="AR407" i="25"/>
  <c r="AP407" i="25"/>
  <c r="AO407" i="25"/>
  <c r="AN407" i="25"/>
  <c r="AM407" i="25"/>
  <c r="AL407" i="25"/>
  <c r="AJ407" i="25"/>
  <c r="AI407" i="25"/>
  <c r="AH407" i="25"/>
  <c r="AG407" i="25"/>
  <c r="AF407" i="25"/>
  <c r="AD407" i="25"/>
  <c r="AC407" i="25"/>
  <c r="AB407" i="25"/>
  <c r="AA407" i="25"/>
  <c r="Z407" i="25"/>
  <c r="X407" i="25"/>
  <c r="W407" i="25"/>
  <c r="V407" i="25"/>
  <c r="U407" i="25"/>
  <c r="T407" i="25"/>
  <c r="R407" i="25"/>
  <c r="Q407" i="25"/>
  <c r="P407" i="25"/>
  <c r="O407" i="25"/>
  <c r="N407" i="25"/>
  <c r="L407" i="25"/>
  <c r="K407" i="25"/>
  <c r="J407" i="25"/>
  <c r="I407" i="25"/>
  <c r="H407" i="25"/>
  <c r="F407" i="25"/>
  <c r="E407" i="25"/>
  <c r="D407" i="25"/>
  <c r="C407" i="25"/>
  <c r="B407" i="25"/>
  <c r="BH386" i="25"/>
  <c r="BG386" i="25"/>
  <c r="BF386" i="25"/>
  <c r="BE386" i="25"/>
  <c r="BD386" i="25"/>
  <c r="BB386" i="25"/>
  <c r="BA386" i="25"/>
  <c r="AZ386" i="25"/>
  <c r="AY386" i="25"/>
  <c r="AX386" i="25"/>
  <c r="AV386" i="25"/>
  <c r="AU386" i="25"/>
  <c r="AT386" i="25"/>
  <c r="AS386" i="25"/>
  <c r="AR386" i="25"/>
  <c r="AP386" i="25"/>
  <c r="AO386" i="25"/>
  <c r="AN386" i="25"/>
  <c r="AM386" i="25"/>
  <c r="AL386" i="25"/>
  <c r="AJ386" i="25"/>
  <c r="AI386" i="25"/>
  <c r="AH386" i="25"/>
  <c r="AG386" i="25"/>
  <c r="AF386" i="25"/>
  <c r="AD386" i="25"/>
  <c r="AC386" i="25"/>
  <c r="AB386" i="25"/>
  <c r="AA386" i="25"/>
  <c r="Z386" i="25"/>
  <c r="X386" i="25"/>
  <c r="W386" i="25"/>
  <c r="V386" i="25"/>
  <c r="U386" i="25"/>
  <c r="T386" i="25"/>
  <c r="R386" i="25"/>
  <c r="Q386" i="25"/>
  <c r="P386" i="25"/>
  <c r="O386" i="25"/>
  <c r="N386" i="25"/>
  <c r="L386" i="25"/>
  <c r="K386" i="25"/>
  <c r="J386" i="25"/>
  <c r="I386" i="25"/>
  <c r="H386" i="25"/>
  <c r="F386" i="25"/>
  <c r="E386" i="25"/>
  <c r="D386" i="25"/>
  <c r="C386" i="25"/>
  <c r="B386" i="25"/>
  <c r="I387" i="8"/>
  <c r="J387" i="8"/>
  <c r="K387" i="8"/>
  <c r="L387" i="8"/>
  <c r="I388" i="8"/>
  <c r="J388" i="8"/>
  <c r="K388" i="8"/>
  <c r="L388" i="8"/>
  <c r="I389" i="8"/>
  <c r="J389" i="8"/>
  <c r="K389" i="8"/>
  <c r="L389" i="8"/>
  <c r="I390" i="8"/>
  <c r="J390" i="8"/>
  <c r="K390" i="8"/>
  <c r="L390" i="8"/>
  <c r="I391" i="8"/>
  <c r="J391" i="8"/>
  <c r="K391" i="8"/>
  <c r="L391" i="8"/>
  <c r="I392" i="8"/>
  <c r="J392" i="8"/>
  <c r="K392" i="8"/>
  <c r="L392" i="8"/>
  <c r="I393" i="8"/>
  <c r="J393" i="8"/>
  <c r="K393" i="8"/>
  <c r="L393" i="8"/>
  <c r="I394" i="8"/>
  <c r="J394" i="8"/>
  <c r="K394" i="8"/>
  <c r="L394" i="8"/>
  <c r="I395" i="8"/>
  <c r="J395" i="8"/>
  <c r="K395" i="8"/>
  <c r="L395" i="8"/>
  <c r="I396" i="8"/>
  <c r="J396" i="8"/>
  <c r="K396" i="8"/>
  <c r="L396" i="8"/>
  <c r="I397" i="8"/>
  <c r="J397" i="8"/>
  <c r="K397" i="8"/>
  <c r="L397" i="8"/>
  <c r="I398" i="8"/>
  <c r="J398" i="8"/>
  <c r="K398" i="8"/>
  <c r="L398" i="8"/>
  <c r="I399" i="8"/>
  <c r="J399" i="8"/>
  <c r="K399" i="8"/>
  <c r="L399" i="8"/>
  <c r="I400" i="8"/>
  <c r="J400" i="8"/>
  <c r="K400" i="8"/>
  <c r="L400" i="8"/>
  <c r="I401" i="8"/>
  <c r="J401" i="8"/>
  <c r="K401" i="8"/>
  <c r="L401" i="8"/>
  <c r="I402" i="8"/>
  <c r="J402" i="8"/>
  <c r="K402" i="8"/>
  <c r="L402" i="8"/>
  <c r="I403" i="8"/>
  <c r="J403" i="8"/>
  <c r="K403" i="8"/>
  <c r="L403" i="8"/>
  <c r="I404" i="8"/>
  <c r="J404" i="8"/>
  <c r="K404" i="8"/>
  <c r="L404" i="8"/>
  <c r="I405" i="8"/>
  <c r="J405" i="8"/>
  <c r="K405" i="8"/>
  <c r="L405" i="8"/>
  <c r="I406" i="8"/>
  <c r="J406" i="8"/>
  <c r="K406" i="8"/>
  <c r="L406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C387" i="8"/>
  <c r="D387" i="8"/>
  <c r="E387" i="8"/>
  <c r="F387" i="8"/>
  <c r="C388" i="8"/>
  <c r="D388" i="8"/>
  <c r="E388" i="8"/>
  <c r="F388" i="8"/>
  <c r="C389" i="8"/>
  <c r="D389" i="8"/>
  <c r="E389" i="8"/>
  <c r="F389" i="8"/>
  <c r="C390" i="8"/>
  <c r="D390" i="8"/>
  <c r="E390" i="8"/>
  <c r="F390" i="8"/>
  <c r="C391" i="8"/>
  <c r="D391" i="8"/>
  <c r="E391" i="8"/>
  <c r="F391" i="8"/>
  <c r="C392" i="8"/>
  <c r="D392" i="8"/>
  <c r="E392" i="8"/>
  <c r="F392" i="8"/>
  <c r="C393" i="8"/>
  <c r="D393" i="8"/>
  <c r="E393" i="8"/>
  <c r="F393" i="8"/>
  <c r="C394" i="8"/>
  <c r="D394" i="8"/>
  <c r="E394" i="8"/>
  <c r="F394" i="8"/>
  <c r="C395" i="8"/>
  <c r="D395" i="8"/>
  <c r="E395" i="8"/>
  <c r="F395" i="8"/>
  <c r="C396" i="8"/>
  <c r="D396" i="8"/>
  <c r="E396" i="8"/>
  <c r="F396" i="8"/>
  <c r="C397" i="8"/>
  <c r="D397" i="8"/>
  <c r="E397" i="8"/>
  <c r="F397" i="8"/>
  <c r="C398" i="8"/>
  <c r="D398" i="8"/>
  <c r="E398" i="8"/>
  <c r="F398" i="8"/>
  <c r="C399" i="8"/>
  <c r="D399" i="8"/>
  <c r="E399" i="8"/>
  <c r="F399" i="8"/>
  <c r="C400" i="8"/>
  <c r="D400" i="8"/>
  <c r="E400" i="8"/>
  <c r="F400" i="8"/>
  <c r="C401" i="8"/>
  <c r="D401" i="8"/>
  <c r="E401" i="8"/>
  <c r="F401" i="8"/>
  <c r="C402" i="8"/>
  <c r="D402" i="8"/>
  <c r="E402" i="8"/>
  <c r="F402" i="8"/>
  <c r="C403" i="8"/>
  <c r="D403" i="8"/>
  <c r="E403" i="8"/>
  <c r="F403" i="8"/>
  <c r="C404" i="8"/>
  <c r="D404" i="8"/>
  <c r="E404" i="8"/>
  <c r="F404" i="8"/>
  <c r="C405" i="8"/>
  <c r="D405" i="8"/>
  <c r="E405" i="8"/>
  <c r="F405" i="8"/>
  <c r="C406" i="8"/>
  <c r="D406" i="8"/>
  <c r="E406" i="8"/>
  <c r="F406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H387" i="8"/>
  <c r="B387" i="8" l="1"/>
  <c r="FX407" i="8"/>
  <c r="FW407" i="8"/>
  <c r="FV407" i="8"/>
  <c r="FU407" i="8"/>
  <c r="FT407" i="8"/>
  <c r="FX386" i="8"/>
  <c r="FW386" i="8"/>
  <c r="FV386" i="8"/>
  <c r="FU386" i="8"/>
  <c r="FT386" i="8"/>
  <c r="FR407" i="8"/>
  <c r="FQ407" i="8"/>
  <c r="FP407" i="8"/>
  <c r="FO407" i="8"/>
  <c r="FN407" i="8"/>
  <c r="FR386" i="8"/>
  <c r="FQ386" i="8"/>
  <c r="FP386" i="8"/>
  <c r="FO386" i="8"/>
  <c r="FN386" i="8"/>
  <c r="FL407" i="8"/>
  <c r="FK407" i="8"/>
  <c r="FJ407" i="8"/>
  <c r="FI407" i="8"/>
  <c r="FH407" i="8"/>
  <c r="FL386" i="8"/>
  <c r="FK386" i="8"/>
  <c r="FJ386" i="8"/>
  <c r="FI386" i="8"/>
  <c r="FH386" i="8"/>
  <c r="FF407" i="8"/>
  <c r="FE407" i="8"/>
  <c r="FD407" i="8"/>
  <c r="FC407" i="8"/>
  <c r="FB407" i="8"/>
  <c r="FF386" i="8"/>
  <c r="FE386" i="8"/>
  <c r="FD386" i="8"/>
  <c r="FC386" i="8"/>
  <c r="FB386" i="8"/>
  <c r="EZ407" i="8"/>
  <c r="EY407" i="8"/>
  <c r="EX407" i="8"/>
  <c r="EW407" i="8"/>
  <c r="EV407" i="8"/>
  <c r="EZ386" i="8"/>
  <c r="EY386" i="8"/>
  <c r="EX386" i="8"/>
  <c r="EW386" i="8"/>
  <c r="EV386" i="8"/>
  <c r="ET407" i="8"/>
  <c r="ES407" i="8"/>
  <c r="ER407" i="8"/>
  <c r="EQ407" i="8"/>
  <c r="EP407" i="8"/>
  <c r="ET386" i="8"/>
  <c r="ES386" i="8"/>
  <c r="ER386" i="8"/>
  <c r="EQ386" i="8"/>
  <c r="EP386" i="8"/>
  <c r="EN407" i="8"/>
  <c r="EM407" i="8"/>
  <c r="EL407" i="8"/>
  <c r="EK407" i="8"/>
  <c r="EJ407" i="8"/>
  <c r="EN386" i="8"/>
  <c r="EM386" i="8"/>
  <c r="EL386" i="8"/>
  <c r="EK386" i="8"/>
  <c r="EJ386" i="8"/>
  <c r="EH407" i="8"/>
  <c r="EG407" i="8"/>
  <c r="EF407" i="8"/>
  <c r="EE407" i="8"/>
  <c r="ED407" i="8"/>
  <c r="EH386" i="8"/>
  <c r="EG386" i="8"/>
  <c r="EF386" i="8"/>
  <c r="EE386" i="8"/>
  <c r="ED386" i="8"/>
  <c r="EB407" i="8"/>
  <c r="EA407" i="8"/>
  <c r="DZ407" i="8"/>
  <c r="DY407" i="8"/>
  <c r="DX407" i="8"/>
  <c r="EB386" i="8"/>
  <c r="EA386" i="8"/>
  <c r="DZ386" i="8"/>
  <c r="DY386" i="8"/>
  <c r="DX386" i="8"/>
  <c r="DV407" i="8"/>
  <c r="DU407" i="8"/>
  <c r="DT407" i="8"/>
  <c r="DS407" i="8"/>
  <c r="DR407" i="8"/>
  <c r="DV386" i="8"/>
  <c r="DU386" i="8"/>
  <c r="DT386" i="8"/>
  <c r="DS386" i="8"/>
  <c r="DR386" i="8"/>
  <c r="DP407" i="8"/>
  <c r="DO407" i="8"/>
  <c r="DN407" i="8"/>
  <c r="DM407" i="8"/>
  <c r="DL407" i="8"/>
  <c r="DP386" i="8"/>
  <c r="DO386" i="8"/>
  <c r="DN386" i="8"/>
  <c r="DM386" i="8"/>
  <c r="DL386" i="8"/>
  <c r="DJ407" i="8"/>
  <c r="DI407" i="8"/>
  <c r="DH407" i="8"/>
  <c r="DG407" i="8"/>
  <c r="DF407" i="8"/>
  <c r="DJ386" i="8"/>
  <c r="DI386" i="8"/>
  <c r="DH386" i="8"/>
  <c r="DG386" i="8"/>
  <c r="DF386" i="8"/>
  <c r="DD407" i="8"/>
  <c r="DC407" i="8"/>
  <c r="DB407" i="8"/>
  <c r="DA407" i="8"/>
  <c r="CZ407" i="8"/>
  <c r="DD386" i="8"/>
  <c r="DC386" i="8"/>
  <c r="DB386" i="8"/>
  <c r="DA386" i="8"/>
  <c r="CZ386" i="8"/>
  <c r="CX407" i="8"/>
  <c r="CW407" i="8"/>
  <c r="CV407" i="8"/>
  <c r="CU407" i="8"/>
  <c r="CT407" i="8"/>
  <c r="CX386" i="8"/>
  <c r="CW386" i="8"/>
  <c r="CV386" i="8"/>
  <c r="CU386" i="8"/>
  <c r="CT386" i="8"/>
  <c r="CR407" i="8"/>
  <c r="CQ407" i="8"/>
  <c r="CP407" i="8"/>
  <c r="CO407" i="8"/>
  <c r="CN407" i="8"/>
  <c r="CR386" i="8"/>
  <c r="CQ386" i="8"/>
  <c r="CP386" i="8"/>
  <c r="CO386" i="8"/>
  <c r="CN386" i="8"/>
  <c r="CL407" i="8"/>
  <c r="CK407" i="8"/>
  <c r="CJ407" i="8"/>
  <c r="CI407" i="8"/>
  <c r="CH407" i="8"/>
  <c r="CL386" i="8"/>
  <c r="CK386" i="8"/>
  <c r="CJ386" i="8"/>
  <c r="CI386" i="8"/>
  <c r="CH386" i="8"/>
  <c r="CF407" i="8"/>
  <c r="CE407" i="8"/>
  <c r="CD407" i="8"/>
  <c r="CC407" i="8"/>
  <c r="CB407" i="8"/>
  <c r="CF386" i="8"/>
  <c r="CE386" i="8"/>
  <c r="CD386" i="8"/>
  <c r="CC386" i="8"/>
  <c r="CB386" i="8"/>
  <c r="BZ407" i="8"/>
  <c r="BY407" i="8"/>
  <c r="BX407" i="8"/>
  <c r="BW407" i="8"/>
  <c r="BV407" i="8"/>
  <c r="BZ386" i="8"/>
  <c r="BY386" i="8"/>
  <c r="BX386" i="8"/>
  <c r="BW386" i="8"/>
  <c r="BV386" i="8"/>
  <c r="BP386" i="8"/>
  <c r="BQ386" i="8"/>
  <c r="BR386" i="8"/>
  <c r="BS386" i="8"/>
  <c r="BT386" i="8"/>
  <c r="BP407" i="8"/>
  <c r="BQ407" i="8"/>
  <c r="BR407" i="8"/>
  <c r="BS407" i="8"/>
  <c r="BT407" i="8"/>
  <c r="BJ386" i="8"/>
  <c r="BK386" i="8"/>
  <c r="BL386" i="8"/>
  <c r="BM386" i="8"/>
  <c r="BN386" i="8"/>
  <c r="BJ407" i="8"/>
  <c r="BK407" i="8"/>
  <c r="BL407" i="8"/>
  <c r="BM407" i="8"/>
  <c r="BN407" i="8"/>
  <c r="BH407" i="8"/>
  <c r="BG407" i="8"/>
  <c r="BF407" i="8"/>
  <c r="BE407" i="8"/>
  <c r="BD407" i="8"/>
  <c r="BB407" i="8"/>
  <c r="BA407" i="8"/>
  <c r="AZ407" i="8"/>
  <c r="AY407" i="8"/>
  <c r="AX407" i="8"/>
  <c r="AV407" i="8"/>
  <c r="AU407" i="8"/>
  <c r="AT407" i="8"/>
  <c r="AS407" i="8"/>
  <c r="AR407" i="8"/>
  <c r="AP407" i="8"/>
  <c r="AO407" i="8"/>
  <c r="AN407" i="8"/>
  <c r="AM407" i="8"/>
  <c r="AL407" i="8"/>
  <c r="AJ407" i="8"/>
  <c r="AI407" i="8"/>
  <c r="AH407" i="8"/>
  <c r="AG407" i="8"/>
  <c r="AF407" i="8"/>
  <c r="AD407" i="8"/>
  <c r="AC407" i="8"/>
  <c r="AB407" i="8"/>
  <c r="AA407" i="8"/>
  <c r="Z407" i="8"/>
  <c r="X407" i="8"/>
  <c r="W407" i="8"/>
  <c r="V407" i="8"/>
  <c r="U407" i="8"/>
  <c r="T407" i="8"/>
  <c r="R407" i="8"/>
  <c r="Q407" i="8"/>
  <c r="P407" i="8"/>
  <c r="O407" i="8"/>
  <c r="N407" i="8"/>
  <c r="L407" i="8"/>
  <c r="K407" i="8"/>
  <c r="J407" i="8"/>
  <c r="I407" i="8"/>
  <c r="H407" i="8"/>
  <c r="BH386" i="8"/>
  <c r="BG386" i="8"/>
  <c r="BF386" i="8"/>
  <c r="BE386" i="8"/>
  <c r="BD386" i="8"/>
  <c r="BB386" i="8"/>
  <c r="BA386" i="8"/>
  <c r="AZ386" i="8"/>
  <c r="AY386" i="8"/>
  <c r="AX386" i="8"/>
  <c r="AV386" i="8"/>
  <c r="AU386" i="8"/>
  <c r="AT386" i="8"/>
  <c r="AS386" i="8"/>
  <c r="AR386" i="8"/>
  <c r="AP386" i="8"/>
  <c r="AO386" i="8"/>
  <c r="AN386" i="8"/>
  <c r="AM386" i="8"/>
  <c r="AL386" i="8"/>
  <c r="AJ386" i="8"/>
  <c r="AI386" i="8"/>
  <c r="AH386" i="8"/>
  <c r="AG386" i="8"/>
  <c r="AF386" i="8"/>
  <c r="AD386" i="8"/>
  <c r="AC386" i="8"/>
  <c r="AB386" i="8"/>
  <c r="AA386" i="8"/>
  <c r="Z386" i="8"/>
  <c r="X386" i="8"/>
  <c r="W386" i="8"/>
  <c r="V386" i="8"/>
  <c r="U386" i="8"/>
  <c r="T386" i="8"/>
  <c r="R386" i="8"/>
  <c r="Q386" i="8"/>
  <c r="P386" i="8"/>
  <c r="O386" i="8"/>
  <c r="N386" i="8"/>
  <c r="L386" i="8"/>
  <c r="K386" i="8"/>
  <c r="J386" i="8"/>
  <c r="I386" i="8"/>
  <c r="H386" i="8"/>
  <c r="F386" i="8"/>
  <c r="E386" i="8"/>
  <c r="D386" i="8"/>
  <c r="C386" i="8"/>
  <c r="B386" i="8"/>
  <c r="C386" i="23"/>
  <c r="D386" i="23"/>
  <c r="E386" i="23"/>
  <c r="F386" i="23"/>
  <c r="H386" i="23"/>
  <c r="I386" i="23"/>
  <c r="J386" i="23"/>
  <c r="K386" i="23"/>
  <c r="L386" i="23"/>
  <c r="N386" i="23"/>
  <c r="O386" i="23"/>
  <c r="P386" i="23"/>
  <c r="Q386" i="23"/>
  <c r="R386" i="23"/>
  <c r="T386" i="23"/>
  <c r="U386" i="23"/>
  <c r="V386" i="23"/>
  <c r="W386" i="23"/>
  <c r="X386" i="23"/>
  <c r="AF386" i="23"/>
  <c r="AG386" i="23"/>
  <c r="AH386" i="23"/>
  <c r="AI386" i="23"/>
  <c r="AJ386" i="23"/>
  <c r="AR386" i="23"/>
  <c r="AS386" i="23"/>
  <c r="AT386" i="23"/>
  <c r="AU386" i="23"/>
  <c r="AV386" i="23"/>
  <c r="AX386" i="23"/>
  <c r="AY386" i="23"/>
  <c r="AZ386" i="23"/>
  <c r="BA386" i="23"/>
  <c r="BB386" i="23"/>
  <c r="BD386" i="23"/>
  <c r="BE386" i="23"/>
  <c r="BF386" i="23"/>
  <c r="BG386" i="23"/>
  <c r="BH386" i="23"/>
  <c r="C407" i="23"/>
  <c r="D407" i="23"/>
  <c r="E407" i="23"/>
  <c r="F407" i="23"/>
  <c r="H407" i="23"/>
  <c r="I407" i="23"/>
  <c r="J407" i="23"/>
  <c r="K407" i="23"/>
  <c r="L407" i="23"/>
  <c r="N407" i="23"/>
  <c r="O407" i="23"/>
  <c r="P407" i="23"/>
  <c r="Q407" i="23"/>
  <c r="R407" i="23"/>
  <c r="T407" i="23"/>
  <c r="U407" i="23"/>
  <c r="V407" i="23"/>
  <c r="W407" i="23"/>
  <c r="X407" i="23"/>
  <c r="AF407" i="23"/>
  <c r="AG407" i="23"/>
  <c r="AH407" i="23"/>
  <c r="AI407" i="23"/>
  <c r="AJ407" i="23"/>
  <c r="AR407" i="23"/>
  <c r="AS407" i="23"/>
  <c r="AT407" i="23"/>
  <c r="AU407" i="23"/>
  <c r="AV407" i="23"/>
  <c r="AX407" i="23"/>
  <c r="AY407" i="23"/>
  <c r="AZ407" i="23"/>
  <c r="BA407" i="23"/>
  <c r="BB407" i="23"/>
  <c r="BD407" i="23"/>
  <c r="BE407" i="23"/>
  <c r="BF407" i="23"/>
  <c r="BG407" i="23"/>
  <c r="BH407" i="23"/>
  <c r="B407" i="23"/>
  <c r="B386" i="23"/>
  <c r="C407" i="8" l="1"/>
  <c r="B407" i="8"/>
  <c r="D407" i="8" l="1"/>
  <c r="E407" i="8"/>
  <c r="F407" i="8"/>
  <c r="CL407" i="7" l="1"/>
  <c r="CK407" i="7"/>
  <c r="CJ407" i="7"/>
  <c r="CI407" i="7"/>
  <c r="CH407" i="7"/>
  <c r="CL386" i="7"/>
  <c r="CK386" i="7"/>
  <c r="CJ386" i="7"/>
  <c r="CI386" i="7"/>
  <c r="CH386" i="7"/>
  <c r="CG386" i="7"/>
  <c r="CF407" i="7"/>
  <c r="CE407" i="7"/>
  <c r="CD407" i="7"/>
  <c r="CC407" i="7"/>
  <c r="CB407" i="7"/>
  <c r="CF386" i="7"/>
  <c r="CE386" i="7"/>
  <c r="CD386" i="7"/>
  <c r="CC386" i="7"/>
  <c r="CB386" i="7"/>
  <c r="CA386" i="7"/>
  <c r="BZ407" i="7"/>
  <c r="BY407" i="7"/>
  <c r="BX407" i="7"/>
  <c r="BW407" i="7"/>
  <c r="BV407" i="7"/>
  <c r="BZ386" i="7"/>
  <c r="BY386" i="7"/>
  <c r="BX386" i="7"/>
  <c r="BW386" i="7"/>
  <c r="BV386" i="7"/>
  <c r="BU386" i="7"/>
  <c r="BT407" i="7"/>
  <c r="BS407" i="7"/>
  <c r="BR407" i="7"/>
  <c r="BQ407" i="7"/>
  <c r="BP407" i="7"/>
  <c r="BN407" i="7"/>
  <c r="BM407" i="7"/>
  <c r="BL407" i="7"/>
  <c r="BK407" i="7"/>
  <c r="BJ407" i="7"/>
  <c r="BH407" i="7"/>
  <c r="BG407" i="7"/>
  <c r="BF407" i="7"/>
  <c r="BE407" i="7"/>
  <c r="BD407" i="7"/>
  <c r="BB407" i="7"/>
  <c r="BA407" i="7"/>
  <c r="AZ407" i="7"/>
  <c r="AY407" i="7"/>
  <c r="AX407" i="7"/>
  <c r="AV407" i="7"/>
  <c r="AU407" i="7"/>
  <c r="AT407" i="7"/>
  <c r="AS407" i="7"/>
  <c r="AR407" i="7"/>
  <c r="AP407" i="7"/>
  <c r="AO407" i="7"/>
  <c r="AN407" i="7"/>
  <c r="AM407" i="7"/>
  <c r="AL407" i="7"/>
  <c r="AJ407" i="7"/>
  <c r="AI407" i="7"/>
  <c r="AH407" i="7"/>
  <c r="AG407" i="7"/>
  <c r="AF407" i="7"/>
  <c r="AD407" i="7"/>
  <c r="AC407" i="7"/>
  <c r="AB407" i="7"/>
  <c r="AA407" i="7"/>
  <c r="Z407" i="7"/>
  <c r="X407" i="7"/>
  <c r="W407" i="7"/>
  <c r="V407" i="7"/>
  <c r="U407" i="7"/>
  <c r="T407" i="7"/>
  <c r="R407" i="7"/>
  <c r="Q407" i="7"/>
  <c r="P407" i="7"/>
  <c r="O407" i="7"/>
  <c r="N407" i="7"/>
  <c r="L407" i="7"/>
  <c r="K407" i="7"/>
  <c r="J407" i="7"/>
  <c r="I407" i="7"/>
  <c r="H407" i="7"/>
  <c r="F407" i="7"/>
  <c r="E407" i="7"/>
  <c r="D407" i="7"/>
  <c r="C407" i="7"/>
  <c r="BT386" i="7"/>
  <c r="BS386" i="7"/>
  <c r="BR386" i="7"/>
  <c r="BQ386" i="7"/>
  <c r="BP386" i="7"/>
  <c r="BO386" i="7"/>
  <c r="BN386" i="7"/>
  <c r="BM386" i="7"/>
  <c r="BL386" i="7"/>
  <c r="BK386" i="7"/>
  <c r="BJ386" i="7"/>
  <c r="BI386" i="7"/>
  <c r="BH386" i="7"/>
  <c r="BG386" i="7"/>
  <c r="BF386" i="7"/>
  <c r="BE386" i="7"/>
  <c r="BD386" i="7"/>
  <c r="BC386" i="7"/>
  <c r="BB386" i="7"/>
  <c r="BA386" i="7"/>
  <c r="AZ386" i="7"/>
  <c r="AY386" i="7"/>
  <c r="AX386" i="7"/>
  <c r="AW386" i="7"/>
  <c r="AV386" i="7"/>
  <c r="AU386" i="7"/>
  <c r="AT386" i="7"/>
  <c r="AS386" i="7"/>
  <c r="AR386" i="7"/>
  <c r="AQ386" i="7"/>
  <c r="AP386" i="7"/>
  <c r="AO386" i="7"/>
  <c r="AN386" i="7"/>
  <c r="AM386" i="7"/>
  <c r="AL386" i="7"/>
  <c r="AJ386" i="7"/>
  <c r="AI386" i="7"/>
  <c r="AH386" i="7"/>
  <c r="AG386" i="7"/>
  <c r="AF386" i="7"/>
  <c r="AD386" i="7"/>
  <c r="AC386" i="7"/>
  <c r="AB386" i="7"/>
  <c r="AA386" i="7"/>
  <c r="Z386" i="7"/>
  <c r="X386" i="7"/>
  <c r="W386" i="7"/>
  <c r="V386" i="7"/>
  <c r="U386" i="7"/>
  <c r="T386" i="7"/>
  <c r="R386" i="7"/>
  <c r="Q386" i="7"/>
  <c r="P386" i="7"/>
  <c r="O386" i="7"/>
  <c r="N386" i="7"/>
  <c r="L386" i="7"/>
  <c r="K386" i="7"/>
  <c r="J386" i="7"/>
  <c r="I386" i="7"/>
  <c r="H386" i="7"/>
  <c r="F386" i="7"/>
  <c r="E386" i="7"/>
  <c r="D386" i="7"/>
  <c r="C386" i="7"/>
  <c r="B386" i="7"/>
  <c r="L407" i="6"/>
  <c r="K407" i="6"/>
  <c r="J407" i="6"/>
  <c r="I407" i="6"/>
  <c r="H407" i="6"/>
  <c r="L386" i="6"/>
  <c r="K386" i="6"/>
  <c r="J386" i="6"/>
  <c r="I386" i="6"/>
  <c r="H386" i="6"/>
  <c r="R407" i="6"/>
  <c r="Q407" i="6"/>
  <c r="P407" i="6"/>
  <c r="O407" i="6"/>
  <c r="N407" i="6"/>
  <c r="R386" i="6"/>
  <c r="Q386" i="6"/>
  <c r="P386" i="6"/>
  <c r="O386" i="6"/>
  <c r="N386" i="6"/>
  <c r="X407" i="6"/>
  <c r="W407" i="6"/>
  <c r="V407" i="6"/>
  <c r="U407" i="6"/>
  <c r="T407" i="6"/>
  <c r="X386" i="6"/>
  <c r="W386" i="6"/>
  <c r="V386" i="6"/>
  <c r="U386" i="6"/>
  <c r="T386" i="6"/>
  <c r="AD407" i="6"/>
  <c r="AC407" i="6"/>
  <c r="AB407" i="6"/>
  <c r="AA407" i="6"/>
  <c r="Z407" i="6"/>
  <c r="AD386" i="6"/>
  <c r="AC386" i="6"/>
  <c r="AB386" i="6"/>
  <c r="AA386" i="6"/>
  <c r="Z386" i="6"/>
  <c r="CL407" i="6"/>
  <c r="CK407" i="6"/>
  <c r="CJ407" i="6"/>
  <c r="CI407" i="6"/>
  <c r="CH407" i="6"/>
  <c r="CL386" i="6"/>
  <c r="CK386" i="6"/>
  <c r="CJ386" i="6"/>
  <c r="CI386" i="6"/>
  <c r="CH386" i="6"/>
  <c r="CG386" i="6"/>
  <c r="CF407" i="6"/>
  <c r="CE407" i="6"/>
  <c r="CD407" i="6"/>
  <c r="CC407" i="6"/>
  <c r="CB407" i="6"/>
  <c r="CF386" i="6"/>
  <c r="CE386" i="6"/>
  <c r="CD386" i="6"/>
  <c r="CC386" i="6"/>
  <c r="CB386" i="6"/>
  <c r="CA386" i="6"/>
  <c r="BZ407" i="6"/>
  <c r="BY407" i="6"/>
  <c r="BX407" i="6"/>
  <c r="BW407" i="6"/>
  <c r="BV407" i="6"/>
  <c r="BZ386" i="6"/>
  <c r="BY386" i="6"/>
  <c r="BX386" i="6"/>
  <c r="BW386" i="6"/>
  <c r="BV386" i="6"/>
  <c r="BU386" i="6"/>
  <c r="BT407" i="6"/>
  <c r="BS407" i="6"/>
  <c r="BR407" i="6"/>
  <c r="BQ407" i="6"/>
  <c r="BP407" i="6"/>
  <c r="BT386" i="6"/>
  <c r="BS386" i="6"/>
  <c r="BR386" i="6"/>
  <c r="BQ386" i="6"/>
  <c r="BP386" i="6"/>
  <c r="BO386" i="6"/>
  <c r="BN407" i="6"/>
  <c r="BM407" i="6"/>
  <c r="BL407" i="6"/>
  <c r="BK407" i="6"/>
  <c r="BJ407" i="6"/>
  <c r="BN386" i="6"/>
  <c r="BM386" i="6"/>
  <c r="BL386" i="6"/>
  <c r="BK386" i="6"/>
  <c r="BJ386" i="6"/>
  <c r="BI386" i="6"/>
  <c r="BH407" i="6"/>
  <c r="BG407" i="6"/>
  <c r="BF407" i="6"/>
  <c r="BE407" i="6"/>
  <c r="BD407" i="6"/>
  <c r="BH386" i="6"/>
  <c r="BG386" i="6"/>
  <c r="BF386" i="6"/>
  <c r="BE386" i="6"/>
  <c r="BD386" i="6"/>
  <c r="BC386" i="6"/>
  <c r="AP386" i="6"/>
  <c r="AQ386" i="6"/>
  <c r="AR386" i="6"/>
  <c r="AS386" i="6"/>
  <c r="AT386" i="6"/>
  <c r="AU386" i="6"/>
  <c r="AV386" i="6"/>
  <c r="AW386" i="6"/>
  <c r="AX386" i="6"/>
  <c r="AY386" i="6"/>
  <c r="AZ386" i="6"/>
  <c r="BA386" i="6"/>
  <c r="BB386" i="6"/>
  <c r="BB407" i="6"/>
  <c r="BA407" i="6"/>
  <c r="AZ407" i="6"/>
  <c r="AY407" i="6"/>
  <c r="AX407" i="6"/>
  <c r="AV407" i="6"/>
  <c r="AU407" i="6"/>
  <c r="AT407" i="6"/>
  <c r="AS407" i="6"/>
  <c r="AR407" i="6"/>
  <c r="AP407" i="6"/>
  <c r="AO407" i="6"/>
  <c r="AN407" i="6"/>
  <c r="AM407" i="6"/>
  <c r="AL407" i="6"/>
  <c r="AJ407" i="6"/>
  <c r="AI407" i="6"/>
  <c r="AH407" i="6"/>
  <c r="AG407" i="6"/>
  <c r="AF407" i="6"/>
  <c r="AO386" i="6"/>
  <c r="AN386" i="6"/>
  <c r="AM386" i="6"/>
  <c r="AL386" i="6"/>
  <c r="AJ386" i="6"/>
  <c r="AI386" i="6"/>
  <c r="AH386" i="6"/>
  <c r="AG386" i="6"/>
  <c r="AF386" i="6"/>
  <c r="F407" i="6"/>
  <c r="E407" i="6"/>
  <c r="D407" i="6"/>
  <c r="C407" i="6"/>
  <c r="B407" i="6"/>
  <c r="F386" i="6"/>
  <c r="E386" i="6"/>
  <c r="D386" i="6"/>
  <c r="C386" i="6"/>
  <c r="B386" i="6"/>
  <c r="K407" i="22"/>
  <c r="J407" i="22"/>
  <c r="I407" i="22"/>
  <c r="H407" i="22"/>
  <c r="G407" i="22"/>
  <c r="F407" i="22"/>
  <c r="E407" i="22"/>
  <c r="D407" i="22"/>
  <c r="C407" i="22"/>
  <c r="B407" i="22"/>
  <c r="K386" i="22"/>
  <c r="J386" i="22"/>
  <c r="I386" i="22"/>
  <c r="H386" i="22"/>
  <c r="G386" i="22"/>
  <c r="F386" i="22"/>
  <c r="E386" i="22"/>
  <c r="D386" i="22"/>
  <c r="C386" i="22"/>
  <c r="B386" i="22"/>
  <c r="C407" i="5"/>
  <c r="D407" i="5"/>
  <c r="E407" i="5"/>
  <c r="F407" i="5"/>
  <c r="G407" i="5"/>
  <c r="H407" i="5"/>
  <c r="I407" i="5"/>
  <c r="J407" i="5"/>
  <c r="K407" i="5"/>
  <c r="B407" i="5"/>
  <c r="C386" i="5" l="1"/>
  <c r="D386" i="5"/>
  <c r="E386" i="5"/>
  <c r="F386" i="5"/>
  <c r="G386" i="5"/>
  <c r="H386" i="5"/>
  <c r="I386" i="5"/>
  <c r="J386" i="5"/>
  <c r="K386" i="5"/>
  <c r="B386" i="5"/>
  <c r="AX98" i="7"/>
  <c r="F181" i="22"/>
  <c r="G181" i="22"/>
  <c r="H181" i="22"/>
  <c r="I181" i="22"/>
  <c r="J181" i="22"/>
  <c r="K181" i="22"/>
  <c r="B181" i="22"/>
  <c r="C181" i="22"/>
  <c r="D181" i="22"/>
  <c r="K98" i="22"/>
  <c r="J98" i="22"/>
  <c r="I98" i="22"/>
  <c r="H98" i="22"/>
  <c r="G98" i="22"/>
  <c r="F98" i="22"/>
  <c r="B98" i="22"/>
  <c r="C98" i="22"/>
  <c r="D98" i="22"/>
  <c r="E98" i="22"/>
  <c r="CB98" i="7" l="1"/>
  <c r="BP98" i="7"/>
  <c r="BJ98" i="7"/>
  <c r="CH98" i="7"/>
  <c r="BV98" i="7"/>
  <c r="BD98" i="7"/>
  <c r="AR98" i="7"/>
  <c r="AA181" i="8"/>
  <c r="AB181" i="8"/>
  <c r="AC181" i="8"/>
  <c r="AD181" i="8"/>
  <c r="Z181" i="8"/>
  <c r="AA98" i="8"/>
  <c r="AB98" i="8"/>
  <c r="AC98" i="8"/>
  <c r="AD98" i="8"/>
  <c r="Z98" i="8"/>
  <c r="CF181" i="8"/>
  <c r="CE181" i="8"/>
  <c r="CD181" i="8"/>
  <c r="CC181" i="8"/>
  <c r="CB181" i="8"/>
  <c r="BW181" i="8"/>
  <c r="BX181" i="8"/>
  <c r="BY181" i="8"/>
  <c r="BZ181" i="8"/>
  <c r="BV181" i="8"/>
  <c r="CC98" i="8"/>
  <c r="CD98" i="8"/>
  <c r="CE98" i="8"/>
  <c r="CF98" i="8"/>
  <c r="CB98" i="8"/>
  <c r="BW98" i="8"/>
  <c r="BX98" i="8"/>
  <c r="BY98" i="8"/>
  <c r="BZ98" i="8"/>
  <c r="BV98" i="8"/>
  <c r="E181" i="22"/>
  <c r="C98" i="5"/>
  <c r="D98" i="5"/>
  <c r="E98" i="5"/>
  <c r="F98" i="5"/>
  <c r="G98" i="5"/>
  <c r="H98" i="5"/>
  <c r="I98" i="5"/>
  <c r="J98" i="5"/>
  <c r="K98" i="5"/>
  <c r="B181" i="25"/>
  <c r="M2" i="10"/>
  <c r="M13" i="10" s="1"/>
  <c r="B110" i="5" s="1"/>
  <c r="F181" i="5"/>
  <c r="C63" i="21"/>
  <c r="C62" i="21"/>
  <c r="C61" i="21"/>
  <c r="C60" i="21"/>
  <c r="C59" i="21"/>
  <c r="CL181" i="7"/>
  <c r="CK181" i="7"/>
  <c r="CJ181" i="7"/>
  <c r="CI181" i="7"/>
  <c r="CH181" i="7"/>
  <c r="CL98" i="7"/>
  <c r="CK98" i="7"/>
  <c r="CJ98" i="7"/>
  <c r="CI98" i="7"/>
  <c r="CF181" i="7"/>
  <c r="CE181" i="7"/>
  <c r="CD181" i="7"/>
  <c r="CC181" i="7"/>
  <c r="CB181" i="7"/>
  <c r="CF98" i="7"/>
  <c r="CE98" i="7"/>
  <c r="CD98" i="7"/>
  <c r="CC98" i="7"/>
  <c r="BZ181" i="7"/>
  <c r="BY181" i="7"/>
  <c r="BX181" i="7"/>
  <c r="BW181" i="7"/>
  <c r="BV181" i="7"/>
  <c r="BZ98" i="7"/>
  <c r="BY98" i="7"/>
  <c r="BX98" i="7"/>
  <c r="BW98" i="7"/>
  <c r="BT181" i="7"/>
  <c r="BS181" i="7"/>
  <c r="BR181" i="7"/>
  <c r="BQ181" i="7"/>
  <c r="BP181" i="7"/>
  <c r="BT98" i="7"/>
  <c r="BS98" i="7"/>
  <c r="BR98" i="7"/>
  <c r="BQ98" i="7"/>
  <c r="BN181" i="7"/>
  <c r="BM181" i="7"/>
  <c r="BL181" i="7"/>
  <c r="BK181" i="7"/>
  <c r="BJ181" i="7"/>
  <c r="BN98" i="7"/>
  <c r="BM98" i="7"/>
  <c r="BL98" i="7"/>
  <c r="BK98" i="7"/>
  <c r="H144" i="8"/>
  <c r="L144" i="8"/>
  <c r="K144" i="8" s="1"/>
  <c r="H145" i="8"/>
  <c r="L145" i="8"/>
  <c r="I145" i="8" s="1"/>
  <c r="C79" i="21"/>
  <c r="C7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8" i="21"/>
  <c r="C9" i="21"/>
  <c r="C10" i="21"/>
  <c r="C11" i="21"/>
  <c r="C32" i="21"/>
  <c r="C33" i="21"/>
  <c r="C34" i="21"/>
  <c r="C35" i="21"/>
  <c r="C36" i="21"/>
  <c r="C37" i="21"/>
  <c r="C49" i="21"/>
  <c r="C50" i="21"/>
  <c r="C51" i="21"/>
  <c r="C52" i="21"/>
  <c r="C53" i="21"/>
  <c r="C54" i="21"/>
  <c r="FX181" i="8"/>
  <c r="FW181" i="8"/>
  <c r="FV181" i="8"/>
  <c r="FU181" i="8"/>
  <c r="FT181" i="8"/>
  <c r="FX98" i="8"/>
  <c r="FW98" i="8"/>
  <c r="FV98" i="8"/>
  <c r="FU98" i="8"/>
  <c r="FT98" i="8"/>
  <c r="FR181" i="8"/>
  <c r="FQ181" i="8"/>
  <c r="FP181" i="8"/>
  <c r="FO181" i="8"/>
  <c r="FN181" i="8"/>
  <c r="FR98" i="8"/>
  <c r="FQ98" i="8"/>
  <c r="FP98" i="8"/>
  <c r="FO98" i="8"/>
  <c r="FN98" i="8"/>
  <c r="FL181" i="8"/>
  <c r="FK181" i="8"/>
  <c r="FJ181" i="8"/>
  <c r="FI181" i="8"/>
  <c r="FH181" i="8"/>
  <c r="FL98" i="8"/>
  <c r="FK98" i="8"/>
  <c r="FJ98" i="8"/>
  <c r="FI98" i="8"/>
  <c r="FH98" i="8"/>
  <c r="FF181" i="8"/>
  <c r="FE181" i="8"/>
  <c r="FD181" i="8"/>
  <c r="FC181" i="8"/>
  <c r="FB181" i="8"/>
  <c r="FF98" i="8"/>
  <c r="FE98" i="8"/>
  <c r="FD98" i="8"/>
  <c r="FC98" i="8"/>
  <c r="FB98" i="8"/>
  <c r="EZ181" i="8"/>
  <c r="EY181" i="8"/>
  <c r="EX181" i="8"/>
  <c r="EW181" i="8"/>
  <c r="EV181" i="8"/>
  <c r="EZ98" i="8"/>
  <c r="EY98" i="8"/>
  <c r="EX98" i="8"/>
  <c r="EW98" i="8"/>
  <c r="EV98" i="8"/>
  <c r="C119" i="21"/>
  <c r="C118" i="21"/>
  <c r="C117" i="21"/>
  <c r="C116" i="21"/>
  <c r="C115" i="21"/>
  <c r="C114" i="21"/>
  <c r="C113" i="21"/>
  <c r="C112" i="21"/>
  <c r="C111" i="21"/>
  <c r="C110" i="21"/>
  <c r="A40" i="28"/>
  <c r="A41" i="28" s="1"/>
  <c r="A42" i="28" s="1"/>
  <c r="A39" i="28"/>
  <c r="A38" i="28"/>
  <c r="A37" i="28"/>
  <c r="A31" i="28"/>
  <c r="A26" i="28"/>
  <c r="A21" i="28"/>
  <c r="A15" i="28"/>
  <c r="A10" i="28"/>
  <c r="B181" i="7"/>
  <c r="H181" i="7"/>
  <c r="Z98" i="7"/>
  <c r="AA98" i="7"/>
  <c r="AB98" i="7"/>
  <c r="AC98" i="7"/>
  <c r="AD98" i="7"/>
  <c r="C58" i="21"/>
  <c r="C57" i="21"/>
  <c r="C56" i="21"/>
  <c r="C55" i="21"/>
  <c r="C75" i="21"/>
  <c r="C74" i="21"/>
  <c r="C73" i="21"/>
  <c r="C72" i="21"/>
  <c r="C71" i="21"/>
  <c r="C70" i="21"/>
  <c r="C69" i="21"/>
  <c r="C68" i="21"/>
  <c r="C67" i="21"/>
  <c r="C66" i="21"/>
  <c r="N181" i="6"/>
  <c r="CL181" i="6"/>
  <c r="CK181" i="6"/>
  <c r="CJ181" i="6"/>
  <c r="CI181" i="6"/>
  <c r="CH181" i="6"/>
  <c r="CF181" i="6"/>
  <c r="CE181" i="6"/>
  <c r="CD181" i="6"/>
  <c r="CC181" i="6"/>
  <c r="CB181" i="6"/>
  <c r="BZ181" i="6"/>
  <c r="BY181" i="6"/>
  <c r="BX181" i="6"/>
  <c r="BW181" i="6"/>
  <c r="BV181" i="6"/>
  <c r="BT181" i="6"/>
  <c r="BS181" i="6"/>
  <c r="BR181" i="6"/>
  <c r="BQ181" i="6"/>
  <c r="BP181" i="6"/>
  <c r="BN181" i="6"/>
  <c r="BM181" i="6"/>
  <c r="BL181" i="6"/>
  <c r="BK181" i="6"/>
  <c r="BJ181" i="6"/>
  <c r="BH181" i="6"/>
  <c r="BG181" i="6"/>
  <c r="BF181" i="6"/>
  <c r="BE181" i="6"/>
  <c r="BD181" i="6"/>
  <c r="BB181" i="6"/>
  <c r="BA181" i="6"/>
  <c r="AZ181" i="6"/>
  <c r="AY181" i="6"/>
  <c r="AX181" i="6"/>
  <c r="AS181" i="6"/>
  <c r="AT181" i="6"/>
  <c r="AU181" i="6"/>
  <c r="AV181" i="6"/>
  <c r="AR181" i="6"/>
  <c r="C46" i="21"/>
  <c r="C45" i="21"/>
  <c r="C44" i="21"/>
  <c r="C43" i="21"/>
  <c r="C42" i="21"/>
  <c r="CL98" i="6"/>
  <c r="CK98" i="6"/>
  <c r="CJ98" i="6"/>
  <c r="CI98" i="6"/>
  <c r="CH98" i="6"/>
  <c r="CF98" i="6"/>
  <c r="CE98" i="6"/>
  <c r="CD98" i="6"/>
  <c r="CC98" i="6"/>
  <c r="CB98" i="6"/>
  <c r="BZ98" i="6"/>
  <c r="BY98" i="6"/>
  <c r="BX98" i="6"/>
  <c r="BW98" i="6"/>
  <c r="BV98" i="6"/>
  <c r="BT98" i="6"/>
  <c r="BS98" i="6"/>
  <c r="BR98" i="6"/>
  <c r="BQ98" i="6"/>
  <c r="BP98" i="6"/>
  <c r="BN98" i="6"/>
  <c r="BM98" i="6"/>
  <c r="BL98" i="6"/>
  <c r="BK98" i="6"/>
  <c r="BJ98" i="6"/>
  <c r="T98" i="6"/>
  <c r="U98" i="6"/>
  <c r="V98" i="6"/>
  <c r="W98" i="6"/>
  <c r="X98" i="6"/>
  <c r="Z98" i="6"/>
  <c r="AA98" i="6"/>
  <c r="AB98" i="6"/>
  <c r="AC98" i="6"/>
  <c r="AD98" i="6"/>
  <c r="AF98" i="6"/>
  <c r="AG98" i="6"/>
  <c r="AH98" i="6"/>
  <c r="AI98" i="6"/>
  <c r="AJ98" i="6"/>
  <c r="AL98" i="6"/>
  <c r="AM98" i="6"/>
  <c r="AN98" i="6"/>
  <c r="AO98" i="6"/>
  <c r="AP98" i="6"/>
  <c r="T181" i="6"/>
  <c r="U181" i="6"/>
  <c r="V181" i="6"/>
  <c r="W181" i="6"/>
  <c r="X181" i="6"/>
  <c r="Z181" i="6"/>
  <c r="AA181" i="6"/>
  <c r="AB181" i="6"/>
  <c r="AC181" i="6"/>
  <c r="AD181" i="6"/>
  <c r="AF181" i="6"/>
  <c r="AG181" i="6"/>
  <c r="AH181" i="6"/>
  <c r="AI181" i="6"/>
  <c r="AJ181" i="6"/>
  <c r="AL181" i="6"/>
  <c r="AM181" i="6"/>
  <c r="AN181" i="6"/>
  <c r="AO181" i="6"/>
  <c r="AP181" i="6"/>
  <c r="C41" i="21"/>
  <c r="C40" i="21"/>
  <c r="C39" i="21"/>
  <c r="C38" i="21"/>
  <c r="F15" i="22"/>
  <c r="G15" i="22"/>
  <c r="H15" i="22"/>
  <c r="I15" i="22"/>
  <c r="J15" i="22"/>
  <c r="K15" i="22"/>
  <c r="C29" i="21"/>
  <c r="C28" i="21"/>
  <c r="C27" i="21"/>
  <c r="C26" i="21"/>
  <c r="C25" i="21"/>
  <c r="C24" i="21"/>
  <c r="C23" i="21"/>
  <c r="C22" i="21"/>
  <c r="C21" i="21"/>
  <c r="C20" i="21"/>
  <c r="I15" i="5"/>
  <c r="K15" i="5"/>
  <c r="C17" i="21"/>
  <c r="C16" i="21"/>
  <c r="C15" i="21"/>
  <c r="C14" i="21"/>
  <c r="C13" i="21"/>
  <c r="C12" i="21"/>
  <c r="ET181" i="8"/>
  <c r="ES181" i="8"/>
  <c r="ER181" i="8"/>
  <c r="EQ181" i="8"/>
  <c r="EP181" i="8"/>
  <c r="ET98" i="8"/>
  <c r="ES98" i="8"/>
  <c r="ER98" i="8"/>
  <c r="EQ98" i="8"/>
  <c r="EP98" i="8"/>
  <c r="EN181" i="8"/>
  <c r="EM181" i="8"/>
  <c r="EL181" i="8"/>
  <c r="EK181" i="8"/>
  <c r="EJ181" i="8"/>
  <c r="EN98" i="8"/>
  <c r="EM98" i="8"/>
  <c r="EL98" i="8"/>
  <c r="EK98" i="8"/>
  <c r="EJ98" i="8"/>
  <c r="EH181" i="8"/>
  <c r="EG181" i="8"/>
  <c r="EF181" i="8"/>
  <c r="EE181" i="8"/>
  <c r="ED181" i="8"/>
  <c r="EH98" i="8"/>
  <c r="EG98" i="8"/>
  <c r="EF98" i="8"/>
  <c r="EE98" i="8"/>
  <c r="ED98" i="8"/>
  <c r="EB181" i="8"/>
  <c r="EA181" i="8"/>
  <c r="DZ181" i="8"/>
  <c r="DY181" i="8"/>
  <c r="DX181" i="8"/>
  <c r="EB98" i="8"/>
  <c r="EA98" i="8"/>
  <c r="DZ98" i="8"/>
  <c r="DY98" i="8"/>
  <c r="DX98" i="8"/>
  <c r="DV181" i="8"/>
  <c r="DU181" i="8"/>
  <c r="DT181" i="8"/>
  <c r="DS181" i="8"/>
  <c r="DR181" i="8"/>
  <c r="DV98" i="8"/>
  <c r="DU98" i="8"/>
  <c r="DT98" i="8"/>
  <c r="DS98" i="8"/>
  <c r="DR98" i="8"/>
  <c r="DP181" i="8"/>
  <c r="DO181" i="8"/>
  <c r="DN181" i="8"/>
  <c r="DM181" i="8"/>
  <c r="DL181" i="8"/>
  <c r="DP98" i="8"/>
  <c r="DO98" i="8"/>
  <c r="DN98" i="8"/>
  <c r="DM98" i="8"/>
  <c r="DL98" i="8"/>
  <c r="DJ181" i="8"/>
  <c r="DI181" i="8"/>
  <c r="DH181" i="8"/>
  <c r="DG181" i="8"/>
  <c r="DF181" i="8"/>
  <c r="DJ98" i="8"/>
  <c r="DI98" i="8"/>
  <c r="DH98" i="8"/>
  <c r="DG98" i="8"/>
  <c r="DF98" i="8"/>
  <c r="DD181" i="8"/>
  <c r="DC181" i="8"/>
  <c r="DB181" i="8"/>
  <c r="DA181" i="8"/>
  <c r="CZ181" i="8"/>
  <c r="DD98" i="8"/>
  <c r="DC98" i="8"/>
  <c r="DB98" i="8"/>
  <c r="DA98" i="8"/>
  <c r="CZ98" i="8"/>
  <c r="L119" i="8"/>
  <c r="H119" i="8"/>
  <c r="H174" i="8"/>
  <c r="L174" i="8"/>
  <c r="H101" i="8"/>
  <c r="L101" i="8"/>
  <c r="J101" i="8" s="1"/>
  <c r="H102" i="8"/>
  <c r="L102" i="8"/>
  <c r="H103" i="8"/>
  <c r="L103" i="8"/>
  <c r="H104" i="8"/>
  <c r="L104" i="8"/>
  <c r="I104" i="8" s="1"/>
  <c r="H105" i="8"/>
  <c r="L105" i="8"/>
  <c r="I105" i="8" s="1"/>
  <c r="H106" i="8"/>
  <c r="L106" i="8"/>
  <c r="H107" i="8"/>
  <c r="K107" i="8" s="1"/>
  <c r="L107" i="8"/>
  <c r="H108" i="8"/>
  <c r="L108" i="8"/>
  <c r="H109" i="8"/>
  <c r="L109" i="8"/>
  <c r="H110" i="8"/>
  <c r="L110" i="8"/>
  <c r="H111" i="8"/>
  <c r="J111" i="8" s="1"/>
  <c r="L111" i="8"/>
  <c r="H112" i="8"/>
  <c r="J112" i="8" s="1"/>
  <c r="L112" i="8"/>
  <c r="H113" i="8"/>
  <c r="L113" i="8"/>
  <c r="K113" i="8" s="1"/>
  <c r="H114" i="8"/>
  <c r="L114" i="8"/>
  <c r="H115" i="8"/>
  <c r="L115" i="8"/>
  <c r="H116" i="8"/>
  <c r="L116" i="8"/>
  <c r="H117" i="8"/>
  <c r="L117" i="8"/>
  <c r="H118" i="8"/>
  <c r="L118" i="8"/>
  <c r="H120" i="8"/>
  <c r="L120" i="8"/>
  <c r="H121" i="8"/>
  <c r="K121" i="8" s="1"/>
  <c r="L121" i="8"/>
  <c r="H122" i="8"/>
  <c r="L122" i="8"/>
  <c r="H123" i="8"/>
  <c r="L123" i="8"/>
  <c r="H124" i="8"/>
  <c r="L124" i="8"/>
  <c r="I124" i="8" s="1"/>
  <c r="H125" i="8"/>
  <c r="K125" i="8" s="1"/>
  <c r="L125" i="8"/>
  <c r="H126" i="8"/>
  <c r="L126" i="8"/>
  <c r="H127" i="8"/>
  <c r="L127" i="8"/>
  <c r="H128" i="8"/>
  <c r="L128" i="8"/>
  <c r="H129" i="8"/>
  <c r="L129" i="8"/>
  <c r="H130" i="8"/>
  <c r="L130" i="8"/>
  <c r="I130" i="8" s="1"/>
  <c r="H131" i="8"/>
  <c r="L131" i="8"/>
  <c r="H132" i="8"/>
  <c r="L132" i="8"/>
  <c r="H133" i="8"/>
  <c r="L133" i="8"/>
  <c r="H134" i="8"/>
  <c r="L134" i="8"/>
  <c r="H135" i="8"/>
  <c r="L135" i="8"/>
  <c r="H136" i="8"/>
  <c r="K136" i="8" s="1"/>
  <c r="L136" i="8"/>
  <c r="J136" i="8" s="1"/>
  <c r="H137" i="8"/>
  <c r="L137" i="8"/>
  <c r="H138" i="8"/>
  <c r="L138" i="8"/>
  <c r="H139" i="8"/>
  <c r="L139" i="8"/>
  <c r="H140" i="8"/>
  <c r="L140" i="8"/>
  <c r="I140" i="8" s="1"/>
  <c r="H141" i="8"/>
  <c r="K141" i="8" s="1"/>
  <c r="L141" i="8"/>
  <c r="H142" i="8"/>
  <c r="L142" i="8"/>
  <c r="H143" i="8"/>
  <c r="L143" i="8"/>
  <c r="H146" i="8"/>
  <c r="J146" i="8" s="1"/>
  <c r="L146" i="8"/>
  <c r="H147" i="8"/>
  <c r="J147" i="8" s="1"/>
  <c r="L147" i="8"/>
  <c r="H148" i="8"/>
  <c r="L148" i="8"/>
  <c r="I148" i="8" s="1"/>
  <c r="H149" i="8"/>
  <c r="L149" i="8"/>
  <c r="H150" i="8"/>
  <c r="L150" i="8"/>
  <c r="I150" i="8" s="1"/>
  <c r="H151" i="8"/>
  <c r="L151" i="8"/>
  <c r="H152" i="8"/>
  <c r="L152" i="8"/>
  <c r="H153" i="8"/>
  <c r="L153" i="8"/>
  <c r="H154" i="8"/>
  <c r="L154" i="8"/>
  <c r="H155" i="8"/>
  <c r="L155" i="8"/>
  <c r="H156" i="8"/>
  <c r="L156" i="8"/>
  <c r="H157" i="8"/>
  <c r="L157" i="8"/>
  <c r="I157" i="8" s="1"/>
  <c r="H158" i="8"/>
  <c r="L158" i="8"/>
  <c r="K158" i="8" s="1"/>
  <c r="H159" i="8"/>
  <c r="L159" i="8"/>
  <c r="J159" i="8" s="1"/>
  <c r="H160" i="8"/>
  <c r="L160" i="8"/>
  <c r="H161" i="8"/>
  <c r="L161" i="8"/>
  <c r="H162" i="8"/>
  <c r="L162" i="8"/>
  <c r="I162" i="8" s="1"/>
  <c r="H163" i="8"/>
  <c r="L163" i="8"/>
  <c r="H164" i="8"/>
  <c r="L164" i="8"/>
  <c r="H165" i="8"/>
  <c r="L165" i="8"/>
  <c r="J165" i="8" s="1"/>
  <c r="H166" i="8"/>
  <c r="L166" i="8"/>
  <c r="H167" i="8"/>
  <c r="L167" i="8"/>
  <c r="I167" i="8" s="1"/>
  <c r="H168" i="8"/>
  <c r="L168" i="8"/>
  <c r="H169" i="8"/>
  <c r="L169" i="8"/>
  <c r="H170" i="8"/>
  <c r="L170" i="8"/>
  <c r="H171" i="8"/>
  <c r="L171" i="8"/>
  <c r="I171" i="8" s="1"/>
  <c r="H172" i="8"/>
  <c r="L172" i="8"/>
  <c r="H173" i="8"/>
  <c r="L173" i="8"/>
  <c r="I173" i="8" s="1"/>
  <c r="H175" i="8"/>
  <c r="J175" i="8" s="1"/>
  <c r="L175" i="8"/>
  <c r="H176" i="8"/>
  <c r="L176" i="8"/>
  <c r="H177" i="8"/>
  <c r="L177" i="8"/>
  <c r="H178" i="8"/>
  <c r="K178" i="8" s="1"/>
  <c r="L178" i="8"/>
  <c r="I178" i="8" s="1"/>
  <c r="H179" i="8"/>
  <c r="L179" i="8"/>
  <c r="H180" i="8"/>
  <c r="L180" i="8"/>
  <c r="I180" i="8" s="1"/>
  <c r="L100" i="8"/>
  <c r="H100" i="8"/>
  <c r="L7" i="8"/>
  <c r="H7" i="8"/>
  <c r="L36" i="8"/>
  <c r="J36" i="8" s="1"/>
  <c r="H36" i="8"/>
  <c r="L61" i="8"/>
  <c r="H61" i="8"/>
  <c r="L62" i="8"/>
  <c r="H62" i="8"/>
  <c r="L63" i="8"/>
  <c r="H63" i="8"/>
  <c r="L64" i="8"/>
  <c r="I64" i="8" s="1"/>
  <c r="H64" i="8"/>
  <c r="L65" i="8"/>
  <c r="H65" i="8"/>
  <c r="J65" i="8" s="1"/>
  <c r="L66" i="8"/>
  <c r="H66" i="8"/>
  <c r="L67" i="8"/>
  <c r="H67" i="8"/>
  <c r="I67" i="8" s="1"/>
  <c r="L68" i="8"/>
  <c r="H68" i="8"/>
  <c r="L69" i="8"/>
  <c r="H69" i="8"/>
  <c r="L70" i="8"/>
  <c r="H70" i="8"/>
  <c r="L71" i="8"/>
  <c r="H71" i="8"/>
  <c r="J71" i="8" s="1"/>
  <c r="L72" i="8"/>
  <c r="H72" i="8"/>
  <c r="L73" i="8"/>
  <c r="H73" i="8"/>
  <c r="I73" i="8" s="1"/>
  <c r="L74" i="8"/>
  <c r="H74" i="8"/>
  <c r="L75" i="8"/>
  <c r="H75" i="8"/>
  <c r="J75" i="8" s="1"/>
  <c r="L76" i="8"/>
  <c r="K76" i="8" s="1"/>
  <c r="H76" i="8"/>
  <c r="L77" i="8"/>
  <c r="H77" i="8"/>
  <c r="L78" i="8"/>
  <c r="H78" i="8"/>
  <c r="L79" i="8"/>
  <c r="H79" i="8"/>
  <c r="K79" i="8" s="1"/>
  <c r="L80" i="8"/>
  <c r="H80" i="8"/>
  <c r="L81" i="8"/>
  <c r="H81" i="8"/>
  <c r="J81" i="8" s="1"/>
  <c r="L82" i="8"/>
  <c r="H82" i="8"/>
  <c r="J82" i="8" s="1"/>
  <c r="L83" i="8"/>
  <c r="I83" i="8" s="1"/>
  <c r="H83" i="8"/>
  <c r="J83" i="8" s="1"/>
  <c r="L84" i="8"/>
  <c r="H84" i="8"/>
  <c r="L85" i="8"/>
  <c r="H85" i="8"/>
  <c r="J85" i="8" s="1"/>
  <c r="L86" i="8"/>
  <c r="H86" i="8"/>
  <c r="J86" i="8" s="1"/>
  <c r="L87" i="8"/>
  <c r="H87" i="8"/>
  <c r="J87" i="8" s="1"/>
  <c r="L88" i="8"/>
  <c r="H88" i="8"/>
  <c r="L89" i="8"/>
  <c r="H89" i="8"/>
  <c r="J89" i="8" s="1"/>
  <c r="L90" i="8"/>
  <c r="H90" i="8"/>
  <c r="L91" i="8"/>
  <c r="H91" i="8"/>
  <c r="J91" i="8" s="1"/>
  <c r="L92" i="8"/>
  <c r="J92" i="8" s="1"/>
  <c r="H92" i="8"/>
  <c r="L93" i="8"/>
  <c r="H93" i="8"/>
  <c r="L94" i="8"/>
  <c r="H94" i="8"/>
  <c r="L95" i="8"/>
  <c r="I95" i="8" s="1"/>
  <c r="H95" i="8"/>
  <c r="K95" i="8" s="1"/>
  <c r="L96" i="8"/>
  <c r="K96" i="8" s="1"/>
  <c r="H96" i="8"/>
  <c r="L97" i="8"/>
  <c r="H97" i="8"/>
  <c r="H60" i="8"/>
  <c r="L60" i="8"/>
  <c r="H18" i="8"/>
  <c r="L18" i="8"/>
  <c r="H19" i="8"/>
  <c r="L19" i="8"/>
  <c r="H20" i="8"/>
  <c r="L20" i="8"/>
  <c r="H21" i="8"/>
  <c r="L21" i="8"/>
  <c r="H22" i="8"/>
  <c r="L22" i="8"/>
  <c r="H23" i="8"/>
  <c r="L23" i="8"/>
  <c r="H24" i="8"/>
  <c r="L24" i="8"/>
  <c r="H25" i="8"/>
  <c r="L25" i="8"/>
  <c r="H26" i="8"/>
  <c r="L26" i="8"/>
  <c r="H27" i="8"/>
  <c r="L27" i="8"/>
  <c r="H28" i="8"/>
  <c r="L28" i="8"/>
  <c r="H29" i="8"/>
  <c r="L29" i="8"/>
  <c r="H30" i="8"/>
  <c r="L30" i="8"/>
  <c r="H31" i="8"/>
  <c r="L31" i="8"/>
  <c r="H32" i="8"/>
  <c r="L32" i="8"/>
  <c r="H33" i="8"/>
  <c r="L33" i="8"/>
  <c r="J33" i="8" s="1"/>
  <c r="H34" i="8"/>
  <c r="L34" i="8"/>
  <c r="H35" i="8"/>
  <c r="L35" i="8"/>
  <c r="H37" i="8"/>
  <c r="L37" i="8"/>
  <c r="H38" i="8"/>
  <c r="L38" i="8"/>
  <c r="H39" i="8"/>
  <c r="L39" i="8"/>
  <c r="H40" i="8"/>
  <c r="L40" i="8"/>
  <c r="H41" i="8"/>
  <c r="L41" i="8"/>
  <c r="I41" i="8" s="1"/>
  <c r="H42" i="8"/>
  <c r="L42" i="8"/>
  <c r="H43" i="8"/>
  <c r="L43" i="8"/>
  <c r="H44" i="8"/>
  <c r="L44" i="8"/>
  <c r="H45" i="8"/>
  <c r="L45" i="8"/>
  <c r="H46" i="8"/>
  <c r="L46" i="8"/>
  <c r="H47" i="8"/>
  <c r="L47" i="8"/>
  <c r="I47" i="8" s="1"/>
  <c r="H48" i="8"/>
  <c r="L48" i="8"/>
  <c r="H49" i="8"/>
  <c r="L49" i="8"/>
  <c r="J49" i="8" s="1"/>
  <c r="H50" i="8"/>
  <c r="L50" i="8"/>
  <c r="H51" i="8"/>
  <c r="J51" i="8" s="1"/>
  <c r="L51" i="8"/>
  <c r="K51" i="8" s="1"/>
  <c r="H52" i="8"/>
  <c r="J52" i="8" s="1"/>
  <c r="L52" i="8"/>
  <c r="H53" i="8"/>
  <c r="L53" i="8"/>
  <c r="J53" i="8" s="1"/>
  <c r="H54" i="8"/>
  <c r="L54" i="8"/>
  <c r="H55" i="8"/>
  <c r="L55" i="8"/>
  <c r="I55" i="8" s="1"/>
  <c r="H56" i="8"/>
  <c r="L56" i="8"/>
  <c r="H57" i="8"/>
  <c r="L57" i="8"/>
  <c r="K57" i="8" s="1"/>
  <c r="H58" i="8"/>
  <c r="L58" i="8"/>
  <c r="H59" i="8"/>
  <c r="L59" i="8"/>
  <c r="L17" i="8"/>
  <c r="H17" i="8"/>
  <c r="F36" i="8"/>
  <c r="B36" i="8"/>
  <c r="D36" i="8" s="1"/>
  <c r="B119" i="8"/>
  <c r="F119" i="8"/>
  <c r="F101" i="8"/>
  <c r="F102" i="8"/>
  <c r="F103" i="8"/>
  <c r="C103" i="8" s="1"/>
  <c r="F104" i="8"/>
  <c r="F105" i="8"/>
  <c r="F106" i="8"/>
  <c r="F107" i="8"/>
  <c r="F108" i="8"/>
  <c r="F109" i="8"/>
  <c r="C109" i="8" s="1"/>
  <c r="F110" i="8"/>
  <c r="C110" i="8" s="1"/>
  <c r="F111" i="8"/>
  <c r="C111" i="8" s="1"/>
  <c r="F112" i="8"/>
  <c r="F113" i="8"/>
  <c r="F114" i="8"/>
  <c r="C114" i="8" s="1"/>
  <c r="F115" i="8"/>
  <c r="F116" i="8"/>
  <c r="F117" i="8"/>
  <c r="C117" i="8" s="1"/>
  <c r="F118" i="8"/>
  <c r="F120" i="8"/>
  <c r="F121" i="8"/>
  <c r="F122" i="8"/>
  <c r="F123" i="8"/>
  <c r="C123" i="8" s="1"/>
  <c r="F124" i="8"/>
  <c r="F125" i="8"/>
  <c r="F126" i="8"/>
  <c r="F127" i="8"/>
  <c r="F128" i="8"/>
  <c r="D128" i="8" s="1"/>
  <c r="F129" i="8"/>
  <c r="F130" i="8"/>
  <c r="F131" i="8"/>
  <c r="F132" i="8"/>
  <c r="F133" i="8"/>
  <c r="F134" i="8"/>
  <c r="F135" i="8"/>
  <c r="F136" i="8"/>
  <c r="F137" i="8"/>
  <c r="F138" i="8"/>
  <c r="F139" i="8"/>
  <c r="C139" i="8" s="1"/>
  <c r="F140" i="8"/>
  <c r="F141" i="8"/>
  <c r="F142" i="8"/>
  <c r="F143" i="8"/>
  <c r="F144" i="8"/>
  <c r="C144" i="8" s="1"/>
  <c r="F145" i="8"/>
  <c r="F146" i="8"/>
  <c r="C146" i="8" s="1"/>
  <c r="F147" i="8"/>
  <c r="C147" i="8" s="1"/>
  <c r="F148" i="8"/>
  <c r="F149" i="8"/>
  <c r="F150" i="8"/>
  <c r="F151" i="8"/>
  <c r="E151" i="8" s="1"/>
  <c r="F152" i="8"/>
  <c r="F153" i="8"/>
  <c r="F154" i="8"/>
  <c r="C154" i="8" s="1"/>
  <c r="F155" i="8"/>
  <c r="F156" i="8"/>
  <c r="F157" i="8"/>
  <c r="F158" i="8"/>
  <c r="F159" i="8"/>
  <c r="C159" i="8" s="1"/>
  <c r="F160" i="8"/>
  <c r="F161" i="8"/>
  <c r="F162" i="8"/>
  <c r="E162" i="8" s="1"/>
  <c r="F163" i="8"/>
  <c r="F164" i="8"/>
  <c r="F165" i="8"/>
  <c r="F166" i="8"/>
  <c r="C166" i="8" s="1"/>
  <c r="F167" i="8"/>
  <c r="F168" i="8"/>
  <c r="F169" i="8"/>
  <c r="F170" i="8"/>
  <c r="E170" i="8" s="1"/>
  <c r="F171" i="8"/>
  <c r="C171" i="8" s="1"/>
  <c r="F172" i="8"/>
  <c r="F173" i="8"/>
  <c r="F174" i="8"/>
  <c r="F175" i="8"/>
  <c r="F176" i="8"/>
  <c r="F177" i="8"/>
  <c r="F178" i="8"/>
  <c r="E178" i="8" s="1"/>
  <c r="F179" i="8"/>
  <c r="C179" i="8" s="1"/>
  <c r="F180" i="8"/>
  <c r="B101" i="8"/>
  <c r="B102" i="8"/>
  <c r="B103" i="8"/>
  <c r="B104" i="8"/>
  <c r="D104" i="8" s="1"/>
  <c r="B105" i="8"/>
  <c r="B106" i="8"/>
  <c r="B107" i="8"/>
  <c r="B108" i="8"/>
  <c r="D108" i="8" s="1"/>
  <c r="B109" i="8"/>
  <c r="B110" i="8"/>
  <c r="B111" i="8"/>
  <c r="B112" i="8"/>
  <c r="B113" i="8"/>
  <c r="B114" i="8"/>
  <c r="B115" i="8"/>
  <c r="B116" i="8"/>
  <c r="E116" i="8" s="1"/>
  <c r="B117" i="8"/>
  <c r="D117" i="8" s="1"/>
  <c r="B118" i="8"/>
  <c r="E118" i="8" s="1"/>
  <c r="B120" i="8"/>
  <c r="B121" i="8"/>
  <c r="B122" i="8"/>
  <c r="B123" i="8"/>
  <c r="B124" i="8"/>
  <c r="D124" i="8" s="1"/>
  <c r="B125" i="8"/>
  <c r="B126" i="8"/>
  <c r="D126" i="8"/>
  <c r="B127" i="8"/>
  <c r="B128" i="8"/>
  <c r="E128" i="8" s="1"/>
  <c r="B129" i="8"/>
  <c r="D129" i="8" s="1"/>
  <c r="B130" i="8"/>
  <c r="B131" i="8"/>
  <c r="B132" i="8"/>
  <c r="B133" i="8"/>
  <c r="E133" i="8" s="1"/>
  <c r="B134" i="8"/>
  <c r="B135" i="8"/>
  <c r="B136" i="8"/>
  <c r="B137" i="8"/>
  <c r="B138" i="8"/>
  <c r="B139" i="8"/>
  <c r="B140" i="8"/>
  <c r="B141" i="8"/>
  <c r="E141" i="8" s="1"/>
  <c r="B142" i="8"/>
  <c r="B143" i="8"/>
  <c r="B144" i="8"/>
  <c r="B145" i="8"/>
  <c r="C145" i="8" s="1"/>
  <c r="B146" i="8"/>
  <c r="B147" i="8"/>
  <c r="B148" i="8"/>
  <c r="C148" i="8" s="1"/>
  <c r="B149" i="8"/>
  <c r="B150" i="8"/>
  <c r="B151" i="8"/>
  <c r="B152" i="8"/>
  <c r="B153" i="8"/>
  <c r="B154" i="8"/>
  <c r="B155" i="8"/>
  <c r="B156" i="8"/>
  <c r="B157" i="8"/>
  <c r="B158" i="8"/>
  <c r="D158" i="8" s="1"/>
  <c r="B159" i="8"/>
  <c r="B160" i="8"/>
  <c r="E160" i="8" s="1"/>
  <c r="B161" i="8"/>
  <c r="B162" i="8"/>
  <c r="B163" i="8"/>
  <c r="B164" i="8"/>
  <c r="D164" i="8" s="1"/>
  <c r="B165" i="8"/>
  <c r="D165" i="8" s="1"/>
  <c r="B166" i="8"/>
  <c r="B167" i="8"/>
  <c r="E167" i="8" s="1"/>
  <c r="B168" i="8"/>
  <c r="C168" i="8" s="1"/>
  <c r="B169" i="8"/>
  <c r="B170" i="8"/>
  <c r="B171" i="8"/>
  <c r="B172" i="8"/>
  <c r="B173" i="8"/>
  <c r="B174" i="8"/>
  <c r="B175" i="8"/>
  <c r="B176" i="8"/>
  <c r="B177" i="8"/>
  <c r="E177" i="8" s="1"/>
  <c r="B178" i="8"/>
  <c r="B179" i="8"/>
  <c r="B180" i="8"/>
  <c r="C180" i="8" s="1"/>
  <c r="F100" i="8"/>
  <c r="B100" i="8"/>
  <c r="F7" i="8"/>
  <c r="B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7" i="8"/>
  <c r="F38" i="8"/>
  <c r="F39" i="8"/>
  <c r="F40" i="8"/>
  <c r="F41" i="8"/>
  <c r="D41" i="8" s="1"/>
  <c r="F42" i="8"/>
  <c r="C42" i="8" s="1"/>
  <c r="F43" i="8"/>
  <c r="F44" i="8"/>
  <c r="F45" i="8"/>
  <c r="C45" i="8" s="1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D63" i="8" s="1"/>
  <c r="F64" i="8"/>
  <c r="F65" i="8"/>
  <c r="F66" i="8"/>
  <c r="F67" i="8"/>
  <c r="F68" i="8"/>
  <c r="F69" i="8"/>
  <c r="F70" i="8"/>
  <c r="F71" i="8"/>
  <c r="F72" i="8"/>
  <c r="F73" i="8"/>
  <c r="D73" i="8" s="1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D87" i="8" s="1"/>
  <c r="F88" i="8"/>
  <c r="F89" i="8"/>
  <c r="F90" i="8"/>
  <c r="C90" i="8" s="1"/>
  <c r="F91" i="8"/>
  <c r="F92" i="8"/>
  <c r="F93" i="8"/>
  <c r="C93" i="8" s="1"/>
  <c r="F94" i="8"/>
  <c r="F95" i="8"/>
  <c r="F96" i="8"/>
  <c r="F97" i="8"/>
  <c r="C97" i="8" s="1"/>
  <c r="F17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D51" i="8" s="1"/>
  <c r="B52" i="8"/>
  <c r="B53" i="8"/>
  <c r="E53" i="8" s="1"/>
  <c r="B54" i="8"/>
  <c r="B55" i="8"/>
  <c r="B56" i="8"/>
  <c r="E56" i="8" s="1"/>
  <c r="B57" i="8"/>
  <c r="B58" i="8"/>
  <c r="B59" i="8"/>
  <c r="B60" i="8"/>
  <c r="E60" i="8" s="1"/>
  <c r="B61" i="8"/>
  <c r="E61" i="8" s="1"/>
  <c r="B62" i="8"/>
  <c r="E62" i="8" s="1"/>
  <c r="B63" i="8"/>
  <c r="B64" i="8"/>
  <c r="B65" i="8"/>
  <c r="B66" i="8"/>
  <c r="B67" i="8"/>
  <c r="E67" i="8" s="1"/>
  <c r="B68" i="8"/>
  <c r="D68" i="8" s="1"/>
  <c r="B69" i="8"/>
  <c r="B70" i="8"/>
  <c r="B71" i="8"/>
  <c r="B72" i="8"/>
  <c r="B73" i="8"/>
  <c r="B74" i="8"/>
  <c r="B75" i="8"/>
  <c r="E75" i="8" s="1"/>
  <c r="B76" i="8"/>
  <c r="B77" i="8"/>
  <c r="B78" i="8"/>
  <c r="B79" i="8"/>
  <c r="B80" i="8"/>
  <c r="D80" i="8" s="1"/>
  <c r="B81" i="8"/>
  <c r="B82" i="8"/>
  <c r="B83" i="8"/>
  <c r="B84" i="8"/>
  <c r="D84" i="8" s="1"/>
  <c r="B85" i="8"/>
  <c r="D85" i="8" s="1"/>
  <c r="B86" i="8"/>
  <c r="B87" i="8"/>
  <c r="B88" i="8"/>
  <c r="E88" i="8" s="1"/>
  <c r="B89" i="8"/>
  <c r="B90" i="8"/>
  <c r="B91" i="8"/>
  <c r="D91" i="8" s="1"/>
  <c r="B92" i="8"/>
  <c r="D92" i="8" s="1"/>
  <c r="B93" i="8"/>
  <c r="E93" i="8" s="1"/>
  <c r="B94" i="8"/>
  <c r="B95" i="8"/>
  <c r="B96" i="8"/>
  <c r="B97" i="8"/>
  <c r="D97" i="8" s="1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E31" i="8" s="1"/>
  <c r="B32" i="8"/>
  <c r="B33" i="8"/>
  <c r="B34" i="8"/>
  <c r="D34" i="8" s="1"/>
  <c r="B35" i="8"/>
  <c r="B37" i="8"/>
  <c r="D37" i="8" s="1"/>
  <c r="B38" i="8"/>
  <c r="BT181" i="8"/>
  <c r="BS181" i="8"/>
  <c r="BR181" i="8"/>
  <c r="BQ181" i="8"/>
  <c r="BP181" i="8"/>
  <c r="BN181" i="8"/>
  <c r="BM181" i="8"/>
  <c r="BL181" i="8"/>
  <c r="BK181" i="8"/>
  <c r="BJ181" i="8"/>
  <c r="BH181" i="8"/>
  <c r="BG181" i="8"/>
  <c r="BF181" i="8"/>
  <c r="BE181" i="8"/>
  <c r="BD181" i="8"/>
  <c r="BB181" i="8"/>
  <c r="BA181" i="8"/>
  <c r="AZ181" i="8"/>
  <c r="AY181" i="8"/>
  <c r="AX181" i="8"/>
  <c r="AV181" i="8"/>
  <c r="AU181" i="8"/>
  <c r="AT181" i="8"/>
  <c r="AS181" i="8"/>
  <c r="AR181" i="8"/>
  <c r="AP181" i="8"/>
  <c r="AO181" i="8"/>
  <c r="AN181" i="8"/>
  <c r="AM181" i="8"/>
  <c r="AL181" i="8"/>
  <c r="AJ181" i="8"/>
  <c r="AI181" i="8"/>
  <c r="AH181" i="8"/>
  <c r="AG181" i="8"/>
  <c r="AF181" i="8"/>
  <c r="X181" i="8"/>
  <c r="W181" i="8"/>
  <c r="V181" i="8"/>
  <c r="U181" i="8"/>
  <c r="T181" i="8"/>
  <c r="R181" i="8"/>
  <c r="Q181" i="8"/>
  <c r="P181" i="8"/>
  <c r="O181" i="8"/>
  <c r="N181" i="8"/>
  <c r="C98" i="25"/>
  <c r="D98" i="25"/>
  <c r="E98" i="25"/>
  <c r="F98" i="25"/>
  <c r="H98" i="25"/>
  <c r="I98" i="25"/>
  <c r="J98" i="25"/>
  <c r="K98" i="25"/>
  <c r="L98" i="25"/>
  <c r="N98" i="25"/>
  <c r="O98" i="25"/>
  <c r="P98" i="25"/>
  <c r="Q98" i="25"/>
  <c r="R98" i="25"/>
  <c r="T98" i="25"/>
  <c r="U98" i="25"/>
  <c r="V98" i="25"/>
  <c r="W98" i="25"/>
  <c r="X98" i="25"/>
  <c r="Z98" i="25"/>
  <c r="AA98" i="25"/>
  <c r="AB98" i="25"/>
  <c r="AC98" i="25"/>
  <c r="AD98" i="25"/>
  <c r="AF98" i="25"/>
  <c r="AG98" i="25"/>
  <c r="AH98" i="25"/>
  <c r="AI98" i="25"/>
  <c r="AJ98" i="25"/>
  <c r="AL98" i="25"/>
  <c r="AM98" i="25"/>
  <c r="AN98" i="25"/>
  <c r="AO98" i="25"/>
  <c r="AP98" i="25"/>
  <c r="AR98" i="25"/>
  <c r="AS98" i="25"/>
  <c r="AT98" i="25"/>
  <c r="AU98" i="25"/>
  <c r="AV98" i="25"/>
  <c r="AX98" i="25"/>
  <c r="AY98" i="25"/>
  <c r="AZ98" i="25"/>
  <c r="BA98" i="25"/>
  <c r="BB98" i="25"/>
  <c r="BD98" i="25"/>
  <c r="BE98" i="25"/>
  <c r="BF98" i="25"/>
  <c r="BG98" i="25"/>
  <c r="BH98" i="25"/>
  <c r="C181" i="25"/>
  <c r="D181" i="25"/>
  <c r="E181" i="25"/>
  <c r="F181" i="25"/>
  <c r="H181" i="25"/>
  <c r="I181" i="25"/>
  <c r="J181" i="25"/>
  <c r="K181" i="25"/>
  <c r="L181" i="25"/>
  <c r="N181" i="25"/>
  <c r="O181" i="25"/>
  <c r="P181" i="25"/>
  <c r="Q181" i="25"/>
  <c r="R181" i="25"/>
  <c r="T181" i="25"/>
  <c r="U181" i="25"/>
  <c r="V181" i="25"/>
  <c r="W181" i="25"/>
  <c r="X181" i="25"/>
  <c r="Z181" i="25"/>
  <c r="AA181" i="25"/>
  <c r="AB181" i="25"/>
  <c r="AC181" i="25"/>
  <c r="AD181" i="25"/>
  <c r="AF181" i="25"/>
  <c r="AG181" i="25"/>
  <c r="AH181" i="25"/>
  <c r="AI181" i="25"/>
  <c r="AJ181" i="25"/>
  <c r="AL181" i="25"/>
  <c r="AM181" i="25"/>
  <c r="AN181" i="25"/>
  <c r="AO181" i="25"/>
  <c r="AP181" i="25"/>
  <c r="AR181" i="25"/>
  <c r="AS181" i="25"/>
  <c r="AT181" i="25"/>
  <c r="AU181" i="25"/>
  <c r="AV181" i="25"/>
  <c r="AX181" i="25"/>
  <c r="AY181" i="25"/>
  <c r="AZ181" i="25"/>
  <c r="BA181" i="25"/>
  <c r="BB181" i="25"/>
  <c r="BD181" i="25"/>
  <c r="BE181" i="25"/>
  <c r="BF181" i="25"/>
  <c r="BG181" i="25"/>
  <c r="BH181" i="25"/>
  <c r="L181" i="7"/>
  <c r="K181" i="7"/>
  <c r="J181" i="7"/>
  <c r="I181" i="7"/>
  <c r="L181" i="6"/>
  <c r="K181" i="6"/>
  <c r="J181" i="6"/>
  <c r="I181" i="6"/>
  <c r="H181" i="6"/>
  <c r="U181" i="7"/>
  <c r="V181" i="7"/>
  <c r="W181" i="7"/>
  <c r="X181" i="7"/>
  <c r="BH181" i="7"/>
  <c r="BG181" i="7"/>
  <c r="BF181" i="7"/>
  <c r="BE181" i="7"/>
  <c r="BD181" i="7"/>
  <c r="BB181" i="7"/>
  <c r="BA181" i="7"/>
  <c r="AZ181" i="7"/>
  <c r="AY181" i="7"/>
  <c r="AX181" i="7"/>
  <c r="AV181" i="7"/>
  <c r="AU181" i="7"/>
  <c r="AT181" i="7"/>
  <c r="AS181" i="7"/>
  <c r="AR181" i="7"/>
  <c r="AP181" i="7"/>
  <c r="AO181" i="7"/>
  <c r="AN181" i="7"/>
  <c r="AM181" i="7"/>
  <c r="AL181" i="7"/>
  <c r="AJ181" i="7"/>
  <c r="AI181" i="7"/>
  <c r="AH181" i="7"/>
  <c r="AG181" i="7"/>
  <c r="AF181" i="7"/>
  <c r="AD181" i="7"/>
  <c r="AC181" i="7"/>
  <c r="AB181" i="7"/>
  <c r="AA181" i="7"/>
  <c r="Z181" i="7"/>
  <c r="BH98" i="7"/>
  <c r="BG98" i="7"/>
  <c r="BF98" i="7"/>
  <c r="BE98" i="7"/>
  <c r="BB98" i="7"/>
  <c r="BA98" i="7"/>
  <c r="AZ98" i="7"/>
  <c r="AY98" i="7"/>
  <c r="AV98" i="7"/>
  <c r="AU98" i="7"/>
  <c r="AT98" i="7"/>
  <c r="AS98" i="7"/>
  <c r="AP98" i="7"/>
  <c r="AO98" i="7"/>
  <c r="AN98" i="7"/>
  <c r="AM98" i="7"/>
  <c r="AL98" i="7"/>
  <c r="AJ98" i="7"/>
  <c r="AI98" i="7"/>
  <c r="AH98" i="7"/>
  <c r="AG98" i="7"/>
  <c r="AF98" i="7"/>
  <c r="BH181" i="23"/>
  <c r="BG181" i="23"/>
  <c r="BF181" i="23"/>
  <c r="BE181" i="23"/>
  <c r="BD181" i="23"/>
  <c r="BB181" i="23"/>
  <c r="BA181" i="23"/>
  <c r="AZ181" i="23"/>
  <c r="AY181" i="23"/>
  <c r="AX181" i="23"/>
  <c r="AV181" i="23"/>
  <c r="AU181" i="23"/>
  <c r="AT181" i="23"/>
  <c r="AS181" i="23"/>
  <c r="AR181" i="23"/>
  <c r="AJ181" i="23"/>
  <c r="AI181" i="23"/>
  <c r="AH181" i="23"/>
  <c r="AG181" i="23"/>
  <c r="AF181" i="23"/>
  <c r="X181" i="23"/>
  <c r="W181" i="23"/>
  <c r="V181" i="23"/>
  <c r="U181" i="23"/>
  <c r="T181" i="23"/>
  <c r="R181" i="23"/>
  <c r="Q181" i="23"/>
  <c r="P181" i="23"/>
  <c r="O181" i="23"/>
  <c r="L181" i="23"/>
  <c r="K181" i="23"/>
  <c r="J181" i="23"/>
  <c r="I181" i="23"/>
  <c r="H181" i="23"/>
  <c r="F181" i="23"/>
  <c r="E181" i="23"/>
  <c r="D181" i="23"/>
  <c r="C181" i="23"/>
  <c r="B181" i="23"/>
  <c r="BH98" i="23"/>
  <c r="BG98" i="23"/>
  <c r="BF98" i="23"/>
  <c r="BE98" i="23"/>
  <c r="BD98" i="23"/>
  <c r="BB98" i="23"/>
  <c r="BA98" i="23"/>
  <c r="AZ98" i="23"/>
  <c r="AY98" i="23"/>
  <c r="AX98" i="23"/>
  <c r="AV98" i="23"/>
  <c r="AU98" i="23"/>
  <c r="AT98" i="23"/>
  <c r="AS98" i="23"/>
  <c r="AR98" i="23"/>
  <c r="AJ98" i="23"/>
  <c r="AI98" i="23"/>
  <c r="AH98" i="23"/>
  <c r="AG98" i="23"/>
  <c r="AF98" i="23"/>
  <c r="X98" i="23"/>
  <c r="W98" i="23"/>
  <c r="V98" i="23"/>
  <c r="U98" i="23"/>
  <c r="T98" i="23"/>
  <c r="R98" i="23"/>
  <c r="Q98" i="23"/>
  <c r="P98" i="23"/>
  <c r="O98" i="23"/>
  <c r="N98" i="23"/>
  <c r="L98" i="23"/>
  <c r="K98" i="23"/>
  <c r="J98" i="23"/>
  <c r="I98" i="23"/>
  <c r="H98" i="23"/>
  <c r="F98" i="23"/>
  <c r="E98" i="23"/>
  <c r="D98" i="23"/>
  <c r="C98" i="23"/>
  <c r="B98" i="23"/>
  <c r="BH98" i="6"/>
  <c r="BG98" i="6"/>
  <c r="BF98" i="6"/>
  <c r="BE98" i="6"/>
  <c r="BD98" i="6"/>
  <c r="X98" i="7"/>
  <c r="W98" i="7"/>
  <c r="V98" i="7"/>
  <c r="U98" i="7"/>
  <c r="T98" i="7"/>
  <c r="C181" i="7"/>
  <c r="D181" i="7"/>
  <c r="E181" i="7"/>
  <c r="F181" i="7"/>
  <c r="R98" i="7"/>
  <c r="Q98" i="7"/>
  <c r="P98" i="7"/>
  <c r="O98" i="7"/>
  <c r="N98" i="7"/>
  <c r="L98" i="7"/>
  <c r="K98" i="7"/>
  <c r="J98" i="7"/>
  <c r="I98" i="7"/>
  <c r="H98" i="7"/>
  <c r="C98" i="7"/>
  <c r="D98" i="7"/>
  <c r="E98" i="7"/>
  <c r="F98" i="7"/>
  <c r="B98" i="7"/>
  <c r="B181" i="6"/>
  <c r="R181" i="6"/>
  <c r="Q181" i="6"/>
  <c r="P181" i="6"/>
  <c r="O181" i="6"/>
  <c r="R98" i="6"/>
  <c r="Q98" i="6"/>
  <c r="P98" i="6"/>
  <c r="O98" i="6"/>
  <c r="N98" i="6"/>
  <c r="L98" i="6"/>
  <c r="K98" i="6"/>
  <c r="J98" i="6"/>
  <c r="I98" i="6"/>
  <c r="H98" i="6"/>
  <c r="C181" i="6"/>
  <c r="C98" i="6"/>
  <c r="D98" i="6"/>
  <c r="E98" i="6"/>
  <c r="F98" i="6"/>
  <c r="T181" i="7"/>
  <c r="R181" i="7"/>
  <c r="Q181" i="7"/>
  <c r="P181" i="7"/>
  <c r="O181" i="7"/>
  <c r="N181" i="7"/>
  <c r="F181" i="6"/>
  <c r="E181" i="6"/>
  <c r="D181" i="6"/>
  <c r="C181" i="5"/>
  <c r="D181" i="5"/>
  <c r="E181" i="5"/>
  <c r="K181" i="5"/>
  <c r="J181" i="5"/>
  <c r="I181" i="5"/>
  <c r="CH181" i="8"/>
  <c r="CI181" i="8"/>
  <c r="CJ181" i="8"/>
  <c r="CK181" i="8"/>
  <c r="CL181" i="8"/>
  <c r="CH98" i="8"/>
  <c r="CI98" i="8"/>
  <c r="CJ98" i="8"/>
  <c r="CK98" i="8"/>
  <c r="CL98" i="8"/>
  <c r="CN98" i="8"/>
  <c r="CO98" i="8"/>
  <c r="CP98" i="8"/>
  <c r="CQ98" i="8"/>
  <c r="CR98" i="8"/>
  <c r="CT98" i="8"/>
  <c r="CU98" i="8"/>
  <c r="CV98" i="8"/>
  <c r="CW98" i="8"/>
  <c r="CX98" i="8"/>
  <c r="CN181" i="8"/>
  <c r="CO181" i="8"/>
  <c r="CP181" i="8"/>
  <c r="CQ181" i="8"/>
  <c r="CR181" i="8"/>
  <c r="CX181" i="8"/>
  <c r="CW181" i="8"/>
  <c r="CV181" i="8"/>
  <c r="CU181" i="8"/>
  <c r="CT181" i="8"/>
  <c r="AR98" i="8"/>
  <c r="AS98" i="8"/>
  <c r="AT98" i="8"/>
  <c r="AU98" i="8"/>
  <c r="AV98" i="8"/>
  <c r="AX98" i="8"/>
  <c r="AY98" i="8"/>
  <c r="AZ98" i="8"/>
  <c r="BA98" i="8"/>
  <c r="BB98" i="8"/>
  <c r="BD98" i="8"/>
  <c r="BE98" i="8"/>
  <c r="BF98" i="8"/>
  <c r="BG98" i="8"/>
  <c r="BH98" i="8"/>
  <c r="BJ98" i="8"/>
  <c r="BK98" i="8"/>
  <c r="BL98" i="8"/>
  <c r="BM98" i="8"/>
  <c r="BN98" i="8"/>
  <c r="BP98" i="8"/>
  <c r="BQ98" i="8"/>
  <c r="BR98" i="8"/>
  <c r="BS98" i="8"/>
  <c r="BT98" i="8"/>
  <c r="B98" i="6"/>
  <c r="N98" i="8"/>
  <c r="O98" i="8"/>
  <c r="P98" i="8"/>
  <c r="Q98" i="8"/>
  <c r="R98" i="8"/>
  <c r="T98" i="8"/>
  <c r="U98" i="8"/>
  <c r="V98" i="8"/>
  <c r="W98" i="8"/>
  <c r="X98" i="8"/>
  <c r="AF98" i="8"/>
  <c r="AG98" i="8"/>
  <c r="AH98" i="8"/>
  <c r="AI98" i="8"/>
  <c r="AJ98" i="8"/>
  <c r="AL98" i="8"/>
  <c r="AM98" i="8"/>
  <c r="AN98" i="8"/>
  <c r="AO98" i="8"/>
  <c r="AP98" i="8"/>
  <c r="K177" i="8"/>
  <c r="K105" i="8"/>
  <c r="I90" i="8"/>
  <c r="J164" i="8"/>
  <c r="K33" i="8"/>
  <c r="J179" i="8"/>
  <c r="E37" i="8"/>
  <c r="D154" i="8"/>
  <c r="C162" i="8"/>
  <c r="E49" i="8"/>
  <c r="I51" i="8"/>
  <c r="I34" i="8"/>
  <c r="J95" i="8"/>
  <c r="I35" i="8"/>
  <c r="K88" i="8"/>
  <c r="K179" i="8"/>
  <c r="K124" i="8"/>
  <c r="J115" i="8"/>
  <c r="J107" i="8"/>
  <c r="K153" i="8"/>
  <c r="J58" i="8"/>
  <c r="I33" i="8"/>
  <c r="I60" i="8"/>
  <c r="J90" i="8"/>
  <c r="K86" i="8"/>
  <c r="J7" i="8"/>
  <c r="D118" i="8"/>
  <c r="C49" i="8"/>
  <c r="D168" i="8"/>
  <c r="C126" i="8"/>
  <c r="D167" i="8"/>
  <c r="D141" i="8"/>
  <c r="C133" i="8"/>
  <c r="C108" i="8"/>
  <c r="E131" i="8"/>
  <c r="J38" i="8"/>
  <c r="I119" i="8"/>
  <c r="C73" i="8"/>
  <c r="D133" i="8"/>
  <c r="J64" i="8"/>
  <c r="I110" i="8"/>
  <c r="K60" i="8"/>
  <c r="K162" i="8"/>
  <c r="I177" i="8"/>
  <c r="D60" i="8"/>
  <c r="D55" i="8"/>
  <c r="E80" i="8"/>
  <c r="D138" i="8"/>
  <c r="E110" i="8"/>
  <c r="I91" i="8"/>
  <c r="I87" i="8"/>
  <c r="I165" i="8"/>
  <c r="I153" i="8"/>
  <c r="K131" i="8"/>
  <c r="K127" i="8"/>
  <c r="J114" i="8"/>
  <c r="D146" i="8"/>
  <c r="K168" i="8"/>
  <c r="D127" i="8"/>
  <c r="J74" i="8"/>
  <c r="K115" i="8"/>
  <c r="E148" i="8"/>
  <c r="C121" i="8"/>
  <c r="I44" i="8"/>
  <c r="K112" i="8"/>
  <c r="C56" i="8"/>
  <c r="J105" i="8"/>
  <c r="K55" i="8"/>
  <c r="D65" i="8"/>
  <c r="K70" i="8"/>
  <c r="K111" i="8"/>
  <c r="C41" i="8"/>
  <c r="C61" i="8"/>
  <c r="J124" i="8"/>
  <c r="C68" i="8"/>
  <c r="I128" i="8"/>
  <c r="I115" i="8"/>
  <c r="J50" i="8"/>
  <c r="J172" i="8"/>
  <c r="I139" i="8"/>
  <c r="C92" i="8"/>
  <c r="C85" i="8"/>
  <c r="D42" i="8"/>
  <c r="K82" i="8"/>
  <c r="I78" i="8"/>
  <c r="I74" i="8"/>
  <c r="J66" i="8"/>
  <c r="J117" i="8"/>
  <c r="J143" i="8"/>
  <c r="J100" i="8"/>
  <c r="D116" i="8"/>
  <c r="C118" i="8"/>
  <c r="J131" i="8"/>
  <c r="I127" i="8"/>
  <c r="E92" i="8"/>
  <c r="E124" i="8"/>
  <c r="E117" i="8"/>
  <c r="D166" i="8"/>
  <c r="E38" i="8"/>
  <c r="E180" i="8"/>
  <c r="J62" i="8"/>
  <c r="J155" i="8"/>
  <c r="K78" i="8"/>
  <c r="I82" i="8"/>
  <c r="I154" i="8"/>
  <c r="I66" i="8"/>
  <c r="J161" i="8"/>
  <c r="I42" i="8"/>
  <c r="I114" i="8"/>
  <c r="I131" i="8"/>
  <c r="I71" i="8"/>
  <c r="I175" i="8"/>
  <c r="E97" i="8"/>
  <c r="E72" i="8"/>
  <c r="E68" i="8"/>
  <c r="C161" i="8"/>
  <c r="E52" i="8"/>
  <c r="C178" i="8"/>
  <c r="D148" i="8"/>
  <c r="C87" i="8"/>
  <c r="K165" i="8"/>
  <c r="J139" i="8"/>
  <c r="J173" i="8"/>
  <c r="I50" i="8"/>
  <c r="J34" i="8"/>
  <c r="K58" i="8"/>
  <c r="I103" i="8"/>
  <c r="D72" i="8"/>
  <c r="C37" i="8"/>
  <c r="D156" i="8"/>
  <c r="D132" i="8"/>
  <c r="E127" i="8"/>
  <c r="D119" i="8"/>
  <c r="E158" i="8"/>
  <c r="E109" i="8"/>
  <c r="J118" i="8"/>
  <c r="I7" i="8"/>
  <c r="I136" i="8"/>
  <c r="J127" i="8"/>
  <c r="J154" i="8"/>
  <c r="I144" i="8"/>
  <c r="K175" i="8"/>
  <c r="K150" i="8"/>
  <c r="D40" i="8"/>
  <c r="E108" i="8"/>
  <c r="D102" i="8"/>
  <c r="E159" i="8"/>
  <c r="C116" i="8"/>
  <c r="E136" i="8"/>
  <c r="C177" i="8"/>
  <c r="J60" i="8"/>
  <c r="I123" i="8"/>
  <c r="K170" i="8"/>
  <c r="C105" i="8"/>
  <c r="E71" i="8"/>
  <c r="C81" i="8"/>
  <c r="D52" i="8"/>
  <c r="C149" i="8"/>
  <c r="K123" i="8"/>
  <c r="J42" i="8"/>
  <c r="M68" i="10" l="1"/>
  <c r="B165" i="5" s="1"/>
  <c r="M36" i="10"/>
  <c r="B133" i="5" s="1"/>
  <c r="M44" i="10"/>
  <c r="B141" i="5" s="1"/>
  <c r="M35" i="10"/>
  <c r="B132" i="5" s="1"/>
  <c r="M25" i="10"/>
  <c r="B122" i="5" s="1"/>
  <c r="M76" i="10"/>
  <c r="B173" i="5" s="1"/>
  <c r="M5" i="10"/>
  <c r="B102" i="5" s="1"/>
  <c r="M17" i="10"/>
  <c r="B114" i="5" s="1"/>
  <c r="M3" i="10"/>
  <c r="B100" i="5" s="1"/>
  <c r="M21" i="10"/>
  <c r="B118" i="5" s="1"/>
  <c r="M52" i="10"/>
  <c r="B149" i="5" s="1"/>
  <c r="M9" i="10"/>
  <c r="B106" i="5" s="1"/>
  <c r="M60" i="10"/>
  <c r="B157" i="5" s="1"/>
  <c r="K77" i="8"/>
  <c r="J77" i="8"/>
  <c r="E123" i="8"/>
  <c r="D123" i="8"/>
  <c r="I89" i="8"/>
  <c r="I137" i="8"/>
  <c r="J137" i="8"/>
  <c r="K65" i="8"/>
  <c r="K89" i="8"/>
  <c r="D176" i="8"/>
  <c r="E176" i="8"/>
  <c r="I17" i="8"/>
  <c r="J17" i="8"/>
  <c r="K17" i="8"/>
  <c r="J56" i="8"/>
  <c r="K56" i="8"/>
  <c r="J44" i="8"/>
  <c r="K44" i="8"/>
  <c r="I80" i="8"/>
  <c r="J80" i="8"/>
  <c r="K72" i="8"/>
  <c r="I72" i="8"/>
  <c r="I68" i="8"/>
  <c r="K68" i="8"/>
  <c r="I170" i="8"/>
  <c r="J170" i="8"/>
  <c r="J162" i="8"/>
  <c r="J150" i="8"/>
  <c r="D107" i="8"/>
  <c r="E107" i="8"/>
  <c r="C163" i="8"/>
  <c r="E163" i="8"/>
  <c r="K69" i="8"/>
  <c r="I69" i="8"/>
  <c r="J69" i="8"/>
  <c r="I61" i="8"/>
  <c r="J61" i="8"/>
  <c r="I77" i="8"/>
  <c r="I85" i="8"/>
  <c r="I65" i="8"/>
  <c r="J180" i="8"/>
  <c r="J176" i="8"/>
  <c r="K133" i="8"/>
  <c r="J133" i="8"/>
  <c r="K116" i="8"/>
  <c r="I116" i="8"/>
  <c r="J116" i="8"/>
  <c r="I108" i="8"/>
  <c r="J108" i="8"/>
  <c r="K145" i="8"/>
  <c r="E153" i="8"/>
  <c r="D153" i="8"/>
  <c r="K41" i="8"/>
  <c r="E46" i="8"/>
  <c r="D46" i="8"/>
  <c r="E7" i="8"/>
  <c r="D7" i="8"/>
  <c r="E112" i="8"/>
  <c r="D112" i="8"/>
  <c r="E34" i="8"/>
  <c r="E120" i="8"/>
  <c r="E115" i="8"/>
  <c r="D115" i="8"/>
  <c r="I45" i="8"/>
  <c r="K45" i="8"/>
  <c r="C107" i="8"/>
  <c r="C134" i="8"/>
  <c r="E134" i="8"/>
  <c r="C158" i="8"/>
  <c r="J106" i="8"/>
  <c r="K106" i="8"/>
  <c r="K102" i="8"/>
  <c r="J102" i="8"/>
  <c r="D139" i="8"/>
  <c r="I125" i="8"/>
  <c r="C115" i="8"/>
  <c r="K104" i="8"/>
  <c r="C55" i="8"/>
  <c r="E55" i="8"/>
  <c r="F181" i="8"/>
  <c r="E173" i="8"/>
  <c r="C173" i="8"/>
  <c r="I142" i="8"/>
  <c r="K142" i="8"/>
  <c r="I134" i="8"/>
  <c r="J134" i="8"/>
  <c r="K134" i="8"/>
  <c r="K81" i="8"/>
  <c r="E168" i="8"/>
  <c r="C128" i="8"/>
  <c r="C78" i="8"/>
  <c r="K160" i="8"/>
  <c r="J160" i="8"/>
  <c r="J156" i="8"/>
  <c r="I156" i="8"/>
  <c r="J148" i="8"/>
  <c r="K130" i="8"/>
  <c r="J122" i="8"/>
  <c r="J113" i="8"/>
  <c r="D33" i="8"/>
  <c r="E17" i="8"/>
  <c r="C50" i="8"/>
  <c r="C46" i="8"/>
  <c r="D111" i="8"/>
  <c r="I75" i="8"/>
  <c r="D110" i="8"/>
  <c r="D81" i="8"/>
  <c r="E179" i="8"/>
  <c r="D163" i="8"/>
  <c r="I63" i="8"/>
  <c r="E85" i="8"/>
  <c r="D109" i="8"/>
  <c r="K87" i="8"/>
  <c r="C84" i="8"/>
  <c r="C60" i="8"/>
  <c r="C52" i="8"/>
  <c r="D178" i="8"/>
  <c r="D170" i="8"/>
  <c r="D162" i="8"/>
  <c r="D155" i="8"/>
  <c r="E147" i="8"/>
  <c r="E139" i="8"/>
  <c r="C131" i="8"/>
  <c r="J103" i="8"/>
  <c r="D90" i="8"/>
  <c r="D58" i="8"/>
  <c r="E42" i="8"/>
  <c r="E103" i="8"/>
  <c r="E50" i="8"/>
  <c r="C89" i="8"/>
  <c r="E57" i="8"/>
  <c r="K75" i="8"/>
  <c r="K67" i="8"/>
  <c r="D179" i="8"/>
  <c r="D103" i="8"/>
  <c r="C141" i="8"/>
  <c r="J145" i="8"/>
  <c r="E111" i="8"/>
  <c r="E95" i="8"/>
  <c r="D79" i="8"/>
  <c r="C71" i="8"/>
  <c r="E63" i="8"/>
  <c r="E47" i="8"/>
  <c r="C39" i="8"/>
  <c r="C59" i="8"/>
  <c r="C34" i="8"/>
  <c r="E138" i="8"/>
  <c r="E119" i="8"/>
  <c r="J177" i="8"/>
  <c r="I160" i="8"/>
  <c r="K148" i="8"/>
  <c r="K114" i="8"/>
  <c r="E90" i="8"/>
  <c r="C167" i="8"/>
  <c r="D159" i="8"/>
  <c r="E144" i="8"/>
  <c r="C136" i="8"/>
  <c r="E114" i="8"/>
  <c r="K109" i="8"/>
  <c r="E146" i="8"/>
  <c r="D136" i="8"/>
  <c r="C72" i="8"/>
  <c r="E166" i="8"/>
  <c r="E113" i="8"/>
  <c r="K80" i="8"/>
  <c r="I166" i="8"/>
  <c r="I133" i="8"/>
  <c r="K101" i="8"/>
  <c r="K34" i="8"/>
  <c r="K137" i="8"/>
  <c r="K180" i="8"/>
  <c r="J142" i="8"/>
  <c r="K138" i="8"/>
  <c r="J41" i="8"/>
  <c r="K85" i="8"/>
  <c r="K156" i="8"/>
  <c r="J144" i="8"/>
  <c r="J78" i="8"/>
  <c r="K74" i="8"/>
  <c r="J70" i="8"/>
  <c r="K66" i="8"/>
  <c r="J153" i="8"/>
  <c r="J123" i="8"/>
  <c r="J45" i="8"/>
  <c r="I100" i="8"/>
  <c r="I172" i="8"/>
  <c r="K146" i="8"/>
  <c r="I46" i="8"/>
  <c r="K42" i="8"/>
  <c r="I141" i="8"/>
  <c r="J130" i="8"/>
  <c r="K122" i="8"/>
  <c r="I102" i="8"/>
  <c r="I58" i="8"/>
  <c r="K83" i="8"/>
  <c r="J72" i="8"/>
  <c r="I40" i="8"/>
  <c r="J31" i="8"/>
  <c r="I88" i="8"/>
  <c r="I159" i="8"/>
  <c r="I155" i="8"/>
  <c r="J138" i="8"/>
  <c r="K103" i="8"/>
  <c r="K143" i="8"/>
  <c r="E81" i="8"/>
  <c r="C31" i="8"/>
  <c r="C47" i="8"/>
  <c r="D75" i="8"/>
  <c r="D53" i="8"/>
  <c r="C53" i="8"/>
  <c r="D131" i="8"/>
  <c r="D71" i="8"/>
  <c r="E87" i="8"/>
  <c r="E79" i="8"/>
  <c r="E73" i="8"/>
  <c r="E154" i="8"/>
  <c r="E132" i="8"/>
  <c r="E126" i="8"/>
  <c r="E104" i="8"/>
  <c r="C176" i="8"/>
  <c r="C83" i="8"/>
  <c r="C51" i="8"/>
  <c r="D88" i="8"/>
  <c r="D44" i="8"/>
  <c r="D61" i="8"/>
  <c r="E89" i="8"/>
  <c r="E84" i="8"/>
  <c r="D147" i="8"/>
  <c r="D173" i="8"/>
  <c r="D31" i="8"/>
  <c r="C138" i="8"/>
  <c r="E41" i="8"/>
  <c r="C69" i="8"/>
  <c r="D172" i="8"/>
  <c r="D56" i="8"/>
  <c r="C124" i="8"/>
  <c r="C88" i="8"/>
  <c r="C150" i="8"/>
  <c r="J55" i="8"/>
  <c r="J48" i="8"/>
  <c r="K40" i="8"/>
  <c r="J35" i="8"/>
  <c r="I93" i="8"/>
  <c r="J68" i="8"/>
  <c r="K64" i="8"/>
  <c r="K172" i="8"/>
  <c r="I164" i="8"/>
  <c r="I106" i="8"/>
  <c r="J79" i="8"/>
  <c r="I161" i="8"/>
  <c r="I107" i="8"/>
  <c r="J104" i="8"/>
  <c r="K154" i="8"/>
  <c r="I56" i="8"/>
  <c r="K49" i="8"/>
  <c r="K90" i="8"/>
  <c r="J76" i="8"/>
  <c r="J73" i="8"/>
  <c r="I70" i="8"/>
  <c r="H181" i="8"/>
  <c r="K173" i="8"/>
  <c r="I158" i="8"/>
  <c r="K151" i="8"/>
  <c r="K135" i="8"/>
  <c r="I112" i="8"/>
  <c r="K50" i="8"/>
  <c r="K159" i="8"/>
  <c r="K139" i="8"/>
  <c r="J132" i="8"/>
  <c r="J128" i="8"/>
  <c r="K39" i="8"/>
  <c r="J84" i="8"/>
  <c r="I81" i="8"/>
  <c r="K71" i="8"/>
  <c r="K7" i="8"/>
  <c r="I179" i="8"/>
  <c r="J167" i="8"/>
  <c r="K149" i="8"/>
  <c r="I143" i="8"/>
  <c r="I129" i="8"/>
  <c r="I121" i="8"/>
  <c r="I113" i="8"/>
  <c r="J88" i="8"/>
  <c r="E74" i="8"/>
  <c r="C66" i="8"/>
  <c r="D177" i="8"/>
  <c r="E59" i="8"/>
  <c r="C35" i="8"/>
  <c r="D171" i="8"/>
  <c r="C164" i="8"/>
  <c r="C156" i="8"/>
  <c r="C172" i="8"/>
  <c r="C165" i="8"/>
  <c r="C157" i="8"/>
  <c r="C143" i="8"/>
  <c r="C135" i="8"/>
  <c r="C127" i="8"/>
  <c r="D38" i="8"/>
  <c r="F98" i="8"/>
  <c r="D151" i="8"/>
  <c r="D93" i="8"/>
  <c r="E78" i="8"/>
  <c r="C62" i="8"/>
  <c r="C151" i="8"/>
  <c r="D145" i="8"/>
  <c r="C137" i="8"/>
  <c r="D121" i="8"/>
  <c r="C75" i="8"/>
  <c r="C63" i="8"/>
  <c r="D134" i="8"/>
  <c r="C80" i="8"/>
  <c r="C153" i="8"/>
  <c r="D69" i="8"/>
  <c r="D49" i="8"/>
  <c r="C7" i="8"/>
  <c r="C119" i="8"/>
  <c r="E64" i="8"/>
  <c r="D64" i="8"/>
  <c r="D125" i="8"/>
  <c r="E125" i="8"/>
  <c r="K37" i="8"/>
  <c r="J37" i="8"/>
  <c r="L98" i="8"/>
  <c r="I97" i="8"/>
  <c r="J97" i="8"/>
  <c r="K97" i="8"/>
  <c r="I174" i="8"/>
  <c r="J174" i="8"/>
  <c r="K174" i="8"/>
  <c r="J94" i="8"/>
  <c r="K94" i="8"/>
  <c r="J169" i="8"/>
  <c r="I169" i="8"/>
  <c r="K169" i="8"/>
  <c r="I117" i="8"/>
  <c r="K117" i="8"/>
  <c r="C64" i="8"/>
  <c r="I36" i="8"/>
  <c r="K36" i="8"/>
  <c r="I176" i="8"/>
  <c r="K176" i="8"/>
  <c r="J126" i="8"/>
  <c r="K126" i="8"/>
  <c r="I37" i="8"/>
  <c r="D82" i="8"/>
  <c r="E82" i="8"/>
  <c r="D149" i="8"/>
  <c r="E149" i="8"/>
  <c r="D106" i="8"/>
  <c r="E106" i="8"/>
  <c r="C106" i="8"/>
  <c r="K140" i="8"/>
  <c r="J140" i="8"/>
  <c r="D120" i="8"/>
  <c r="C120" i="8"/>
  <c r="B181" i="8"/>
  <c r="C70" i="8"/>
  <c r="E70" i="8"/>
  <c r="D70" i="8"/>
  <c r="L181" i="8"/>
  <c r="C175" i="8"/>
  <c r="D175" i="8"/>
  <c r="C122" i="8"/>
  <c r="E122" i="8"/>
  <c r="D122" i="8"/>
  <c r="K59" i="8"/>
  <c r="J59" i="8"/>
  <c r="D48" i="8"/>
  <c r="C48" i="8"/>
  <c r="E48" i="8"/>
  <c r="C94" i="8"/>
  <c r="E94" i="8"/>
  <c r="C86" i="8"/>
  <c r="E86" i="8"/>
  <c r="D86" i="8"/>
  <c r="E100" i="8"/>
  <c r="D100" i="8"/>
  <c r="C100" i="8"/>
  <c r="D174" i="8"/>
  <c r="E174" i="8"/>
  <c r="C174" i="8"/>
  <c r="J152" i="8"/>
  <c r="K152" i="8"/>
  <c r="E39" i="8"/>
  <c r="C57" i="8"/>
  <c r="E157" i="8"/>
  <c r="K93" i="8"/>
  <c r="K128" i="8"/>
  <c r="D83" i="8"/>
  <c r="D35" i="8"/>
  <c r="E142" i="8"/>
  <c r="C142" i="8"/>
  <c r="E130" i="8"/>
  <c r="C130" i="8"/>
  <c r="D130" i="8"/>
  <c r="E101" i="8"/>
  <c r="C101" i="8"/>
  <c r="C129" i="8"/>
  <c r="C113" i="8"/>
  <c r="D113" i="8"/>
  <c r="I94" i="8"/>
  <c r="K155" i="8"/>
  <c r="I132" i="8"/>
  <c r="K110" i="8"/>
  <c r="J110" i="8"/>
  <c r="M27" i="10"/>
  <c r="B124" i="5" s="1"/>
  <c r="M23" i="10"/>
  <c r="B120" i="5" s="1"/>
  <c r="M19" i="10"/>
  <c r="B116" i="5" s="1"/>
  <c r="M15" i="10"/>
  <c r="B112" i="5" s="1"/>
  <c r="M11" i="10"/>
  <c r="B108" i="5" s="1"/>
  <c r="M7" i="10"/>
  <c r="B104" i="5" s="1"/>
  <c r="M29" i="10"/>
  <c r="B126" i="5" s="1"/>
  <c r="M37" i="10"/>
  <c r="B134" i="5" s="1"/>
  <c r="M42" i="10"/>
  <c r="B139" i="5" s="1"/>
  <c r="M47" i="10"/>
  <c r="B144" i="5" s="1"/>
  <c r="M53" i="10"/>
  <c r="B150" i="5" s="1"/>
  <c r="M58" i="10"/>
  <c r="B155" i="5" s="1"/>
  <c r="M63" i="10"/>
  <c r="B160" i="5" s="1"/>
  <c r="M69" i="10"/>
  <c r="B166" i="5" s="1"/>
  <c r="M74" i="10"/>
  <c r="B171" i="5" s="1"/>
  <c r="M79" i="10"/>
  <c r="B176" i="5" s="1"/>
  <c r="N20" i="10"/>
  <c r="M26" i="10"/>
  <c r="B123" i="5" s="1"/>
  <c r="M22" i="10"/>
  <c r="B119" i="5" s="1"/>
  <c r="M18" i="10"/>
  <c r="B115" i="5" s="1"/>
  <c r="M14" i="10"/>
  <c r="B111" i="5" s="1"/>
  <c r="M10" i="10"/>
  <c r="B107" i="5" s="1"/>
  <c r="M6" i="10"/>
  <c r="B103" i="5" s="1"/>
  <c r="M30" i="10"/>
  <c r="B127" i="5" s="1"/>
  <c r="M38" i="10"/>
  <c r="B135" i="5" s="1"/>
  <c r="M43" i="10"/>
  <c r="B140" i="5" s="1"/>
  <c r="M49" i="10"/>
  <c r="B146" i="5" s="1"/>
  <c r="M54" i="10"/>
  <c r="B151" i="5" s="1"/>
  <c r="M59" i="10"/>
  <c r="B156" i="5" s="1"/>
  <c r="M65" i="10"/>
  <c r="B162" i="5" s="1"/>
  <c r="M70" i="10"/>
  <c r="B167" i="5" s="1"/>
  <c r="M75" i="10"/>
  <c r="B172" i="5" s="1"/>
  <c r="M81" i="10"/>
  <c r="B178" i="5" s="1"/>
  <c r="N22" i="10"/>
  <c r="B36" i="5" s="1"/>
  <c r="M33" i="10"/>
  <c r="B130" i="5" s="1"/>
  <c r="M39" i="10"/>
  <c r="B136" i="5" s="1"/>
  <c r="M45" i="10"/>
  <c r="B142" i="5" s="1"/>
  <c r="M50" i="10"/>
  <c r="B147" i="5" s="1"/>
  <c r="M55" i="10"/>
  <c r="B152" i="5" s="1"/>
  <c r="M61" i="10"/>
  <c r="B158" i="5" s="1"/>
  <c r="M66" i="10"/>
  <c r="B163" i="5" s="1"/>
  <c r="M71" i="10"/>
  <c r="B168" i="5" s="1"/>
  <c r="M77" i="10"/>
  <c r="B174" i="5" s="1"/>
  <c r="M82" i="10"/>
  <c r="B179" i="5" s="1"/>
  <c r="M4" i="10"/>
  <c r="B101" i="5" s="1"/>
  <c r="M34" i="10"/>
  <c r="B131" i="5" s="1"/>
  <c r="M41" i="10"/>
  <c r="B138" i="5" s="1"/>
  <c r="M46" i="10"/>
  <c r="B143" i="5" s="1"/>
  <c r="M51" i="10"/>
  <c r="B148" i="5" s="1"/>
  <c r="M57" i="10"/>
  <c r="B154" i="5" s="1"/>
  <c r="M62" i="10"/>
  <c r="B159" i="5" s="1"/>
  <c r="M67" i="10"/>
  <c r="B164" i="5" s="1"/>
  <c r="M73" i="10"/>
  <c r="B170" i="5" s="1"/>
  <c r="M78" i="10"/>
  <c r="B175" i="5" s="1"/>
  <c r="M83" i="10"/>
  <c r="B180" i="5" s="1"/>
  <c r="M32" i="10"/>
  <c r="B129" i="5" s="1"/>
  <c r="M48" i="10"/>
  <c r="B145" i="5" s="1"/>
  <c r="M64" i="10"/>
  <c r="B161" i="5" s="1"/>
  <c r="M80" i="10"/>
  <c r="B177" i="5" s="1"/>
  <c r="J93" i="8"/>
  <c r="D142" i="8"/>
  <c r="D137" i="8"/>
  <c r="K100" i="8"/>
  <c r="D57" i="8"/>
  <c r="D17" i="8"/>
  <c r="K167" i="8"/>
  <c r="D39" i="8"/>
  <c r="I138" i="8"/>
  <c r="C160" i="8"/>
  <c r="I79" i="8"/>
  <c r="D180" i="8"/>
  <c r="D66" i="8"/>
  <c r="I39" i="8"/>
  <c r="K129" i="8"/>
  <c r="M12" i="10"/>
  <c r="B109" i="5" s="1"/>
  <c r="M20" i="10"/>
  <c r="B117" i="5" s="1"/>
  <c r="M28" i="10"/>
  <c r="B125" i="5" s="1"/>
  <c r="D47" i="8"/>
  <c r="D76" i="8"/>
  <c r="C76" i="8"/>
  <c r="E76" i="8"/>
  <c r="D135" i="8"/>
  <c r="E129" i="8"/>
  <c r="C112" i="8"/>
  <c r="C104" i="8"/>
  <c r="J40" i="8"/>
  <c r="K35" i="8"/>
  <c r="I31" i="8"/>
  <c r="K31" i="8"/>
  <c r="I168" i="8"/>
  <c r="J168" i="8"/>
  <c r="K161" i="8"/>
  <c r="J158" i="8"/>
  <c r="J151" i="8"/>
  <c r="J129" i="8"/>
  <c r="J125" i="8"/>
  <c r="J119" i="8"/>
  <c r="K119" i="8"/>
  <c r="D140" i="8"/>
  <c r="E140" i="8"/>
  <c r="K62" i="8"/>
  <c r="I62" i="8"/>
  <c r="K171" i="8"/>
  <c r="J171" i="8"/>
  <c r="J135" i="8"/>
  <c r="C155" i="8"/>
  <c r="E51" i="8"/>
  <c r="D74" i="8"/>
  <c r="C74" i="8"/>
  <c r="E58" i="8"/>
  <c r="C58" i="8"/>
  <c r="E165" i="8"/>
  <c r="J178" i="8"/>
  <c r="K164" i="8"/>
  <c r="I120" i="8"/>
  <c r="K120" i="8"/>
  <c r="J120" i="8"/>
  <c r="M31" i="10"/>
  <c r="B128" i="5" s="1"/>
  <c r="K157" i="8"/>
  <c r="E69" i="8"/>
  <c r="I86" i="8"/>
  <c r="K48" i="8"/>
  <c r="C17" i="8"/>
  <c r="J63" i="8"/>
  <c r="J121" i="8"/>
  <c r="E172" i="8"/>
  <c r="D143" i="8"/>
  <c r="E33" i="8"/>
  <c r="E156" i="8"/>
  <c r="E135" i="8"/>
  <c r="I48" i="8"/>
  <c r="D101" i="8"/>
  <c r="I151" i="8"/>
  <c r="E96" i="8"/>
  <c r="D96" i="8"/>
  <c r="D78" i="8"/>
  <c r="E66" i="8"/>
  <c r="D50" i="8"/>
  <c r="C65" i="8"/>
  <c r="E65" i="8"/>
  <c r="E164" i="8"/>
  <c r="E152" i="8"/>
  <c r="D152" i="8"/>
  <c r="C152" i="8"/>
  <c r="E145" i="8"/>
  <c r="C170" i="8"/>
  <c r="C125" i="8"/>
  <c r="E102" i="8"/>
  <c r="C102" i="8"/>
  <c r="I53" i="8"/>
  <c r="K53" i="8"/>
  <c r="H98" i="8"/>
  <c r="I92" i="8"/>
  <c r="K92" i="8"/>
  <c r="K61" i="8"/>
  <c r="K163" i="8"/>
  <c r="I163" i="8"/>
  <c r="J163" i="8"/>
  <c r="I146" i="8"/>
  <c r="K108" i="8"/>
  <c r="I101" i="8"/>
  <c r="D62" i="8"/>
  <c r="C91" i="8"/>
  <c r="E91" i="8"/>
  <c r="C36" i="8"/>
  <c r="E36" i="8"/>
  <c r="K47" i="8"/>
  <c r="J47" i="8"/>
  <c r="K147" i="8"/>
  <c r="I147" i="8"/>
  <c r="B98" i="8"/>
  <c r="D45" i="8"/>
  <c r="E45" i="8"/>
  <c r="C82" i="8"/>
  <c r="E105" i="8"/>
  <c r="D105" i="8"/>
  <c r="I96" i="8"/>
  <c r="J96" i="8"/>
  <c r="J157" i="8"/>
  <c r="M40" i="10"/>
  <c r="B137" i="5" s="1"/>
  <c r="M56" i="10"/>
  <c r="B153" i="5" s="1"/>
  <c r="M72" i="10"/>
  <c r="B169" i="5" s="1"/>
  <c r="J46" i="8"/>
  <c r="J39" i="8"/>
  <c r="I135" i="8"/>
  <c r="E143" i="8"/>
  <c r="E171" i="8"/>
  <c r="J109" i="8"/>
  <c r="E155" i="8"/>
  <c r="C33" i="8"/>
  <c r="K63" i="8"/>
  <c r="E35" i="8"/>
  <c r="M8" i="10"/>
  <c r="B105" i="5" s="1"/>
  <c r="M16" i="10"/>
  <c r="B113" i="5" s="1"/>
  <c r="M24" i="10"/>
  <c r="B121" i="5" s="1"/>
  <c r="D89" i="8"/>
  <c r="E83" i="8"/>
  <c r="D77" i="8"/>
  <c r="C77" i="8"/>
  <c r="E77" i="8"/>
  <c r="C96" i="8"/>
  <c r="D144" i="8"/>
  <c r="E121" i="8"/>
  <c r="C132" i="8"/>
  <c r="I59" i="8"/>
  <c r="I52" i="8"/>
  <c r="K52" i="8"/>
  <c r="I49" i="8"/>
  <c r="K38" i="8"/>
  <c r="I38" i="8"/>
  <c r="K91" i="8"/>
  <c r="I84" i="8"/>
  <c r="K84" i="8"/>
  <c r="J67" i="8"/>
  <c r="J166" i="8"/>
  <c r="K166" i="8"/>
  <c r="J141" i="8"/>
  <c r="I118" i="8"/>
  <c r="K118" i="8"/>
  <c r="I111" i="8"/>
  <c r="I57" i="8"/>
  <c r="J57" i="8"/>
  <c r="E44" i="8"/>
  <c r="D160" i="8"/>
  <c r="C67" i="8"/>
  <c r="D67" i="8"/>
  <c r="K73" i="8"/>
  <c r="C140" i="8"/>
  <c r="K132" i="8"/>
  <c r="C38" i="8"/>
  <c r="I76" i="8"/>
  <c r="K46" i="8"/>
  <c r="C44" i="8"/>
  <c r="I109" i="8"/>
  <c r="D94" i="8"/>
  <c r="D59" i="8"/>
  <c r="D95" i="8"/>
  <c r="C95" i="8"/>
  <c r="C79" i="8"/>
  <c r="E40" i="8"/>
  <c r="C40" i="8"/>
  <c r="E175" i="8"/>
  <c r="D169" i="8"/>
  <c r="C169" i="8"/>
  <c r="E169" i="8"/>
  <c r="D157" i="8"/>
  <c r="D150" i="8"/>
  <c r="E150" i="8"/>
  <c r="E137" i="8"/>
  <c r="D114" i="8"/>
  <c r="E161" i="8"/>
  <c r="D161" i="8"/>
  <c r="I152" i="8"/>
  <c r="I149" i="8"/>
  <c r="J149" i="8"/>
  <c r="I126" i="8"/>
  <c r="I122" i="8"/>
  <c r="B181" i="5" l="1"/>
  <c r="J98" i="8"/>
  <c r="I98" i="8"/>
  <c r="J181" i="8"/>
  <c r="E98" i="8"/>
  <c r="I181" i="8"/>
  <c r="K98" i="8"/>
  <c r="D98" i="8"/>
  <c r="B34" i="5"/>
  <c r="B98" i="5" s="1"/>
  <c r="N84" i="10"/>
  <c r="M84" i="10"/>
  <c r="K181" i="8"/>
  <c r="C181" i="8"/>
  <c r="D181" i="8"/>
  <c r="C98" i="8"/>
  <c r="E181" i="8"/>
</calcChain>
</file>

<file path=xl/comments1.xml><?xml version="1.0" encoding="utf-8"?>
<comments xmlns="http://schemas.openxmlformats.org/spreadsheetml/2006/main">
  <authors>
    <author>Steve Piet</author>
  </authors>
  <commentList>
    <comment ref="B3" authorId="0">
      <text>
        <r>
          <rPr>
            <b/>
            <sz val="8"/>
            <color indexed="81"/>
            <rFont val="Tahoma"/>
            <family val="2"/>
          </rPr>
          <t>Steve Piet:</t>
        </r>
        <r>
          <rPr>
            <sz val="8"/>
            <color indexed="81"/>
            <rFont val="Tahoma"/>
            <family val="2"/>
          </rPr>
          <t xml:space="preserve">
Formerly known as IMF-PN</t>
        </r>
      </text>
    </comment>
    <comment ref="H3" authorId="0">
      <text>
        <r>
          <rPr>
            <b/>
            <sz val="8"/>
            <color indexed="81"/>
            <rFont val="Tahoma"/>
            <family val="2"/>
          </rPr>
          <t>Steve Piet:</t>
        </r>
        <r>
          <rPr>
            <sz val="8"/>
            <color indexed="81"/>
            <rFont val="Tahoma"/>
            <family val="2"/>
          </rPr>
          <t xml:space="preserve">
Formerly known as IMF-PNAC</t>
        </r>
      </text>
    </comment>
  </commentList>
</comments>
</file>

<file path=xl/sharedStrings.xml><?xml version="1.0" encoding="utf-8"?>
<sst xmlns="http://schemas.openxmlformats.org/spreadsheetml/2006/main" count="4131" uniqueCount="417">
  <si>
    <t>Isotope</t>
  </si>
  <si>
    <t>Tc99</t>
  </si>
  <si>
    <t>U234</t>
  </si>
  <si>
    <t>U235</t>
  </si>
  <si>
    <t>U236</t>
  </si>
  <si>
    <t>U238</t>
  </si>
  <si>
    <t>Np237</t>
  </si>
  <si>
    <t>Pu238</t>
  </si>
  <si>
    <t>Pu239</t>
  </si>
  <si>
    <t>Pu240</t>
  </si>
  <si>
    <t>Pu241</t>
  </si>
  <si>
    <t>Pu242</t>
  </si>
  <si>
    <t>Pu244</t>
  </si>
  <si>
    <t>Am241</t>
  </si>
  <si>
    <t>Am243</t>
  </si>
  <si>
    <t>Cm242</t>
  </si>
  <si>
    <t>Cm243</t>
  </si>
  <si>
    <t>Cm244</t>
  </si>
  <si>
    <t>Cm245</t>
  </si>
  <si>
    <t>Cm246</t>
  </si>
  <si>
    <t>Cm247</t>
  </si>
  <si>
    <t>Cm248</t>
  </si>
  <si>
    <t>Ra226</t>
  </si>
  <si>
    <t>Ra228</t>
  </si>
  <si>
    <t>Ac227</t>
  </si>
  <si>
    <t>Th228</t>
  </si>
  <si>
    <t>Th229</t>
  </si>
  <si>
    <t>Th230</t>
  </si>
  <si>
    <t>Th232</t>
  </si>
  <si>
    <t>Pa231</t>
  </si>
  <si>
    <t>Cs135</t>
  </si>
  <si>
    <t>U232</t>
  </si>
  <si>
    <t>U233</t>
  </si>
  <si>
    <t>C14</t>
  </si>
  <si>
    <t>I129</t>
  </si>
  <si>
    <t>Am242m</t>
  </si>
  <si>
    <t>Cm250</t>
  </si>
  <si>
    <t>Cf250</t>
  </si>
  <si>
    <t>Pb210</t>
  </si>
  <si>
    <t>Cf249</t>
  </si>
  <si>
    <t>Cf251</t>
  </si>
  <si>
    <t>Cs134</t>
  </si>
  <si>
    <t>H3</t>
  </si>
  <si>
    <t>Kr85</t>
  </si>
  <si>
    <t>Kr81</t>
  </si>
  <si>
    <t>Depleted U Composition</t>
  </si>
  <si>
    <t>UOX Spent Fuel</t>
  </si>
  <si>
    <t>UOX Fresh Fuel</t>
  </si>
  <si>
    <t>a</t>
  </si>
  <si>
    <t>b</t>
  </si>
  <si>
    <t>c</t>
  </si>
  <si>
    <t>d</t>
  </si>
  <si>
    <t>e</t>
  </si>
  <si>
    <t>Burnup</t>
  </si>
  <si>
    <t>FR Fresh Startup Support Coefficients</t>
  </si>
  <si>
    <t>FR Fresh Equilibrium Support Coefficients</t>
  </si>
  <si>
    <t>Variable</t>
  </si>
  <si>
    <t>Lambda (1/years)</t>
  </si>
  <si>
    <t>U</t>
  </si>
  <si>
    <t>Np</t>
  </si>
  <si>
    <t>Pu</t>
  </si>
  <si>
    <t>Am</t>
  </si>
  <si>
    <t>Cm</t>
  </si>
  <si>
    <t>Fission products</t>
  </si>
  <si>
    <t>Cf252</t>
  </si>
  <si>
    <t>Cf</t>
  </si>
  <si>
    <t>Fission</t>
  </si>
  <si>
    <t>Decay</t>
  </si>
  <si>
    <t>fission</t>
  </si>
  <si>
    <t xml:space="preserve">Decay </t>
  </si>
  <si>
    <t>decay</t>
  </si>
  <si>
    <t>Decya</t>
  </si>
  <si>
    <t>FR</t>
  </si>
  <si>
    <t>LWR</t>
  </si>
  <si>
    <r>
      <t xml:space="preserve">ν </t>
    </r>
    <r>
      <rPr>
        <sz val="10"/>
        <rFont val="Arial"/>
        <family val="2"/>
      </rPr>
      <t>σ</t>
    </r>
    <r>
      <rPr>
        <vertAlign val="subscript"/>
        <sz val="10"/>
        <rFont val="Arial"/>
        <family val="2"/>
      </rPr>
      <t>fission</t>
    </r>
    <r>
      <rPr>
        <sz val="10"/>
        <rFont val="Arial"/>
        <family val="2"/>
      </rPr>
      <t/>
    </r>
  </si>
  <si>
    <r>
      <t>σ</t>
    </r>
    <r>
      <rPr>
        <vertAlign val="subscript"/>
        <sz val="10"/>
        <rFont val="Arial"/>
        <family val="2"/>
      </rPr>
      <t xml:space="preserve">n,γ + </t>
    </r>
    <r>
      <rPr>
        <sz val="10"/>
        <rFont val="Arial"/>
        <family val="2"/>
      </rPr>
      <t>σ</t>
    </r>
    <r>
      <rPr>
        <vertAlign val="subscript"/>
        <sz val="10"/>
        <rFont val="Arial"/>
        <family val="2"/>
      </rPr>
      <t>fission</t>
    </r>
  </si>
  <si>
    <t>Isotopes</t>
  </si>
  <si>
    <t>TOTAL</t>
  </si>
  <si>
    <t>He4 (stable)</t>
  </si>
  <si>
    <t>Pb206 (stable)</t>
  </si>
  <si>
    <t>Pb207 (stable)</t>
  </si>
  <si>
    <t>Pb208 (stable)</t>
  </si>
  <si>
    <t>Bi209 (stable)</t>
  </si>
  <si>
    <t>Bk249</t>
  </si>
  <si>
    <t>Bk</t>
  </si>
  <si>
    <t>C-other</t>
  </si>
  <si>
    <t>Inert gas-other</t>
  </si>
  <si>
    <t>Rb-other</t>
  </si>
  <si>
    <t>Sr90 w/Y90</t>
  </si>
  <si>
    <t>Zr93 w/Nb93m</t>
  </si>
  <si>
    <t>Zr95 w/Nb95</t>
  </si>
  <si>
    <t>Zr-other</t>
  </si>
  <si>
    <t>Tc-other</t>
  </si>
  <si>
    <t>Ru106 w/Rh106</t>
  </si>
  <si>
    <t>Pd107</t>
  </si>
  <si>
    <t>Mo-Ru-Rh-Pd-other</t>
  </si>
  <si>
    <t>Se79</t>
  </si>
  <si>
    <t>Cd113m</t>
  </si>
  <si>
    <t>Sb125 w/Te125m</t>
  </si>
  <si>
    <t>Sn126 w/Sb126m/Sb126</t>
  </si>
  <si>
    <t>TM-other</t>
  </si>
  <si>
    <t>Halogen-other</t>
  </si>
  <si>
    <t>Cs137 w/Ba137m</t>
  </si>
  <si>
    <t>Ba-other</t>
  </si>
  <si>
    <t>Ce144 w/Pr144m/Pr144</t>
  </si>
  <si>
    <t>Pm147</t>
  </si>
  <si>
    <t>Sm146</t>
  </si>
  <si>
    <t>Sm147</t>
  </si>
  <si>
    <t>Sm151</t>
  </si>
  <si>
    <t>Eu154</t>
  </si>
  <si>
    <t>Eu155</t>
  </si>
  <si>
    <t>Ho166m</t>
  </si>
  <si>
    <t>LA-other w/Y except Y90</t>
  </si>
  <si>
    <t>Cs-other</t>
  </si>
  <si>
    <t>Sr-other</t>
  </si>
  <si>
    <t>Burnup (GWth-day/tonne-iHM)</t>
  </si>
  <si>
    <t>Fuel residence time (CY)</t>
  </si>
  <si>
    <t>Case name</t>
  </si>
  <si>
    <t>He4</t>
  </si>
  <si>
    <t>Inert gas other (Kr, Xe)</t>
  </si>
  <si>
    <t>Rb</t>
  </si>
  <si>
    <t>Sr90 (include Y90 decay energy)</t>
  </si>
  <si>
    <t>Zr93 (include Nb93m decay energy)</t>
  </si>
  <si>
    <t>Zr95 (include Nb95m decay energy)</t>
  </si>
  <si>
    <t>Ru106 (include Rh106 decay energy)</t>
  </si>
  <si>
    <t>Sn126 (include Sb126m and Sb126 decay energy)</t>
  </si>
  <si>
    <t>Sb125 (include Te125m decay energy)</t>
  </si>
  <si>
    <t>TM-other (Be, Li, Co-Se, Nb, Ag-Te)</t>
  </si>
  <si>
    <t>Halogen-other (Br, I)</t>
  </si>
  <si>
    <t>Cs137 (include Ba137m decay energy)</t>
  </si>
  <si>
    <t>Ba</t>
  </si>
  <si>
    <t>Ce144 (include Pr144m and Pr144 decay energy)</t>
  </si>
  <si>
    <t>Lanthanide-other (including Y)</t>
  </si>
  <si>
    <t>TOTAL OUTPUT</t>
  </si>
  <si>
    <t>TOTAL INPUT</t>
  </si>
  <si>
    <t>ACR-700</t>
  </si>
  <si>
    <t>(n,fission) cross section data</t>
  </si>
  <si>
    <t>(n,gamma) cross section data</t>
  </si>
  <si>
    <t>(n,2n) cross section data</t>
  </si>
  <si>
    <t>OUTPUT MASS FRACTIONS</t>
  </si>
  <si>
    <t>INPUT MASS FRACTIONS</t>
  </si>
  <si>
    <t>Capacity factor (EFPY/CY)</t>
  </si>
  <si>
    <t>Recycle pass</t>
  </si>
  <si>
    <t>Column number</t>
  </si>
  <si>
    <t>Case number</t>
  </si>
  <si>
    <t>This file is read by VISION to provide information for reactor-fuel cases.</t>
  </si>
  <si>
    <t>You may add as many columns to the right of existing data columns as you wish.</t>
  </si>
  <si>
    <t>Do not change column numbers or case numbers of existing data columns.</t>
  </si>
  <si>
    <t>You may add as many columns to the right of existing data columns as you wish, but they must be in the same format.</t>
  </si>
  <si>
    <t>Even if the recycle case is only one recycle pass, you must keep the 5+1 column format.  Keep cells blank as necessary.</t>
  </si>
  <si>
    <t>Isotopes without a cross section are not included in the input/output mass fraction adjustments.</t>
  </si>
  <si>
    <t>Fission products are not included in the 1-group perturbation method, their cross sections should be left zero.</t>
  </si>
  <si>
    <t>Old Name</t>
  </si>
  <si>
    <t>New Name</t>
  </si>
  <si>
    <t>UOX-100 (BNL)</t>
  </si>
  <si>
    <t>UOX 100 Bu</t>
  </si>
  <si>
    <t>UOX 33 Bu</t>
  </si>
  <si>
    <t>UOX 51 Bu</t>
  </si>
  <si>
    <t>UOX Recipes</t>
  </si>
  <si>
    <t>MF Recipes</t>
  </si>
  <si>
    <t>IMF Recipes</t>
  </si>
  <si>
    <t>IMF-PNAC</t>
  </si>
  <si>
    <t>IMF-PN</t>
  </si>
  <si>
    <t>MF-PN</t>
  </si>
  <si>
    <t>MF-PNA</t>
  </si>
  <si>
    <t>UOX-33 (Stillman)</t>
  </si>
  <si>
    <t>UOX-51 (Stillman)</t>
  </si>
  <si>
    <t>Mass fraction totals different than 1 makes VISION create or lose mass.</t>
  </si>
  <si>
    <t>UOX to CFR</t>
  </si>
  <si>
    <t>UOX to BFR</t>
  </si>
  <si>
    <t>UOX to 0 FR mtl</t>
  </si>
  <si>
    <t>UOX to 25 FR mtl</t>
  </si>
  <si>
    <t>UOX to 50 FR mtl</t>
  </si>
  <si>
    <t>UOX to 75 FR mtl</t>
  </si>
  <si>
    <t>UOX to 100 FR mtl</t>
  </si>
  <si>
    <t>UOX to 0 FR ox</t>
  </si>
  <si>
    <t>UOX to 25 FR ox</t>
  </si>
  <si>
    <t>UOX to 50 FR ox</t>
  </si>
  <si>
    <t>UOX to 75 FR ox</t>
  </si>
  <si>
    <t>UOX to 100 FR ox</t>
  </si>
  <si>
    <t>UOX to FR-mtl-0.00</t>
  </si>
  <si>
    <t>UOX to FR-ox-0.00</t>
  </si>
  <si>
    <t>UOX to FR-mtl-0.25</t>
  </si>
  <si>
    <t>UOX to FR-mtl-0.50</t>
  </si>
  <si>
    <t>UOX to FR-mtl-0.75</t>
  </si>
  <si>
    <t>UOX to FR-mtl-1.00</t>
  </si>
  <si>
    <t>UOX to FR-ox-0.25</t>
  </si>
  <si>
    <t>UOX to FR-ox-0.50</t>
  </si>
  <si>
    <t>UOX to FR-ox-0.75</t>
  </si>
  <si>
    <t>UOX to FR-ox-1.00</t>
  </si>
  <si>
    <t>MF-PN to CFR</t>
  </si>
  <si>
    <t>IMF-PN to BFR</t>
  </si>
  <si>
    <t>IMF-PN to CFR</t>
  </si>
  <si>
    <t xml:space="preserve">Contingent fuel </t>
  </si>
  <si>
    <t>Contingent fuel</t>
  </si>
  <si>
    <t>Capacity factor (effective full power year/calendar year)</t>
  </si>
  <si>
    <t>Fuel residence time (calendar year)</t>
  </si>
  <si>
    <t>Contingent fuel - a once-through recipe number (1xx or 2xx) or zero to indicate that there isn't one.</t>
  </si>
  <si>
    <t>The following cells can help the user convert their parameters into the ones required on the recipe pages.</t>
  </si>
  <si>
    <t>Fuel residence time (effective full power days)</t>
  </si>
  <si>
    <t># batches</t>
  </si>
  <si>
    <t>Cycle length (effective full power days)</t>
  </si>
  <si>
    <t>==&gt; Fuel residence time (calendar years)</t>
  </si>
  <si>
    <t>Specific power level (MWth/tonne-iHM)</t>
  </si>
  <si>
    <t>Capacity (GWe/reactor)</t>
  </si>
  <si>
    <t>Thermal efficiency (GWe/GWth)</t>
  </si>
  <si>
    <t>==&gt; Burnup (GWth-full-power-day/tonne-iHM)</t>
  </si>
  <si>
    <t>Electricity generation (GWe-effective-full-power-year/calendar year)</t>
  </si>
  <si>
    <t>Fueling rate (tonnes-HM/calendar year)</t>
  </si>
  <si>
    <t>With capacity factor, fuel residence time, and burnup, VISION calculates other parameters of interest</t>
  </si>
  <si>
    <t>==&gt; Specific power level (MWth/tonne-iHM or Wth/g)</t>
  </si>
  <si>
    <t>Burnup (GWth-effective-full-power-day/tonne-iHM)</t>
  </si>
  <si>
    <t>==&gt; Burnup (GWth-effective-full-power-day/tonne-iHM)</t>
  </si>
  <si>
    <t>==&gt; Fuel/year (tonnes/calendar year) for 1 GWe/reactor and 34% thermal efficiency</t>
  </si>
  <si>
    <t>==&gt; Core inventory (tonnes-iHM) for 1 GWe/reactor and 34% thermal efficiency</t>
  </si>
  <si>
    <t>==&gt; number of time steps fuel is in the core</t>
  </si>
  <si>
    <t>==&gt; Core inventory (tonnes-iHM) for 1 GWe/reactor and 34% thermal efficiency - on basis of time steps not actual fuel residence time</t>
  </si>
  <si>
    <t>==&gt; fuel residence time based on number of time steps in core</t>
  </si>
  <si>
    <r>
      <t xml:space="preserve">FR Fresh </t>
    </r>
    <r>
      <rPr>
        <b/>
        <sz val="10"/>
        <color indexed="10"/>
        <rFont val="Arial"/>
        <family val="2"/>
      </rPr>
      <t>Metal</t>
    </r>
    <r>
      <rPr>
        <b/>
        <sz val="10"/>
        <rFont val="Arial"/>
        <family val="2"/>
      </rPr>
      <t xml:space="preserve"> Fuel Equilibrium (N=5) cycle</t>
    </r>
  </si>
  <si>
    <r>
      <t xml:space="preserve">FR Used </t>
    </r>
    <r>
      <rPr>
        <b/>
        <sz val="10"/>
        <color indexed="10"/>
        <rFont val="Arial"/>
        <family val="2"/>
      </rPr>
      <t>Metal</t>
    </r>
    <r>
      <rPr>
        <b/>
        <sz val="10"/>
        <rFont val="Arial"/>
        <family val="2"/>
      </rPr>
      <t xml:space="preserve"> Fuel Equilibrium (N=5) cycle</t>
    </r>
  </si>
  <si>
    <r>
      <t xml:space="preserve">FR Spent </t>
    </r>
    <r>
      <rPr>
        <b/>
        <sz val="10"/>
        <color indexed="10"/>
        <rFont val="Arial"/>
        <family val="2"/>
      </rPr>
      <t>Metal</t>
    </r>
    <r>
      <rPr>
        <b/>
        <sz val="10"/>
        <rFont val="Arial"/>
        <family val="2"/>
      </rPr>
      <t xml:space="preserve"> Fuel Startup (N=1) cycle</t>
    </r>
  </si>
  <si>
    <r>
      <t xml:space="preserve">FR Fresh </t>
    </r>
    <r>
      <rPr>
        <b/>
        <sz val="10"/>
        <color indexed="10"/>
        <rFont val="Arial"/>
        <family val="2"/>
      </rPr>
      <t>Metal</t>
    </r>
    <r>
      <rPr>
        <b/>
        <sz val="10"/>
        <rFont val="Arial"/>
        <family val="2"/>
      </rPr>
      <t xml:space="preserve"> Fuel Startup (N=1) cycle</t>
    </r>
  </si>
  <si>
    <t>Fuel residence time (EFPD)</t>
  </si>
  <si>
    <r>
      <t xml:space="preserve">FR Fresh </t>
    </r>
    <r>
      <rPr>
        <b/>
        <sz val="10"/>
        <color indexed="10"/>
        <rFont val="Arial"/>
        <family val="2"/>
      </rPr>
      <t>Oxide</t>
    </r>
    <r>
      <rPr>
        <b/>
        <sz val="10"/>
        <rFont val="Arial"/>
        <family val="2"/>
      </rPr>
      <t xml:space="preserve"> Fuel Startup (N=1) cycle</t>
    </r>
  </si>
  <si>
    <r>
      <t xml:space="preserve">FR Spent </t>
    </r>
    <r>
      <rPr>
        <b/>
        <sz val="10"/>
        <color indexed="10"/>
        <rFont val="Arial"/>
        <family val="2"/>
      </rPr>
      <t>Oxide</t>
    </r>
    <r>
      <rPr>
        <b/>
        <sz val="10"/>
        <rFont val="Arial"/>
        <family val="2"/>
      </rPr>
      <t xml:space="preserve"> Fuel Startup (N=1) cycle</t>
    </r>
  </si>
  <si>
    <r>
      <t xml:space="preserve">FR Fresh </t>
    </r>
    <r>
      <rPr>
        <b/>
        <sz val="10"/>
        <color indexed="10"/>
        <rFont val="Arial"/>
        <family val="2"/>
      </rPr>
      <t>Oxide</t>
    </r>
    <r>
      <rPr>
        <b/>
        <sz val="10"/>
        <rFont val="Arial"/>
        <family val="2"/>
      </rPr>
      <t xml:space="preserve"> Fuel Equilibrium (N=5) cycle</t>
    </r>
  </si>
  <si>
    <r>
      <t xml:space="preserve">FR Used </t>
    </r>
    <r>
      <rPr>
        <b/>
        <sz val="10"/>
        <color indexed="10"/>
        <rFont val="Arial"/>
        <family val="2"/>
      </rPr>
      <t>Oxide</t>
    </r>
    <r>
      <rPr>
        <b/>
        <sz val="10"/>
        <rFont val="Arial"/>
        <family val="2"/>
      </rPr>
      <t xml:space="preserve"> Fuel Equilibrium (N=5) cycle</t>
    </r>
  </si>
  <si>
    <t>DU, depleted uranium</t>
  </si>
  <si>
    <t>EU, enriched uranium (stockpile)</t>
  </si>
  <si>
    <t>NU, new uranium</t>
  </si>
  <si>
    <t>Uranium Priority 1</t>
  </si>
  <si>
    <t>Uranium Priority 6</t>
  </si>
  <si>
    <t>Uranium Priority 5</t>
  </si>
  <si>
    <t>Uranium Priority 4</t>
  </si>
  <si>
    <t>Uranium Priority 3</t>
  </si>
  <si>
    <t>Uranium Priority 2</t>
  </si>
  <si>
    <t>100s</t>
  </si>
  <si>
    <t>200s</t>
  </si>
  <si>
    <t>Once through in other thermal reactors</t>
  </si>
  <si>
    <t>300s</t>
  </si>
  <si>
    <t>LWR-MOX</t>
  </si>
  <si>
    <t>400s</t>
  </si>
  <si>
    <t>LWR-IMF</t>
  </si>
  <si>
    <t>500s</t>
  </si>
  <si>
    <t>Other recycle fuels in thermal reactors</t>
  </si>
  <si>
    <t>600s</t>
  </si>
  <si>
    <t>700s</t>
  </si>
  <si>
    <t>Once-through (100s, 200s) worksheets use one column per case.</t>
  </si>
  <si>
    <t>Each recycle case (300s, 400s, 500s, 600s, 700s) uses 5 columns of data and 1 blank column per case.</t>
  </si>
  <si>
    <t>RU-M, recovered uranium - medium enrichment (0.6 to 4.0%)</t>
  </si>
  <si>
    <t>RU-H, recovered uranium - high enrichment (&gt;4%)</t>
  </si>
  <si>
    <t>You cannot use the 1-group perturbation method unless this file provides the cross sections for most of the U and TRU isotopes.</t>
  </si>
  <si>
    <t>UOX_Once_Thru</t>
  </si>
  <si>
    <t>Other_Once_Thru</t>
  </si>
  <si>
    <t>When users fill in recipes in previously blank columns, their case names appear here.</t>
  </si>
  <si>
    <t>LWR_MOX</t>
  </si>
  <si>
    <t>LWR_IMF</t>
  </si>
  <si>
    <t>Other_Thermal_Recycle</t>
  </si>
  <si>
    <t>IMF-Pu (Multi-recycle)</t>
  </si>
  <si>
    <t>IMF-NpPu (multi-recycle)</t>
  </si>
  <si>
    <t>IMF-NpPuAm (multi-recycle)</t>
  </si>
  <si>
    <t>IMF-TRU (multi-recycle)</t>
  </si>
  <si>
    <t>MOX-Pu (multi-recycle)</t>
  </si>
  <si>
    <t>MOX-NpPu (multi-recycle)</t>
  </si>
  <si>
    <t>MOX-NpPuAm (multi-recycle)</t>
  </si>
  <si>
    <t>MOX-TRU (multi-recycle)</t>
  </si>
  <si>
    <t>MOX-NpPu (one recycle)</t>
  </si>
  <si>
    <t>MOX-RU-Pu (ANL)</t>
  </si>
  <si>
    <t>MOX-RU-Pu (INL)</t>
  </si>
  <si>
    <t>MOX-NpPuAm (constant UE)</t>
  </si>
  <si>
    <t>MOX-NU-Pu (ANL)</t>
  </si>
  <si>
    <t>IMF-Pu (multi-recycle)</t>
  </si>
  <si>
    <t>IMF-TRU (one recycle)</t>
  </si>
  <si>
    <t>IMF-NpPu (one recycle)</t>
  </si>
  <si>
    <t>Cells with red text allow user input.</t>
  </si>
  <si>
    <t>Cells with black text (shaded grey) are calculated results.</t>
  </si>
  <si>
    <t>Units in bold blue text are those parameters that VISION requires as input.</t>
  </si>
  <si>
    <t>Value</t>
  </si>
  <si>
    <t>Unit</t>
  </si>
  <si>
    <t>Other_cooled_FR</t>
  </si>
  <si>
    <t>Not in previous version</t>
  </si>
  <si>
    <t>FR recipes</t>
  </si>
  <si>
    <r>
      <t>The user must ensure that the recipe columns selected have the following values entered.  See "</t>
    </r>
    <r>
      <rPr>
        <b/>
        <sz val="10"/>
        <color indexed="10"/>
        <rFont val="Arial"/>
        <family val="2"/>
      </rPr>
      <t>User_help</t>
    </r>
    <r>
      <rPr>
        <sz val="10"/>
        <rFont val="Arial"/>
        <family val="2"/>
      </rPr>
      <t>" worksheet if you need help in converting among parameters.</t>
    </r>
  </si>
  <si>
    <t>The six grey-shaded worksheets in this file are not currently used.</t>
  </si>
  <si>
    <r>
      <t>NOT WORKING IN VER 3.0</t>
    </r>
    <r>
      <rPr>
        <sz val="10"/>
        <rFont val="Arial"/>
        <family val="2"/>
      </rPr>
      <t xml:space="preserve"> - 1-group perturbation method</t>
    </r>
  </si>
  <si>
    <t>Equations in cells.  User only values, no equations.</t>
  </si>
  <si>
    <t>They are to show the user whether the sum of mass fractions is close to 1.)</t>
  </si>
  <si>
    <t>(Exception, the cells showing the sum of mass fraction have equations as VISION does not read them.</t>
  </si>
  <si>
    <t>Once through (uranium fuel) in LWR</t>
  </si>
  <si>
    <t>Metal-cooled fast reactors</t>
  </si>
  <si>
    <t>Other-cooled fast reactors</t>
  </si>
  <si>
    <t>MOX-NpPu to CR=0.25</t>
  </si>
  <si>
    <t>MOX-NpPu to CR=0.25CFR (equilibrium)</t>
  </si>
  <si>
    <t>IMF-NpPu to CR=0.25</t>
  </si>
  <si>
    <t>IMF-NpPu to CR=0.25CFR (equilibrium)</t>
  </si>
  <si>
    <t>IMF-NpPu to CR=1.07</t>
  </si>
  <si>
    <t>IMF-NpPu to CR=1.07 (equilibrium)</t>
  </si>
  <si>
    <t>Metal_cooled_FR</t>
  </si>
  <si>
    <t>UOX to FR-metal f(CR) (equilibrium)</t>
  </si>
  <si>
    <t>UOX to FR-oxide f(CR) (equilibrium)</t>
  </si>
  <si>
    <t>RU-L, recovered uranium - low enrichment (U235/U-total &lt; 0.6%)</t>
  </si>
  <si>
    <t>UOX to CR=0.25</t>
  </si>
  <si>
    <t>UOX to CR=0.25 (equilibrium)</t>
  </si>
  <si>
    <t>UOX to CR=1.07</t>
  </si>
  <si>
    <t>UOX to CR=1.07 (equilibrium)</t>
  </si>
  <si>
    <t>FR TRU CR ==&gt;</t>
  </si>
  <si>
    <t>"Old name" refers to previous versions of VISION.</t>
  </si>
  <si>
    <t>The following tables list available recipes.</t>
  </si>
  <si>
    <t>Input your value of LWR UOX burnup between 33 and 100 into the cell indicated on the 100 recipe page.</t>
  </si>
  <si>
    <t>Input your value of fast reactor TRU CR between 0.00 and 1.00 into the cell indicated on the 600 recipe page.</t>
  </si>
  <si>
    <t>To use recipe 101, insert LWR UOX burnup below</t>
  </si>
  <si>
    <t>Last format update</t>
  </si>
  <si>
    <t>Calculated recipe (used)</t>
  </si>
  <si>
    <t>Calculated recipe (fresh)</t>
  </si>
  <si>
    <r>
      <t>The list of available recipes is in the "</t>
    </r>
    <r>
      <rPr>
        <b/>
        <sz val="10"/>
        <color indexed="10"/>
        <rFont val="Arial"/>
        <family val="2"/>
      </rPr>
      <t>List of recipes</t>
    </r>
    <r>
      <rPr>
        <sz val="10"/>
        <rFont val="Arial"/>
        <family val="2"/>
      </rPr>
      <t>" worksheet; they are grouped as follows:</t>
    </r>
  </si>
  <si>
    <r>
      <t>UOX (</t>
    </r>
    <r>
      <rPr>
        <b/>
        <sz val="10"/>
        <color indexed="10"/>
        <rFont val="Arial"/>
        <family val="2"/>
      </rPr>
      <t>you select burnup</t>
    </r>
    <r>
      <rPr>
        <sz val="10"/>
        <rFont val="Arial"/>
        <family val="2"/>
      </rPr>
      <t>)</t>
    </r>
  </si>
  <si>
    <r>
      <t>UOX to FR-metal (</t>
    </r>
    <r>
      <rPr>
        <b/>
        <sz val="10"/>
        <color indexed="10"/>
        <rFont val="Arial"/>
        <family val="2"/>
      </rPr>
      <t>you select CR</t>
    </r>
    <r>
      <rPr>
        <sz val="10"/>
        <rFont val="Arial"/>
        <family val="2"/>
      </rPr>
      <t>)</t>
    </r>
  </si>
  <si>
    <r>
      <t>UOX to FR-oxide (</t>
    </r>
    <r>
      <rPr>
        <b/>
        <sz val="10"/>
        <color indexed="10"/>
        <rFont val="Arial"/>
        <family val="2"/>
      </rPr>
      <t>you select CR</t>
    </r>
    <r>
      <rPr>
        <sz val="10"/>
        <rFont val="Arial"/>
        <family val="2"/>
      </rPr>
      <t>)</t>
    </r>
  </si>
  <si>
    <t>Blank or zero burnup, fuel residence time, or reactor capacity factor.</t>
  </si>
  <si>
    <t>Total input or outout mass fraction significantly different than 1.00 (stay &lt; a fraction of 1%)</t>
  </si>
  <si>
    <t>The following input values will cause errors.</t>
  </si>
  <si>
    <t>The column numbers and case numbers must be sequential from left to right.</t>
  </si>
  <si>
    <t>Fuel residence time in EFPY; it should be in calendar years (CY).</t>
  </si>
  <si>
    <t>Changing the format of any worksheet, adding rows, adding columns.</t>
  </si>
  <si>
    <r>
      <t xml:space="preserve">There are three correlations provided.  The user selects these (versus a fixed recipe) by using appropriate </t>
    </r>
    <r>
      <rPr>
        <b/>
        <sz val="10"/>
        <color indexed="10"/>
        <rFont val="Arial"/>
        <family val="2"/>
      </rPr>
      <t>fuel recipe number in the base case settings file.</t>
    </r>
  </si>
  <si>
    <t>LWR UOX burnup correlation between 33 and 100 GWth-day/tonne-iHM.</t>
  </si>
  <si>
    <t xml:space="preserve">     If use recipe=101, VISION will use the burnup the user has input on the 101 recipe column in this file.</t>
  </si>
  <si>
    <t>Fast reactor (metal fuel) TRU conversion ratio correlation between 0.00 and 1.00</t>
  </si>
  <si>
    <t>Fast reactor (oxide fuel) TRU conversion ratio correlation between 0.00 and 1.00</t>
  </si>
  <si>
    <t xml:space="preserve">     If use recipe=601, VISION will use the TRU CR the user has input on the 601 recipe in this file.</t>
  </si>
  <si>
    <t xml:space="preserve">     If use recipe=602, VISION will use the TRU CR the user has input on the 602 recipe in this file</t>
  </si>
  <si>
    <t xml:space="preserve">     If use recipe # between 2 and 100, VISION will use the burnup correlation with that value of burnup.  (Unreliable below 33.)</t>
  </si>
  <si>
    <t xml:space="preserve">     If use recipe #  from 0.00 to 2.00, VISION will use the CR correlation with that value. (Unreliable above 1.00.)</t>
  </si>
  <si>
    <t xml:space="preserve">     If use recipe #  from 0.00 to -2.00, VISION will use the CR correlation with the absolute value. (Unreliable above 1.00.)</t>
  </si>
  <si>
    <t>Uranium priority - at least 1 and up to 6 specifications (1 per row) specified for each recipe, where row 1 is the 1st priority.</t>
  </si>
  <si>
    <t>August 10, 2009</t>
  </si>
  <si>
    <t>This value read from recipe 101</t>
  </si>
  <si>
    <t>Pre-2000 &lt;10 yr old (wet storage)</t>
  </si>
  <si>
    <t>Pre-2000 &gt;10 yr old (dry storage)</t>
  </si>
  <si>
    <t>VHTR</t>
  </si>
  <si>
    <t>INPRO UOX</t>
  </si>
  <si>
    <t>INPRO HWR</t>
  </si>
  <si>
    <t>HWR DUPIC (ORNL)</t>
  </si>
  <si>
    <t xml:space="preserve"> nb+</t>
  </si>
  <si>
    <t>INPRO FR</t>
  </si>
  <si>
    <t>UOX to FR-mtl-1.125</t>
  </si>
  <si>
    <t>UOX to FR-mtl-1.435</t>
  </si>
  <si>
    <t>UOX to FR-mtl-1.520</t>
  </si>
  <si>
    <t>UOX to FR-mtl-1.665</t>
  </si>
  <si>
    <t>UOX to FR-mtl-1.750</t>
  </si>
  <si>
    <t>Interpolated Burnup</t>
  </si>
  <si>
    <t>Fuel Flow Control (Integer 0-6)</t>
  </si>
  <si>
    <t>Fuel Flow Control (Integer 0 -6)</t>
  </si>
  <si>
    <t>Fuel Flow Control</t>
  </si>
  <si>
    <t>Fuel Flow Control (0=U233, 1 = Pu239,  2 = TRU,  3 = Pu,   4 = All U - U238,  5 =   All Fissile Isotopes    6 = All TRU - Th - U238</t>
  </si>
  <si>
    <t xml:space="preserve"> </t>
  </si>
  <si>
    <t>0 = U233</t>
  </si>
  <si>
    <t>1 = Pu239</t>
  </si>
  <si>
    <t>2 = TRU</t>
  </si>
  <si>
    <t>3 = Pu</t>
  </si>
  <si>
    <t>4 = All U - U238</t>
  </si>
  <si>
    <t>5 = All Fissile Isotopes</t>
  </si>
  <si>
    <t>6 = All TRU - Th-U238</t>
  </si>
  <si>
    <t>Th seed-blanket</t>
  </si>
  <si>
    <t>Flow control options</t>
  </si>
  <si>
    <t>Fuel matrix zirconsium</t>
  </si>
  <si>
    <t>Fuel matrix oxygen</t>
  </si>
  <si>
    <t>Fuel matrix C or SiC</t>
  </si>
  <si>
    <t>Fuel matrix other1</t>
  </si>
  <si>
    <t>Fuel matrix other2</t>
  </si>
  <si>
    <t>Fuel cladding zirconium</t>
  </si>
  <si>
    <t>Fuel cladding steel</t>
  </si>
  <si>
    <t>Fuel cladding C or SiC</t>
  </si>
  <si>
    <t>Fuel cladding other1</t>
  </si>
  <si>
    <t>Fuel cladding other2</t>
  </si>
  <si>
    <t>Hardware zirconium</t>
  </si>
  <si>
    <t>Hardware steel</t>
  </si>
  <si>
    <t>Hardware C or SiC</t>
  </si>
  <si>
    <t>Hardware other1</t>
  </si>
  <si>
    <t>Hardware other2</t>
  </si>
  <si>
    <t>Other 1</t>
  </si>
  <si>
    <t>Other 2</t>
  </si>
  <si>
    <t>Other 3</t>
  </si>
  <si>
    <t>Other 4</t>
  </si>
  <si>
    <t>Other 5</t>
  </si>
  <si>
    <t>Fuel coflow data (mass-coflow/mass of fuel meat)  Fuel meat = initial actinides</t>
  </si>
  <si>
    <t>Total (not read by VISION), here as user aid</t>
  </si>
  <si>
    <t>For CR-metal, CR=0.00 to 1.00
Fuel coflow data (mass-coflow/mass of fuel meat)  Fuel meat = initial actinides</t>
  </si>
  <si>
    <t>constant</t>
  </si>
  <si>
    <t>x</t>
  </si>
  <si>
    <t>x2</t>
  </si>
  <si>
    <t>x3</t>
  </si>
  <si>
    <t>x4</t>
  </si>
  <si>
    <t>Fuel matrix zirconium</t>
  </si>
  <si>
    <t>Cladding zirconium</t>
  </si>
  <si>
    <t>Cladding steel</t>
  </si>
  <si>
    <t>Cladding C or SiC</t>
  </si>
  <si>
    <t>Cladding other1</t>
  </si>
  <si>
    <t>Cladding other2</t>
  </si>
  <si>
    <t>Blank 1</t>
  </si>
  <si>
    <t>Blank 2</t>
  </si>
  <si>
    <t>Blank 3</t>
  </si>
  <si>
    <t>Blank 4</t>
  </si>
  <si>
    <t>Blank 5</t>
  </si>
  <si>
    <t>For CR-oxide, CR=0.00 to 1.00
Fuel coflow data (mass-coflow/mass of fuel meat)  Fuel meat = initial actinides</t>
  </si>
  <si>
    <t>UOX-50 (some FCRD cases)</t>
  </si>
  <si>
    <t>UOX 60</t>
  </si>
  <si>
    <t>old numbers</t>
  </si>
  <si>
    <t>Burnup 40</t>
  </si>
  <si>
    <t>Burnup 50</t>
  </si>
  <si>
    <t>Sum of PU</t>
  </si>
  <si>
    <t>Beginning of SFR deployment (2080)</t>
  </si>
  <si>
    <t>End of SFR deployment (2080)</t>
  </si>
  <si>
    <t>SFR fleet equilibrium (2080)</t>
  </si>
  <si>
    <t>`</t>
  </si>
  <si>
    <t>UOX to FR-mtl-1.00-p5</t>
  </si>
  <si>
    <t>code-to-code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</si>
</sst>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0.000E+00"/>
    <numFmt numFmtId="165" formatCode="0.000000"/>
    <numFmt numFmtId="166" formatCode="0.00000"/>
    <numFmt numFmtId="167" formatCode="_([$€-2]* #,##0.00_);_([$€-2]* \(#,##0.00\);_([$€-2]* &quot;-&quot;??_)"/>
    <numFmt numFmtId="168" formatCode="0.0000000"/>
    <numFmt numFmtId="169" formatCode="0.000"/>
    <numFmt numFmtId="170" formatCode="0.0"/>
    <numFmt numFmtId="171" formatCode="0.0000"/>
    <numFmt numFmtId="172" formatCode="0.000000000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u/>
      <sz val="10"/>
      <color indexed="10"/>
      <name val="Arial"/>
      <family val="2"/>
    </font>
    <font>
      <sz val="10"/>
      <name val="Century"/>
      <family val="1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/>
    <xf numFmtId="43" fontId="4" fillId="0" borderId="0" applyFont="0" applyFill="0" applyBorder="0" applyAlignment="0" applyProtection="0"/>
    <xf numFmtId="43" fontId="26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26" fillId="0" borderId="0" applyFont="0" applyFill="0" applyBorder="0" applyAlignment="0" applyProtection="0"/>
    <xf numFmtId="0" fontId="26" fillId="0" borderId="0"/>
    <xf numFmtId="0" fontId="7" fillId="0" borderId="0"/>
    <xf numFmtId="0" fontId="27" fillId="0" borderId="0"/>
    <xf numFmtId="9" fontId="29" fillId="0" borderId="0" applyFont="0" applyFill="0" applyBorder="0" applyAlignment="0" applyProtection="0"/>
    <xf numFmtId="0" fontId="4" fillId="0" borderId="0"/>
    <xf numFmtId="0" fontId="4" fillId="0" borderId="0"/>
    <xf numFmtId="16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2" fillId="0" borderId="0"/>
    <xf numFmtId="0" fontId="1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829">
    <xf numFmtId="0" fontId="0" fillId="0" borderId="0" xfId="0"/>
    <xf numFmtId="0" fontId="0" fillId="0" borderId="0" xfId="0" applyAlignment="1"/>
    <xf numFmtId="0" fontId="5" fillId="0" borderId="0" xfId="0" applyFont="1" applyAlignment="1">
      <alignment wrapText="1"/>
    </xf>
    <xf numFmtId="11" fontId="10" fillId="2" borderId="1" xfId="0" applyNumberFormat="1" applyFont="1" applyFill="1" applyBorder="1" applyAlignment="1">
      <alignment wrapText="1"/>
    </xf>
    <xf numFmtId="164" fontId="10" fillId="2" borderId="1" xfId="0" applyNumberFormat="1" applyFont="1" applyFill="1" applyBorder="1" applyAlignment="1">
      <alignment wrapText="1"/>
    </xf>
    <xf numFmtId="0" fontId="10" fillId="2" borderId="1" xfId="0" applyFont="1" applyFill="1" applyBorder="1" applyAlignment="1">
      <alignment wrapText="1"/>
    </xf>
    <xf numFmtId="11" fontId="0" fillId="0" borderId="1" xfId="0" applyNumberFormat="1" applyBorder="1" applyAlignment="1"/>
    <xf numFmtId="0" fontId="0" fillId="0" borderId="1" xfId="0" applyBorder="1" applyAlignment="1"/>
    <xf numFmtId="164" fontId="0" fillId="0" borderId="1" xfId="0" applyNumberFormat="1" applyBorder="1" applyAlignment="1">
      <alignment wrapText="1"/>
    </xf>
    <xf numFmtId="0" fontId="0" fillId="0" borderId="1" xfId="0" applyBorder="1" applyAlignment="1">
      <alignment wrapText="1"/>
    </xf>
    <xf numFmtId="0" fontId="7" fillId="0" borderId="1" xfId="0" applyFont="1" applyFill="1" applyBorder="1" applyAlignment="1">
      <alignment wrapText="1"/>
    </xf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Fill="1"/>
    <xf numFmtId="164" fontId="0" fillId="0" borderId="0" xfId="0" applyNumberFormat="1" applyBorder="1" applyAlignment="1">
      <alignment horizontal="center"/>
    </xf>
    <xf numFmtId="11" fontId="0" fillId="0" borderId="1" xfId="0" applyNumberFormat="1" applyFill="1" applyBorder="1"/>
    <xf numFmtId="0" fontId="0" fillId="0" borderId="1" xfId="0" applyBorder="1"/>
    <xf numFmtId="2" fontId="4" fillId="0" borderId="1" xfId="1" applyNumberFormat="1" applyFill="1" applyBorder="1" applyAlignment="1">
      <alignment horizontal="center"/>
    </xf>
    <xf numFmtId="2" fontId="4" fillId="0" borderId="2" xfId="1" applyNumberFormat="1" applyFill="1" applyBorder="1" applyAlignment="1">
      <alignment horizontal="center"/>
    </xf>
    <xf numFmtId="2" fontId="4" fillId="0" borderId="3" xfId="1" applyNumberFormat="1" applyFill="1" applyBorder="1" applyAlignment="1">
      <alignment horizontal="center"/>
    </xf>
    <xf numFmtId="2" fontId="12" fillId="3" borderId="0" xfId="0" applyNumberFormat="1" applyFont="1" applyFill="1" applyAlignment="1">
      <alignment horizontal="center"/>
    </xf>
    <xf numFmtId="2" fontId="12" fillId="3" borderId="1" xfId="1" applyNumberFormat="1" applyFont="1" applyFill="1" applyBorder="1" applyAlignment="1">
      <alignment horizontal="center"/>
    </xf>
    <xf numFmtId="2" fontId="4" fillId="0" borderId="0" xfId="1" applyNumberFormat="1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11" fontId="0" fillId="0" borderId="1" xfId="0" applyNumberFormat="1" applyBorder="1"/>
    <xf numFmtId="11" fontId="0" fillId="0" borderId="2" xfId="0" applyNumberFormat="1" applyBorder="1"/>
    <xf numFmtId="11" fontId="0" fillId="0" borderId="3" xfId="0" applyNumberFormat="1" applyBorder="1"/>
    <xf numFmtId="11" fontId="0" fillId="0" borderId="0" xfId="0" applyNumberFormat="1" applyBorder="1"/>
    <xf numFmtId="2" fontId="7" fillId="5" borderId="4" xfId="0" applyNumberFormat="1" applyFont="1" applyFill="1" applyBorder="1" applyAlignment="1">
      <alignment horizontal="center" wrapText="1"/>
    </xf>
    <xf numFmtId="0" fontId="13" fillId="6" borderId="1" xfId="0" applyFont="1" applyFill="1" applyBorder="1" applyAlignment="1">
      <alignment vertical="top" wrapText="1"/>
    </xf>
    <xf numFmtId="168" fontId="13" fillId="6" borderId="1" xfId="0" applyNumberFormat="1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13" fillId="6" borderId="1" xfId="0" applyNumberFormat="1" applyFont="1" applyFill="1" applyBorder="1" applyAlignment="1">
      <alignment horizontal="center" vertical="top" wrapText="1"/>
    </xf>
    <xf numFmtId="11" fontId="0" fillId="0" borderId="1" xfId="0" applyNumberFormat="1" applyFill="1" applyBorder="1" applyAlignment="1">
      <alignment horizontal="right"/>
    </xf>
    <xf numFmtId="11" fontId="0" fillId="0" borderId="2" xfId="0" applyNumberFormat="1" applyFill="1" applyBorder="1" applyAlignment="1">
      <alignment horizontal="right"/>
    </xf>
    <xf numFmtId="11" fontId="0" fillId="0" borderId="3" xfId="0" applyNumberFormat="1" applyFill="1" applyBorder="1" applyAlignment="1">
      <alignment horizontal="right"/>
    </xf>
    <xf numFmtId="11" fontId="0" fillId="0" borderId="5" xfId="0" applyNumberFormat="1" applyFill="1" applyBorder="1"/>
    <xf numFmtId="0" fontId="13" fillId="6" borderId="5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2" fontId="7" fillId="4" borderId="1" xfId="0" applyNumberFormat="1" applyFont="1" applyFill="1" applyBorder="1" applyAlignment="1">
      <alignment horizontal="center" wrapText="1"/>
    </xf>
    <xf numFmtId="169" fontId="4" fillId="4" borderId="1" xfId="1" applyNumberFormat="1" applyFill="1" applyBorder="1"/>
    <xf numFmtId="169" fontId="4" fillId="4" borderId="3" xfId="1" applyNumberFormat="1" applyFill="1" applyBorder="1"/>
    <xf numFmtId="11" fontId="0" fillId="7" borderId="1" xfId="0" applyNumberFormat="1" applyFill="1" applyBorder="1"/>
    <xf numFmtId="0" fontId="0" fillId="6" borderId="1" xfId="0" applyFill="1" applyBorder="1"/>
    <xf numFmtId="11" fontId="0" fillId="8" borderId="1" xfId="0" applyNumberFormat="1" applyFill="1" applyBorder="1"/>
    <xf numFmtId="0" fontId="0" fillId="8" borderId="1" xfId="0" applyFill="1" applyBorder="1"/>
    <xf numFmtId="171" fontId="0" fillId="6" borderId="1" xfId="0" applyNumberFormat="1" applyFill="1" applyBorder="1"/>
    <xf numFmtId="0" fontId="0" fillId="0" borderId="1" xfId="0" applyFill="1" applyBorder="1"/>
    <xf numFmtId="0" fontId="13" fillId="0" borderId="1" xfId="0" applyFont="1" applyFill="1" applyBorder="1" applyAlignment="1">
      <alignment vertical="top" wrapText="1"/>
    </xf>
    <xf numFmtId="0" fontId="13" fillId="2" borderId="1" xfId="0" applyFont="1" applyFill="1" applyBorder="1" applyAlignment="1">
      <alignment vertical="top" wrapText="1"/>
    </xf>
    <xf numFmtId="0" fontId="13" fillId="9" borderId="1" xfId="0" applyFont="1" applyFill="1" applyBorder="1" applyAlignment="1">
      <alignment vertical="top" wrapText="1"/>
    </xf>
    <xf numFmtId="0" fontId="13" fillId="10" borderId="1" xfId="0" applyFont="1" applyFill="1" applyBorder="1" applyAlignment="1">
      <alignment vertical="top" wrapText="1"/>
    </xf>
    <xf numFmtId="0" fontId="7" fillId="10" borderId="1" xfId="0" applyFont="1" applyFill="1" applyBorder="1" applyAlignment="1">
      <alignment vertical="top" wrapText="1"/>
    </xf>
    <xf numFmtId="0" fontId="7" fillId="3" borderId="1" xfId="0" applyFont="1" applyFill="1" applyBorder="1" applyAlignment="1">
      <alignment vertical="top" wrapText="1"/>
    </xf>
    <xf numFmtId="0" fontId="13" fillId="3" borderId="1" xfId="0" applyFont="1" applyFill="1" applyBorder="1" applyAlignment="1">
      <alignment vertical="top" wrapText="1"/>
    </xf>
    <xf numFmtId="0" fontId="7" fillId="8" borderId="1" xfId="0" applyFont="1" applyFill="1" applyBorder="1" applyAlignment="1">
      <alignment vertical="top" wrapText="1"/>
    </xf>
    <xf numFmtId="0" fontId="13" fillId="8" borderId="1" xfId="0" applyFont="1" applyFill="1" applyBorder="1" applyAlignment="1">
      <alignment vertical="top" wrapText="1"/>
    </xf>
    <xf numFmtId="0" fontId="13" fillId="0" borderId="3" xfId="0" applyFont="1" applyFill="1" applyBorder="1" applyAlignment="1">
      <alignment vertical="top" wrapText="1"/>
    </xf>
    <xf numFmtId="0" fontId="10" fillId="6" borderId="1" xfId="0" applyFont="1" applyFill="1" applyBorder="1" applyAlignment="1">
      <alignment horizontal="center"/>
    </xf>
    <xf numFmtId="0" fontId="0" fillId="3" borderId="1" xfId="0" applyFill="1" applyBorder="1"/>
    <xf numFmtId="169" fontId="4" fillId="7" borderId="1" xfId="1" applyNumberFormat="1" applyFill="1" applyBorder="1"/>
    <xf numFmtId="169" fontId="4" fillId="7" borderId="3" xfId="1" applyNumberFormat="1" applyFill="1" applyBorder="1"/>
    <xf numFmtId="0" fontId="0" fillId="0" borderId="1" xfId="0" applyNumberFormat="1" applyBorder="1"/>
    <xf numFmtId="2" fontId="12" fillId="7" borderId="1" xfId="1" applyNumberFormat="1" applyFont="1" applyFill="1" applyBorder="1" applyAlignment="1">
      <alignment horizontal="center"/>
    </xf>
    <xf numFmtId="0" fontId="7" fillId="0" borderId="1" xfId="0" applyFont="1" applyFill="1" applyBorder="1"/>
    <xf numFmtId="0" fontId="7" fillId="11" borderId="1" xfId="0" applyFont="1" applyFill="1" applyBorder="1"/>
    <xf numFmtId="0" fontId="7" fillId="9" borderId="1" xfId="0" applyFont="1" applyFill="1" applyBorder="1"/>
    <xf numFmtId="0" fontId="7" fillId="12" borderId="1" xfId="0" applyFont="1" applyFill="1" applyBorder="1"/>
    <xf numFmtId="0" fontId="7" fillId="13" borderId="1" xfId="0" applyFont="1" applyFill="1" applyBorder="1"/>
    <xf numFmtId="0" fontId="7" fillId="2" borderId="1" xfId="0" applyFont="1" applyFill="1" applyBorder="1"/>
    <xf numFmtId="0" fontId="7" fillId="14" borderId="1" xfId="0" applyFont="1" applyFill="1" applyBorder="1"/>
    <xf numFmtId="0" fontId="7" fillId="4" borderId="1" xfId="0" applyFont="1" applyFill="1" applyBorder="1"/>
    <xf numFmtId="0" fontId="13" fillId="6" borderId="3" xfId="0" applyFont="1" applyFill="1" applyBorder="1" applyAlignment="1">
      <alignment vertical="top" wrapText="1"/>
    </xf>
    <xf numFmtId="0" fontId="15" fillId="3" borderId="1" xfId="0" applyFont="1" applyFill="1" applyBorder="1"/>
    <xf numFmtId="0" fontId="7" fillId="0" borderId="6" xfId="0" applyFont="1" applyFill="1" applyBorder="1"/>
    <xf numFmtId="0" fontId="7" fillId="9" borderId="6" xfId="0" applyFont="1" applyFill="1" applyBorder="1"/>
    <xf numFmtId="0" fontId="7" fillId="12" borderId="6" xfId="0" applyFont="1" applyFill="1" applyBorder="1"/>
    <xf numFmtId="0" fontId="7" fillId="13" borderId="6" xfId="0" applyFont="1" applyFill="1" applyBorder="1"/>
    <xf numFmtId="0" fontId="7" fillId="2" borderId="6" xfId="0" applyFont="1" applyFill="1" applyBorder="1"/>
    <xf numFmtId="0" fontId="7" fillId="14" borderId="6" xfId="0" applyFont="1" applyFill="1" applyBorder="1"/>
    <xf numFmtId="0" fontId="0" fillId="0" borderId="1" xfId="0" applyBorder="1" applyAlignment="1">
      <alignment horizontal="center"/>
    </xf>
    <xf numFmtId="165" fontId="0" fillId="6" borderId="1" xfId="0" applyNumberFormat="1" applyFill="1" applyBorder="1"/>
    <xf numFmtId="0" fontId="10" fillId="0" borderId="1" xfId="0" applyFont="1" applyFill="1" applyBorder="1" applyAlignment="1">
      <alignment wrapText="1"/>
    </xf>
    <xf numFmtId="2" fontId="0" fillId="6" borderId="1" xfId="0" applyNumberFormat="1" applyFill="1" applyBorder="1" applyAlignment="1"/>
    <xf numFmtId="2" fontId="0" fillId="0" borderId="0" xfId="0" applyNumberFormat="1" applyFill="1"/>
    <xf numFmtId="0" fontId="7" fillId="6" borderId="7" xfId="0" applyFont="1" applyFill="1" applyBorder="1"/>
    <xf numFmtId="0" fontId="13" fillId="15" borderId="1" xfId="0" applyFont="1" applyFill="1" applyBorder="1" applyAlignment="1">
      <alignment vertical="top" wrapText="1"/>
    </xf>
    <xf numFmtId="0" fontId="7" fillId="9" borderId="8" xfId="0" applyFont="1" applyFill="1" applyBorder="1"/>
    <xf numFmtId="0" fontId="7" fillId="10" borderId="6" xfId="0" applyFont="1" applyFill="1" applyBorder="1"/>
    <xf numFmtId="11" fontId="7" fillId="3" borderId="6" xfId="0" applyNumberFormat="1" applyFont="1" applyFill="1" applyBorder="1"/>
    <xf numFmtId="1" fontId="10" fillId="3" borderId="6" xfId="0" applyNumberFormat="1" applyFont="1" applyFill="1" applyBorder="1"/>
    <xf numFmtId="11" fontId="10" fillId="3" borderId="6" xfId="0" applyNumberFormat="1" applyFont="1" applyFill="1" applyBorder="1"/>
    <xf numFmtId="11" fontId="7" fillId="8" borderId="6" xfId="0" applyNumberFormat="1" applyFont="1" applyFill="1" applyBorder="1"/>
    <xf numFmtId="11" fontId="10" fillId="8" borderId="6" xfId="0" applyNumberFormat="1" applyFont="1" applyFill="1" applyBorder="1"/>
    <xf numFmtId="1" fontId="7" fillId="8" borderId="6" xfId="0" applyNumberFormat="1" applyFont="1" applyFill="1" applyBorder="1"/>
    <xf numFmtId="11" fontId="16" fillId="8" borderId="6" xfId="0" applyNumberFormat="1" applyFont="1" applyFill="1" applyBorder="1"/>
    <xf numFmtId="11" fontId="13" fillId="8" borderId="6" xfId="0" applyNumberFormat="1" applyFont="1" applyFill="1" applyBorder="1"/>
    <xf numFmtId="0" fontId="13" fillId="6" borderId="6" xfId="0" applyFont="1" applyFill="1" applyBorder="1"/>
    <xf numFmtId="0" fontId="13" fillId="11" borderId="6" xfId="0" applyFont="1" applyFill="1" applyBorder="1"/>
    <xf numFmtId="0" fontId="13" fillId="9" borderId="6" xfId="0" applyFont="1" applyFill="1" applyBorder="1"/>
    <xf numFmtId="0" fontId="13" fillId="9" borderId="7" xfId="0" applyFont="1" applyFill="1" applyBorder="1"/>
    <xf numFmtId="0" fontId="13" fillId="12" borderId="1" xfId="0" applyFont="1" applyFill="1" applyBorder="1" applyAlignment="1">
      <alignment vertical="top" wrapText="1"/>
    </xf>
    <xf numFmtId="0" fontId="13" fillId="13" borderId="1" xfId="0" applyFont="1" applyFill="1" applyBorder="1" applyAlignment="1">
      <alignment vertical="top" wrapText="1"/>
    </xf>
    <xf numFmtId="0" fontId="13" fillId="14" borderId="8" xfId="0" applyFont="1" applyFill="1" applyBorder="1"/>
    <xf numFmtId="0" fontId="13" fillId="14" borderId="6" xfId="0" applyFont="1" applyFill="1" applyBorder="1"/>
    <xf numFmtId="0" fontId="13" fillId="4" borderId="1" xfId="0" applyFont="1" applyFill="1" applyBorder="1" applyAlignment="1">
      <alignment vertical="top" wrapText="1"/>
    </xf>
    <xf numFmtId="0" fontId="10" fillId="16" borderId="1" xfId="0" applyFont="1" applyFill="1" applyBorder="1" applyAlignment="1">
      <alignment wrapText="1"/>
    </xf>
    <xf numFmtId="165" fontId="0" fillId="16" borderId="1" xfId="0" applyNumberFormat="1" applyFill="1" applyBorder="1"/>
    <xf numFmtId="0" fontId="0" fillId="16" borderId="0" xfId="0" applyFill="1"/>
    <xf numFmtId="0" fontId="14" fillId="16" borderId="0" xfId="0" applyFont="1" applyFill="1"/>
    <xf numFmtId="0" fontId="0" fillId="6" borderId="1" xfId="0" applyFill="1" applyBorder="1" applyAlignment="1">
      <alignment wrapText="1" readingOrder="1"/>
    </xf>
    <xf numFmtId="0" fontId="0" fillId="12" borderId="1" xfId="0" applyFill="1" applyBorder="1" applyAlignment="1">
      <alignment horizontal="center" wrapText="1" readingOrder="1"/>
    </xf>
    <xf numFmtId="0" fontId="0" fillId="0" borderId="0" xfId="0" applyAlignment="1">
      <alignment wrapText="1" readingOrder="1"/>
    </xf>
    <xf numFmtId="1" fontId="0" fillId="12" borderId="1" xfId="0" applyNumberFormat="1" applyFill="1" applyBorder="1" applyAlignment="1">
      <alignment horizontal="center" wrapText="1" readingOrder="1"/>
    </xf>
    <xf numFmtId="0" fontId="0" fillId="0" borderId="0" xfId="0" applyAlignment="1">
      <alignment horizontal="center"/>
    </xf>
    <xf numFmtId="1" fontId="0" fillId="6" borderId="1" xfId="0" applyNumberFormat="1" applyFill="1" applyBorder="1" applyAlignment="1">
      <alignment horizontal="center" wrapText="1"/>
    </xf>
    <xf numFmtId="1" fontId="7" fillId="6" borderId="1" xfId="0" applyNumberFormat="1" applyFont="1" applyFill="1" applyBorder="1" applyAlignment="1">
      <alignment horizontal="center" wrapText="1"/>
    </xf>
    <xf numFmtId="169" fontId="7" fillId="3" borderId="1" xfId="0" applyNumberFormat="1" applyFont="1" applyFill="1" applyBorder="1"/>
    <xf numFmtId="169" fontId="10" fillId="3" borderId="1" xfId="0" applyNumberFormat="1" applyFont="1" applyFill="1" applyBorder="1"/>
    <xf numFmtId="169" fontId="7" fillId="8" borderId="1" xfId="0" applyNumberFormat="1" applyFont="1" applyFill="1" applyBorder="1"/>
    <xf numFmtId="169" fontId="10" fillId="8" borderId="1" xfId="0" applyNumberFormat="1" applyFont="1" applyFill="1" applyBorder="1"/>
    <xf numFmtId="11" fontId="7" fillId="3" borderId="1" xfId="0" applyNumberFormat="1" applyFont="1" applyFill="1" applyBorder="1"/>
    <xf numFmtId="11" fontId="10" fillId="3" borderId="1" xfId="0" applyNumberFormat="1" applyFont="1" applyFill="1" applyBorder="1"/>
    <xf numFmtId="11" fontId="7" fillId="8" borderId="1" xfId="0" applyNumberFormat="1" applyFont="1" applyFill="1" applyBorder="1"/>
    <xf numFmtId="11" fontId="10" fillId="8" borderId="1" xfId="0" applyNumberFormat="1" applyFont="1" applyFill="1" applyBorder="1"/>
    <xf numFmtId="0" fontId="17" fillId="16" borderId="1" xfId="0" applyFont="1" applyFill="1" applyBorder="1"/>
    <xf numFmtId="0" fontId="17" fillId="16" borderId="1" xfId="0" applyFont="1" applyFill="1" applyBorder="1" applyAlignment="1">
      <alignment wrapText="1"/>
    </xf>
    <xf numFmtId="0" fontId="17" fillId="16" borderId="1" xfId="0" applyFont="1" applyFill="1" applyBorder="1" applyAlignment="1">
      <alignment horizontal="left" wrapText="1"/>
    </xf>
    <xf numFmtId="0" fontId="0" fillId="16" borderId="1" xfId="0" applyFill="1" applyBorder="1"/>
    <xf numFmtId="2" fontId="14" fillId="16" borderId="7" xfId="0" applyNumberFormat="1" applyFont="1" applyFill="1" applyBorder="1" applyAlignment="1"/>
    <xf numFmtId="2" fontId="7" fillId="16" borderId="9" xfId="0" applyNumberFormat="1" applyFont="1" applyFill="1" applyBorder="1" applyAlignment="1">
      <alignment wrapText="1"/>
    </xf>
    <xf numFmtId="2" fontId="7" fillId="16" borderId="1" xfId="0" applyNumberFormat="1" applyFont="1" applyFill="1" applyBorder="1" applyAlignment="1">
      <alignment wrapText="1"/>
    </xf>
    <xf numFmtId="0" fontId="7" fillId="0" borderId="1" xfId="0" applyFont="1" applyBorder="1"/>
    <xf numFmtId="1" fontId="15" fillId="0" borderId="1" xfId="0" applyNumberFormat="1" applyFont="1" applyBorder="1" applyAlignment="1">
      <alignment horizontal="right"/>
    </xf>
    <xf numFmtId="1" fontId="15" fillId="3" borderId="1" xfId="0" applyNumberFormat="1" applyFont="1" applyFill="1" applyBorder="1" applyAlignment="1">
      <alignment horizontal="right"/>
    </xf>
    <xf numFmtId="1" fontId="15" fillId="0" borderId="1" xfId="0" applyNumberFormat="1" applyFont="1" applyFill="1" applyBorder="1" applyAlignment="1">
      <alignment horizontal="right"/>
    </xf>
    <xf numFmtId="11" fontId="15" fillId="3" borderId="1" xfId="0" applyNumberFormat="1" applyFont="1" applyFill="1" applyBorder="1" applyAlignment="1">
      <alignment horizontal="right"/>
    </xf>
    <xf numFmtId="11" fontId="15" fillId="0" borderId="1" xfId="0" applyNumberFormat="1" applyFont="1" applyFill="1" applyBorder="1" applyAlignment="1">
      <alignment horizontal="right"/>
    </xf>
    <xf numFmtId="1" fontId="15" fillId="8" borderId="1" xfId="0" applyNumberFormat="1" applyFont="1" applyFill="1" applyBorder="1" applyAlignment="1">
      <alignment horizontal="right"/>
    </xf>
    <xf numFmtId="168" fontId="7" fillId="6" borderId="1" xfId="0" applyNumberFormat="1" applyFont="1" applyFill="1" applyBorder="1"/>
    <xf numFmtId="168" fontId="17" fillId="16" borderId="1" xfId="0" applyNumberFormat="1" applyFont="1" applyFill="1" applyBorder="1" applyAlignment="1">
      <alignment horizontal="center" wrapText="1"/>
    </xf>
    <xf numFmtId="11" fontId="7" fillId="0" borderId="1" xfId="0" applyNumberFormat="1" applyFont="1" applyBorder="1"/>
    <xf numFmtId="11" fontId="7" fillId="9" borderId="1" xfId="0" applyNumberFormat="1" applyFont="1" applyFill="1" applyBorder="1"/>
    <xf numFmtId="11" fontId="15" fillId="0" borderId="1" xfId="0" applyNumberFormat="1" applyFont="1" applyBorder="1" applyAlignment="1">
      <alignment horizontal="right"/>
    </xf>
    <xf numFmtId="11" fontId="15" fillId="8" borderId="1" xfId="0" applyNumberFormat="1" applyFont="1" applyFill="1" applyBorder="1" applyAlignment="1">
      <alignment horizontal="right"/>
    </xf>
    <xf numFmtId="11" fontId="7" fillId="13" borderId="1" xfId="0" applyNumberFormat="1" applyFont="1" applyFill="1" applyBorder="1"/>
    <xf numFmtId="165" fontId="7" fillId="6" borderId="1" xfId="0" applyNumberFormat="1" applyFont="1" applyFill="1" applyBorder="1"/>
    <xf numFmtId="0" fontId="7" fillId="6" borderId="1" xfId="0" applyFont="1" applyFill="1" applyBorder="1"/>
    <xf numFmtId="169" fontId="15" fillId="0" borderId="1" xfId="0" applyNumberFormat="1" applyFont="1" applyBorder="1" applyAlignment="1">
      <alignment horizontal="right"/>
    </xf>
    <xf numFmtId="169" fontId="15" fillId="3" borderId="1" xfId="0" applyNumberFormat="1" applyFont="1" applyFill="1" applyBorder="1" applyAlignment="1">
      <alignment horizontal="right"/>
    </xf>
    <xf numFmtId="169" fontId="15" fillId="0" borderId="1" xfId="0" applyNumberFormat="1" applyFont="1" applyFill="1" applyBorder="1" applyAlignment="1">
      <alignment horizontal="right"/>
    </xf>
    <xf numFmtId="169" fontId="15" fillId="8" borderId="1" xfId="0" applyNumberFormat="1" applyFont="1" applyFill="1" applyBorder="1" applyAlignment="1">
      <alignment horizontal="right"/>
    </xf>
    <xf numFmtId="11" fontId="17" fillId="16" borderId="0" xfId="0" applyNumberFormat="1" applyFont="1" applyFill="1" applyAlignment="1">
      <alignment horizontal="center" wrapText="1"/>
    </xf>
    <xf numFmtId="2" fontId="14" fillId="16" borderId="10" xfId="0" applyNumberFormat="1" applyFont="1" applyFill="1" applyBorder="1" applyAlignment="1"/>
    <xf numFmtId="2" fontId="13" fillId="0" borderId="1" xfId="0" applyNumberFormat="1" applyFont="1" applyFill="1" applyBorder="1" applyAlignment="1">
      <alignment horizontal="right" wrapText="1"/>
    </xf>
    <xf numFmtId="0" fontId="7" fillId="0" borderId="6" xfId="0" applyFont="1" applyBorder="1"/>
    <xf numFmtId="1" fontId="15" fillId="0" borderId="6" xfId="0" applyNumberFormat="1" applyFont="1" applyBorder="1" applyAlignment="1">
      <alignment horizontal="right"/>
    </xf>
    <xf numFmtId="1" fontId="15" fillId="3" borderId="6" xfId="0" applyNumberFormat="1" applyFont="1" applyFill="1" applyBorder="1" applyAlignment="1">
      <alignment horizontal="right"/>
    </xf>
    <xf numFmtId="1" fontId="15" fillId="0" borderId="6" xfId="0" applyNumberFormat="1" applyFont="1" applyFill="1" applyBorder="1" applyAlignment="1">
      <alignment horizontal="right"/>
    </xf>
    <xf numFmtId="11" fontId="15" fillId="3" borderId="6" xfId="0" applyNumberFormat="1" applyFont="1" applyFill="1" applyBorder="1" applyAlignment="1">
      <alignment horizontal="right"/>
    </xf>
    <xf numFmtId="11" fontId="15" fillId="0" borderId="6" xfId="0" applyNumberFormat="1" applyFont="1" applyFill="1" applyBorder="1" applyAlignment="1">
      <alignment horizontal="right"/>
    </xf>
    <xf numFmtId="1" fontId="15" fillId="8" borderId="6" xfId="0" applyNumberFormat="1" applyFont="1" applyFill="1" applyBorder="1" applyAlignment="1">
      <alignment horizontal="right"/>
    </xf>
    <xf numFmtId="168" fontId="17" fillId="16" borderId="6" xfId="0" applyNumberFormat="1" applyFont="1" applyFill="1" applyBorder="1" applyAlignment="1">
      <alignment horizontal="center" wrapText="1"/>
    </xf>
    <xf numFmtId="11" fontId="7" fillId="0" borderId="6" xfId="0" applyNumberFormat="1" applyFont="1" applyBorder="1"/>
    <xf numFmtId="11" fontId="7" fillId="9" borderId="6" xfId="0" applyNumberFormat="1" applyFont="1" applyFill="1" applyBorder="1"/>
    <xf numFmtId="11" fontId="15" fillId="0" borderId="6" xfId="0" applyNumberFormat="1" applyFont="1" applyBorder="1" applyAlignment="1">
      <alignment horizontal="right"/>
    </xf>
    <xf numFmtId="11" fontId="15" fillId="8" borderId="6" xfId="0" applyNumberFormat="1" applyFont="1" applyFill="1" applyBorder="1" applyAlignment="1">
      <alignment horizontal="right"/>
    </xf>
    <xf numFmtId="11" fontId="7" fillId="13" borderId="6" xfId="0" applyNumberFormat="1" applyFont="1" applyFill="1" applyBorder="1"/>
    <xf numFmtId="169" fontId="15" fillId="0" borderId="6" xfId="0" applyNumberFormat="1" applyFont="1" applyBorder="1" applyAlignment="1">
      <alignment horizontal="right"/>
    </xf>
    <xf numFmtId="169" fontId="15" fillId="3" borderId="6" xfId="0" applyNumberFormat="1" applyFont="1" applyFill="1" applyBorder="1" applyAlignment="1">
      <alignment horizontal="right"/>
    </xf>
    <xf numFmtId="169" fontId="15" fillId="0" borderId="6" xfId="0" applyNumberFormat="1" applyFont="1" applyFill="1" applyBorder="1" applyAlignment="1">
      <alignment horizontal="right"/>
    </xf>
    <xf numFmtId="169" fontId="15" fillId="8" borderId="6" xfId="0" applyNumberFormat="1" applyFont="1" applyFill="1" applyBorder="1" applyAlignment="1">
      <alignment horizontal="right"/>
    </xf>
    <xf numFmtId="11" fontId="17" fillId="16" borderId="1" xfId="0" applyNumberFormat="1" applyFont="1" applyFill="1" applyBorder="1" applyAlignment="1">
      <alignment horizontal="center" wrapText="1"/>
    </xf>
    <xf numFmtId="0" fontId="0" fillId="9" borderId="1" xfId="0" applyFill="1" applyBorder="1"/>
    <xf numFmtId="0" fontId="0" fillId="13" borderId="1" xfId="0" applyFill="1" applyBorder="1"/>
    <xf numFmtId="11" fontId="7" fillId="6" borderId="6" xfId="0" applyNumberFormat="1" applyFont="1" applyFill="1" applyBorder="1"/>
    <xf numFmtId="11" fontId="7" fillId="6" borderId="1" xfId="0" applyNumberFormat="1" applyFont="1" applyFill="1" applyBorder="1"/>
    <xf numFmtId="11" fontId="0" fillId="6" borderId="1" xfId="0" applyNumberFormat="1" applyFill="1" applyBorder="1"/>
    <xf numFmtId="11" fontId="0" fillId="9" borderId="1" xfId="0" applyNumberFormat="1" applyFill="1" applyBorder="1"/>
    <xf numFmtId="11" fontId="0" fillId="3" borderId="1" xfId="0" applyNumberFormat="1" applyFill="1" applyBorder="1"/>
    <xf numFmtId="11" fontId="13" fillId="0" borderId="11" xfId="0" applyNumberFormat="1" applyFont="1" applyFill="1" applyBorder="1" applyAlignment="1">
      <alignment horizontal="right"/>
    </xf>
    <xf numFmtId="11" fontId="0" fillId="13" borderId="1" xfId="0" applyNumberFormat="1" applyFill="1" applyBorder="1"/>
    <xf numFmtId="0" fontId="7" fillId="6" borderId="6" xfId="0" applyFont="1" applyFill="1" applyBorder="1"/>
    <xf numFmtId="0" fontId="0" fillId="9" borderId="1" xfId="0" applyNumberFormat="1" applyFill="1" applyBorder="1"/>
    <xf numFmtId="169" fontId="0" fillId="8" borderId="1" xfId="0" applyNumberFormat="1" applyFill="1" applyBorder="1"/>
    <xf numFmtId="169" fontId="0" fillId="0" borderId="1" xfId="0" applyNumberFormat="1" applyFill="1" applyBorder="1"/>
    <xf numFmtId="169" fontId="0" fillId="0" borderId="1" xfId="0" applyNumberFormat="1" applyBorder="1"/>
    <xf numFmtId="169" fontId="0" fillId="3" borderId="1" xfId="0" applyNumberFormat="1" applyFill="1" applyBorder="1"/>
    <xf numFmtId="0" fontId="0" fillId="6" borderId="1" xfId="0" applyNumberFormat="1" applyFill="1" applyBorder="1"/>
    <xf numFmtId="0" fontId="0" fillId="3" borderId="1" xfId="0" applyNumberFormat="1" applyFill="1" applyBorder="1"/>
    <xf numFmtId="0" fontId="0" fillId="8" borderId="1" xfId="0" applyNumberFormat="1" applyFill="1" applyBorder="1"/>
    <xf numFmtId="0" fontId="0" fillId="13" borderId="1" xfId="0" applyNumberFormat="1" applyFill="1" applyBorder="1"/>
    <xf numFmtId="11" fontId="15" fillId="0" borderId="11" xfId="0" applyNumberFormat="1" applyFont="1" applyFill="1" applyBorder="1" applyAlignment="1">
      <alignment horizontal="right"/>
    </xf>
    <xf numFmtId="11" fontId="7" fillId="0" borderId="11" xfId="0" applyNumberFormat="1" applyFont="1" applyBorder="1"/>
    <xf numFmtId="11" fontId="7" fillId="9" borderId="11" xfId="0" applyNumberFormat="1" applyFont="1" applyFill="1" applyBorder="1"/>
    <xf numFmtId="11" fontId="7" fillId="13" borderId="11" xfId="0" applyNumberFormat="1" applyFont="1" applyFill="1" applyBorder="1"/>
    <xf numFmtId="11" fontId="13" fillId="8" borderId="1" xfId="0" applyNumberFormat="1" applyFont="1" applyFill="1" applyBorder="1"/>
    <xf numFmtId="0" fontId="13" fillId="6" borderId="1" xfId="0" applyFont="1" applyFill="1" applyBorder="1"/>
    <xf numFmtId="0" fontId="13" fillId="11" borderId="1" xfId="0" applyFont="1" applyFill="1" applyBorder="1"/>
    <xf numFmtId="0" fontId="13" fillId="9" borderId="1" xfId="0" applyFont="1" applyFill="1" applyBorder="1"/>
    <xf numFmtId="0" fontId="13" fillId="14" borderId="1" xfId="0" applyFont="1" applyFill="1" applyBorder="1"/>
    <xf numFmtId="1" fontId="7" fillId="6" borderId="1" xfId="0" applyNumberFormat="1" applyFont="1" applyFill="1" applyBorder="1"/>
    <xf numFmtId="0" fontId="0" fillId="6" borderId="9" xfId="0" applyFill="1" applyBorder="1" applyAlignment="1">
      <alignment horizontal="center" wrapText="1" readingOrder="1"/>
    </xf>
    <xf numFmtId="0" fontId="0" fillId="6" borderId="1" xfId="0" applyFill="1" applyBorder="1" applyAlignment="1">
      <alignment horizontal="center" wrapText="1" readingOrder="1"/>
    </xf>
    <xf numFmtId="1" fontId="0" fillId="6" borderId="1" xfId="0" applyNumberFormat="1" applyFill="1" applyBorder="1" applyAlignment="1">
      <alignment horizontal="center" wrapText="1" readingOrder="1"/>
    </xf>
    <xf numFmtId="0" fontId="14" fillId="16" borderId="1" xfId="0" applyFont="1" applyFill="1" applyBorder="1" applyAlignment="1">
      <alignment wrapText="1" readingOrder="1"/>
    </xf>
    <xf numFmtId="0" fontId="0" fillId="16" borderId="1" xfId="0" applyFill="1" applyBorder="1" applyAlignment="1">
      <alignment wrapText="1"/>
    </xf>
    <xf numFmtId="11" fontId="15" fillId="8" borderId="11" xfId="0" applyNumberFormat="1" applyFont="1" applyFill="1" applyBorder="1" applyAlignment="1">
      <alignment horizontal="right"/>
    </xf>
    <xf numFmtId="11" fontId="16" fillId="8" borderId="1" xfId="0" applyNumberFormat="1" applyFont="1" applyFill="1" applyBorder="1"/>
    <xf numFmtId="0" fontId="0" fillId="0" borderId="4" xfId="0" applyBorder="1"/>
    <xf numFmtId="168" fontId="0" fillId="6" borderId="1" xfId="0" applyNumberFormat="1" applyFill="1" applyBorder="1"/>
    <xf numFmtId="0" fontId="7" fillId="6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right"/>
    </xf>
    <xf numFmtId="169" fontId="7" fillId="0" borderId="1" xfId="0" applyNumberFormat="1" applyFont="1" applyFill="1" applyBorder="1" applyAlignment="1">
      <alignment horizontal="right" wrapText="1"/>
    </xf>
    <xf numFmtId="11" fontId="13" fillId="0" borderId="1" xfId="0" applyNumberFormat="1" applyFont="1" applyFill="1" applyBorder="1" applyAlignment="1">
      <alignment horizontal="right"/>
    </xf>
    <xf numFmtId="1" fontId="0" fillId="6" borderId="9" xfId="0" applyNumberFormat="1" applyFill="1" applyBorder="1" applyAlignment="1">
      <alignment horizontal="center"/>
    </xf>
    <xf numFmtId="0" fontId="0" fillId="6" borderId="1" xfId="0" applyFill="1" applyBorder="1" applyAlignment="1">
      <alignment wrapText="1"/>
    </xf>
    <xf numFmtId="0" fontId="0" fillId="2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2" fontId="7" fillId="6" borderId="1" xfId="0" applyNumberFormat="1" applyFont="1" applyFill="1" applyBorder="1" applyAlignment="1"/>
    <xf numFmtId="0" fontId="7" fillId="16" borderId="1" xfId="0" applyFont="1" applyFill="1" applyBorder="1" applyAlignment="1">
      <alignment wrapText="1"/>
    </xf>
    <xf numFmtId="0" fontId="7" fillId="0" borderId="0" xfId="0" applyFont="1"/>
    <xf numFmtId="0" fontId="7" fillId="0" borderId="1" xfId="0" applyFont="1" applyFill="1" applyBorder="1" applyAlignment="1">
      <alignment horizontal="left" wrapText="1"/>
    </xf>
    <xf numFmtId="0" fontId="7" fillId="16" borderId="1" xfId="0" applyFont="1" applyFill="1" applyBorder="1" applyAlignment="1">
      <alignment horizontal="left" wrapText="1"/>
    </xf>
    <xf numFmtId="0" fontId="17" fillId="0" borderId="0" xfId="0" applyFont="1"/>
    <xf numFmtId="0" fontId="0" fillId="12" borderId="1" xfId="0" applyFill="1" applyBorder="1" applyAlignment="1">
      <alignment horizontal="left" wrapText="1"/>
    </xf>
    <xf numFmtId="1" fontId="0" fillId="8" borderId="1" xfId="0" applyNumberFormat="1" applyFill="1" applyBorder="1"/>
    <xf numFmtId="1" fontId="0" fillId="0" borderId="1" xfId="0" applyNumberFormat="1" applyBorder="1"/>
    <xf numFmtId="1" fontId="0" fillId="0" borderId="1" xfId="0" applyNumberFormat="1" applyFill="1" applyBorder="1" applyAlignment="1">
      <alignment horizontal="left" wrapText="1"/>
    </xf>
    <xf numFmtId="11" fontId="7" fillId="0" borderId="9" xfId="0" applyNumberFormat="1" applyFont="1" applyFill="1" applyBorder="1" applyAlignment="1">
      <alignment horizontal="left" wrapText="1"/>
    </xf>
    <xf numFmtId="0" fontId="10" fillId="16" borderId="0" xfId="0" applyFont="1" applyFill="1" applyBorder="1" applyAlignment="1">
      <alignment wrapText="1"/>
    </xf>
    <xf numFmtId="0" fontId="7" fillId="6" borderId="9" xfId="0" applyFont="1" applyFill="1" applyBorder="1" applyAlignment="1">
      <alignment horizontal="center" wrapText="1"/>
    </xf>
    <xf numFmtId="0" fontId="10" fillId="16" borderId="4" xfId="0" applyFont="1" applyFill="1" applyBorder="1" applyAlignment="1">
      <alignment wrapText="1"/>
    </xf>
    <xf numFmtId="0" fontId="10" fillId="16" borderId="5" xfId="0" applyFont="1" applyFill="1" applyBorder="1" applyAlignment="1">
      <alignment wrapText="1"/>
    </xf>
    <xf numFmtId="1" fontId="0" fillId="0" borderId="1" xfId="0" applyNumberFormat="1" applyFill="1" applyBorder="1"/>
    <xf numFmtId="0" fontId="16" fillId="8" borderId="1" xfId="0" applyFont="1" applyFill="1" applyBorder="1" applyAlignment="1">
      <alignment vertical="top" wrapText="1"/>
    </xf>
    <xf numFmtId="0" fontId="16" fillId="3" borderId="1" xfId="0" applyFont="1" applyFill="1" applyBorder="1" applyAlignment="1">
      <alignment vertical="top" wrapText="1"/>
    </xf>
    <xf numFmtId="0" fontId="10" fillId="3" borderId="1" xfId="0" applyFont="1" applyFill="1" applyBorder="1" applyAlignment="1">
      <alignment vertical="top" wrapText="1"/>
    </xf>
    <xf numFmtId="11" fontId="0" fillId="16" borderId="1" xfId="0" applyNumberFormat="1" applyFill="1" applyBorder="1" applyAlignment="1">
      <alignment wrapText="1"/>
    </xf>
    <xf numFmtId="1" fontId="0" fillId="9" borderId="1" xfId="0" applyNumberFormat="1" applyFill="1" applyBorder="1"/>
    <xf numFmtId="11" fontId="12" fillId="0" borderId="1" xfId="0" applyNumberFormat="1" applyFont="1" applyFill="1" applyBorder="1"/>
    <xf numFmtId="2" fontId="0" fillId="6" borderId="7" xfId="0" applyNumberFormat="1" applyFill="1" applyBorder="1" applyAlignment="1"/>
    <xf numFmtId="0" fontId="0" fillId="0" borderId="1" xfId="0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/>
    <xf numFmtId="11" fontId="0" fillId="0" borderId="9" xfId="0" applyNumberFormat="1" applyBorder="1"/>
    <xf numFmtId="166" fontId="0" fillId="6" borderId="1" xfId="0" applyNumberFormat="1" applyFill="1" applyBorder="1"/>
    <xf numFmtId="1" fontId="7" fillId="3" borderId="1" xfId="0" applyNumberFormat="1" applyFont="1" applyFill="1" applyBorder="1" applyAlignment="1">
      <alignment horizontal="center" wrapText="1"/>
    </xf>
    <xf numFmtId="0" fontId="12" fillId="0" borderId="1" xfId="0" applyFont="1" applyBorder="1"/>
    <xf numFmtId="9" fontId="12" fillId="0" borderId="1" xfId="0" applyNumberFormat="1" applyFont="1" applyBorder="1"/>
    <xf numFmtId="0" fontId="18" fillId="0" borderId="0" xfId="0" applyFont="1"/>
    <xf numFmtId="0" fontId="18" fillId="0" borderId="0" xfId="0" quotePrefix="1" applyFont="1"/>
    <xf numFmtId="0" fontId="0" fillId="0" borderId="0" xfId="0" applyFill="1" applyBorder="1" applyAlignment="1">
      <alignment horizontal="right"/>
    </xf>
    <xf numFmtId="2" fontId="0" fillId="0" borderId="0" xfId="0" applyNumberFormat="1"/>
    <xf numFmtId="170" fontId="12" fillId="0" borderId="1" xfId="0" applyNumberFormat="1" applyFont="1" applyBorder="1"/>
    <xf numFmtId="2" fontId="12" fillId="0" borderId="1" xfId="0" applyNumberFormat="1" applyFont="1" applyBorder="1"/>
    <xf numFmtId="0" fontId="0" fillId="0" borderId="0" xfId="0" applyAlignment="1">
      <alignment horizontal="right"/>
    </xf>
    <xf numFmtId="2" fontId="0" fillId="0" borderId="0" xfId="0" applyNumberFormat="1" applyFill="1" applyBorder="1"/>
    <xf numFmtId="2" fontId="12" fillId="0" borderId="1" xfId="0" applyNumberFormat="1" applyFont="1" applyFill="1" applyBorder="1"/>
    <xf numFmtId="169" fontId="7" fillId="0" borderId="0" xfId="0" applyNumberFormat="1" applyFont="1" applyFill="1" applyBorder="1" applyAlignment="1">
      <alignment horizontal="left"/>
    </xf>
    <xf numFmtId="0" fontId="13" fillId="0" borderId="0" xfId="0" quotePrefix="1" applyFont="1"/>
    <xf numFmtId="9" fontId="12" fillId="0" borderId="0" xfId="0" applyNumberFormat="1" applyFont="1" applyBorder="1"/>
    <xf numFmtId="2" fontId="0" fillId="6" borderId="1" xfId="0" quotePrefix="1" applyNumberFormat="1" applyFill="1" applyBorder="1"/>
    <xf numFmtId="0" fontId="0" fillId="0" borderId="0" xfId="0" applyFill="1" applyBorder="1"/>
    <xf numFmtId="2" fontId="0" fillId="0" borderId="0" xfId="0" quotePrefix="1" applyNumberFormat="1" applyFill="1" applyBorder="1"/>
    <xf numFmtId="11" fontId="10" fillId="6" borderId="1" xfId="0" applyNumberFormat="1" applyFont="1" applyFill="1" applyBorder="1" applyAlignment="1">
      <alignment horizontal="center"/>
    </xf>
    <xf numFmtId="11" fontId="0" fillId="0" borderId="12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11" fontId="0" fillId="0" borderId="12" xfId="0" applyNumberFormat="1" applyBorder="1" applyAlignment="1">
      <alignment horizontal="center"/>
    </xf>
    <xf numFmtId="11" fontId="0" fillId="0" borderId="3" xfId="0" applyNumberFormat="1" applyBorder="1" applyAlignment="1">
      <alignment horizontal="center"/>
    </xf>
    <xf numFmtId="11" fontId="0" fillId="0" borderId="13" xfId="0" applyNumberFormat="1" applyBorder="1" applyAlignment="1">
      <alignment horizontal="center"/>
    </xf>
    <xf numFmtId="11" fontId="0" fillId="0" borderId="9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11" fontId="0" fillId="0" borderId="14" xfId="0" applyNumberFormat="1" applyBorder="1" applyAlignment="1">
      <alignment horizontal="center" vertical="center"/>
    </xf>
    <xf numFmtId="11" fontId="0" fillId="0" borderId="9" xfId="0" applyNumberFormat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11" fontId="0" fillId="0" borderId="14" xfId="0" applyNumberFormat="1" applyBorder="1" applyAlignment="1">
      <alignment horizontal="center"/>
    </xf>
    <xf numFmtId="11" fontId="0" fillId="0" borderId="0" xfId="0" applyNumberFormat="1"/>
    <xf numFmtId="1" fontId="0" fillId="0" borderId="9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1" fontId="0" fillId="0" borderId="9" xfId="0" applyNumberFormat="1" applyFill="1" applyBorder="1" applyAlignment="1">
      <alignment horizontal="center" vertical="center"/>
    </xf>
    <xf numFmtId="11" fontId="0" fillId="0" borderId="1" xfId="0" applyNumberFormat="1" applyFill="1" applyBorder="1" applyAlignment="1">
      <alignment horizontal="center" vertical="center"/>
    </xf>
    <xf numFmtId="11" fontId="0" fillId="0" borderId="14" xfId="0" applyNumberFormat="1" applyFill="1" applyBorder="1" applyAlignment="1">
      <alignment horizontal="center" vertical="center"/>
    </xf>
    <xf numFmtId="11" fontId="0" fillId="0" borderId="9" xfId="0" applyNumberFormat="1" applyFill="1" applyBorder="1" applyAlignment="1">
      <alignment horizontal="center"/>
    </xf>
    <xf numFmtId="11" fontId="0" fillId="0" borderId="1" xfId="0" applyNumberFormat="1" applyFill="1" applyBorder="1" applyAlignment="1">
      <alignment horizontal="center"/>
    </xf>
    <xf numFmtId="11" fontId="0" fillId="0" borderId="14" xfId="0" applyNumberFormat="1" applyFill="1" applyBorder="1" applyAlignment="1">
      <alignment horizont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0" fontId="0" fillId="16" borderId="1" xfId="0" applyFill="1" applyBorder="1" applyAlignment="1">
      <alignment horizontal="center" wrapText="1"/>
    </xf>
    <xf numFmtId="11" fontId="19" fillId="0" borderId="1" xfId="0" applyNumberFormat="1" applyFont="1" applyFill="1" applyBorder="1"/>
    <xf numFmtId="1" fontId="0" fillId="7" borderId="1" xfId="0" applyNumberFormat="1" applyFill="1" applyBorder="1"/>
    <xf numFmtId="1" fontId="19" fillId="7" borderId="1" xfId="0" applyNumberFormat="1" applyFont="1" applyFill="1" applyBorder="1"/>
    <xf numFmtId="1" fontId="19" fillId="0" borderId="1" xfId="0" applyNumberFormat="1" applyFont="1" applyFill="1" applyBorder="1"/>
    <xf numFmtId="1" fontId="12" fillId="0" borderId="1" xfId="0" applyNumberFormat="1" applyFont="1" applyFill="1" applyBorder="1"/>
    <xf numFmtId="1" fontId="7" fillId="0" borderId="1" xfId="0" applyNumberFormat="1" applyFont="1" applyFill="1" applyBorder="1" applyAlignment="1">
      <alignment horizontal="center" vertical="center"/>
    </xf>
    <xf numFmtId="1" fontId="20" fillId="0" borderId="1" xfId="0" applyNumberFormat="1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/>
    </xf>
    <xf numFmtId="2" fontId="19" fillId="0" borderId="1" xfId="0" applyNumberFormat="1" applyFont="1" applyFill="1" applyBorder="1" applyAlignment="1">
      <alignment horizontal="center"/>
    </xf>
    <xf numFmtId="2" fontId="0" fillId="17" borderId="1" xfId="0" applyNumberFormat="1" applyFill="1" applyBorder="1" applyAlignment="1">
      <alignment horizontal="center" wrapText="1"/>
    </xf>
    <xf numFmtId="11" fontId="21" fillId="7" borderId="1" xfId="0" applyNumberFormat="1" applyFont="1" applyFill="1" applyBorder="1"/>
    <xf numFmtId="11" fontId="15" fillId="7" borderId="1" xfId="0" applyNumberFormat="1" applyFont="1" applyFill="1" applyBorder="1"/>
    <xf numFmtId="2" fontId="22" fillId="0" borderId="1" xfId="0" applyNumberFormat="1" applyFont="1" applyFill="1" applyBorder="1" applyAlignment="1">
      <alignment horizontal="center"/>
    </xf>
    <xf numFmtId="2" fontId="7" fillId="0" borderId="1" xfId="0" applyNumberFormat="1" applyFont="1" applyFill="1" applyBorder="1" applyAlignment="1">
      <alignment horizontal="center" wrapText="1"/>
    </xf>
    <xf numFmtId="11" fontId="7" fillId="0" borderId="6" xfId="0" applyNumberFormat="1" applyFont="1" applyFill="1" applyBorder="1"/>
    <xf numFmtId="11" fontId="7" fillId="7" borderId="6" xfId="0" applyNumberFormat="1" applyFont="1" applyFill="1" applyBorder="1"/>
    <xf numFmtId="1" fontId="7" fillId="7" borderId="6" xfId="0" applyNumberFormat="1" applyFont="1" applyFill="1" applyBorder="1"/>
    <xf numFmtId="0" fontId="15" fillId="0" borderId="6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5" fillId="0" borderId="6" xfId="0" applyNumberFormat="1" applyFont="1" applyBorder="1" applyAlignment="1">
      <alignment horizontal="center"/>
    </xf>
    <xf numFmtId="2" fontId="13" fillId="0" borderId="1" xfId="0" applyNumberFormat="1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wrapText="1"/>
    </xf>
    <xf numFmtId="0" fontId="7" fillId="16" borderId="1" xfId="0" applyFont="1" applyFill="1" applyBorder="1" applyAlignment="1">
      <alignment horizontal="center" wrapText="1"/>
    </xf>
    <xf numFmtId="2" fontId="15" fillId="0" borderId="1" xfId="0" applyNumberFormat="1" applyFont="1" applyFill="1" applyBorder="1" applyAlignment="1">
      <alignment horizontal="center"/>
    </xf>
    <xf numFmtId="4" fontId="0" fillId="0" borderId="1" xfId="0" applyNumberFormat="1" applyFill="1" applyBorder="1" applyAlignment="1">
      <alignment horizontal="center"/>
    </xf>
    <xf numFmtId="4" fontId="7" fillId="0" borderId="1" xfId="0" applyNumberFormat="1" applyFont="1" applyFill="1" applyBorder="1" applyAlignment="1">
      <alignment horizontal="center"/>
    </xf>
    <xf numFmtId="4" fontId="7" fillId="0" borderId="9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 wrapText="1"/>
    </xf>
    <xf numFmtId="0" fontId="0" fillId="6" borderId="0" xfId="0" applyFill="1" applyAlignment="1">
      <alignment horizontal="center"/>
    </xf>
    <xf numFmtId="0" fontId="0" fillId="16" borderId="0" xfId="0" applyFill="1" applyBorder="1"/>
    <xf numFmtId="0" fontId="0" fillId="16" borderId="6" xfId="0" applyFill="1" applyBorder="1"/>
    <xf numFmtId="1" fontId="7" fillId="0" borderId="1" xfId="0" applyNumberFormat="1" applyFont="1" applyFill="1" applyBorder="1" applyAlignment="1">
      <alignment horizontal="center" wrapText="1"/>
    </xf>
    <xf numFmtId="1" fontId="7" fillId="0" borderId="9" xfId="0" applyNumberFormat="1" applyFont="1" applyFill="1" applyBorder="1" applyAlignment="1">
      <alignment horizontal="center" wrapText="1"/>
    </xf>
    <xf numFmtId="1" fontId="0" fillId="0" borderId="1" xfId="0" applyNumberFormat="1" applyFill="1" applyBorder="1" applyAlignment="1">
      <alignment horizontal="center" wrapText="1" readingOrder="1"/>
    </xf>
    <xf numFmtId="0" fontId="0" fillId="0" borderId="9" xfId="0" applyFill="1" applyBorder="1" applyAlignment="1">
      <alignment horizontal="center" wrapText="1" readingOrder="1"/>
    </xf>
    <xf numFmtId="0" fontId="0" fillId="0" borderId="1" xfId="0" applyFill="1" applyBorder="1" applyAlignment="1">
      <alignment horizontal="center" wrapText="1" readingOrder="1"/>
    </xf>
    <xf numFmtId="0" fontId="13" fillId="0" borderId="0" xfId="0" applyFont="1" applyFill="1" applyBorder="1"/>
    <xf numFmtId="0" fontId="7" fillId="12" borderId="1" xfId="0" applyFont="1" applyFill="1" applyBorder="1" applyAlignment="1">
      <alignment wrapText="1"/>
    </xf>
    <xf numFmtId="0" fontId="23" fillId="16" borderId="1" xfId="0" applyFont="1" applyFill="1" applyBorder="1" applyAlignment="1">
      <alignment wrapText="1" readingOrder="1"/>
    </xf>
    <xf numFmtId="0" fontId="7" fillId="2" borderId="1" xfId="0" applyFont="1" applyFill="1" applyBorder="1" applyAlignment="1">
      <alignment wrapText="1"/>
    </xf>
    <xf numFmtId="0" fontId="10" fillId="0" borderId="0" xfId="0" applyFont="1"/>
    <xf numFmtId="0" fontId="7" fillId="6" borderId="1" xfId="0" applyFont="1" applyFill="1" applyBorder="1" applyAlignment="1">
      <alignment wrapText="1" readingOrder="1"/>
    </xf>
    <xf numFmtId="2" fontId="7" fillId="6" borderId="7" xfId="0" applyNumberFormat="1" applyFont="1" applyFill="1" applyBorder="1" applyAlignment="1"/>
    <xf numFmtId="2" fontId="7" fillId="0" borderId="1" xfId="0" applyNumberFormat="1" applyFont="1" applyFill="1" applyBorder="1" applyAlignment="1">
      <alignment wrapText="1"/>
    </xf>
    <xf numFmtId="11" fontId="15" fillId="7" borderId="6" xfId="0" applyNumberFormat="1" applyFont="1" applyFill="1" applyBorder="1" applyAlignment="1">
      <alignment horizontal="right"/>
    </xf>
    <xf numFmtId="11" fontId="15" fillId="7" borderId="1" xfId="0" applyNumberFormat="1" applyFont="1" applyFill="1" applyBorder="1" applyAlignment="1">
      <alignment horizontal="right"/>
    </xf>
    <xf numFmtId="11" fontId="7" fillId="7" borderId="11" xfId="0" applyNumberFormat="1" applyFont="1" applyFill="1" applyBorder="1"/>
    <xf numFmtId="11" fontId="7" fillId="7" borderId="1" xfId="0" applyNumberFormat="1" applyFont="1" applyFill="1" applyBorder="1"/>
    <xf numFmtId="11" fontId="13" fillId="7" borderId="11" xfId="0" applyNumberFormat="1" applyFont="1" applyFill="1" applyBorder="1" applyAlignment="1">
      <alignment horizontal="right"/>
    </xf>
    <xf numFmtId="0" fontId="23" fillId="16" borderId="1" xfId="0" applyFont="1" applyFill="1" applyBorder="1" applyAlignment="1">
      <alignment horizontal="left" wrapText="1" readingOrder="1"/>
    </xf>
    <xf numFmtId="0" fontId="7" fillId="12" borderId="1" xfId="0" applyFont="1" applyFill="1" applyBorder="1" applyAlignment="1">
      <alignment horizontal="left" wrapText="1"/>
    </xf>
    <xf numFmtId="0" fontId="7" fillId="2" borderId="1" xfId="0" applyFont="1" applyFill="1" applyBorder="1" applyAlignment="1">
      <alignment horizontal="left" wrapText="1"/>
    </xf>
    <xf numFmtId="0" fontId="7" fillId="0" borderId="0" xfId="0" applyFont="1" applyAlignment="1">
      <alignment horizontal="left" wrapText="1"/>
    </xf>
    <xf numFmtId="11" fontId="7" fillId="6" borderId="7" xfId="0" applyNumberFormat="1" applyFont="1" applyFill="1" applyBorder="1"/>
    <xf numFmtId="11" fontId="13" fillId="15" borderId="1" xfId="0" applyNumberFormat="1" applyFont="1" applyFill="1" applyBorder="1" applyAlignment="1">
      <alignment vertical="top" wrapText="1"/>
    </xf>
    <xf numFmtId="11" fontId="7" fillId="9" borderId="8" xfId="0" applyNumberFormat="1" applyFont="1" applyFill="1" applyBorder="1"/>
    <xf numFmtId="11" fontId="7" fillId="10" borderId="6" xfId="0" applyNumberFormat="1" applyFont="1" applyFill="1" applyBorder="1"/>
    <xf numFmtId="11" fontId="0" fillId="0" borderId="4" xfId="0" applyNumberFormat="1" applyBorder="1"/>
    <xf numFmtId="11" fontId="13" fillId="6" borderId="1" xfId="0" applyNumberFormat="1" applyFont="1" applyFill="1" applyBorder="1"/>
    <xf numFmtId="11" fontId="13" fillId="11" borderId="1" xfId="0" applyNumberFormat="1" applyFont="1" applyFill="1" applyBorder="1"/>
    <xf numFmtId="11" fontId="13" fillId="9" borderId="1" xfId="0" applyNumberFormat="1" applyFont="1" applyFill="1" applyBorder="1"/>
    <xf numFmtId="11" fontId="13" fillId="12" borderId="1" xfId="0" applyNumberFormat="1" applyFont="1" applyFill="1" applyBorder="1" applyAlignment="1">
      <alignment vertical="top" wrapText="1"/>
    </xf>
    <xf numFmtId="11" fontId="13" fillId="13" borderId="1" xfId="0" applyNumberFormat="1" applyFont="1" applyFill="1" applyBorder="1" applyAlignment="1">
      <alignment vertical="top" wrapText="1"/>
    </xf>
    <xf numFmtId="11" fontId="13" fillId="14" borderId="1" xfId="0" applyNumberFormat="1" applyFont="1" applyFill="1" applyBorder="1"/>
    <xf numFmtId="11" fontId="13" fillId="4" borderId="1" xfId="0" applyNumberFormat="1" applyFont="1" applyFill="1" applyBorder="1" applyAlignment="1">
      <alignment vertical="top" wrapText="1"/>
    </xf>
    <xf numFmtId="2" fontId="7" fillId="0" borderId="1" xfId="0" applyNumberFormat="1" applyFont="1" applyFill="1" applyBorder="1" applyAlignment="1">
      <alignment horizontal="right" wrapText="1"/>
    </xf>
    <xf numFmtId="0" fontId="7" fillId="0" borderId="1" xfId="0" applyFont="1" applyFill="1" applyBorder="1" applyAlignment="1">
      <alignment horizontal="right" wrapText="1"/>
    </xf>
    <xf numFmtId="0" fontId="7" fillId="16" borderId="1" xfId="0" applyFont="1" applyFill="1" applyBorder="1" applyAlignment="1">
      <alignment horizontal="right" wrapText="1"/>
    </xf>
    <xf numFmtId="0" fontId="0" fillId="6" borderId="1" xfId="0" applyFill="1" applyBorder="1" applyAlignment="1">
      <alignment horizontal="center" wrapText="1"/>
    </xf>
    <xf numFmtId="0" fontId="7" fillId="0" borderId="8" xfId="0" applyFont="1" applyFill="1" applyBorder="1" applyAlignment="1">
      <alignment wrapText="1"/>
    </xf>
    <xf numFmtId="0" fontId="7" fillId="0" borderId="6" xfId="0" applyFont="1" applyFill="1" applyBorder="1" applyAlignment="1">
      <alignment wrapText="1"/>
    </xf>
    <xf numFmtId="11" fontId="13" fillId="6" borderId="1" xfId="0" applyNumberFormat="1" applyFont="1" applyFill="1" applyBorder="1" applyAlignment="1">
      <alignment vertical="top" wrapText="1"/>
    </xf>
    <xf numFmtId="11" fontId="13" fillId="2" borderId="1" xfId="0" applyNumberFormat="1" applyFont="1" applyFill="1" applyBorder="1" applyAlignment="1">
      <alignment vertical="top" wrapText="1"/>
    </xf>
    <xf numFmtId="11" fontId="13" fillId="9" borderId="1" xfId="0" applyNumberFormat="1" applyFont="1" applyFill="1" applyBorder="1" applyAlignment="1">
      <alignment vertical="top" wrapText="1"/>
    </xf>
    <xf numFmtId="11" fontId="13" fillId="10" borderId="1" xfId="0" applyNumberFormat="1" applyFont="1" applyFill="1" applyBorder="1" applyAlignment="1">
      <alignment vertical="top" wrapText="1"/>
    </xf>
    <xf numFmtId="11" fontId="7" fillId="10" borderId="1" xfId="0" applyNumberFormat="1" applyFont="1" applyFill="1" applyBorder="1" applyAlignment="1">
      <alignment vertical="top" wrapText="1"/>
    </xf>
    <xf numFmtId="11" fontId="7" fillId="3" borderId="1" xfId="0" applyNumberFormat="1" applyFont="1" applyFill="1" applyBorder="1" applyAlignment="1">
      <alignment vertical="top" wrapText="1"/>
    </xf>
    <xf numFmtId="11" fontId="13" fillId="3" borderId="1" xfId="0" applyNumberFormat="1" applyFont="1" applyFill="1" applyBorder="1" applyAlignment="1">
      <alignment vertical="top" wrapText="1"/>
    </xf>
    <xf numFmtId="11" fontId="7" fillId="8" borderId="1" xfId="0" applyNumberFormat="1" applyFont="1" applyFill="1" applyBorder="1" applyAlignment="1">
      <alignment vertical="top" wrapText="1"/>
    </xf>
    <xf numFmtId="11" fontId="13" fillId="8" borderId="1" xfId="0" applyNumberFormat="1" applyFont="1" applyFill="1" applyBorder="1" applyAlignment="1">
      <alignment vertical="top" wrapText="1"/>
    </xf>
    <xf numFmtId="11" fontId="13" fillId="8" borderId="6" xfId="0" applyNumberFormat="1" applyFont="1" applyFill="1" applyBorder="1" applyAlignment="1">
      <alignment vertical="top" wrapText="1"/>
    </xf>
    <xf numFmtId="11" fontId="7" fillId="11" borderId="6" xfId="0" applyNumberFormat="1" applyFont="1" applyFill="1" applyBorder="1"/>
    <xf numFmtId="11" fontId="7" fillId="12" borderId="6" xfId="0" applyNumberFormat="1" applyFont="1" applyFill="1" applyBorder="1"/>
    <xf numFmtId="11" fontId="7" fillId="2" borderId="6" xfId="0" applyNumberFormat="1" applyFont="1" applyFill="1" applyBorder="1"/>
    <xf numFmtId="11" fontId="7" fillId="14" borderId="6" xfId="0" applyNumberFormat="1" applyFont="1" applyFill="1" applyBorder="1"/>
    <xf numFmtId="11" fontId="7" fillId="4" borderId="1" xfId="0" applyNumberFormat="1" applyFont="1" applyFill="1" applyBorder="1"/>
    <xf numFmtId="0" fontId="14" fillId="16" borderId="6" xfId="0" applyFont="1" applyFill="1" applyBorder="1" applyAlignment="1">
      <alignment horizontal="left" wrapText="1" readingOrder="1"/>
    </xf>
    <xf numFmtId="0" fontId="10" fillId="2" borderId="1" xfId="0" applyFont="1" applyFill="1" applyBorder="1" applyAlignment="1">
      <alignment horizontal="left" wrapText="1"/>
    </xf>
    <xf numFmtId="0" fontId="0" fillId="16" borderId="1" xfId="0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7" fillId="12" borderId="6" xfId="0" applyFont="1" applyFill="1" applyBorder="1" applyAlignment="1">
      <alignment horizontal="left" wrapText="1"/>
    </xf>
    <xf numFmtId="0" fontId="0" fillId="6" borderId="0" xfId="0" applyFill="1"/>
    <xf numFmtId="0" fontId="0" fillId="0" borderId="0" xfId="0" applyFill="1"/>
    <xf numFmtId="0" fontId="12" fillId="0" borderId="1" xfId="0" applyFont="1" applyFill="1" applyBorder="1"/>
    <xf numFmtId="0" fontId="18" fillId="0" borderId="1" xfId="0" applyFont="1" applyFill="1" applyBorder="1"/>
    <xf numFmtId="0" fontId="7" fillId="0" borderId="1" xfId="0" applyFont="1" applyBorder="1" applyAlignment="1">
      <alignment horizontal="right"/>
    </xf>
    <xf numFmtId="0" fontId="0" fillId="0" borderId="6" xfId="0" applyFill="1" applyBorder="1"/>
    <xf numFmtId="0" fontId="10" fillId="6" borderId="1" xfId="0" applyFont="1" applyFill="1" applyBorder="1"/>
    <xf numFmtId="0" fontId="16" fillId="6" borderId="1" xfId="0" applyFont="1" applyFill="1" applyBorder="1"/>
    <xf numFmtId="0" fontId="17" fillId="6" borderId="1" xfId="0" applyFont="1" applyFill="1" applyBorder="1"/>
    <xf numFmtId="0" fontId="10" fillId="0" borderId="0" xfId="0" applyFont="1" applyAlignment="1">
      <alignment horizontal="right"/>
    </xf>
    <xf numFmtId="0" fontId="10" fillId="0" borderId="0" xfId="0" applyFont="1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/>
    <xf numFmtId="0" fontId="0" fillId="13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3" fillId="12" borderId="1" xfId="0" applyFont="1" applyFill="1" applyBorder="1" applyAlignment="1">
      <alignment wrapText="1"/>
    </xf>
    <xf numFmtId="0" fontId="0" fillId="12" borderId="6" xfId="0" applyFill="1" applyBorder="1" applyAlignment="1">
      <alignment horizontal="center"/>
    </xf>
    <xf numFmtId="1" fontId="0" fillId="0" borderId="1" xfId="0" applyNumberFormat="1" applyFill="1" applyBorder="1" applyAlignment="1">
      <alignment horizontal="left" wrapText="1" readingOrder="1"/>
    </xf>
    <xf numFmtId="0" fontId="0" fillId="0" borderId="1" xfId="0" applyFill="1" applyBorder="1" applyAlignment="1">
      <alignment horizontal="left" wrapText="1" readingOrder="1"/>
    </xf>
    <xf numFmtId="0" fontId="0" fillId="0" borderId="1" xfId="0" applyFill="1" applyBorder="1" applyAlignment="1">
      <alignment horizontal="left" wrapText="1"/>
    </xf>
    <xf numFmtId="0" fontId="7" fillId="0" borderId="1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readingOrder="1"/>
    </xf>
    <xf numFmtId="0" fontId="0" fillId="0" borderId="1" xfId="0" applyFill="1" applyBorder="1" applyAlignment="1">
      <alignment wrapText="1"/>
    </xf>
    <xf numFmtId="0" fontId="15" fillId="0" borderId="1" xfId="0" applyFont="1" applyFill="1" applyBorder="1" applyAlignment="1">
      <alignment wrapText="1"/>
    </xf>
    <xf numFmtId="0" fontId="0" fillId="0" borderId="4" xfId="0" applyFill="1" applyBorder="1" applyAlignment="1">
      <alignment horizontal="left" wrapText="1" readingOrder="1"/>
    </xf>
    <xf numFmtId="1" fontId="12" fillId="7" borderId="1" xfId="0" applyNumberFormat="1" applyFont="1" applyFill="1" applyBorder="1"/>
    <xf numFmtId="11" fontId="19" fillId="13" borderId="1" xfId="0" applyNumberFormat="1" applyFont="1" applyFill="1" applyBorder="1"/>
    <xf numFmtId="11" fontId="12" fillId="13" borderId="1" xfId="0" applyNumberFormat="1" applyFont="1" applyFill="1" applyBorder="1"/>
    <xf numFmtId="11" fontId="12" fillId="9" borderId="1" xfId="0" applyNumberFormat="1" applyFont="1" applyFill="1" applyBorder="1"/>
    <xf numFmtId="11" fontId="19" fillId="9" borderId="1" xfId="0" applyNumberFormat="1" applyFont="1" applyFill="1" applyBorder="1"/>
    <xf numFmtId="1" fontId="19" fillId="9" borderId="1" xfId="0" applyNumberFormat="1" applyFont="1" applyFill="1" applyBorder="1"/>
    <xf numFmtId="1" fontId="0" fillId="13" borderId="1" xfId="0" applyNumberFormat="1" applyFill="1" applyBorder="1"/>
    <xf numFmtId="1" fontId="19" fillId="13" borderId="1" xfId="0" applyNumberFormat="1" applyFont="1" applyFill="1" applyBorder="1"/>
    <xf numFmtId="1" fontId="12" fillId="9" borderId="1" xfId="0" applyNumberFormat="1" applyFont="1" applyFill="1" applyBorder="1"/>
    <xf numFmtId="11" fontId="12" fillId="3" borderId="1" xfId="0" applyNumberFormat="1" applyFont="1" applyFill="1" applyBorder="1"/>
    <xf numFmtId="11" fontId="12" fillId="8" borderId="1" xfId="0" applyNumberFormat="1" applyFont="1" applyFill="1" applyBorder="1"/>
    <xf numFmtId="0" fontId="12" fillId="0" borderId="0" xfId="0" applyFont="1"/>
    <xf numFmtId="0" fontId="0" fillId="0" borderId="4" xfId="0" applyFill="1" applyBorder="1" applyAlignment="1">
      <alignment wrapText="1"/>
    </xf>
    <xf numFmtId="0" fontId="0" fillId="16" borderId="0" xfId="0" applyFill="1" applyAlignment="1">
      <alignment wrapText="1" readingOrder="1"/>
    </xf>
    <xf numFmtId="2" fontId="0" fillId="16" borderId="0" xfId="0" applyNumberFormat="1" applyFill="1"/>
    <xf numFmtId="11" fontId="19" fillId="7" borderId="1" xfId="0" applyNumberFormat="1" applyFont="1" applyFill="1" applyBorder="1"/>
    <xf numFmtId="11" fontId="19" fillId="6" borderId="1" xfId="0" applyNumberFormat="1" applyFont="1" applyFill="1" applyBorder="1"/>
    <xf numFmtId="11" fontId="19" fillId="3" borderId="1" xfId="0" applyNumberFormat="1" applyFont="1" applyFill="1" applyBorder="1"/>
    <xf numFmtId="11" fontId="19" fillId="8" borderId="1" xfId="0" applyNumberFormat="1" applyFont="1" applyFill="1" applyBorder="1"/>
    <xf numFmtId="0" fontId="0" fillId="17" borderId="0" xfId="0" applyFill="1" applyAlignment="1">
      <alignment readingOrder="1"/>
    </xf>
    <xf numFmtId="0" fontId="0" fillId="17" borderId="0" xfId="0" applyFill="1" applyAlignment="1">
      <alignment wrapText="1" readingOrder="1"/>
    </xf>
    <xf numFmtId="15" fontId="10" fillId="0" borderId="0" xfId="0" quotePrefix="1" applyNumberFormat="1" applyFont="1" applyAlignment="1">
      <alignment horizontal="left"/>
    </xf>
    <xf numFmtId="0" fontId="0" fillId="16" borderId="1" xfId="0" applyFill="1" applyBorder="1" applyAlignment="1">
      <alignment wrapText="1" readingOrder="1"/>
    </xf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0" fillId="12" borderId="18" xfId="0" applyFill="1" applyBorder="1"/>
    <xf numFmtId="0" fontId="0" fillId="12" borderId="0" xfId="0" applyFill="1" applyBorder="1"/>
    <xf numFmtId="0" fontId="0" fillId="12" borderId="19" xfId="0" applyFill="1" applyBorder="1"/>
    <xf numFmtId="0" fontId="0" fillId="12" borderId="20" xfId="0" applyFill="1" applyBorder="1"/>
    <xf numFmtId="0" fontId="0" fillId="12" borderId="21" xfId="0" applyFill="1" applyBorder="1"/>
    <xf numFmtId="0" fontId="0" fillId="12" borderId="22" xfId="0" applyFill="1" applyBorder="1"/>
    <xf numFmtId="0" fontId="0" fillId="13" borderId="15" xfId="0" applyFill="1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0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21" xfId="0" applyFill="1" applyBorder="1"/>
    <xf numFmtId="0" fontId="0" fillId="13" borderId="22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16" borderId="0" xfId="0" applyFill="1" applyAlignment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0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5" fillId="16" borderId="0" xfId="0" applyFont="1" applyFill="1" applyAlignment="1">
      <alignment wrapText="1"/>
    </xf>
    <xf numFmtId="0" fontId="17" fillId="16" borderId="0" xfId="0" applyFont="1" applyFill="1" applyAlignment="1"/>
    <xf numFmtId="0" fontId="17" fillId="16" borderId="1" xfId="0" applyFont="1" applyFill="1" applyBorder="1" applyAlignment="1"/>
    <xf numFmtId="0" fontId="24" fillId="16" borderId="1" xfId="0" applyFont="1" applyFill="1" applyBorder="1" applyAlignment="1">
      <alignment wrapText="1"/>
    </xf>
    <xf numFmtId="0" fontId="17" fillId="0" borderId="15" xfId="0" applyFont="1" applyBorder="1"/>
    <xf numFmtId="0" fontId="17" fillId="0" borderId="16" xfId="0" applyFont="1" applyBorder="1"/>
    <xf numFmtId="11" fontId="0" fillId="16" borderId="0" xfId="0" applyNumberFormat="1" applyFill="1"/>
    <xf numFmtId="0" fontId="7" fillId="16" borderId="23" xfId="0" applyFont="1" applyFill="1" applyBorder="1" applyAlignment="1">
      <alignment horizontal="center" vertical="center" wrapText="1"/>
    </xf>
    <xf numFmtId="164" fontId="0" fillId="16" borderId="9" xfId="0" applyNumberForma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0" fontId="7" fillId="6" borderId="23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1" fontId="7" fillId="0" borderId="3" xfId="0" applyNumberFormat="1" applyFont="1" applyFill="1" applyBorder="1" applyAlignment="1">
      <alignment horizontal="center" vertical="center"/>
    </xf>
    <xf numFmtId="1" fontId="20" fillId="0" borderId="3" xfId="0" applyNumberFormat="1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/>
    </xf>
    <xf numFmtId="0" fontId="10" fillId="6" borderId="26" xfId="0" applyFont="1" applyFill="1" applyBorder="1" applyAlignment="1">
      <alignment horizontal="center"/>
    </xf>
    <xf numFmtId="0" fontId="10" fillId="6" borderId="27" xfId="0" applyFont="1" applyFill="1" applyBorder="1" applyAlignment="1">
      <alignment horizontal="center"/>
    </xf>
    <xf numFmtId="0" fontId="5" fillId="16" borderId="1" xfId="0" applyFont="1" applyFill="1" applyBorder="1" applyAlignment="1">
      <alignment wrapText="1"/>
    </xf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14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13" fillId="0" borderId="0" xfId="0" applyFont="1" applyBorder="1"/>
    <xf numFmtId="0" fontId="13" fillId="0" borderId="21" xfId="0" applyFont="1" applyBorder="1"/>
    <xf numFmtId="0" fontId="17" fillId="0" borderId="0" xfId="0" applyFont="1" applyAlignment="1">
      <alignment horizontal="left"/>
    </xf>
    <xf numFmtId="1" fontId="0" fillId="10" borderId="1" xfId="0" applyNumberFormat="1" applyFill="1" applyBorder="1" applyAlignment="1">
      <alignment horizontal="center" wrapText="1" readingOrder="1"/>
    </xf>
    <xf numFmtId="11" fontId="19" fillId="3" borderId="1" xfId="0" applyNumberFormat="1" applyFont="1" applyFill="1" applyBorder="1" applyAlignment="1"/>
    <xf numFmtId="2" fontId="0" fillId="16" borderId="0" xfId="0" applyNumberFormat="1" applyFill="1" applyAlignment="1">
      <alignment horizontal="center"/>
    </xf>
    <xf numFmtId="2" fontId="0" fillId="17" borderId="1" xfId="0" applyNumberFormat="1" applyFill="1" applyBorder="1" applyAlignment="1">
      <alignment horizontal="center"/>
    </xf>
    <xf numFmtId="0" fontId="0" fillId="12" borderId="1" xfId="0" applyFill="1" applyBorder="1" applyAlignment="1">
      <alignment wrapText="1"/>
    </xf>
    <xf numFmtId="0" fontId="0" fillId="18" borderId="1" xfId="0" applyFill="1" applyBorder="1" applyAlignment="1">
      <alignment horizontal="center"/>
    </xf>
    <xf numFmtId="2" fontId="7" fillId="18" borderId="1" xfId="0" applyNumberFormat="1" applyFont="1" applyFill="1" applyBorder="1" applyAlignment="1">
      <alignment horizontal="center" wrapText="1"/>
    </xf>
    <xf numFmtId="1" fontId="7" fillId="18" borderId="1" xfId="0" applyNumberFormat="1" applyFont="1" applyFill="1" applyBorder="1" applyAlignment="1">
      <alignment horizontal="center" wrapText="1"/>
    </xf>
    <xf numFmtId="169" fontId="7" fillId="18" borderId="1" xfId="0" applyNumberFormat="1" applyFont="1" applyFill="1" applyBorder="1" applyAlignment="1">
      <alignment horizontal="center" wrapText="1"/>
    </xf>
    <xf numFmtId="169" fontId="0" fillId="18" borderId="1" xfId="0" applyNumberFormat="1" applyFill="1" applyBorder="1" applyAlignment="1">
      <alignment horizontal="center"/>
    </xf>
    <xf numFmtId="1" fontId="0" fillId="19" borderId="1" xfId="0" applyNumberFormat="1" applyFill="1" applyBorder="1" applyAlignment="1">
      <alignment horizontal="center" wrapText="1" readingOrder="1"/>
    </xf>
    <xf numFmtId="169" fontId="25" fillId="0" borderId="1" xfId="6" applyNumberFormat="1" applyFont="1" applyBorder="1" applyAlignment="1" applyProtection="1">
      <alignment horizontal="center" vertical="center"/>
      <protection locked="0"/>
    </xf>
    <xf numFmtId="0" fontId="13" fillId="20" borderId="1" xfId="0" applyFont="1" applyFill="1" applyBorder="1" applyAlignment="1">
      <alignment wrapText="1"/>
    </xf>
    <xf numFmtId="2" fontId="0" fillId="0" borderId="1" xfId="0" applyNumberFormat="1" applyBorder="1" applyAlignment="1">
      <alignment horizontal="right"/>
    </xf>
    <xf numFmtId="169" fontId="19" fillId="0" borderId="1" xfId="0" applyNumberFormat="1" applyFont="1" applyFill="1" applyBorder="1"/>
    <xf numFmtId="1" fontId="0" fillId="21" borderId="30" xfId="0" applyNumberFormat="1" applyFill="1" applyBorder="1"/>
    <xf numFmtId="1" fontId="0" fillId="21" borderId="1" xfId="0" applyNumberFormat="1" applyFill="1" applyBorder="1"/>
    <xf numFmtId="0" fontId="0" fillId="21" borderId="1" xfId="0" applyFill="1" applyBorder="1"/>
    <xf numFmtId="11" fontId="7" fillId="0" borderId="0" xfId="0" applyNumberFormat="1" applyFont="1"/>
    <xf numFmtId="1" fontId="0" fillId="6" borderId="7" xfId="0" applyNumberFormat="1" applyFill="1" applyBorder="1" applyAlignment="1"/>
    <xf numFmtId="1" fontId="15" fillId="0" borderId="6" xfId="0" applyNumberFormat="1" applyFont="1" applyBorder="1" applyAlignment="1">
      <alignment horizontal="center"/>
    </xf>
    <xf numFmtId="1" fontId="13" fillId="0" borderId="1" xfId="0" applyNumberFormat="1" applyFont="1" applyFill="1" applyBorder="1" applyAlignment="1">
      <alignment horizontal="center" wrapText="1"/>
    </xf>
    <xf numFmtId="1" fontId="0" fillId="18" borderId="1" xfId="0" applyNumberForma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16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7" fillId="6" borderId="7" xfId="0" applyNumberFormat="1" applyFont="1" applyFill="1" applyBorder="1" applyAlignment="1"/>
    <xf numFmtId="1" fontId="7" fillId="0" borderId="1" xfId="0" applyNumberFormat="1" applyFont="1" applyFill="1" applyBorder="1" applyAlignment="1">
      <alignment wrapText="1"/>
    </xf>
    <xf numFmtId="1" fontId="7" fillId="16" borderId="1" xfId="0" applyNumberFormat="1" applyFont="1" applyFill="1" applyBorder="1" applyAlignment="1">
      <alignment wrapText="1"/>
    </xf>
    <xf numFmtId="1" fontId="7" fillId="0" borderId="0" xfId="0" applyNumberFormat="1" applyFont="1"/>
    <xf numFmtId="1" fontId="7" fillId="16" borderId="1" xfId="0" applyNumberFormat="1" applyFont="1" applyFill="1" applyBorder="1" applyAlignment="1">
      <alignment horizontal="center" wrapText="1"/>
    </xf>
    <xf numFmtId="0" fontId="10" fillId="0" borderId="9" xfId="0" applyFont="1" applyFill="1" applyBorder="1" applyAlignment="1">
      <alignment wrapText="1"/>
    </xf>
    <xf numFmtId="1" fontId="7" fillId="6" borderId="1" xfId="0" applyNumberFormat="1" applyFont="1" applyFill="1" applyBorder="1" applyAlignment="1"/>
    <xf numFmtId="1" fontId="0" fillId="0" borderId="1" xfId="0" applyNumberFormat="1" applyFill="1" applyBorder="1" applyAlignment="1">
      <alignment horizontal="center"/>
    </xf>
    <xf numFmtId="1" fontId="19" fillId="0" borderId="1" xfId="0" applyNumberFormat="1" applyFont="1" applyFill="1" applyBorder="1" applyAlignment="1">
      <alignment horizontal="center"/>
    </xf>
    <xf numFmtId="1" fontId="22" fillId="0" borderId="1" xfId="0" applyNumberFormat="1" applyFont="1" applyFill="1" applyBorder="1" applyAlignment="1">
      <alignment horizontal="center"/>
    </xf>
    <xf numFmtId="0" fontId="7" fillId="0" borderId="9" xfId="0" applyFont="1" applyFill="1" applyBorder="1" applyAlignment="1">
      <alignment wrapText="1"/>
    </xf>
    <xf numFmtId="2" fontId="0" fillId="6" borderId="0" xfId="0" quotePrefix="1" applyNumberFormat="1" applyFill="1" applyBorder="1"/>
    <xf numFmtId="1" fontId="12" fillId="0" borderId="1" xfId="0" applyNumberFormat="1" applyFont="1" applyBorder="1"/>
    <xf numFmtId="1" fontId="7" fillId="0" borderId="0" xfId="0" applyNumberFormat="1" applyFont="1" applyFill="1"/>
    <xf numFmtId="2" fontId="7" fillId="0" borderId="0" xfId="0" applyNumberFormat="1" applyFont="1" applyFill="1"/>
    <xf numFmtId="165" fontId="0" fillId="0" borderId="1" xfId="0" applyNumberFormat="1" applyBorder="1"/>
    <xf numFmtId="165" fontId="0" fillId="3" borderId="1" xfId="0" applyNumberFormat="1" applyFill="1" applyBorder="1"/>
    <xf numFmtId="0" fontId="4" fillId="12" borderId="1" xfId="0" applyFont="1" applyFill="1" applyBorder="1" applyAlignment="1">
      <alignment horizontal="center" wrapText="1"/>
    </xf>
    <xf numFmtId="0" fontId="4" fillId="0" borderId="0" xfId="0" applyFont="1"/>
    <xf numFmtId="169" fontId="0" fillId="0" borderId="1" xfId="0" applyNumberFormat="1" applyBorder="1" applyAlignment="1">
      <alignment horizontal="center"/>
    </xf>
    <xf numFmtId="1" fontId="0" fillId="16" borderId="1" xfId="0" applyNumberFormat="1" applyFill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7" fillId="6" borderId="1" xfId="0" applyNumberFormat="1" applyFont="1" applyFill="1" applyBorder="1" applyAlignment="1">
      <alignment horizontal="left"/>
    </xf>
    <xf numFmtId="1" fontId="7" fillId="0" borderId="0" xfId="0" applyNumberFormat="1" applyFont="1" applyAlignment="1">
      <alignment horizontal="center"/>
    </xf>
    <xf numFmtId="1" fontId="7" fillId="6" borderId="7" xfId="0" applyNumberFormat="1" applyFont="1" applyFill="1" applyBorder="1" applyAlignment="1">
      <alignment horizontal="left"/>
    </xf>
    <xf numFmtId="0" fontId="4" fillId="0" borderId="1" xfId="0" applyFont="1" applyFill="1" applyBorder="1" applyAlignment="1">
      <alignment wrapText="1"/>
    </xf>
    <xf numFmtId="1" fontId="10" fillId="2" borderId="1" xfId="8" applyNumberFormat="1" applyFont="1" applyFill="1" applyBorder="1" applyAlignment="1">
      <alignment horizontal="left" wrapText="1"/>
    </xf>
    <xf numFmtId="2" fontId="30" fillId="0" borderId="1" xfId="0" applyNumberFormat="1" applyFont="1" applyFill="1" applyBorder="1" applyAlignment="1">
      <alignment wrapText="1"/>
    </xf>
    <xf numFmtId="172" fontId="0" fillId="0" borderId="0" xfId="0" applyNumberFormat="1"/>
    <xf numFmtId="168" fontId="0" fillId="0" borderId="1" xfId="0" applyNumberFormat="1" applyBorder="1"/>
    <xf numFmtId="168" fontId="0" fillId="3" borderId="1" xfId="0" applyNumberFormat="1" applyFill="1" applyBorder="1"/>
    <xf numFmtId="0" fontId="13" fillId="22" borderId="1" xfId="0" applyFont="1" applyFill="1" applyBorder="1" applyAlignment="1">
      <alignment vertical="top" wrapText="1"/>
    </xf>
    <xf numFmtId="1" fontId="30" fillId="16" borderId="1" xfId="0" applyNumberFormat="1" applyFont="1" applyFill="1" applyBorder="1" applyAlignment="1">
      <alignment wrapText="1"/>
    </xf>
    <xf numFmtId="0" fontId="4" fillId="22" borderId="0" xfId="0" applyFont="1" applyFill="1"/>
    <xf numFmtId="0" fontId="0" fillId="23" borderId="0" xfId="0" applyFill="1"/>
    <xf numFmtId="0" fontId="31" fillId="0" borderId="1" xfId="0" applyFont="1" applyBorder="1"/>
    <xf numFmtId="171" fontId="0" fillId="0" borderId="1" xfId="0" applyNumberFormat="1" applyBorder="1"/>
    <xf numFmtId="171" fontId="0" fillId="22" borderId="1" xfId="0" applyNumberFormat="1" applyFill="1" applyBorder="1"/>
    <xf numFmtId="171" fontId="32" fillId="0" borderId="1" xfId="0" applyNumberFormat="1" applyFont="1" applyBorder="1"/>
    <xf numFmtId="0" fontId="31" fillId="21" borderId="1" xfId="0" applyFont="1" applyFill="1" applyBorder="1"/>
    <xf numFmtId="0" fontId="0" fillId="0" borderId="0" xfId="0" applyAlignment="1">
      <alignment wrapText="1"/>
    </xf>
    <xf numFmtId="171" fontId="0" fillId="0" borderId="0" xfId="0" applyNumberFormat="1"/>
    <xf numFmtId="171" fontId="0" fillId="16" borderId="1" xfId="0" applyNumberFormat="1" applyFill="1" applyBorder="1" applyAlignment="1">
      <alignment wrapText="1"/>
    </xf>
    <xf numFmtId="11" fontId="7" fillId="22" borderId="6" xfId="0" applyNumberFormat="1" applyFont="1" applyFill="1" applyBorder="1"/>
    <xf numFmtId="11" fontId="0" fillId="22" borderId="11" xfId="0" applyNumberFormat="1" applyFill="1" applyBorder="1"/>
    <xf numFmtId="11" fontId="0" fillId="22" borderId="9" xfId="0" applyNumberFormat="1" applyFill="1" applyBorder="1"/>
    <xf numFmtId="0" fontId="0" fillId="22" borderId="1" xfId="0" applyNumberFormat="1" applyFill="1" applyBorder="1"/>
    <xf numFmtId="0" fontId="4" fillId="22" borderId="9" xfId="0" applyFont="1" applyFill="1" applyBorder="1" applyAlignment="1">
      <alignment horizontal="center"/>
    </xf>
    <xf numFmtId="0" fontId="4" fillId="22" borderId="1" xfId="0" applyFont="1" applyFill="1" applyBorder="1" applyAlignment="1">
      <alignment horizontal="center"/>
    </xf>
    <xf numFmtId="171" fontId="30" fillId="0" borderId="1" xfId="0" applyNumberFormat="1" applyFont="1" applyBorder="1"/>
    <xf numFmtId="0" fontId="30" fillId="0" borderId="1" xfId="0" applyFont="1" applyBorder="1"/>
    <xf numFmtId="0" fontId="32" fillId="0" borderId="1" xfId="0" applyFont="1" applyFill="1" applyBorder="1"/>
    <xf numFmtId="0" fontId="30" fillId="0" borderId="1" xfId="0" applyFont="1" applyFill="1" applyBorder="1"/>
    <xf numFmtId="171" fontId="30" fillId="0" borderId="1" xfId="0" applyNumberFormat="1" applyFont="1" applyFill="1" applyBorder="1"/>
    <xf numFmtId="0" fontId="4" fillId="22" borderId="3" xfId="0" applyFont="1" applyFill="1" applyBorder="1"/>
    <xf numFmtId="0" fontId="4" fillId="22" borderId="1" xfId="0" applyFont="1" applyFill="1" applyBorder="1"/>
    <xf numFmtId="11" fontId="0" fillId="23" borderId="0" xfId="0" applyNumberFormat="1" applyFill="1"/>
    <xf numFmtId="1" fontId="0" fillId="16" borderId="1" xfId="0" applyNumberFormat="1" applyFill="1" applyBorder="1" applyAlignment="1">
      <alignment wrapText="1"/>
    </xf>
    <xf numFmtId="1" fontId="31" fillId="0" borderId="1" xfId="0" applyNumberFormat="1" applyFont="1" applyBorder="1"/>
    <xf numFmtId="1" fontId="31" fillId="16" borderId="1" xfId="0" applyNumberFormat="1" applyFont="1" applyFill="1" applyBorder="1" applyAlignment="1">
      <alignment wrapText="1"/>
    </xf>
    <xf numFmtId="171" fontId="33" fillId="0" borderId="1" xfId="0" applyNumberFormat="1" applyFont="1" applyBorder="1"/>
    <xf numFmtId="1" fontId="0" fillId="22" borderId="1" xfId="0" applyNumberFormat="1" applyFill="1" applyBorder="1"/>
    <xf numFmtId="1" fontId="4" fillId="12" borderId="1" xfId="0" applyNumberFormat="1" applyFont="1" applyFill="1" applyBorder="1" applyAlignment="1">
      <alignment horizontal="center" wrapText="1" readingOrder="1"/>
    </xf>
    <xf numFmtId="0" fontId="4" fillId="12" borderId="1" xfId="0" applyFont="1" applyFill="1" applyBorder="1" applyAlignment="1">
      <alignment horizontal="center" wrapText="1" readingOrder="1"/>
    </xf>
    <xf numFmtId="11" fontId="13" fillId="3" borderId="1" xfId="9" applyNumberFormat="1" applyFont="1" applyFill="1" applyBorder="1" applyAlignment="1">
      <alignment horizontal="right" wrapText="1"/>
    </xf>
    <xf numFmtId="11" fontId="13" fillId="0" borderId="1" xfId="9" applyNumberFormat="1" applyFont="1" applyFill="1" applyBorder="1" applyAlignment="1">
      <alignment horizontal="right" wrapText="1"/>
    </xf>
    <xf numFmtId="11" fontId="13" fillId="8" borderId="1" xfId="9" applyNumberFormat="1" applyFont="1" applyFill="1" applyBorder="1" applyAlignment="1">
      <alignment horizontal="right" wrapText="1"/>
    </xf>
    <xf numFmtId="11" fontId="13" fillId="0" borderId="1" xfId="9" applyNumberFormat="1" applyFont="1" applyBorder="1" applyAlignment="1">
      <alignment horizontal="right" wrapText="1"/>
    </xf>
    <xf numFmtId="11" fontId="4" fillId="0" borderId="1" xfId="9" applyNumberFormat="1" applyFont="1" applyBorder="1" applyAlignment="1">
      <alignment wrapText="1"/>
    </xf>
    <xf numFmtId="11" fontId="13" fillId="9" borderId="1" xfId="9" applyNumberFormat="1" applyFont="1" applyFill="1" applyBorder="1" applyAlignment="1">
      <alignment horizontal="right" wrapText="1"/>
    </xf>
    <xf numFmtId="11" fontId="4" fillId="9" borderId="1" xfId="9" applyNumberFormat="1" applyFont="1" applyFill="1" applyBorder="1" applyAlignment="1">
      <alignment wrapText="1"/>
    </xf>
    <xf numFmtId="1" fontId="13" fillId="7" borderId="9" xfId="9" applyNumberFormat="1" applyFont="1" applyFill="1" applyBorder="1" applyAlignment="1">
      <alignment horizontal="right" wrapText="1"/>
    </xf>
    <xf numFmtId="11" fontId="13" fillId="13" borderId="1" xfId="9" applyNumberFormat="1" applyFont="1" applyFill="1" applyBorder="1" applyAlignment="1">
      <alignment horizontal="right" wrapText="1"/>
    </xf>
    <xf numFmtId="11" fontId="13" fillId="24" borderId="9" xfId="9" applyNumberFormat="1" applyFont="1" applyFill="1" applyBorder="1" applyAlignment="1">
      <alignment horizontal="right"/>
    </xf>
    <xf numFmtId="1" fontId="4" fillId="21" borderId="1" xfId="0" applyNumberFormat="1" applyFont="1" applyFill="1" applyBorder="1" applyAlignment="1">
      <alignment horizontal="center" wrapText="1"/>
    </xf>
    <xf numFmtId="0" fontId="4" fillId="0" borderId="0" xfId="0" applyFont="1" applyAlignment="1">
      <alignment wrapText="1" readingOrder="1"/>
    </xf>
    <xf numFmtId="11" fontId="4" fillId="0" borderId="1" xfId="10" applyNumberFormat="1" applyFill="1" applyBorder="1"/>
    <xf numFmtId="0" fontId="4" fillId="0" borderId="1" xfId="10" applyBorder="1"/>
    <xf numFmtId="11" fontId="4" fillId="0" borderId="1" xfId="10" applyNumberFormat="1" applyBorder="1"/>
    <xf numFmtId="0" fontId="4" fillId="0" borderId="1" xfId="10" applyFill="1" applyBorder="1"/>
    <xf numFmtId="11" fontId="4" fillId="3" borderId="1" xfId="10" applyNumberFormat="1" applyFill="1" applyBorder="1"/>
    <xf numFmtId="11" fontId="4" fillId="8" borderId="1" xfId="10" applyNumberFormat="1" applyFill="1" applyBorder="1"/>
    <xf numFmtId="0" fontId="4" fillId="9" borderId="1" xfId="10" applyFill="1" applyBorder="1"/>
    <xf numFmtId="11" fontId="4" fillId="0" borderId="4" xfId="10" applyNumberFormat="1" applyFill="1" applyBorder="1"/>
    <xf numFmtId="0" fontId="4" fillId="2" borderId="1" xfId="10" applyFill="1" applyBorder="1"/>
    <xf numFmtId="1" fontId="4" fillId="7" borderId="1" xfId="10" applyNumberFormat="1" applyFill="1" applyBorder="1"/>
    <xf numFmtId="11" fontId="4" fillId="0" borderId="1" xfId="10" applyNumberFormat="1" applyFill="1" applyBorder="1"/>
    <xf numFmtId="0" fontId="4" fillId="0" borderId="1" xfId="10" applyBorder="1"/>
    <xf numFmtId="11" fontId="4" fillId="0" borderId="1" xfId="10" applyNumberFormat="1" applyBorder="1"/>
    <xf numFmtId="0" fontId="4" fillId="0" borderId="1" xfId="10" applyFill="1" applyBorder="1"/>
    <xf numFmtId="11" fontId="4" fillId="3" borderId="1" xfId="10" applyNumberFormat="1" applyFill="1" applyBorder="1"/>
    <xf numFmtId="11" fontId="4" fillId="8" borderId="1" xfId="10" applyNumberFormat="1" applyFill="1" applyBorder="1"/>
    <xf numFmtId="0" fontId="4" fillId="9" borderId="1" xfId="10" applyFill="1" applyBorder="1"/>
    <xf numFmtId="11" fontId="4" fillId="0" borderId="4" xfId="10" applyNumberFormat="1" applyFill="1" applyBorder="1"/>
    <xf numFmtId="0" fontId="4" fillId="2" borderId="1" xfId="10" applyFill="1" applyBorder="1"/>
    <xf numFmtId="1" fontId="4" fillId="7" borderId="1" xfId="10" applyNumberFormat="1" applyFill="1" applyBorder="1"/>
    <xf numFmtId="11" fontId="4" fillId="0" borderId="1" xfId="10" applyNumberFormat="1" applyFill="1" applyBorder="1"/>
    <xf numFmtId="0" fontId="4" fillId="0" borderId="1" xfId="10" applyBorder="1"/>
    <xf numFmtId="11" fontId="4" fillId="0" borderId="1" xfId="10" applyNumberFormat="1" applyBorder="1"/>
    <xf numFmtId="0" fontId="4" fillId="0" borderId="1" xfId="10" applyFill="1" applyBorder="1"/>
    <xf numFmtId="11" fontId="4" fillId="3" borderId="1" xfId="10" applyNumberFormat="1" applyFill="1" applyBorder="1"/>
    <xf numFmtId="11" fontId="4" fillId="8" borderId="1" xfId="10" applyNumberFormat="1" applyFill="1" applyBorder="1"/>
    <xf numFmtId="0" fontId="4" fillId="9" borderId="1" xfId="10" applyFill="1" applyBorder="1"/>
    <xf numFmtId="11" fontId="4" fillId="0" borderId="4" xfId="10" applyNumberFormat="1" applyFill="1" applyBorder="1"/>
    <xf numFmtId="0" fontId="4" fillId="2" borderId="1" xfId="10" applyFill="1" applyBorder="1"/>
    <xf numFmtId="1" fontId="4" fillId="7" borderId="1" xfId="10" applyNumberFormat="1" applyFill="1" applyBorder="1"/>
    <xf numFmtId="11" fontId="4" fillId="0" borderId="1" xfId="10" applyNumberFormat="1" applyFill="1" applyBorder="1"/>
    <xf numFmtId="0" fontId="4" fillId="0" borderId="1" xfId="10" applyBorder="1"/>
    <xf numFmtId="11" fontId="4" fillId="0" borderId="1" xfId="10" applyNumberFormat="1" applyBorder="1"/>
    <xf numFmtId="0" fontId="4" fillId="0" borderId="1" xfId="10" applyFill="1" applyBorder="1"/>
    <xf numFmtId="11" fontId="4" fillId="3" borderId="1" xfId="10" applyNumberFormat="1" applyFill="1" applyBorder="1"/>
    <xf numFmtId="11" fontId="4" fillId="8" borderId="1" xfId="10" applyNumberFormat="1" applyFill="1" applyBorder="1"/>
    <xf numFmtId="0" fontId="4" fillId="9" borderId="1" xfId="10" applyFill="1" applyBorder="1"/>
    <xf numFmtId="11" fontId="4" fillId="0" borderId="4" xfId="10" applyNumberFormat="1" applyFill="1" applyBorder="1"/>
    <xf numFmtId="0" fontId="4" fillId="2" borderId="1" xfId="10" applyFill="1" applyBorder="1"/>
    <xf numFmtId="1" fontId="4" fillId="7" borderId="1" xfId="10" applyNumberFormat="1" applyFill="1" applyBorder="1"/>
    <xf numFmtId="11" fontId="4" fillId="0" borderId="1" xfId="10" applyNumberFormat="1" applyFill="1" applyBorder="1"/>
    <xf numFmtId="0" fontId="4" fillId="0" borderId="1" xfId="10" applyBorder="1"/>
    <xf numFmtId="11" fontId="4" fillId="0" borderId="1" xfId="10" applyNumberFormat="1" applyBorder="1"/>
    <xf numFmtId="0" fontId="4" fillId="0" borderId="1" xfId="10" applyFill="1" applyBorder="1"/>
    <xf numFmtId="11" fontId="4" fillId="3" borderId="1" xfId="10" applyNumberFormat="1" applyFill="1" applyBorder="1"/>
    <xf numFmtId="11" fontId="4" fillId="8" borderId="1" xfId="10" applyNumberFormat="1" applyFill="1" applyBorder="1"/>
    <xf numFmtId="0" fontId="4" fillId="9" borderId="1" xfId="10" applyFill="1" applyBorder="1"/>
    <xf numFmtId="11" fontId="4" fillId="0" borderId="4" xfId="10" applyNumberFormat="1" applyFill="1" applyBorder="1"/>
    <xf numFmtId="0" fontId="4" fillId="2" borderId="1" xfId="10" applyFill="1" applyBorder="1"/>
    <xf numFmtId="1" fontId="4" fillId="7" borderId="1" xfId="10" applyNumberFormat="1" applyFill="1" applyBorder="1"/>
    <xf numFmtId="11" fontId="4" fillId="0" borderId="1" xfId="10" applyNumberFormat="1" applyBorder="1"/>
    <xf numFmtId="11" fontId="4" fillId="0" borderId="1" xfId="10" applyNumberFormat="1" applyBorder="1" applyAlignment="1">
      <alignment horizontal="right"/>
    </xf>
    <xf numFmtId="11" fontId="13" fillId="0" borderId="1" xfId="10" applyNumberFormat="1" applyFont="1" applyBorder="1"/>
    <xf numFmtId="11" fontId="13" fillId="8" borderId="1" xfId="10" applyNumberFormat="1" applyFont="1" applyFill="1" applyBorder="1"/>
    <xf numFmtId="11" fontId="13" fillId="9" borderId="1" xfId="10" applyNumberFormat="1" applyFont="1" applyFill="1" applyBorder="1"/>
    <xf numFmtId="11" fontId="13" fillId="13" borderId="1" xfId="10" applyNumberFormat="1" applyFont="1" applyFill="1" applyBorder="1"/>
    <xf numFmtId="11" fontId="13" fillId="0" borderId="1" xfId="10" applyNumberFormat="1" applyFont="1" applyFill="1" applyBorder="1"/>
    <xf numFmtId="11" fontId="13" fillId="3" borderId="1" xfId="10" applyNumberFormat="1" applyFont="1" applyFill="1" applyBorder="1"/>
    <xf numFmtId="1" fontId="4" fillId="7" borderId="1" xfId="10" applyNumberFormat="1" applyFill="1" applyBorder="1"/>
    <xf numFmtId="11" fontId="4" fillId="0" borderId="1" xfId="10" applyNumberFormat="1" applyBorder="1"/>
    <xf numFmtId="11" fontId="4" fillId="0" borderId="1" xfId="10" applyNumberFormat="1" applyBorder="1" applyAlignment="1">
      <alignment horizontal="right"/>
    </xf>
    <xf numFmtId="11" fontId="13" fillId="0" borderId="1" xfId="10" applyNumberFormat="1" applyFont="1" applyBorder="1"/>
    <xf numFmtId="11" fontId="13" fillId="8" borderId="1" xfId="10" applyNumberFormat="1" applyFont="1" applyFill="1" applyBorder="1"/>
    <xf numFmtId="11" fontId="13" fillId="9" borderId="1" xfId="10" applyNumberFormat="1" applyFont="1" applyFill="1" applyBorder="1"/>
    <xf numFmtId="11" fontId="13" fillId="13" borderId="1" xfId="10" applyNumberFormat="1" applyFont="1" applyFill="1" applyBorder="1"/>
    <xf numFmtId="11" fontId="13" fillId="0" borderId="1" xfId="10" applyNumberFormat="1" applyFont="1" applyFill="1" applyBorder="1"/>
    <xf numFmtId="11" fontId="13" fillId="3" borderId="1" xfId="10" applyNumberFormat="1" applyFont="1" applyFill="1" applyBorder="1"/>
    <xf numFmtId="1" fontId="4" fillId="7" borderId="1" xfId="10" applyNumberFormat="1" applyFill="1" applyBorder="1"/>
    <xf numFmtId="11" fontId="4" fillId="0" borderId="1" xfId="10" applyNumberFormat="1" applyBorder="1"/>
    <xf numFmtId="11" fontId="4" fillId="0" borderId="1" xfId="10" applyNumberFormat="1" applyBorder="1" applyAlignment="1">
      <alignment horizontal="right"/>
    </xf>
    <xf numFmtId="11" fontId="13" fillId="0" borderId="1" xfId="10" applyNumberFormat="1" applyFont="1" applyBorder="1"/>
    <xf numFmtId="11" fontId="13" fillId="8" borderId="1" xfId="10" applyNumberFormat="1" applyFont="1" applyFill="1" applyBorder="1"/>
    <xf numFmtId="11" fontId="13" fillId="9" borderId="1" xfId="10" applyNumberFormat="1" applyFont="1" applyFill="1" applyBorder="1"/>
    <xf numFmtId="11" fontId="13" fillId="13" borderId="1" xfId="10" applyNumberFormat="1" applyFont="1" applyFill="1" applyBorder="1"/>
    <xf numFmtId="11" fontId="13" fillId="0" borderId="1" xfId="10" applyNumberFormat="1" applyFont="1" applyFill="1" applyBorder="1"/>
    <xf numFmtId="11" fontId="13" fillId="3" borderId="1" xfId="10" applyNumberFormat="1" applyFont="1" applyFill="1" applyBorder="1"/>
    <xf numFmtId="1" fontId="4" fillId="7" borderId="1" xfId="10" applyNumberFormat="1" applyFill="1" applyBorder="1"/>
    <xf numFmtId="11" fontId="4" fillId="0" borderId="1" xfId="10" applyNumberFormat="1" applyBorder="1"/>
    <xf numFmtId="11" fontId="4" fillId="0" borderId="1" xfId="10" applyNumberFormat="1" applyBorder="1" applyAlignment="1">
      <alignment horizontal="right"/>
    </xf>
    <xf numFmtId="11" fontId="13" fillId="0" borderId="1" xfId="10" applyNumberFormat="1" applyFont="1" applyBorder="1"/>
    <xf numFmtId="11" fontId="13" fillId="8" borderId="1" xfId="10" applyNumberFormat="1" applyFont="1" applyFill="1" applyBorder="1"/>
    <xf numFmtId="11" fontId="13" fillId="9" borderId="1" xfId="10" applyNumberFormat="1" applyFont="1" applyFill="1" applyBorder="1"/>
    <xf numFmtId="11" fontId="13" fillId="13" borderId="1" xfId="10" applyNumberFormat="1" applyFont="1" applyFill="1" applyBorder="1"/>
    <xf numFmtId="11" fontId="13" fillId="0" borderId="1" xfId="10" applyNumberFormat="1" applyFont="1" applyFill="1" applyBorder="1"/>
    <xf numFmtId="11" fontId="13" fillId="3" borderId="1" xfId="10" applyNumberFormat="1" applyFont="1" applyFill="1" applyBorder="1"/>
    <xf numFmtId="1" fontId="4" fillId="7" borderId="1" xfId="10" applyNumberFormat="1" applyFill="1" applyBorder="1"/>
    <xf numFmtId="11" fontId="4" fillId="0" borderId="1" xfId="10" applyNumberFormat="1" applyBorder="1"/>
    <xf numFmtId="11" fontId="4" fillId="0" borderId="1" xfId="10" applyNumberFormat="1" applyBorder="1" applyAlignment="1">
      <alignment horizontal="right"/>
    </xf>
    <xf numFmtId="11" fontId="13" fillId="0" borderId="1" xfId="10" applyNumberFormat="1" applyFont="1" applyBorder="1"/>
    <xf numFmtId="11" fontId="13" fillId="8" borderId="1" xfId="10" applyNumberFormat="1" applyFont="1" applyFill="1" applyBorder="1"/>
    <xf numFmtId="11" fontId="13" fillId="9" borderId="1" xfId="10" applyNumberFormat="1" applyFont="1" applyFill="1" applyBorder="1"/>
    <xf numFmtId="11" fontId="13" fillId="13" borderId="1" xfId="10" applyNumberFormat="1" applyFont="1" applyFill="1" applyBorder="1"/>
    <xf numFmtId="11" fontId="13" fillId="0" borderId="1" xfId="10" applyNumberFormat="1" applyFont="1" applyFill="1" applyBorder="1"/>
    <xf numFmtId="11" fontId="13" fillId="3" borderId="1" xfId="10" applyNumberFormat="1" applyFont="1" applyFill="1" applyBorder="1"/>
    <xf numFmtId="1" fontId="4" fillId="7" borderId="1" xfId="10" applyNumberFormat="1" applyFill="1" applyBorder="1"/>
    <xf numFmtId="11" fontId="0" fillId="3" borderId="10" xfId="0" applyNumberFormat="1" applyFill="1" applyBorder="1"/>
    <xf numFmtId="11" fontId="0" fillId="0" borderId="10" xfId="0" applyNumberFormat="1" applyFont="1" applyFill="1" applyBorder="1"/>
    <xf numFmtId="11" fontId="0" fillId="0" borderId="10" xfId="0" applyNumberFormat="1" applyFill="1" applyBorder="1"/>
    <xf numFmtId="11" fontId="0" fillId="0" borderId="0" xfId="0" applyNumberFormat="1" applyFill="1" applyBorder="1"/>
    <xf numFmtId="0" fontId="4" fillId="2" borderId="1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center" wrapText="1"/>
    </xf>
    <xf numFmtId="2" fontId="4" fillId="7" borderId="1" xfId="10" applyNumberFormat="1" applyFill="1" applyBorder="1"/>
    <xf numFmtId="11" fontId="4" fillId="0" borderId="1" xfId="0" applyNumberFormat="1" applyFont="1" applyFill="1" applyBorder="1"/>
    <xf numFmtId="11" fontId="4" fillId="0" borderId="5" xfId="10" applyNumberFormat="1" applyFill="1" applyBorder="1"/>
    <xf numFmtId="11" fontId="0" fillId="0" borderId="1" xfId="0" applyNumberFormat="1" applyFill="1" applyBorder="1"/>
    <xf numFmtId="0" fontId="0" fillId="0" borderId="1" xfId="0" applyBorder="1"/>
    <xf numFmtId="11" fontId="0" fillId="0" borderId="1" xfId="0" applyNumberFormat="1" applyBorder="1"/>
    <xf numFmtId="0" fontId="0" fillId="0" borderId="1" xfId="0" applyFill="1" applyBorder="1"/>
    <xf numFmtId="11" fontId="0" fillId="3" borderId="1" xfId="0" applyNumberFormat="1" applyFill="1" applyBorder="1"/>
    <xf numFmtId="11" fontId="0" fillId="8" borderId="1" xfId="0" applyNumberFormat="1" applyFill="1" applyBorder="1"/>
    <xf numFmtId="0" fontId="0" fillId="9" borderId="1" xfId="0" applyFill="1" applyBorder="1"/>
    <xf numFmtId="11" fontId="0" fillId="0" borderId="4" xfId="0" applyNumberFormat="1" applyFill="1" applyBorder="1"/>
    <xf numFmtId="0" fontId="0" fillId="2" borderId="1" xfId="0" applyFill="1" applyBorder="1"/>
    <xf numFmtId="1" fontId="0" fillId="7" borderId="1" xfId="0" applyNumberFormat="1" applyFill="1" applyBorder="1"/>
    <xf numFmtId="11" fontId="0" fillId="0" borderId="1" xfId="0" applyNumberFormat="1" applyFill="1" applyBorder="1"/>
    <xf numFmtId="0" fontId="0" fillId="0" borderId="1" xfId="0" applyBorder="1"/>
    <xf numFmtId="11" fontId="0" fillId="0" borderId="1" xfId="0" applyNumberFormat="1" applyBorder="1"/>
    <xf numFmtId="0" fontId="0" fillId="0" borderId="1" xfId="0" applyFill="1" applyBorder="1"/>
    <xf numFmtId="11" fontId="0" fillId="3" borderId="1" xfId="0" applyNumberFormat="1" applyFill="1" applyBorder="1"/>
    <xf numFmtId="11" fontId="0" fillId="8" borderId="1" xfId="0" applyNumberFormat="1" applyFill="1" applyBorder="1"/>
    <xf numFmtId="0" fontId="0" fillId="9" borderId="1" xfId="0" applyFill="1" applyBorder="1"/>
    <xf numFmtId="11" fontId="0" fillId="0" borderId="4" xfId="0" applyNumberFormat="1" applyFill="1" applyBorder="1"/>
    <xf numFmtId="0" fontId="0" fillId="2" borderId="1" xfId="0" applyFill="1" applyBorder="1"/>
    <xf numFmtId="1" fontId="0" fillId="7" borderId="1" xfId="0" applyNumberFormat="1" applyFill="1" applyBorder="1"/>
    <xf numFmtId="11" fontId="0" fillId="0" borderId="1" xfId="0" applyNumberFormat="1" applyFill="1" applyBorder="1"/>
    <xf numFmtId="0" fontId="0" fillId="0" borderId="1" xfId="0" applyBorder="1"/>
    <xf numFmtId="11" fontId="0" fillId="0" borderId="1" xfId="0" applyNumberFormat="1" applyBorder="1"/>
    <xf numFmtId="0" fontId="0" fillId="0" borderId="1" xfId="0" applyFill="1" applyBorder="1"/>
    <xf numFmtId="11" fontId="0" fillId="3" borderId="1" xfId="0" applyNumberFormat="1" applyFill="1" applyBorder="1"/>
    <xf numFmtId="11" fontId="0" fillId="8" borderId="1" xfId="0" applyNumberFormat="1" applyFill="1" applyBorder="1"/>
    <xf numFmtId="0" fontId="0" fillId="9" borderId="1" xfId="0" applyFill="1" applyBorder="1"/>
    <xf numFmtId="11" fontId="0" fillId="0" borderId="4" xfId="0" applyNumberFormat="1" applyFill="1" applyBorder="1"/>
    <xf numFmtId="0" fontId="0" fillId="2" borderId="1" xfId="0" applyFill="1" applyBorder="1"/>
    <xf numFmtId="1" fontId="0" fillId="7" borderId="1" xfId="0" applyNumberFormat="1" applyFill="1" applyBorder="1"/>
    <xf numFmtId="11" fontId="0" fillId="0" borderId="1" xfId="0" applyNumberFormat="1" applyFill="1" applyBorder="1"/>
    <xf numFmtId="0" fontId="0" fillId="0" borderId="1" xfId="0" applyBorder="1"/>
    <xf numFmtId="11" fontId="0" fillId="0" borderId="1" xfId="0" applyNumberFormat="1" applyBorder="1"/>
    <xf numFmtId="0" fontId="0" fillId="0" borderId="1" xfId="0" applyFill="1" applyBorder="1"/>
    <xf numFmtId="11" fontId="0" fillId="3" borderId="1" xfId="0" applyNumberFormat="1" applyFill="1" applyBorder="1"/>
    <xf numFmtId="11" fontId="0" fillId="8" borderId="1" xfId="0" applyNumberFormat="1" applyFill="1" applyBorder="1"/>
    <xf numFmtId="0" fontId="0" fillId="9" borderId="1" xfId="0" applyFill="1" applyBorder="1"/>
    <xf numFmtId="11" fontId="0" fillId="0" borderId="4" xfId="0" applyNumberFormat="1" applyFill="1" applyBorder="1"/>
    <xf numFmtId="0" fontId="0" fillId="2" borderId="1" xfId="0" applyFill="1" applyBorder="1"/>
    <xf numFmtId="1" fontId="0" fillId="7" borderId="1" xfId="0" applyNumberFormat="1" applyFill="1" applyBorder="1"/>
    <xf numFmtId="11" fontId="0" fillId="0" borderId="1" xfId="0" applyNumberFormat="1" applyFill="1" applyBorder="1"/>
    <xf numFmtId="0" fontId="0" fillId="0" borderId="1" xfId="0" applyBorder="1"/>
    <xf numFmtId="11" fontId="0" fillId="0" borderId="1" xfId="0" applyNumberFormat="1" applyBorder="1"/>
    <xf numFmtId="0" fontId="0" fillId="0" borderId="1" xfId="0" applyFill="1" applyBorder="1"/>
    <xf numFmtId="11" fontId="0" fillId="3" borderId="1" xfId="0" applyNumberFormat="1" applyFill="1" applyBorder="1"/>
    <xf numFmtId="11" fontId="0" fillId="8" borderId="1" xfId="0" applyNumberFormat="1" applyFill="1" applyBorder="1"/>
    <xf numFmtId="0" fontId="0" fillId="9" borderId="1" xfId="0" applyFill="1" applyBorder="1"/>
    <xf numFmtId="11" fontId="0" fillId="0" borderId="4" xfId="0" applyNumberFormat="1" applyFill="1" applyBorder="1"/>
    <xf numFmtId="0" fontId="0" fillId="2" borderId="1" xfId="0" applyFill="1" applyBorder="1"/>
    <xf numFmtId="1" fontId="0" fillId="7" borderId="1" xfId="0" applyNumberFormat="1" applyFill="1" applyBorder="1"/>
    <xf numFmtId="11" fontId="0" fillId="0" borderId="1" xfId="0" applyNumberFormat="1" applyBorder="1"/>
    <xf numFmtId="11" fontId="13" fillId="0" borderId="1" xfId="0" applyNumberFormat="1" applyFont="1" applyBorder="1"/>
    <xf numFmtId="11" fontId="4" fillId="0" borderId="1" xfId="0" applyNumberFormat="1" applyFont="1" applyFill="1" applyBorder="1"/>
    <xf numFmtId="11" fontId="4" fillId="0" borderId="1" xfId="0" applyNumberFormat="1" applyFont="1" applyFill="1" applyBorder="1" applyAlignment="1">
      <alignment horizontal="right"/>
    </xf>
    <xf numFmtId="11" fontId="13" fillId="8" borderId="1" xfId="0" applyNumberFormat="1" applyFont="1" applyFill="1" applyBorder="1"/>
    <xf numFmtId="11" fontId="13" fillId="9" borderId="1" xfId="0" applyNumberFormat="1" applyFont="1" applyFill="1" applyBorder="1"/>
    <xf numFmtId="11" fontId="13" fillId="13" borderId="1" xfId="0" applyNumberFormat="1" applyFont="1" applyFill="1" applyBorder="1"/>
    <xf numFmtId="11" fontId="13" fillId="0" borderId="1" xfId="0" applyNumberFormat="1" applyFont="1" applyFill="1" applyBorder="1"/>
    <xf numFmtId="11" fontId="13" fillId="3" borderId="1" xfId="0" applyNumberFormat="1" applyFont="1" applyFill="1" applyBorder="1"/>
    <xf numFmtId="1" fontId="0" fillId="7" borderId="1" xfId="0" applyNumberFormat="1" applyFill="1" applyBorder="1"/>
    <xf numFmtId="11" fontId="0" fillId="0" borderId="1" xfId="0" applyNumberFormat="1" applyBorder="1"/>
    <xf numFmtId="11" fontId="13" fillId="0" borderId="1" xfId="0" applyNumberFormat="1" applyFont="1" applyBorder="1"/>
    <xf numFmtId="11" fontId="4" fillId="0" borderId="1" xfId="0" applyNumberFormat="1" applyFont="1" applyFill="1" applyBorder="1"/>
    <xf numFmtId="11" fontId="4" fillId="0" borderId="1" xfId="0" applyNumberFormat="1" applyFont="1" applyFill="1" applyBorder="1" applyAlignment="1">
      <alignment horizontal="right"/>
    </xf>
    <xf numFmtId="11" fontId="13" fillId="8" borderId="1" xfId="0" applyNumberFormat="1" applyFont="1" applyFill="1" applyBorder="1"/>
    <xf numFmtId="11" fontId="13" fillId="9" borderId="1" xfId="0" applyNumberFormat="1" applyFont="1" applyFill="1" applyBorder="1"/>
    <xf numFmtId="11" fontId="13" fillId="13" borderId="1" xfId="0" applyNumberFormat="1" applyFont="1" applyFill="1" applyBorder="1"/>
    <xf numFmtId="11" fontId="13" fillId="0" borderId="1" xfId="0" applyNumberFormat="1" applyFont="1" applyFill="1" applyBorder="1"/>
    <xf numFmtId="11" fontId="13" fillId="3" borderId="1" xfId="0" applyNumberFormat="1" applyFont="1" applyFill="1" applyBorder="1"/>
    <xf numFmtId="1" fontId="0" fillId="7" borderId="1" xfId="0" applyNumberFormat="1" applyFill="1" applyBorder="1"/>
    <xf numFmtId="11" fontId="0" fillId="0" borderId="1" xfId="0" applyNumberFormat="1" applyBorder="1"/>
    <xf numFmtId="11" fontId="13" fillId="0" borderId="1" xfId="0" applyNumberFormat="1" applyFont="1" applyBorder="1"/>
    <xf numFmtId="11" fontId="4" fillId="0" borderId="1" xfId="0" applyNumberFormat="1" applyFont="1" applyFill="1" applyBorder="1"/>
    <xf numFmtId="11" fontId="4" fillId="0" borderId="1" xfId="0" applyNumberFormat="1" applyFont="1" applyFill="1" applyBorder="1" applyAlignment="1">
      <alignment horizontal="right"/>
    </xf>
    <xf numFmtId="11" fontId="13" fillId="8" borderId="1" xfId="0" applyNumberFormat="1" applyFont="1" applyFill="1" applyBorder="1"/>
    <xf numFmtId="11" fontId="13" fillId="9" borderId="1" xfId="0" applyNumberFormat="1" applyFont="1" applyFill="1" applyBorder="1"/>
    <xf numFmtId="11" fontId="13" fillId="13" borderId="1" xfId="0" applyNumberFormat="1" applyFont="1" applyFill="1" applyBorder="1"/>
    <xf numFmtId="11" fontId="13" fillId="0" borderId="1" xfId="0" applyNumberFormat="1" applyFont="1" applyFill="1" applyBorder="1"/>
    <xf numFmtId="11" fontId="13" fillId="3" borderId="1" xfId="0" applyNumberFormat="1" applyFont="1" applyFill="1" applyBorder="1"/>
    <xf numFmtId="1" fontId="0" fillId="7" borderId="1" xfId="0" applyNumberFormat="1" applyFill="1" applyBorder="1"/>
    <xf numFmtId="11" fontId="0" fillId="0" borderId="1" xfId="0" applyNumberFormat="1" applyBorder="1"/>
    <xf numFmtId="11" fontId="13" fillId="0" borderId="1" xfId="0" applyNumberFormat="1" applyFont="1" applyBorder="1"/>
    <xf numFmtId="11" fontId="4" fillId="0" borderId="1" xfId="0" applyNumberFormat="1" applyFont="1" applyFill="1" applyBorder="1"/>
    <xf numFmtId="11" fontId="4" fillId="0" borderId="1" xfId="0" applyNumberFormat="1" applyFont="1" applyFill="1" applyBorder="1" applyAlignment="1">
      <alignment horizontal="right"/>
    </xf>
    <xf numFmtId="11" fontId="13" fillId="8" borderId="1" xfId="0" applyNumberFormat="1" applyFont="1" applyFill="1" applyBorder="1"/>
    <xf numFmtId="11" fontId="13" fillId="9" borderId="1" xfId="0" applyNumberFormat="1" applyFont="1" applyFill="1" applyBorder="1"/>
    <xf numFmtId="11" fontId="13" fillId="13" borderId="1" xfId="0" applyNumberFormat="1" applyFont="1" applyFill="1" applyBorder="1"/>
    <xf numFmtId="11" fontId="13" fillId="0" borderId="1" xfId="0" applyNumberFormat="1" applyFont="1" applyFill="1" applyBorder="1"/>
    <xf numFmtId="11" fontId="13" fillId="3" borderId="1" xfId="0" applyNumberFormat="1" applyFont="1" applyFill="1" applyBorder="1"/>
    <xf numFmtId="1" fontId="0" fillId="7" borderId="1" xfId="0" applyNumberFormat="1" applyFill="1" applyBorder="1"/>
    <xf numFmtId="11" fontId="0" fillId="0" borderId="1" xfId="0" applyNumberFormat="1" applyBorder="1"/>
    <xf numFmtId="11" fontId="13" fillId="0" borderId="1" xfId="0" applyNumberFormat="1" applyFont="1" applyBorder="1"/>
    <xf numFmtId="11" fontId="4" fillId="0" borderId="1" xfId="0" applyNumberFormat="1" applyFont="1" applyFill="1" applyBorder="1"/>
    <xf numFmtId="11" fontId="4" fillId="0" borderId="1" xfId="0" applyNumberFormat="1" applyFont="1" applyFill="1" applyBorder="1" applyAlignment="1">
      <alignment horizontal="right"/>
    </xf>
    <xf numFmtId="11" fontId="13" fillId="8" borderId="1" xfId="0" applyNumberFormat="1" applyFont="1" applyFill="1" applyBorder="1"/>
    <xf numFmtId="11" fontId="13" fillId="9" borderId="1" xfId="0" applyNumberFormat="1" applyFont="1" applyFill="1" applyBorder="1"/>
    <xf numFmtId="11" fontId="13" fillId="13" borderId="1" xfId="0" applyNumberFormat="1" applyFont="1" applyFill="1" applyBorder="1"/>
    <xf numFmtId="11" fontId="13" fillId="0" borderId="1" xfId="0" applyNumberFormat="1" applyFont="1" applyFill="1" applyBorder="1"/>
    <xf numFmtId="11" fontId="13" fillId="3" borderId="1" xfId="0" applyNumberFormat="1" applyFont="1" applyFill="1" applyBorder="1"/>
    <xf numFmtId="1" fontId="0" fillId="7" borderId="1" xfId="0" applyNumberFormat="1" applyFill="1" applyBorder="1"/>
    <xf numFmtId="1" fontId="4" fillId="2" borderId="1" xfId="0" applyNumberFormat="1" applyFont="1" applyFill="1" applyBorder="1" applyAlignment="1">
      <alignment horizontal="center" wrapText="1" readingOrder="1"/>
    </xf>
    <xf numFmtId="1" fontId="0" fillId="25" borderId="1" xfId="0" applyNumberFormat="1" applyFill="1" applyBorder="1" applyAlignment="1">
      <alignment horizontal="center" wrapText="1" readingOrder="1"/>
    </xf>
    <xf numFmtId="2" fontId="7" fillId="25" borderId="1" xfId="0" applyNumberFormat="1" applyFont="1" applyFill="1" applyBorder="1" applyAlignment="1">
      <alignment wrapText="1"/>
    </xf>
    <xf numFmtId="1" fontId="7" fillId="25" borderId="1" xfId="0" applyNumberFormat="1" applyFont="1" applyFill="1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7" fillId="25" borderId="1" xfId="0" applyFont="1" applyFill="1" applyBorder="1" applyAlignment="1">
      <alignment wrapText="1"/>
    </xf>
    <xf numFmtId="0" fontId="0" fillId="22" borderId="6" xfId="0" applyFill="1" applyBorder="1" applyAlignment="1">
      <alignment horizontal="center" wrapText="1"/>
    </xf>
    <xf numFmtId="0" fontId="0" fillId="22" borderId="9" xfId="0" applyFill="1" applyBorder="1" applyAlignment="1">
      <alignment horizontal="center" wrapText="1"/>
    </xf>
    <xf numFmtId="0" fontId="10" fillId="6" borderId="1" xfId="0" applyFont="1" applyFill="1" applyBorder="1" applyAlignment="1">
      <alignment horizontal="center"/>
    </xf>
    <xf numFmtId="2" fontId="17" fillId="3" borderId="6" xfId="0" applyNumberFormat="1" applyFont="1" applyFill="1" applyBorder="1" applyAlignment="1">
      <alignment horizontal="center"/>
    </xf>
    <xf numFmtId="2" fontId="17" fillId="3" borderId="9" xfId="0" applyNumberFormat="1" applyFont="1" applyFill="1" applyBorder="1" applyAlignment="1">
      <alignment horizont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11" fontId="10" fillId="6" borderId="1" xfId="0" applyNumberFormat="1" applyFont="1" applyFill="1" applyBorder="1" applyAlignment="1">
      <alignment horizontal="center" vertical="center"/>
    </xf>
    <xf numFmtId="0" fontId="10" fillId="6" borderId="33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35" xfId="0" applyFont="1" applyFill="1" applyBorder="1" applyAlignment="1">
      <alignment horizontal="center" vertical="center"/>
    </xf>
  </cellXfs>
  <cellStyles count="25">
    <cellStyle name="Comma" xfId="1" builtinId="3"/>
    <cellStyle name="Comma 2" xfId="2"/>
    <cellStyle name="Comma 2 2" xfId="13"/>
    <cellStyle name="Comma 3" xfId="17"/>
    <cellStyle name="Comma 3 2" xfId="24"/>
    <cellStyle name="Euro" xfId="3"/>
    <cellStyle name="Euro 2" xfId="4"/>
    <cellStyle name="Euro 2 2" xfId="11"/>
    <cellStyle name="Normal" xfId="0" builtinId="0"/>
    <cellStyle name="Normal 2" xfId="5"/>
    <cellStyle name="Normal 2 2" xfId="10"/>
    <cellStyle name="Normal 3" xfId="6"/>
    <cellStyle name="Normal 3 2" xfId="14"/>
    <cellStyle name="Normal 3 3" xfId="20"/>
    <cellStyle name="Normal 3 4" xfId="21"/>
    <cellStyle name="Normal 4" xfId="7"/>
    <cellStyle name="Normal 4 2" xfId="15"/>
    <cellStyle name="Normal 5" xfId="18"/>
    <cellStyle name="Normal 6" xfId="9"/>
    <cellStyle name="Percent" xfId="8" builtinId="5"/>
    <cellStyle name="Percent 2" xfId="12"/>
    <cellStyle name="Percent 2 2" xfId="22"/>
    <cellStyle name="Percent 3" xfId="16"/>
    <cellStyle name="Percent 3 2" xfId="23"/>
    <cellStyle name="Percent 4" xfId="1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0</xdr:rowOff>
        </xdr:from>
        <xdr:to>
          <xdr:col>3</xdr:col>
          <xdr:colOff>1123950</xdr:colOff>
          <xdr:row>5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recipe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0</xdr:rowOff>
        </xdr:from>
        <xdr:to>
          <xdr:col>3</xdr:col>
          <xdr:colOff>1123950</xdr:colOff>
          <xdr:row>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100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0</xdr:rowOff>
        </xdr:from>
        <xdr:to>
          <xdr:col>3</xdr:col>
          <xdr:colOff>1123950</xdr:colOff>
          <xdr:row>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200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0</xdr:rowOff>
        </xdr:from>
        <xdr:to>
          <xdr:col>3</xdr:col>
          <xdr:colOff>1123950</xdr:colOff>
          <xdr:row>8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300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0</xdr:rowOff>
        </xdr:from>
        <xdr:to>
          <xdr:col>3</xdr:col>
          <xdr:colOff>1123950</xdr:colOff>
          <xdr:row>9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400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0</xdr:rowOff>
        </xdr:from>
        <xdr:to>
          <xdr:col>3</xdr:col>
          <xdr:colOff>1123950</xdr:colOff>
          <xdr:row>10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500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0</xdr:rowOff>
        </xdr:from>
        <xdr:to>
          <xdr:col>3</xdr:col>
          <xdr:colOff>1123950</xdr:colOff>
          <xdr:row>11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600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0</xdr:rowOff>
        </xdr:from>
        <xdr:to>
          <xdr:col>3</xdr:col>
          <xdr:colOff>1123950</xdr:colOff>
          <xdr:row>12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700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1581150</xdr:colOff>
          <xdr:row>48</xdr:row>
          <xdr:rowOff>0</xdr:rowOff>
        </xdr:from>
        <xdr:to>
          <xdr:col>3</xdr:col>
          <xdr:colOff>3257550</xdr:colOff>
          <xdr:row>48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LWR UOX 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1247775</xdr:colOff>
          <xdr:row>51</xdr:row>
          <xdr:rowOff>9525</xdr:rowOff>
        </xdr:from>
        <xdr:to>
          <xdr:col>3</xdr:col>
          <xdr:colOff>3257550</xdr:colOff>
          <xdr:row>52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FR-metal TRU CR correlation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1247775</xdr:colOff>
          <xdr:row>54</xdr:row>
          <xdr:rowOff>9525</xdr:rowOff>
        </xdr:from>
        <xdr:to>
          <xdr:col>3</xdr:col>
          <xdr:colOff>3257550</xdr:colOff>
          <xdr:row>55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FR-oxide TRU CR correlation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2152650</xdr:colOff>
          <xdr:row>35</xdr:row>
          <xdr:rowOff>28575</xdr:rowOff>
        </xdr:from>
        <xdr:to>
          <xdr:col>3</xdr:col>
          <xdr:colOff>3257550</xdr:colOff>
          <xdr:row>36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User 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1657350</xdr:colOff>
          <xdr:row>6</xdr:row>
          <xdr:rowOff>0</xdr:rowOff>
        </xdr:from>
        <xdr:to>
          <xdr:col>2</xdr:col>
          <xdr:colOff>2771775</xdr:colOff>
          <xdr:row>7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100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57150</xdr:rowOff>
        </xdr:from>
        <xdr:to>
          <xdr:col>6</xdr:col>
          <xdr:colOff>314325</xdr:colOff>
          <xdr:row>2</xdr:row>
          <xdr:rowOff>123825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1657350</xdr:colOff>
          <xdr:row>18</xdr:row>
          <xdr:rowOff>0</xdr:rowOff>
        </xdr:from>
        <xdr:to>
          <xdr:col>2</xdr:col>
          <xdr:colOff>2771775</xdr:colOff>
          <xdr:row>19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200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1657350</xdr:colOff>
          <xdr:row>30</xdr:row>
          <xdr:rowOff>9525</xdr:rowOff>
        </xdr:from>
        <xdr:to>
          <xdr:col>2</xdr:col>
          <xdr:colOff>2771775</xdr:colOff>
          <xdr:row>31</xdr:row>
          <xdr:rowOff>9525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300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1647825</xdr:colOff>
          <xdr:row>47</xdr:row>
          <xdr:rowOff>0</xdr:rowOff>
        </xdr:from>
        <xdr:to>
          <xdr:col>2</xdr:col>
          <xdr:colOff>2762250</xdr:colOff>
          <xdr:row>48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400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1657350</xdr:colOff>
          <xdr:row>64</xdr:row>
          <xdr:rowOff>0</xdr:rowOff>
        </xdr:from>
        <xdr:to>
          <xdr:col>2</xdr:col>
          <xdr:colOff>2771775</xdr:colOff>
          <xdr:row>65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500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1657350</xdr:colOff>
          <xdr:row>76</xdr:row>
          <xdr:rowOff>0</xdr:rowOff>
        </xdr:from>
        <xdr:to>
          <xdr:col>2</xdr:col>
          <xdr:colOff>2771775</xdr:colOff>
          <xdr:row>77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600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1657350</xdr:colOff>
          <xdr:row>108</xdr:row>
          <xdr:rowOff>0</xdr:rowOff>
        </xdr:from>
        <xdr:to>
          <xdr:col>2</xdr:col>
          <xdr:colOff>2771775</xdr:colOff>
          <xdr:row>109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700 recipes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6048375</xdr:colOff>
          <xdr:row>0</xdr:row>
          <xdr:rowOff>123825</xdr:rowOff>
        </xdr:from>
        <xdr:to>
          <xdr:col>1</xdr:col>
          <xdr:colOff>7210425</xdr:colOff>
          <xdr:row>2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1295400</xdr:colOff>
          <xdr:row>2</xdr:row>
          <xdr:rowOff>180975</xdr:rowOff>
        </xdr:from>
        <xdr:to>
          <xdr:col>0</xdr:col>
          <xdr:colOff>2457450</xdr:colOff>
          <xdr:row>2</xdr:row>
          <xdr:rowOff>409575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367</xdr:row>
          <xdr:rowOff>28575</xdr:rowOff>
        </xdr:from>
        <xdr:to>
          <xdr:col>16</xdr:col>
          <xdr:colOff>476250</xdr:colOff>
          <xdr:row>368</xdr:row>
          <xdr:rowOff>95250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1714500</xdr:colOff>
          <xdr:row>2</xdr:row>
          <xdr:rowOff>47625</xdr:rowOff>
        </xdr:from>
        <xdr:to>
          <xdr:col>0</xdr:col>
          <xdr:colOff>2876550</xdr:colOff>
          <xdr:row>2</xdr:row>
          <xdr:rowOff>276225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3</xdr:row>
          <xdr:rowOff>114300</xdr:rowOff>
        </xdr:from>
        <xdr:to>
          <xdr:col>16</xdr:col>
          <xdr:colOff>485775</xdr:colOff>
          <xdr:row>5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1152525</xdr:colOff>
          <xdr:row>2</xdr:row>
          <xdr:rowOff>219075</xdr:rowOff>
        </xdr:from>
        <xdr:to>
          <xdr:col>0</xdr:col>
          <xdr:colOff>2314575</xdr:colOff>
          <xdr:row>2</xdr:row>
          <xdr:rowOff>447675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1257300</xdr:colOff>
          <xdr:row>2</xdr:row>
          <xdr:rowOff>161925</xdr:rowOff>
        </xdr:from>
        <xdr:to>
          <xdr:col>0</xdr:col>
          <xdr:colOff>2428875</xdr:colOff>
          <xdr:row>2</xdr:row>
          <xdr:rowOff>390525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1133475</xdr:colOff>
          <xdr:row>2</xdr:row>
          <xdr:rowOff>219075</xdr:rowOff>
        </xdr:from>
        <xdr:to>
          <xdr:col>0</xdr:col>
          <xdr:colOff>2295525</xdr:colOff>
          <xdr:row>2</xdr:row>
          <xdr:rowOff>447675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295275</xdr:rowOff>
        </xdr:from>
        <xdr:to>
          <xdr:col>0</xdr:col>
          <xdr:colOff>2266950</xdr:colOff>
          <xdr:row>2</xdr:row>
          <xdr:rowOff>523875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2</xdr:row>
          <xdr:rowOff>219075</xdr:rowOff>
        </xdr:from>
        <xdr:to>
          <xdr:col>0</xdr:col>
          <xdr:colOff>2333625</xdr:colOff>
          <xdr:row>2</xdr:row>
          <xdr:rowOff>447675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0</xdr:row>
          <xdr:rowOff>38100</xdr:rowOff>
        </xdr:from>
        <xdr:to>
          <xdr:col>0</xdr:col>
          <xdr:colOff>1504950</xdr:colOff>
          <xdr:row>0</xdr:row>
          <xdr:rowOff>266700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2</xdr:row>
          <xdr:rowOff>9525</xdr:rowOff>
        </xdr:from>
        <xdr:to>
          <xdr:col>16</xdr:col>
          <xdr:colOff>419100</xdr:colOff>
          <xdr:row>3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100 recipes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15</xdr:row>
          <xdr:rowOff>47625</xdr:rowOff>
        </xdr:from>
        <xdr:to>
          <xdr:col>0</xdr:col>
          <xdr:colOff>1762125</xdr:colOff>
          <xdr:row>16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20</xdr:row>
          <xdr:rowOff>76200</xdr:rowOff>
        </xdr:from>
        <xdr:to>
          <xdr:col>21</xdr:col>
          <xdr:colOff>1400175</xdr:colOff>
          <xdr:row>21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600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</xdr:row>
          <xdr:rowOff>47625</xdr:rowOff>
        </xdr:from>
        <xdr:to>
          <xdr:col>8</xdr:col>
          <xdr:colOff>133350</xdr:colOff>
          <xdr:row>2</xdr:row>
          <xdr:rowOff>114300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15</xdr:row>
          <xdr:rowOff>47625</xdr:rowOff>
        </xdr:from>
        <xdr:to>
          <xdr:col>0</xdr:col>
          <xdr:colOff>1657350</xdr:colOff>
          <xdr:row>16</xdr:row>
          <xdr:rowOff>95250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20</xdr:row>
          <xdr:rowOff>85725</xdr:rowOff>
        </xdr:from>
        <xdr:to>
          <xdr:col>21</xdr:col>
          <xdr:colOff>1400175</xdr:colOff>
          <xdr:row>21</xdr:row>
          <xdr:rowOff>85725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600 recipes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66675</xdr:rowOff>
        </xdr:from>
        <xdr:to>
          <xdr:col>8</xdr:col>
          <xdr:colOff>47625</xdr:colOff>
          <xdr:row>1</xdr:row>
          <xdr:rowOff>133350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0"/>
  </sheetPr>
  <dimension ref="A1:D63"/>
  <sheetViews>
    <sheetView workbookViewId="0"/>
  </sheetViews>
  <sheetFormatPr defaultRowHeight="12.75" x14ac:dyDescent="0.2"/>
  <cols>
    <col min="1" max="1" width="23" customWidth="1"/>
    <col min="2" max="2" width="6" customWidth="1"/>
    <col min="3" max="3" width="61.7109375" customWidth="1"/>
    <col min="4" max="4" width="49" customWidth="1"/>
  </cols>
  <sheetData>
    <row r="1" spans="1:4" x14ac:dyDescent="0.2">
      <c r="A1" s="227" t="s">
        <v>145</v>
      </c>
      <c r="B1" s="227"/>
    </row>
    <row r="3" spans="1:4" x14ac:dyDescent="0.2">
      <c r="A3" s="337" t="s">
        <v>311</v>
      </c>
      <c r="B3" s="337"/>
      <c r="C3" s="435" t="s">
        <v>335</v>
      </c>
    </row>
    <row r="5" spans="1:4" x14ac:dyDescent="0.2">
      <c r="A5" t="s">
        <v>314</v>
      </c>
    </row>
    <row r="6" spans="1:4" x14ac:dyDescent="0.2">
      <c r="B6" s="399" t="s">
        <v>236</v>
      </c>
      <c r="C6" s="400" t="s">
        <v>288</v>
      </c>
    </row>
    <row r="7" spans="1:4" x14ac:dyDescent="0.2">
      <c r="B7" s="399" t="s">
        <v>237</v>
      </c>
      <c r="C7" s="400" t="s">
        <v>238</v>
      </c>
    </row>
    <row r="8" spans="1:4" x14ac:dyDescent="0.2">
      <c r="B8" s="401" t="s">
        <v>239</v>
      </c>
      <c r="C8" s="176" t="s">
        <v>240</v>
      </c>
    </row>
    <row r="9" spans="1:4" x14ac:dyDescent="0.2">
      <c r="B9" s="401" t="s">
        <v>241</v>
      </c>
      <c r="C9" s="176" t="s">
        <v>242</v>
      </c>
    </row>
    <row r="10" spans="1:4" x14ac:dyDescent="0.2">
      <c r="B10" s="401" t="s">
        <v>243</v>
      </c>
      <c r="C10" s="176" t="s">
        <v>244</v>
      </c>
    </row>
    <row r="11" spans="1:4" x14ac:dyDescent="0.2">
      <c r="B11" s="402" t="s">
        <v>245</v>
      </c>
      <c r="C11" s="175" t="s">
        <v>289</v>
      </c>
    </row>
    <row r="12" spans="1:4" x14ac:dyDescent="0.2">
      <c r="B12" s="402" t="s">
        <v>246</v>
      </c>
      <c r="C12" s="175" t="s">
        <v>290</v>
      </c>
    </row>
    <row r="13" spans="1:4" s="389" customFormat="1" ht="13.5" thickBot="1" x14ac:dyDescent="0.25"/>
    <row r="14" spans="1:4" x14ac:dyDescent="0.2">
      <c r="A14" s="437" t="s">
        <v>247</v>
      </c>
      <c r="B14" s="438"/>
      <c r="C14" s="438"/>
      <c r="D14" s="439"/>
    </row>
    <row r="15" spans="1:4" x14ac:dyDescent="0.2">
      <c r="A15" s="440"/>
      <c r="B15" s="441" t="s">
        <v>146</v>
      </c>
      <c r="C15" s="441"/>
      <c r="D15" s="442"/>
    </row>
    <row r="16" spans="1:4" x14ac:dyDescent="0.2">
      <c r="A16" s="440"/>
      <c r="B16" s="441" t="s">
        <v>147</v>
      </c>
      <c r="C16" s="441"/>
      <c r="D16" s="442"/>
    </row>
    <row r="17" spans="1:4" ht="13.5" thickBot="1" x14ac:dyDescent="0.25">
      <c r="A17" s="443"/>
      <c r="B17" s="444" t="s">
        <v>321</v>
      </c>
      <c r="C17" s="444"/>
      <c r="D17" s="445"/>
    </row>
    <row r="18" spans="1:4" ht="13.5" thickBot="1" x14ac:dyDescent="0.25"/>
    <row r="19" spans="1:4" x14ac:dyDescent="0.2">
      <c r="A19" s="446" t="s">
        <v>248</v>
      </c>
      <c r="B19" s="447"/>
      <c r="C19" s="447"/>
      <c r="D19" s="448"/>
    </row>
    <row r="20" spans="1:4" x14ac:dyDescent="0.2">
      <c r="A20" s="449"/>
      <c r="B20" s="450" t="s">
        <v>148</v>
      </c>
      <c r="C20" s="450"/>
      <c r="D20" s="451"/>
    </row>
    <row r="21" spans="1:4" x14ac:dyDescent="0.2">
      <c r="A21" s="449"/>
      <c r="B21" s="450" t="s">
        <v>149</v>
      </c>
      <c r="C21" s="450"/>
      <c r="D21" s="451"/>
    </row>
    <row r="22" spans="1:4" x14ac:dyDescent="0.2">
      <c r="A22" s="449"/>
      <c r="B22" s="450" t="s">
        <v>147</v>
      </c>
      <c r="C22" s="450"/>
      <c r="D22" s="451"/>
    </row>
    <row r="23" spans="1:4" ht="13.5" thickBot="1" x14ac:dyDescent="0.25">
      <c r="A23" s="452"/>
      <c r="B23" s="453" t="s">
        <v>321</v>
      </c>
      <c r="C23" s="453"/>
      <c r="D23" s="454"/>
    </row>
    <row r="24" spans="1:4" ht="13.5" thickBot="1" x14ac:dyDescent="0.25"/>
    <row r="25" spans="1:4" x14ac:dyDescent="0.2">
      <c r="A25" s="455" t="s">
        <v>320</v>
      </c>
      <c r="B25" s="456"/>
      <c r="C25" s="456"/>
      <c r="D25" s="457"/>
    </row>
    <row r="26" spans="1:4" x14ac:dyDescent="0.2">
      <c r="A26" s="458"/>
      <c r="B26" s="266" t="s">
        <v>323</v>
      </c>
      <c r="C26" s="459"/>
      <c r="D26" s="460"/>
    </row>
    <row r="27" spans="1:4" x14ac:dyDescent="0.2">
      <c r="A27" s="458"/>
      <c r="B27" s="459" t="s">
        <v>318</v>
      </c>
      <c r="C27" s="459"/>
      <c r="D27" s="460"/>
    </row>
    <row r="28" spans="1:4" x14ac:dyDescent="0.2">
      <c r="A28" s="458"/>
      <c r="B28" s="266" t="s">
        <v>322</v>
      </c>
      <c r="C28" s="459"/>
      <c r="D28" s="460"/>
    </row>
    <row r="29" spans="1:4" x14ac:dyDescent="0.2">
      <c r="A29" s="458"/>
      <c r="B29" s="459" t="s">
        <v>319</v>
      </c>
      <c r="C29" s="459"/>
      <c r="D29" s="460"/>
    </row>
    <row r="30" spans="1:4" x14ac:dyDescent="0.2">
      <c r="A30" s="458"/>
      <c r="C30" s="459" t="s">
        <v>167</v>
      </c>
      <c r="D30" s="460"/>
    </row>
    <row r="31" spans="1:4" x14ac:dyDescent="0.2">
      <c r="A31" s="458"/>
      <c r="B31" s="459" t="s">
        <v>285</v>
      </c>
      <c r="C31" s="459"/>
      <c r="D31" s="460"/>
    </row>
    <row r="32" spans="1:4" x14ac:dyDescent="0.2">
      <c r="A32" s="458"/>
      <c r="B32" s="459"/>
      <c r="C32" s="459" t="s">
        <v>287</v>
      </c>
      <c r="D32" s="460"/>
    </row>
    <row r="33" spans="1:4" ht="13.5" thickBot="1" x14ac:dyDescent="0.25">
      <c r="A33" s="461"/>
      <c r="B33" s="462"/>
      <c r="C33" s="462" t="s">
        <v>286</v>
      </c>
      <c r="D33" s="463"/>
    </row>
    <row r="34" spans="1:4" ht="13.5" thickBot="1" x14ac:dyDescent="0.25"/>
    <row r="35" spans="1:4" x14ac:dyDescent="0.2">
      <c r="A35" s="455" t="s">
        <v>282</v>
      </c>
      <c r="B35" s="456"/>
      <c r="C35" s="456"/>
      <c r="D35" s="457"/>
    </row>
    <row r="36" spans="1:4" x14ac:dyDescent="0.2">
      <c r="A36" s="458"/>
      <c r="B36" s="501" t="s">
        <v>211</v>
      </c>
      <c r="C36" s="459"/>
      <c r="D36" s="460"/>
    </row>
    <row r="37" spans="1:4" x14ac:dyDescent="0.2">
      <c r="A37" s="458"/>
      <c r="B37" s="501" t="s">
        <v>195</v>
      </c>
      <c r="C37" s="459"/>
      <c r="D37" s="460"/>
    </row>
    <row r="38" spans="1:4" x14ac:dyDescent="0.2">
      <c r="A38" s="458"/>
      <c r="B38" s="501" t="s">
        <v>196</v>
      </c>
      <c r="C38" s="459"/>
      <c r="D38" s="460"/>
    </row>
    <row r="39" spans="1:4" ht="13.5" thickBot="1" x14ac:dyDescent="0.25">
      <c r="A39" s="458"/>
      <c r="B39" s="501" t="s">
        <v>334</v>
      </c>
      <c r="C39" s="459"/>
      <c r="D39" s="460"/>
    </row>
    <row r="40" spans="1:4" x14ac:dyDescent="0.2">
      <c r="A40" s="458"/>
      <c r="B40" s="495">
        <v>1</v>
      </c>
      <c r="C40" s="496" t="s">
        <v>227</v>
      </c>
      <c r="D40" s="460"/>
    </row>
    <row r="41" spans="1:4" x14ac:dyDescent="0.2">
      <c r="A41" s="458"/>
      <c r="B41" s="497">
        <v>2</v>
      </c>
      <c r="C41" s="498" t="s">
        <v>300</v>
      </c>
      <c r="D41" s="460"/>
    </row>
    <row r="42" spans="1:4" x14ac:dyDescent="0.2">
      <c r="A42" s="458"/>
      <c r="B42" s="497">
        <v>3</v>
      </c>
      <c r="C42" s="498" t="s">
        <v>249</v>
      </c>
      <c r="D42" s="460"/>
    </row>
    <row r="43" spans="1:4" x14ac:dyDescent="0.2">
      <c r="A43" s="458"/>
      <c r="B43" s="497">
        <v>4</v>
      </c>
      <c r="C43" s="498" t="s">
        <v>250</v>
      </c>
      <c r="D43" s="460"/>
    </row>
    <row r="44" spans="1:4" x14ac:dyDescent="0.2">
      <c r="A44" s="458"/>
      <c r="B44" s="497">
        <v>5</v>
      </c>
      <c r="C44" s="498" t="s">
        <v>229</v>
      </c>
      <c r="D44" s="460"/>
    </row>
    <row r="45" spans="1:4" ht="13.5" thickBot="1" x14ac:dyDescent="0.25">
      <c r="A45" s="458"/>
      <c r="B45" s="499">
        <v>6</v>
      </c>
      <c r="C45" s="500" t="s">
        <v>228</v>
      </c>
      <c r="D45" s="460"/>
    </row>
    <row r="46" spans="1:4" ht="13.5" thickBot="1" x14ac:dyDescent="0.25">
      <c r="A46" s="461"/>
      <c r="B46" s="502" t="s">
        <v>197</v>
      </c>
      <c r="C46" s="462"/>
      <c r="D46" s="463"/>
    </row>
    <row r="47" spans="1:4" ht="13.5" thickBot="1" x14ac:dyDescent="0.25">
      <c r="A47" s="458"/>
      <c r="D47" s="460"/>
    </row>
    <row r="48" spans="1:4" x14ac:dyDescent="0.2">
      <c r="A48" s="465" t="s">
        <v>324</v>
      </c>
      <c r="B48" s="466"/>
      <c r="C48" s="466"/>
      <c r="D48" s="467"/>
    </row>
    <row r="49" spans="1:4" x14ac:dyDescent="0.2">
      <c r="A49" s="468"/>
      <c r="B49" s="469"/>
      <c r="C49" s="469" t="s">
        <v>325</v>
      </c>
      <c r="D49" s="470"/>
    </row>
    <row r="50" spans="1:4" x14ac:dyDescent="0.2">
      <c r="A50" s="468"/>
      <c r="B50" s="469"/>
      <c r="C50" s="469" t="s">
        <v>326</v>
      </c>
      <c r="D50" s="470"/>
    </row>
    <row r="51" spans="1:4" x14ac:dyDescent="0.2">
      <c r="A51" s="468"/>
      <c r="B51" s="469"/>
      <c r="C51" s="469" t="s">
        <v>331</v>
      </c>
      <c r="D51" s="470"/>
    </row>
    <row r="52" spans="1:4" x14ac:dyDescent="0.2">
      <c r="A52" s="468"/>
      <c r="B52" s="469"/>
      <c r="C52" s="469" t="s">
        <v>327</v>
      </c>
      <c r="D52" s="470"/>
    </row>
    <row r="53" spans="1:4" x14ac:dyDescent="0.2">
      <c r="A53" s="468"/>
      <c r="B53" s="469"/>
      <c r="C53" s="469" t="s">
        <v>329</v>
      </c>
      <c r="D53" s="470"/>
    </row>
    <row r="54" spans="1:4" x14ac:dyDescent="0.2">
      <c r="A54" s="468"/>
      <c r="B54" s="469"/>
      <c r="C54" s="469" t="s">
        <v>332</v>
      </c>
      <c r="D54" s="470"/>
    </row>
    <row r="55" spans="1:4" x14ac:dyDescent="0.2">
      <c r="A55" s="468"/>
      <c r="B55" s="469"/>
      <c r="C55" s="469" t="s">
        <v>328</v>
      </c>
      <c r="D55" s="470"/>
    </row>
    <row r="56" spans="1:4" x14ac:dyDescent="0.2">
      <c r="A56" s="468"/>
      <c r="B56" s="469"/>
      <c r="C56" s="469" t="s">
        <v>330</v>
      </c>
      <c r="D56" s="470"/>
    </row>
    <row r="57" spans="1:4" ht="13.5" thickBot="1" x14ac:dyDescent="0.25">
      <c r="A57" s="471"/>
      <c r="B57" s="472"/>
      <c r="C57" s="472" t="s">
        <v>333</v>
      </c>
      <c r="D57" s="473"/>
    </row>
    <row r="58" spans="1:4" ht="13.5" thickBot="1" x14ac:dyDescent="0.25"/>
    <row r="59" spans="1:4" x14ac:dyDescent="0.2">
      <c r="A59" s="478" t="s">
        <v>284</v>
      </c>
      <c r="B59" s="479"/>
      <c r="C59" s="456"/>
      <c r="D59" s="457"/>
    </row>
    <row r="60" spans="1:4" x14ac:dyDescent="0.2">
      <c r="A60" s="458"/>
      <c r="B60" s="459" t="s">
        <v>251</v>
      </c>
      <c r="C60" s="459"/>
      <c r="D60" s="460"/>
    </row>
    <row r="61" spans="1:4" x14ac:dyDescent="0.2">
      <c r="A61" s="458"/>
      <c r="B61" s="266" t="s">
        <v>283</v>
      </c>
      <c r="C61" s="266"/>
      <c r="D61" s="460"/>
    </row>
    <row r="62" spans="1:4" x14ac:dyDescent="0.2">
      <c r="A62" s="458"/>
      <c r="B62" s="459" t="s">
        <v>150</v>
      </c>
      <c r="C62" s="459"/>
      <c r="D62" s="460"/>
    </row>
    <row r="63" spans="1:4" ht="13.5" thickBot="1" x14ac:dyDescent="0.25">
      <c r="A63" s="461"/>
      <c r="B63" s="462" t="s">
        <v>151</v>
      </c>
      <c r="C63" s="462"/>
      <c r="D63" s="463"/>
    </row>
  </sheetData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GoTo_Recipe_list_Click">
                <anchor mov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1123950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GoTo_100_Click">
                <anchor mov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3</xdr:col>
                    <xdr:colOff>1123950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GoTo_200_Click">
                <anchor mov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3</xdr:col>
                    <xdr:colOff>1123950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GoTo_300_Click">
                <anchor mov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1123950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GoTo_400_Click">
                <anchor mov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3</xdr:col>
                    <xdr:colOff>1123950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GoTo_500_Click">
                <anchor mov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3</xdr:col>
                    <xdr:colOff>1123950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print="0" autoFill="0" autoPict="0" macro="[0]!GoTo_600_Click">
                <anchor mov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3</xdr:col>
                    <xdr:colOff>1123950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Button 7">
              <controlPr defaultSize="0" print="0" autoFill="0" autoPict="0" macro="[0]!GoTo_700_Click">
                <anchor mov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3</xdr:col>
                    <xdr:colOff>1123950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Button 8">
              <controlPr defaultSize="0" print="0" autoFill="0" autoPict="0" macro="[0]!GoTo_Interpolation_BU_Click">
                <anchor moveWithCells="1">
                  <from>
                    <xdr:col>3</xdr:col>
                    <xdr:colOff>1581150</xdr:colOff>
                    <xdr:row>48</xdr:row>
                    <xdr:rowOff>0</xdr:rowOff>
                  </from>
                  <to>
                    <xdr:col>3</xdr:col>
                    <xdr:colOff>3257550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Button 9">
              <controlPr defaultSize="0" print="0" autoFill="0" autoPict="0" macro="[0]!GoTo_Interpolation_FR_metal_Click">
                <anchor moveWithCells="1">
                  <from>
                    <xdr:col>3</xdr:col>
                    <xdr:colOff>1247775</xdr:colOff>
                    <xdr:row>51</xdr:row>
                    <xdr:rowOff>9525</xdr:rowOff>
                  </from>
                  <to>
                    <xdr:col>3</xdr:col>
                    <xdr:colOff>3257550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Button 10">
              <controlPr defaultSize="0" print="0" autoFill="0" autoPict="0" macro="[0]!GoTo_Interpolation_FR_oxide_Click">
                <anchor moveWithCells="1">
                  <from>
                    <xdr:col>3</xdr:col>
                    <xdr:colOff>1247775</xdr:colOff>
                    <xdr:row>54</xdr:row>
                    <xdr:rowOff>9525</xdr:rowOff>
                  </from>
                  <to>
                    <xdr:col>3</xdr:col>
                    <xdr:colOff>3257550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GoTo_User_help_Click">
                <anchor moveWithCells="1">
                  <from>
                    <xdr:col>3</xdr:col>
                    <xdr:colOff>2152650</xdr:colOff>
                    <xdr:row>35</xdr:row>
                    <xdr:rowOff>28575</xdr:rowOff>
                  </from>
                  <to>
                    <xdr:col>3</xdr:col>
                    <xdr:colOff>3257550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10"/>
  </sheetPr>
  <dimension ref="A1:H121"/>
  <sheetViews>
    <sheetView topLeftCell="A64" workbookViewId="0">
      <selection activeCell="G86" sqref="G86"/>
    </sheetView>
  </sheetViews>
  <sheetFormatPr defaultRowHeight="12.75" x14ac:dyDescent="0.2"/>
  <cols>
    <col min="1" max="1" width="23" customWidth="1"/>
    <col min="2" max="2" width="6.5703125" customWidth="1"/>
    <col min="3" max="3" width="41.7109375" customWidth="1"/>
    <col min="4" max="4" width="1.85546875" customWidth="1"/>
  </cols>
  <sheetData>
    <row r="1" spans="1:8" x14ac:dyDescent="0.2">
      <c r="A1" t="s">
        <v>307</v>
      </c>
      <c r="D1" s="110"/>
      <c r="E1" s="267"/>
      <c r="F1" s="255"/>
      <c r="G1" s="260"/>
    </row>
    <row r="2" spans="1:8" x14ac:dyDescent="0.2">
      <c r="B2" t="s">
        <v>306</v>
      </c>
      <c r="D2" s="110"/>
      <c r="E2" s="267"/>
      <c r="F2" s="255"/>
      <c r="G2" s="260"/>
    </row>
    <row r="3" spans="1:8" x14ac:dyDescent="0.2">
      <c r="A3" s="333" t="s">
        <v>254</v>
      </c>
      <c r="D3" s="110"/>
      <c r="E3" s="267"/>
      <c r="F3" s="255"/>
      <c r="G3" s="260"/>
    </row>
    <row r="4" spans="1:8" x14ac:dyDescent="0.2">
      <c r="D4" s="110"/>
      <c r="E4" s="267"/>
      <c r="F4" s="255"/>
      <c r="G4" s="260"/>
    </row>
    <row r="5" spans="1:8" x14ac:dyDescent="0.2">
      <c r="A5" s="60" t="s">
        <v>152</v>
      </c>
      <c r="B5" s="60"/>
      <c r="C5" s="60" t="s">
        <v>153</v>
      </c>
      <c r="D5" s="110"/>
      <c r="E5" s="266"/>
      <c r="F5" s="255"/>
    </row>
    <row r="6" spans="1:8" x14ac:dyDescent="0.2">
      <c r="D6" s="110"/>
      <c r="F6" s="259"/>
      <c r="G6" s="264"/>
      <c r="H6" s="253"/>
    </row>
    <row r="7" spans="1:8" s="337" customFormat="1" x14ac:dyDescent="0.2">
      <c r="A7" s="394" t="s">
        <v>158</v>
      </c>
      <c r="B7" s="60">
        <v>100</v>
      </c>
      <c r="C7" s="394" t="s">
        <v>252</v>
      </c>
      <c r="D7" s="110"/>
      <c r="E7" s="398"/>
      <c r="F7" s="398"/>
    </row>
    <row r="8" spans="1:8" x14ac:dyDescent="0.2">
      <c r="A8" s="226"/>
      <c r="B8" s="82">
        <v>101</v>
      </c>
      <c r="C8" s="406" t="str">
        <f>IF('100_UOX_Once_Thru'!B3="","",'100_UOX_Once_Thru'!B3)</f>
        <v>UOX (you select burnup)</v>
      </c>
      <c r="D8" s="110"/>
      <c r="E8" s="425" t="s">
        <v>308</v>
      </c>
    </row>
    <row r="9" spans="1:8" x14ac:dyDescent="0.2">
      <c r="A9" s="232" t="s">
        <v>156</v>
      </c>
      <c r="B9" s="82">
        <v>102</v>
      </c>
      <c r="C9" s="407" t="str">
        <f>IF('100_UOX_Once_Thru'!C3="","",'100_UOX_Once_Thru'!C3)</f>
        <v>UOX-33 (Stillman)</v>
      </c>
      <c r="D9" s="110"/>
    </row>
    <row r="10" spans="1:8" x14ac:dyDescent="0.2">
      <c r="A10" s="232" t="s">
        <v>157</v>
      </c>
      <c r="B10" s="82">
        <v>103</v>
      </c>
      <c r="C10" s="407" t="str">
        <f>IF('100_UOX_Once_Thru'!D3="","",'100_UOX_Once_Thru'!D3)</f>
        <v>UOX-51 (Stillman)</v>
      </c>
      <c r="D10" s="110"/>
      <c r="F10" s="259"/>
    </row>
    <row r="11" spans="1:8" x14ac:dyDescent="0.2">
      <c r="A11" s="225" t="s">
        <v>155</v>
      </c>
      <c r="B11" s="82">
        <v>104</v>
      </c>
      <c r="C11" s="407" t="str">
        <f>IF('100_UOX_Once_Thru'!E3="","",'100_UOX_Once_Thru'!E3)</f>
        <v>UOX-100 (BNL)</v>
      </c>
      <c r="D11" s="110"/>
      <c r="F11" s="259"/>
    </row>
    <row r="12" spans="1:8" x14ac:dyDescent="0.2">
      <c r="A12" s="231" t="s">
        <v>45</v>
      </c>
      <c r="B12" s="82">
        <v>105</v>
      </c>
      <c r="C12" s="406" t="str">
        <f>IF('100_UOX_Once_Thru'!F$3="","",'100_UOX_Once_Thru'!F$3)</f>
        <v>UOX-50 (some FCRD cases)</v>
      </c>
      <c r="D12" s="110"/>
      <c r="F12" s="259"/>
    </row>
    <row r="13" spans="1:8" x14ac:dyDescent="0.2">
      <c r="A13" s="226"/>
      <c r="B13" s="82">
        <v>106</v>
      </c>
      <c r="C13" s="406" t="str">
        <f>IF('100_UOX_Once_Thru'!G$3="","",'100_UOX_Once_Thru'!G$3)</f>
        <v>Pre-2000 &lt;10 yr old (wet storage)</v>
      </c>
      <c r="D13" s="110"/>
      <c r="F13" s="259"/>
    </row>
    <row r="14" spans="1:8" x14ac:dyDescent="0.2">
      <c r="A14" s="226"/>
      <c r="B14" s="82">
        <v>107</v>
      </c>
      <c r="C14" s="406" t="str">
        <f>IF('100_UOX_Once_Thru'!H$3="","",'100_UOX_Once_Thru'!H$3)</f>
        <v>Pre-2000 &gt;10 yr old (dry storage)</v>
      </c>
      <c r="D14" s="110"/>
    </row>
    <row r="15" spans="1:8" x14ac:dyDescent="0.2">
      <c r="A15" s="226"/>
      <c r="B15" s="82">
        <v>108</v>
      </c>
      <c r="C15" s="406" t="str">
        <f>IF('100_UOX_Once_Thru'!I$3="","",'100_UOX_Once_Thru'!I$3)</f>
        <v>INPRO UOX</v>
      </c>
      <c r="D15" s="110"/>
      <c r="F15" s="259"/>
    </row>
    <row r="16" spans="1:8" x14ac:dyDescent="0.2">
      <c r="A16" s="226"/>
      <c r="B16" s="82">
        <v>109</v>
      </c>
      <c r="C16" s="406" t="str">
        <f>IF('100_UOX_Once_Thru'!J$3="","",'100_UOX_Once_Thru'!J$3)</f>
        <v>UOX 60</v>
      </c>
      <c r="D16" s="110"/>
      <c r="F16" s="259"/>
    </row>
    <row r="17" spans="1:6" x14ac:dyDescent="0.2">
      <c r="A17" s="226"/>
      <c r="B17" s="82">
        <v>110</v>
      </c>
      <c r="C17" s="406" t="str">
        <f>IF('100_UOX_Once_Thru'!K$3="","",'100_UOX_Once_Thru'!K$3)</f>
        <v>code-to-code case</v>
      </c>
      <c r="D17" s="110"/>
      <c r="F17" s="259"/>
    </row>
    <row r="18" spans="1:6" x14ac:dyDescent="0.2">
      <c r="B18" s="116"/>
      <c r="D18" s="110"/>
    </row>
    <row r="19" spans="1:6" s="337" customFormat="1" x14ac:dyDescent="0.2">
      <c r="A19" s="396" t="s">
        <v>280</v>
      </c>
      <c r="B19" s="60">
        <v>200</v>
      </c>
      <c r="C19" s="394" t="s">
        <v>253</v>
      </c>
      <c r="D19" s="110"/>
      <c r="F19" s="397"/>
    </row>
    <row r="20" spans="1:6" x14ac:dyDescent="0.2">
      <c r="A20" s="226"/>
      <c r="B20" s="82">
        <v>201</v>
      </c>
      <c r="C20" s="407" t="str">
        <f>IF('200_Other_Once_Thru'!B$3="","",'200_Other_Once_Thru'!B$3)</f>
        <v>VHTR</v>
      </c>
      <c r="D20" s="110"/>
      <c r="F20" s="259"/>
    </row>
    <row r="21" spans="1:6" x14ac:dyDescent="0.2">
      <c r="A21" s="226"/>
      <c r="B21" s="82">
        <v>202</v>
      </c>
      <c r="C21" s="407" t="str">
        <f>IF('200_Other_Once_Thru'!C$3="","",'200_Other_Once_Thru'!C$3)</f>
        <v>ACR-700</v>
      </c>
      <c r="D21" s="110"/>
      <c r="F21" s="259"/>
    </row>
    <row r="22" spans="1:6" x14ac:dyDescent="0.2">
      <c r="A22" s="226"/>
      <c r="B22" s="82">
        <v>203</v>
      </c>
      <c r="C22" s="407" t="str">
        <f>IF('200_Other_Once_Thru'!D$3="","",'200_Other_Once_Thru'!D$3)</f>
        <v>INPRO HWR</v>
      </c>
      <c r="D22" s="110"/>
      <c r="F22" s="259"/>
    </row>
    <row r="23" spans="1:6" x14ac:dyDescent="0.2">
      <c r="A23" s="226"/>
      <c r="B23" s="82">
        <v>204</v>
      </c>
      <c r="C23" s="407" t="str">
        <f>IF('200_Other_Once_Thru'!E$3="","",'200_Other_Once_Thru'!E$3)</f>
        <v>Th seed-blanket</v>
      </c>
      <c r="D23" s="110"/>
      <c r="F23" s="259"/>
    </row>
    <row r="24" spans="1:6" x14ac:dyDescent="0.2">
      <c r="A24" s="226"/>
      <c r="B24" s="82">
        <v>205</v>
      </c>
      <c r="C24" s="407" t="str">
        <f>IF('200_Other_Once_Thru'!F$3="","",'200_Other_Once_Thru'!F$3)</f>
        <v/>
      </c>
      <c r="D24" s="110"/>
    </row>
    <row r="25" spans="1:6" x14ac:dyDescent="0.2">
      <c r="A25" s="226"/>
      <c r="B25" s="82">
        <v>206</v>
      </c>
      <c r="C25" s="407" t="str">
        <f>IF('200_Other_Once_Thru'!G$3="","",'200_Other_Once_Thru'!G$3)</f>
        <v/>
      </c>
      <c r="D25" s="110"/>
    </row>
    <row r="26" spans="1:6" x14ac:dyDescent="0.2">
      <c r="A26" s="226"/>
      <c r="B26" s="82">
        <v>207</v>
      </c>
      <c r="C26" s="407" t="str">
        <f>IF('200_Other_Once_Thru'!H$3="","",'200_Other_Once_Thru'!H$3)</f>
        <v/>
      </c>
      <c r="D26" s="110"/>
    </row>
    <row r="27" spans="1:6" x14ac:dyDescent="0.2">
      <c r="A27" s="226"/>
      <c r="B27" s="82">
        <v>208</v>
      </c>
      <c r="C27" s="407" t="str">
        <f>IF('200_Other_Once_Thru'!I$3="","",'200_Other_Once_Thru'!I$3)</f>
        <v/>
      </c>
      <c r="D27" s="110"/>
    </row>
    <row r="28" spans="1:6" x14ac:dyDescent="0.2">
      <c r="A28" s="226"/>
      <c r="B28" s="82">
        <v>209</v>
      </c>
      <c r="C28" s="407" t="str">
        <f>IF('200_Other_Once_Thru'!J$3="","",'200_Other_Once_Thru'!J$3)</f>
        <v/>
      </c>
      <c r="D28" s="110"/>
    </row>
    <row r="29" spans="1:6" x14ac:dyDescent="0.2">
      <c r="A29" s="226"/>
      <c r="B29" s="82">
        <v>210</v>
      </c>
      <c r="C29" s="407" t="str">
        <f>IF('200_Other_Once_Thru'!K$3="","",'200_Other_Once_Thru'!K$3)</f>
        <v/>
      </c>
      <c r="D29" s="110"/>
    </row>
    <row r="30" spans="1:6" x14ac:dyDescent="0.2">
      <c r="B30" s="116"/>
      <c r="D30" s="110"/>
    </row>
    <row r="31" spans="1:6" s="337" customFormat="1" x14ac:dyDescent="0.2">
      <c r="A31" s="394" t="s">
        <v>159</v>
      </c>
      <c r="B31" s="60">
        <v>300</v>
      </c>
      <c r="C31" s="394" t="s">
        <v>255</v>
      </c>
      <c r="D31" s="110"/>
    </row>
    <row r="32" spans="1:6" x14ac:dyDescent="0.2">
      <c r="A32" s="223"/>
      <c r="B32" s="82">
        <v>301</v>
      </c>
      <c r="C32" s="408" t="str">
        <f>IF('300_LWR_MOX'!B3="","",'300_LWR_MOX'!B3)</f>
        <v>MOX-RU-Pu (ANL)</v>
      </c>
      <c r="D32" s="110"/>
    </row>
    <row r="33" spans="1:4" x14ac:dyDescent="0.2">
      <c r="A33" s="223"/>
      <c r="B33" s="82">
        <v>302</v>
      </c>
      <c r="C33" s="409" t="str">
        <f>IF('300_LWR_MOX'!H3="","",'300_LWR_MOX'!H3)</f>
        <v>MOX-RU-Pu (INL)</v>
      </c>
      <c r="D33" s="110"/>
    </row>
    <row r="34" spans="1:4" x14ac:dyDescent="0.2">
      <c r="A34" s="130"/>
      <c r="B34" s="82">
        <v>303</v>
      </c>
      <c r="C34" s="407" t="str">
        <f>IF('300_LWR_MOX'!N3="","",'300_LWR_MOX'!N3)</f>
        <v>MOX-NU-Pu (ANL)</v>
      </c>
      <c r="D34" s="110"/>
    </row>
    <row r="35" spans="1:4" x14ac:dyDescent="0.2">
      <c r="A35" s="130"/>
      <c r="B35" s="82">
        <v>304</v>
      </c>
      <c r="C35" s="407" t="str">
        <f>IF('300_LWR_MOX'!T3="","",'300_LWR_MOX'!T3)</f>
        <v>MOX-Pu (multi-recycle)</v>
      </c>
      <c r="D35" s="110"/>
    </row>
    <row r="36" spans="1:4" x14ac:dyDescent="0.2">
      <c r="A36" s="130"/>
      <c r="B36" s="82">
        <v>305</v>
      </c>
      <c r="C36" s="407" t="str">
        <f>IF('300_LWR_MOX'!Z3="","",'300_LWR_MOX'!Z3)</f>
        <v>MOX-NpPu (multi-recycle)</v>
      </c>
      <c r="D36" s="110"/>
    </row>
    <row r="37" spans="1:4" x14ac:dyDescent="0.2">
      <c r="A37" s="130"/>
      <c r="B37" s="82">
        <v>306</v>
      </c>
      <c r="C37" s="407" t="str">
        <f>IF('300_LWR_MOX'!AF3="","",'300_LWR_MOX'!AF3)</f>
        <v>MOX-NpPuAm (multi-recycle)</v>
      </c>
      <c r="D37" s="110"/>
    </row>
    <row r="38" spans="1:4" x14ac:dyDescent="0.2">
      <c r="A38" s="130"/>
      <c r="B38" s="82">
        <v>307</v>
      </c>
      <c r="C38" s="407" t="str">
        <f>IF('300_LWR_MOX'!AL3="","",'300_LWR_MOX'!AL3)</f>
        <v>MOX-TRU (multi-recycle)</v>
      </c>
      <c r="D38" s="110"/>
    </row>
    <row r="39" spans="1:4" x14ac:dyDescent="0.2">
      <c r="A39" s="10" t="s">
        <v>163</v>
      </c>
      <c r="B39" s="82">
        <v>308</v>
      </c>
      <c r="C39" s="407" t="str">
        <f>IF('300_LWR_MOX'!AR3="","",'300_LWR_MOX'!AR3)</f>
        <v>MOX-NpPu (one recycle)</v>
      </c>
      <c r="D39" s="110"/>
    </row>
    <row r="40" spans="1:4" x14ac:dyDescent="0.2">
      <c r="A40" s="10" t="s">
        <v>164</v>
      </c>
      <c r="B40" s="82">
        <v>309</v>
      </c>
      <c r="C40" s="410" t="str">
        <f>IF('300_LWR_MOX'!AX3="","",'300_LWR_MOX'!AX3)</f>
        <v>MOX-NpPuAm (constant UE)</v>
      </c>
      <c r="D40" s="110"/>
    </row>
    <row r="41" spans="1:4" x14ac:dyDescent="0.2">
      <c r="A41" s="130"/>
      <c r="B41" s="82">
        <v>310</v>
      </c>
      <c r="C41" s="407" t="str">
        <f>IF('300_LWR_MOX'!BD3="","",'300_LWR_MOX'!BD3)</f>
        <v/>
      </c>
      <c r="D41" s="110"/>
    </row>
    <row r="42" spans="1:4" x14ac:dyDescent="0.2">
      <c r="A42" s="130"/>
      <c r="B42" s="82">
        <v>311</v>
      </c>
      <c r="C42" s="407" t="str">
        <f>IF('300_LWR_MOX'!BJ3="","",'300_LWR_MOX'!BJ3)</f>
        <v/>
      </c>
      <c r="D42" s="110"/>
    </row>
    <row r="43" spans="1:4" x14ac:dyDescent="0.2">
      <c r="A43" s="130"/>
      <c r="B43" s="82">
        <v>312</v>
      </c>
      <c r="C43" s="407" t="str">
        <f>IF('300_LWR_MOX'!BP3="","",'300_LWR_MOX'!BP3)</f>
        <v/>
      </c>
      <c r="D43" s="110"/>
    </row>
    <row r="44" spans="1:4" x14ac:dyDescent="0.2">
      <c r="A44" s="130"/>
      <c r="B44" s="82">
        <v>313</v>
      </c>
      <c r="C44" s="407" t="str">
        <f>IF('300_LWR_MOX'!BV3="","",'300_LWR_MOX'!BV3)</f>
        <v/>
      </c>
      <c r="D44" s="110"/>
    </row>
    <row r="45" spans="1:4" x14ac:dyDescent="0.2">
      <c r="A45" s="130"/>
      <c r="B45" s="82">
        <v>314</v>
      </c>
      <c r="C45" s="407" t="str">
        <f>IF('300_LWR_MOX'!CB3="","",'300_LWR_MOX'!CB3)</f>
        <v/>
      </c>
      <c r="D45" s="110"/>
    </row>
    <row r="46" spans="1:4" x14ac:dyDescent="0.2">
      <c r="A46" s="130"/>
      <c r="B46" s="82">
        <v>315</v>
      </c>
      <c r="C46" s="407" t="str">
        <f>IF('300_LWR_MOX'!CH3="","",'300_LWR_MOX'!CH3)</f>
        <v/>
      </c>
      <c r="D46" s="110"/>
    </row>
    <row r="47" spans="1:4" x14ac:dyDescent="0.2">
      <c r="B47" s="116"/>
      <c r="D47" s="110"/>
    </row>
    <row r="48" spans="1:4" s="337" customFormat="1" x14ac:dyDescent="0.2">
      <c r="A48" s="394" t="s">
        <v>160</v>
      </c>
      <c r="B48" s="60">
        <v>400</v>
      </c>
      <c r="C48" s="394" t="s">
        <v>256</v>
      </c>
      <c r="D48" s="110"/>
    </row>
    <row r="49" spans="1:4" x14ac:dyDescent="0.2">
      <c r="A49" s="366" t="s">
        <v>162</v>
      </c>
      <c r="B49" s="82">
        <v>401</v>
      </c>
      <c r="C49" s="411" t="str">
        <f>IF('400_LWR_IMF'!B3="","",'400_LWR_IMF'!B3)</f>
        <v>IMF-NpPu (one recycle)</v>
      </c>
      <c r="D49" s="110"/>
    </row>
    <row r="50" spans="1:4" x14ac:dyDescent="0.2">
      <c r="A50" s="367" t="s">
        <v>161</v>
      </c>
      <c r="B50" s="82">
        <v>402</v>
      </c>
      <c r="C50" s="411" t="str">
        <f>IF('400_LWR_IMF'!H3="","",'400_LWR_IMF'!H3)</f>
        <v>IMF-TRU (one recycle)</v>
      </c>
      <c r="D50" s="110"/>
    </row>
    <row r="51" spans="1:4" x14ac:dyDescent="0.2">
      <c r="A51" s="130"/>
      <c r="B51" s="82">
        <v>403</v>
      </c>
      <c r="C51" s="411" t="str">
        <f>IF('400_LWR_IMF'!N3="","",'400_LWR_IMF'!N3)</f>
        <v>IMF-Pu (multi-recycle)</v>
      </c>
      <c r="D51" s="110"/>
    </row>
    <row r="52" spans="1:4" x14ac:dyDescent="0.2">
      <c r="A52" s="130"/>
      <c r="B52" s="82">
        <v>404</v>
      </c>
      <c r="C52" s="411" t="str">
        <f>IF('400_LWR_IMF'!T3="","",'400_LWR_IMF'!T3)</f>
        <v>IMF-NpPu (multi-recycle)</v>
      </c>
      <c r="D52" s="110"/>
    </row>
    <row r="53" spans="1:4" ht="14.25" customHeight="1" x14ac:dyDescent="0.2">
      <c r="A53" s="130"/>
      <c r="B53" s="82">
        <v>405</v>
      </c>
      <c r="C53" s="411" t="str">
        <f>IF('400_LWR_IMF'!Z3="","",'400_LWR_IMF'!Z3)</f>
        <v>IMF-NpPuAm (multi-recycle)</v>
      </c>
      <c r="D53" s="110"/>
    </row>
    <row r="54" spans="1:4" x14ac:dyDescent="0.2">
      <c r="A54" s="110"/>
      <c r="B54" s="403">
        <v>406</v>
      </c>
      <c r="C54" s="426" t="str">
        <f>IF('400_LWR_IMF'!AF3="","",'400_LWR_IMF'!AF3)</f>
        <v>IMF-TRU (multi-recycle)</v>
      </c>
      <c r="D54" s="110"/>
    </row>
    <row r="55" spans="1:4" x14ac:dyDescent="0.2">
      <c r="A55" s="130"/>
      <c r="B55" s="82">
        <v>407</v>
      </c>
      <c r="C55" s="407" t="str">
        <f>IF('400_LWR_IMF'!AL3="","",'400_LWR_IMF'!AL3)</f>
        <v/>
      </c>
      <c r="D55" s="110"/>
    </row>
    <row r="56" spans="1:4" x14ac:dyDescent="0.2">
      <c r="A56" s="130"/>
      <c r="B56" s="82">
        <v>408</v>
      </c>
      <c r="C56" s="407" t="str">
        <f>IF('400_LWR_IMF'!AR3="","",'400_LWR_IMF'!AR3)</f>
        <v/>
      </c>
      <c r="D56" s="110"/>
    </row>
    <row r="57" spans="1:4" x14ac:dyDescent="0.2">
      <c r="A57" s="130"/>
      <c r="B57" s="82">
        <v>409</v>
      </c>
      <c r="C57" s="407" t="str">
        <f>IF('400_LWR_IMF'!AX3="","",'400_LWR_IMF'!AX3)</f>
        <v/>
      </c>
      <c r="D57" s="110"/>
    </row>
    <row r="58" spans="1:4" x14ac:dyDescent="0.2">
      <c r="A58" s="130"/>
      <c r="B58" s="82">
        <v>410</v>
      </c>
      <c r="C58" s="407" t="str">
        <f>IF('400_LWR_IMF'!BD3="","",'400_LWR_IMF'!BD3)</f>
        <v/>
      </c>
      <c r="D58" s="110"/>
    </row>
    <row r="59" spans="1:4" x14ac:dyDescent="0.2">
      <c r="A59" s="130"/>
      <c r="B59" s="82">
        <v>411</v>
      </c>
      <c r="C59" s="407" t="str">
        <f>IF('400_LWR_IMF'!BJ3="","",'400_LWR_IMF'!BJ3)</f>
        <v/>
      </c>
      <c r="D59" s="110"/>
    </row>
    <row r="60" spans="1:4" x14ac:dyDescent="0.2">
      <c r="A60" s="130"/>
      <c r="B60" s="82">
        <v>412</v>
      </c>
      <c r="C60" s="407" t="str">
        <f>IF('400_LWR_IMF'!BP3="","",'400_LWR_IMF'!BP3)</f>
        <v/>
      </c>
      <c r="D60" s="110"/>
    </row>
    <row r="61" spans="1:4" x14ac:dyDescent="0.2">
      <c r="A61" s="130"/>
      <c r="B61" s="82">
        <v>413</v>
      </c>
      <c r="C61" s="407" t="str">
        <f>IF('400_LWR_IMF'!BV3="","",'400_LWR_IMF'!BV3)</f>
        <v/>
      </c>
      <c r="D61" s="110"/>
    </row>
    <row r="62" spans="1:4" x14ac:dyDescent="0.2">
      <c r="A62" s="130"/>
      <c r="B62" s="82">
        <v>414</v>
      </c>
      <c r="C62" s="407" t="str">
        <f>IF('400_LWR_IMF'!CB3="","",'400_LWR_IMF'!CB3)</f>
        <v/>
      </c>
      <c r="D62" s="110"/>
    </row>
    <row r="63" spans="1:4" x14ac:dyDescent="0.2">
      <c r="A63" s="130"/>
      <c r="B63" s="82">
        <v>415</v>
      </c>
      <c r="C63" s="407" t="str">
        <f>IF('400_LWR_IMF'!CH3="","",'400_LWR_IMF'!CH3)</f>
        <v/>
      </c>
      <c r="D63" s="110"/>
    </row>
    <row r="64" spans="1:4" x14ac:dyDescent="0.2">
      <c r="B64" s="116"/>
      <c r="D64" s="110"/>
    </row>
    <row r="65" spans="1:5" s="337" customFormat="1" x14ac:dyDescent="0.2">
      <c r="A65" s="396" t="s">
        <v>280</v>
      </c>
      <c r="B65" s="60">
        <v>500</v>
      </c>
      <c r="C65" s="394" t="s">
        <v>257</v>
      </c>
      <c r="D65" s="110"/>
    </row>
    <row r="66" spans="1:5" x14ac:dyDescent="0.2">
      <c r="A66" s="110"/>
      <c r="B66" s="82">
        <v>501</v>
      </c>
      <c r="C66" s="407" t="str">
        <f>IF('500_Other_Thermal_Recycle'!B3="","",'500_Other_Thermal_Recycle'!B3)</f>
        <v>HWR DUPIC (ORNL)</v>
      </c>
      <c r="D66" s="110"/>
    </row>
    <row r="67" spans="1:5" x14ac:dyDescent="0.2">
      <c r="A67" s="110"/>
      <c r="B67" s="82">
        <v>502</v>
      </c>
      <c r="C67" s="407" t="str">
        <f>IF('500_Other_Thermal_Recycle'!H3="","",'500_Other_Thermal_Recycle'!H3)</f>
        <v/>
      </c>
      <c r="D67" s="110"/>
    </row>
    <row r="68" spans="1:5" x14ac:dyDescent="0.2">
      <c r="A68" s="110"/>
      <c r="B68" s="82">
        <v>503</v>
      </c>
      <c r="C68" s="407" t="str">
        <f>IF('500_Other_Thermal_Recycle'!N3="","",'500_Other_Thermal_Recycle'!N3)</f>
        <v/>
      </c>
      <c r="D68" s="110"/>
    </row>
    <row r="69" spans="1:5" x14ac:dyDescent="0.2">
      <c r="A69" s="110"/>
      <c r="B69" s="82">
        <v>504</v>
      </c>
      <c r="C69" s="407" t="str">
        <f>IF('500_Other_Thermal_Recycle'!T3="","",'500_Other_Thermal_Recycle'!T3)</f>
        <v/>
      </c>
      <c r="D69" s="110"/>
    </row>
    <row r="70" spans="1:5" x14ac:dyDescent="0.2">
      <c r="A70" s="110"/>
      <c r="B70" s="82">
        <v>505</v>
      </c>
      <c r="C70" s="407" t="str">
        <f>IF('500_Other_Thermal_Recycle'!Z3="","",'500_Other_Thermal_Recycle'!Z3)</f>
        <v/>
      </c>
      <c r="D70" s="110"/>
    </row>
    <row r="71" spans="1:5" x14ac:dyDescent="0.2">
      <c r="A71" s="110"/>
      <c r="B71" s="82">
        <v>506</v>
      </c>
      <c r="C71" s="407" t="str">
        <f>IF('500_Other_Thermal_Recycle'!AF3="","",'500_Other_Thermal_Recycle'!AF3)</f>
        <v/>
      </c>
      <c r="D71" s="110"/>
    </row>
    <row r="72" spans="1:5" x14ac:dyDescent="0.2">
      <c r="A72" s="110"/>
      <c r="B72" s="82">
        <v>507</v>
      </c>
      <c r="C72" s="407" t="str">
        <f>IF('500_Other_Thermal_Recycle'!AL3="","",'500_Other_Thermal_Recycle'!AL3)</f>
        <v/>
      </c>
      <c r="D72" s="110"/>
    </row>
    <row r="73" spans="1:5" x14ac:dyDescent="0.2">
      <c r="A73" s="110"/>
      <c r="B73" s="82">
        <v>508</v>
      </c>
      <c r="C73" s="407" t="str">
        <f>IF('500_Other_Thermal_Recycle'!AR3="","",'500_Other_Thermal_Recycle'!AR3)</f>
        <v/>
      </c>
      <c r="D73" s="110"/>
    </row>
    <row r="74" spans="1:5" x14ac:dyDescent="0.2">
      <c r="A74" s="110"/>
      <c r="B74" s="82">
        <v>509</v>
      </c>
      <c r="C74" s="407" t="str">
        <f>IF('500_Other_Thermal_Recycle'!AX3="","",'500_Other_Thermal_Recycle'!AX3)</f>
        <v/>
      </c>
      <c r="D74" s="110"/>
    </row>
    <row r="75" spans="1:5" x14ac:dyDescent="0.2">
      <c r="A75" s="110"/>
      <c r="B75" s="82">
        <v>510</v>
      </c>
      <c r="C75" s="407" t="str">
        <f>IF('500_Other_Thermal_Recycle'!BD3="","",'500_Other_Thermal_Recycle'!BD3)</f>
        <v/>
      </c>
      <c r="D75" s="110"/>
    </row>
    <row r="76" spans="1:5" x14ac:dyDescent="0.2">
      <c r="B76" s="116"/>
      <c r="D76" s="110"/>
    </row>
    <row r="77" spans="1:5" s="337" customFormat="1" x14ac:dyDescent="0.2">
      <c r="A77" s="395" t="s">
        <v>281</v>
      </c>
      <c r="B77" s="60">
        <v>600</v>
      </c>
      <c r="C77" s="394" t="s">
        <v>297</v>
      </c>
      <c r="D77" s="110"/>
    </row>
    <row r="78" spans="1:5" x14ac:dyDescent="0.2">
      <c r="A78" s="327"/>
      <c r="B78" s="82">
        <v>601</v>
      </c>
      <c r="C78" s="49" t="str">
        <f>'600_Metal_Cooled_FR'!B3</f>
        <v>UOX to FR-metal (you select CR)</v>
      </c>
      <c r="D78" s="110"/>
      <c r="E78" s="425" t="s">
        <v>309</v>
      </c>
    </row>
    <row r="79" spans="1:5" x14ac:dyDescent="0.2">
      <c r="A79" s="327"/>
      <c r="B79" s="82">
        <v>602</v>
      </c>
      <c r="C79" s="49" t="str">
        <f>'600_Metal_Cooled_FR'!H3</f>
        <v>UOX to FR-oxide (you select CR)</v>
      </c>
      <c r="D79" s="110"/>
      <c r="E79" s="425" t="s">
        <v>309</v>
      </c>
    </row>
    <row r="80" spans="1:5" x14ac:dyDescent="0.2">
      <c r="A80" s="367" t="s">
        <v>170</v>
      </c>
      <c r="B80" s="82">
        <v>603</v>
      </c>
      <c r="C80" s="412" t="str">
        <f>IF('600_Metal_Cooled_FR'!N3="","",'600_Metal_Cooled_FR'!N3)</f>
        <v>UOX to FR-mtl-0.00</v>
      </c>
      <c r="D80" s="110"/>
    </row>
    <row r="81" spans="1:4" x14ac:dyDescent="0.2">
      <c r="A81" s="367" t="s">
        <v>171</v>
      </c>
      <c r="B81" s="82">
        <v>604</v>
      </c>
      <c r="C81" s="412" t="str">
        <f>IF('600_Metal_Cooled_FR'!T3="","",'600_Metal_Cooled_FR'!T3)</f>
        <v>UOX to FR-mtl-0.25</v>
      </c>
      <c r="D81" s="110"/>
    </row>
    <row r="82" spans="1:4" x14ac:dyDescent="0.2">
      <c r="A82" s="367" t="s">
        <v>172</v>
      </c>
      <c r="B82" s="82">
        <v>605</v>
      </c>
      <c r="C82" s="412" t="str">
        <f>IF('600_Metal_Cooled_FR'!Z3="","",'600_Metal_Cooled_FR'!Z3)</f>
        <v>UOX to FR-mtl-0.50</v>
      </c>
      <c r="D82" s="110"/>
    </row>
    <row r="83" spans="1:4" x14ac:dyDescent="0.2">
      <c r="A83" s="367" t="s">
        <v>173</v>
      </c>
      <c r="B83" s="82">
        <v>606</v>
      </c>
      <c r="C83" s="412" t="str">
        <f>IF('600_Metal_Cooled_FR'!AF3="","",'600_Metal_Cooled_FR'!AF3)</f>
        <v>UOX to FR-mtl-0.75</v>
      </c>
      <c r="D83" s="110"/>
    </row>
    <row r="84" spans="1:4" x14ac:dyDescent="0.2">
      <c r="A84" s="367" t="s">
        <v>174</v>
      </c>
      <c r="B84" s="82">
        <v>607</v>
      </c>
      <c r="C84" s="412" t="str">
        <f>IF('600_Metal_Cooled_FR'!AL3="","",'600_Metal_Cooled_FR'!AL3)</f>
        <v>UOX to FR-mtl-1.00</v>
      </c>
      <c r="D84" s="110"/>
    </row>
    <row r="85" spans="1:4" x14ac:dyDescent="0.2">
      <c r="A85" s="367" t="s">
        <v>175</v>
      </c>
      <c r="B85" s="82">
        <v>608</v>
      </c>
      <c r="C85" s="412" t="str">
        <f>IF('600_Metal_Cooled_FR'!AR3="","",'600_Metal_Cooled_FR'!AR3)</f>
        <v>UOX to FR-ox-0.00</v>
      </c>
      <c r="D85" s="110"/>
    </row>
    <row r="86" spans="1:4" x14ac:dyDescent="0.2">
      <c r="A86" s="367" t="s">
        <v>176</v>
      </c>
      <c r="B86" s="82">
        <v>609</v>
      </c>
      <c r="C86" s="412" t="str">
        <f>IF('600_Metal_Cooled_FR'!AX3="","",'600_Metal_Cooled_FR'!AX3)</f>
        <v>UOX to FR-ox-0.25</v>
      </c>
      <c r="D86" s="110"/>
    </row>
    <row r="87" spans="1:4" x14ac:dyDescent="0.2">
      <c r="A87" s="367" t="s">
        <v>177</v>
      </c>
      <c r="B87" s="82">
        <v>610</v>
      </c>
      <c r="C87" s="412" t="str">
        <f>IF('600_Metal_Cooled_FR'!BD3="","",'600_Metal_Cooled_FR'!BD3)</f>
        <v>UOX to FR-ox-0.50</v>
      </c>
      <c r="D87" s="110"/>
    </row>
    <row r="88" spans="1:4" x14ac:dyDescent="0.2">
      <c r="A88" s="367" t="s">
        <v>178</v>
      </c>
      <c r="B88" s="82">
        <v>611</v>
      </c>
      <c r="C88" s="412" t="str">
        <f>IF('600_Metal_Cooled_FR'!BJ3="","",'600_Metal_Cooled_FR'!BJ3)</f>
        <v>UOX to FR-ox-0.75</v>
      </c>
      <c r="D88" s="110"/>
    </row>
    <row r="89" spans="1:4" x14ac:dyDescent="0.2">
      <c r="A89" s="367" t="s">
        <v>179</v>
      </c>
      <c r="B89" s="82">
        <v>612</v>
      </c>
      <c r="C89" s="412" t="str">
        <f>IF('600_Metal_Cooled_FR'!BP3="","",'600_Metal_Cooled_FR'!BP3)</f>
        <v>UOX to FR-ox-1.00</v>
      </c>
      <c r="D89" s="110"/>
    </row>
    <row r="90" spans="1:4" x14ac:dyDescent="0.2">
      <c r="A90" s="367" t="s">
        <v>168</v>
      </c>
      <c r="B90" s="82">
        <v>613</v>
      </c>
      <c r="C90" s="412" t="str">
        <f>IF('600_Metal_Cooled_FR'!BV3="","",'600_Metal_Cooled_FR'!BV3)</f>
        <v>UOX to CR=0.25</v>
      </c>
      <c r="D90" s="110"/>
    </row>
    <row r="91" spans="1:4" x14ac:dyDescent="0.2">
      <c r="A91" s="367" t="s">
        <v>169</v>
      </c>
      <c r="B91" s="82">
        <v>614</v>
      </c>
      <c r="C91" s="412" t="str">
        <f>IF('600_Metal_Cooled_FR'!CB3="","",'600_Metal_Cooled_FR'!CB3)</f>
        <v>UOX to CR=1.07</v>
      </c>
      <c r="D91" s="110"/>
    </row>
    <row r="92" spans="1:4" x14ac:dyDescent="0.2">
      <c r="A92" s="393" t="s">
        <v>190</v>
      </c>
      <c r="B92" s="82">
        <v>615</v>
      </c>
      <c r="C92" s="49" t="str">
        <f>IF('600_Metal_Cooled_FR'!CH3="","",'600_Metal_Cooled_FR'!CH3)</f>
        <v>MOX-NpPu to CR=0.25</v>
      </c>
      <c r="D92" s="110"/>
    </row>
    <row r="93" spans="1:4" x14ac:dyDescent="0.2">
      <c r="A93" s="393" t="s">
        <v>192</v>
      </c>
      <c r="B93" s="82">
        <v>616</v>
      </c>
      <c r="C93" s="49" t="str">
        <f>IF('600_Metal_Cooled_FR'!CN3="","",'600_Metal_Cooled_FR'!CN3)</f>
        <v>IMF-NpPu to CR=0.25</v>
      </c>
      <c r="D93" s="110"/>
    </row>
    <row r="94" spans="1:4" x14ac:dyDescent="0.2">
      <c r="A94" s="393" t="s">
        <v>191</v>
      </c>
      <c r="B94" s="82">
        <v>617</v>
      </c>
      <c r="C94" s="49" t="str">
        <f>IF('600_Metal_Cooled_FR'!CT3="","",'600_Metal_Cooled_FR'!CT3)</f>
        <v>IMF-NpPu to CR=1.07</v>
      </c>
      <c r="D94" s="110"/>
    </row>
    <row r="95" spans="1:4" x14ac:dyDescent="0.2">
      <c r="A95" s="327"/>
      <c r="B95" s="82">
        <v>618</v>
      </c>
      <c r="C95" s="407" t="str">
        <f>IF('600_Metal_Cooled_FR'!CZ3="","",'600_Metal_Cooled_FR'!CZ3)</f>
        <v>INPRO FR</v>
      </c>
      <c r="D95" s="110"/>
    </row>
    <row r="96" spans="1:4" x14ac:dyDescent="0.2">
      <c r="A96" s="327"/>
      <c r="B96" s="82">
        <v>619</v>
      </c>
      <c r="C96" s="407" t="str">
        <f>IF('600_Metal_Cooled_FR'!DF3="","",'600_Metal_Cooled_FR'!DF3)</f>
        <v>UOX to FR-mtl-1.125</v>
      </c>
      <c r="D96" s="110"/>
    </row>
    <row r="97" spans="1:4" x14ac:dyDescent="0.2">
      <c r="A97" s="327"/>
      <c r="B97" s="82">
        <v>620</v>
      </c>
      <c r="C97" s="407" t="str">
        <f>IF('600_Metal_Cooled_FR'!DL3="","",'600_Metal_Cooled_FR'!DL3)</f>
        <v>UOX to FR-mtl-1.435</v>
      </c>
      <c r="D97" s="110"/>
    </row>
    <row r="98" spans="1:4" x14ac:dyDescent="0.2">
      <c r="A98" s="327"/>
      <c r="B98" s="82">
        <v>621</v>
      </c>
      <c r="C98" s="407" t="str">
        <f>IF('600_Metal_Cooled_FR'!DR3="","",'600_Metal_Cooled_FR'!DR3)</f>
        <v>UOX to FR-mtl-1.520</v>
      </c>
      <c r="D98" s="110"/>
    </row>
    <row r="99" spans="1:4" x14ac:dyDescent="0.2">
      <c r="A99" s="327"/>
      <c r="B99" s="82">
        <v>622</v>
      </c>
      <c r="C99" s="407" t="str">
        <f>IF('600_Metal_Cooled_FR'!DX3="","",'600_Metal_Cooled_FR'!DX3)</f>
        <v>UOX to FR-mtl-1.665</v>
      </c>
      <c r="D99" s="110"/>
    </row>
    <row r="100" spans="1:4" x14ac:dyDescent="0.2">
      <c r="A100" s="327"/>
      <c r="B100" s="82">
        <v>623</v>
      </c>
      <c r="C100" s="407" t="str">
        <f>IF('600_Metal_Cooled_FR'!ED3="","",'600_Metal_Cooled_FR'!ED3)</f>
        <v>UOX to FR-mtl-1.750</v>
      </c>
      <c r="D100" s="110"/>
    </row>
    <row r="101" spans="1:4" x14ac:dyDescent="0.2">
      <c r="A101" s="327"/>
      <c r="B101" s="82">
        <v>624</v>
      </c>
      <c r="C101" s="407" t="str">
        <f>IF('600_Metal_Cooled_FR'!EJ3="","",'600_Metal_Cooled_FR'!EJ3)</f>
        <v/>
      </c>
      <c r="D101" s="110"/>
    </row>
    <row r="102" spans="1:4" x14ac:dyDescent="0.2">
      <c r="A102" s="326"/>
      <c r="B102" s="403">
        <v>625</v>
      </c>
      <c r="C102" s="413" t="str">
        <f>IF('600_Metal_Cooled_FR'!EP3="","",'600_Metal_Cooled_FR'!EP3)</f>
        <v/>
      </c>
      <c r="D102" s="110"/>
    </row>
    <row r="103" spans="1:4" x14ac:dyDescent="0.2">
      <c r="A103" s="130"/>
      <c r="B103" s="82">
        <v>626</v>
      </c>
      <c r="C103" s="407" t="str">
        <f>IF('600_Metal_Cooled_FR'!EV3="","",'600_Metal_Cooled_FR'!EV3)</f>
        <v/>
      </c>
      <c r="D103" s="110"/>
    </row>
    <row r="104" spans="1:4" x14ac:dyDescent="0.2">
      <c r="A104" s="130"/>
      <c r="B104" s="82">
        <v>627</v>
      </c>
      <c r="C104" s="407" t="str">
        <f>IF('600_Metal_Cooled_FR'!FB3="","",'600_Metal_Cooled_FR'!FB3)</f>
        <v/>
      </c>
      <c r="D104" s="110"/>
    </row>
    <row r="105" spans="1:4" x14ac:dyDescent="0.2">
      <c r="A105" s="130"/>
      <c r="B105" s="82">
        <v>628</v>
      </c>
      <c r="C105" s="407" t="str">
        <f>IF('600_Metal_Cooled_FR'!FH3="","",'600_Metal_Cooled_FR'!FH3)</f>
        <v/>
      </c>
      <c r="D105" s="110"/>
    </row>
    <row r="106" spans="1:4" x14ac:dyDescent="0.2">
      <c r="A106" s="130"/>
      <c r="B106" s="82">
        <v>629</v>
      </c>
      <c r="C106" s="407" t="str">
        <f>IF('600_Metal_Cooled_FR'!FN3="","",'600_Metal_Cooled_FR'!FN3)</f>
        <v/>
      </c>
      <c r="D106" s="110"/>
    </row>
    <row r="107" spans="1:4" x14ac:dyDescent="0.2">
      <c r="A107" s="130"/>
      <c r="B107" s="82">
        <v>630</v>
      </c>
      <c r="C107" s="407" t="str">
        <f>IF('600_Metal_Cooled_FR'!FT3="","",'600_Metal_Cooled_FR'!FT3)</f>
        <v/>
      </c>
      <c r="D107" s="110"/>
    </row>
    <row r="108" spans="1:4" x14ac:dyDescent="0.2">
      <c r="B108" s="116"/>
      <c r="D108" s="110"/>
    </row>
    <row r="109" spans="1:4" s="337" customFormat="1" x14ac:dyDescent="0.2">
      <c r="A109" s="396" t="s">
        <v>280</v>
      </c>
      <c r="B109" s="60">
        <v>700</v>
      </c>
      <c r="C109" s="394" t="s">
        <v>279</v>
      </c>
      <c r="D109" s="110"/>
    </row>
    <row r="110" spans="1:4" x14ac:dyDescent="0.2">
      <c r="A110" s="110"/>
      <c r="B110" s="82">
        <v>701</v>
      </c>
      <c r="C110" s="407" t="str">
        <f>IF('700_Other_Cooled_FR'!B3="","",'700_Other_Cooled_FR'!B3)</f>
        <v/>
      </c>
      <c r="D110" s="110"/>
    </row>
    <row r="111" spans="1:4" x14ac:dyDescent="0.2">
      <c r="A111" s="110"/>
      <c r="B111" s="82">
        <v>702</v>
      </c>
      <c r="C111" s="407" t="str">
        <f>IF('700_Other_Cooled_FR'!H3="","",'700_Other_Cooled_FR'!H3)</f>
        <v>Beginning of SFR deployment (2080)</v>
      </c>
      <c r="D111" s="110"/>
    </row>
    <row r="112" spans="1:4" x14ac:dyDescent="0.2">
      <c r="A112" s="110"/>
      <c r="B112" s="82">
        <v>703</v>
      </c>
      <c r="C112" s="407" t="str">
        <f>IF('700_Other_Cooled_FR'!N3="","",'700_Other_Cooled_FR'!N3)</f>
        <v>End of SFR deployment (2080)</v>
      </c>
      <c r="D112" s="110"/>
    </row>
    <row r="113" spans="1:4" x14ac:dyDescent="0.2">
      <c r="A113" s="110"/>
      <c r="B113" s="82">
        <v>704</v>
      </c>
      <c r="C113" s="407" t="str">
        <f>IF('700_Other_Cooled_FR'!T3="","",'700_Other_Cooled_FR'!T3)</f>
        <v>SFR fleet equilibrium (2080)</v>
      </c>
      <c r="D113" s="110"/>
    </row>
    <row r="114" spans="1:4" x14ac:dyDescent="0.2">
      <c r="A114" s="110"/>
      <c r="B114" s="82">
        <v>705</v>
      </c>
      <c r="C114" s="407" t="str">
        <f>IF('700_Other_Cooled_FR'!Z3="","",'700_Other_Cooled_FR'!Z3)</f>
        <v>Beginning of SFR deployment (2080)</v>
      </c>
      <c r="D114" s="110"/>
    </row>
    <row r="115" spans="1:4" x14ac:dyDescent="0.2">
      <c r="A115" s="110"/>
      <c r="B115" s="82">
        <v>706</v>
      </c>
      <c r="C115" s="407" t="str">
        <f>IF('700_Other_Cooled_FR'!AF3="","",'700_Other_Cooled_FR'!AF3)</f>
        <v/>
      </c>
      <c r="D115" s="110"/>
    </row>
    <row r="116" spans="1:4" x14ac:dyDescent="0.2">
      <c r="A116" s="110"/>
      <c r="B116" s="82">
        <v>707</v>
      </c>
      <c r="C116" s="407" t="str">
        <f>IF('700_Other_Cooled_FR'!AL3="","",'700_Other_Cooled_FR'!AL3)</f>
        <v>UOX to FR-mtl-1.00-p5</v>
      </c>
      <c r="D116" s="110"/>
    </row>
    <row r="117" spans="1:4" x14ac:dyDescent="0.2">
      <c r="A117" s="110"/>
      <c r="B117" s="82">
        <v>708</v>
      </c>
      <c r="C117" s="407" t="str">
        <f>IF('700_Other_Cooled_FR'!AR3="","",'700_Other_Cooled_FR'!AR3)</f>
        <v/>
      </c>
      <c r="D117" s="110"/>
    </row>
    <row r="118" spans="1:4" x14ac:dyDescent="0.2">
      <c r="A118" s="110"/>
      <c r="B118" s="82">
        <v>709</v>
      </c>
      <c r="C118" s="407" t="str">
        <f>IF('700_Other_Cooled_FR'!AX3="","",'700_Other_Cooled_FR'!AX3)</f>
        <v/>
      </c>
      <c r="D118" s="110"/>
    </row>
    <row r="119" spans="1:4" x14ac:dyDescent="0.2">
      <c r="A119" s="110"/>
      <c r="B119" s="82">
        <v>710</v>
      </c>
      <c r="C119" s="407" t="str">
        <f>IF('700_Other_Cooled_FR'!BD3="","",'700_Other_Cooled_FR'!BD3)</f>
        <v>code-to-code case</v>
      </c>
      <c r="D119" s="110"/>
    </row>
    <row r="120" spans="1:4" x14ac:dyDescent="0.2">
      <c r="D120" s="110"/>
    </row>
    <row r="121" spans="1:4" x14ac:dyDescent="0.2">
      <c r="A121" s="110"/>
      <c r="B121" s="110"/>
      <c r="C121" s="110"/>
      <c r="D121" s="110"/>
    </row>
  </sheetData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GoTo_100_Click">
                <anchor moveWithCells="1">
                  <from>
                    <xdr:col>2</xdr:col>
                    <xdr:colOff>1657350</xdr:colOff>
                    <xdr:row>6</xdr:row>
                    <xdr:rowOff>0</xdr:rowOff>
                  </from>
                  <to>
                    <xdr:col>2</xdr:col>
                    <xdr:colOff>2771775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GoTo_START_Here_Click">
                <anchor moveWithCells="1">
                  <from>
                    <xdr:col>4</xdr:col>
                    <xdr:colOff>371475</xdr:colOff>
                    <xdr:row>1</xdr:row>
                    <xdr:rowOff>57150</xdr:rowOff>
                  </from>
                  <to>
                    <xdr:col>6</xdr:col>
                    <xdr:colOff>314325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GoTo_200_Click">
                <anchor moveWithCells="1">
                  <from>
                    <xdr:col>2</xdr:col>
                    <xdr:colOff>1657350</xdr:colOff>
                    <xdr:row>18</xdr:row>
                    <xdr:rowOff>0</xdr:rowOff>
                  </from>
                  <to>
                    <xdr:col>2</xdr:col>
                    <xdr:colOff>2771775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Button 5">
              <controlPr defaultSize="0" print="0" autoFill="0" autoPict="0" macro="[0]!GoTo_300_Click">
                <anchor moveWithCells="1">
                  <from>
                    <xdr:col>2</xdr:col>
                    <xdr:colOff>1657350</xdr:colOff>
                    <xdr:row>30</xdr:row>
                    <xdr:rowOff>9525</xdr:rowOff>
                  </from>
                  <to>
                    <xdr:col>2</xdr:col>
                    <xdr:colOff>2771775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8" name="Button 6">
              <controlPr defaultSize="0" print="0" autoFill="0" autoPict="0" macro="[0]!GoTo_400_Click">
                <anchor moveWithCells="1">
                  <from>
                    <xdr:col>2</xdr:col>
                    <xdr:colOff>1647825</xdr:colOff>
                    <xdr:row>47</xdr:row>
                    <xdr:rowOff>0</xdr:rowOff>
                  </from>
                  <to>
                    <xdr:col>2</xdr:col>
                    <xdr:colOff>2762250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9" name="Button 7">
              <controlPr defaultSize="0" print="0" autoFill="0" autoPict="0" macro="[0]!GoTo_500_Click">
                <anchor moveWithCells="1">
                  <from>
                    <xdr:col>2</xdr:col>
                    <xdr:colOff>1657350</xdr:colOff>
                    <xdr:row>64</xdr:row>
                    <xdr:rowOff>0</xdr:rowOff>
                  </from>
                  <to>
                    <xdr:col>2</xdr:col>
                    <xdr:colOff>2771775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0" name="Button 9">
              <controlPr defaultSize="0" print="0" autoFill="0" autoPict="0" macro="[0]!GoTo_600_Click">
                <anchor moveWithCells="1">
                  <from>
                    <xdr:col>2</xdr:col>
                    <xdr:colOff>1657350</xdr:colOff>
                    <xdr:row>76</xdr:row>
                    <xdr:rowOff>0</xdr:rowOff>
                  </from>
                  <to>
                    <xdr:col>2</xdr:col>
                    <xdr:colOff>2771775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1" name="Button 10">
              <controlPr defaultSize="0" print="0" autoFill="0" autoPict="0" macro="[0]!GoTo_700_Click">
                <anchor moveWithCells="1">
                  <from>
                    <xdr:col>2</xdr:col>
                    <xdr:colOff>1657350</xdr:colOff>
                    <xdr:row>108</xdr:row>
                    <xdr:rowOff>0</xdr:rowOff>
                  </from>
                  <to>
                    <xdr:col>2</xdr:col>
                    <xdr:colOff>2771775</xdr:colOff>
                    <xdr:row>109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indexed="10"/>
  </sheetPr>
  <dimension ref="A1:C47"/>
  <sheetViews>
    <sheetView topLeftCell="A3" workbookViewId="0">
      <selection activeCell="E33" sqref="E33"/>
    </sheetView>
  </sheetViews>
  <sheetFormatPr defaultRowHeight="12.75" x14ac:dyDescent="0.2"/>
  <cols>
    <col min="2" max="2" width="114.42578125" customWidth="1"/>
    <col min="3" max="3" width="1.42578125" customWidth="1"/>
  </cols>
  <sheetData>
    <row r="1" spans="1:3" x14ac:dyDescent="0.2">
      <c r="A1" s="388" t="s">
        <v>198</v>
      </c>
      <c r="B1" s="388"/>
      <c r="C1" s="110"/>
    </row>
    <row r="2" spans="1:3" x14ac:dyDescent="0.2">
      <c r="A2" s="389"/>
      <c r="B2" s="390" t="s">
        <v>274</v>
      </c>
      <c r="C2" s="110"/>
    </row>
    <row r="3" spans="1:3" x14ac:dyDescent="0.2">
      <c r="A3" s="389"/>
      <c r="B3" s="45" t="s">
        <v>275</v>
      </c>
      <c r="C3" s="110"/>
    </row>
    <row r="4" spans="1:3" x14ac:dyDescent="0.2">
      <c r="A4" s="389"/>
      <c r="B4" s="391" t="s">
        <v>276</v>
      </c>
      <c r="C4" s="110"/>
    </row>
    <row r="5" spans="1:3" x14ac:dyDescent="0.2">
      <c r="A5" s="389"/>
      <c r="B5" s="389"/>
      <c r="C5" s="110"/>
    </row>
    <row r="6" spans="1:3" x14ac:dyDescent="0.2">
      <c r="A6" s="394" t="s">
        <v>277</v>
      </c>
      <c r="B6" s="394" t="s">
        <v>278</v>
      </c>
      <c r="C6" s="110"/>
    </row>
    <row r="7" spans="1:3" x14ac:dyDescent="0.2">
      <c r="A7" s="389"/>
      <c r="B7" s="389"/>
      <c r="C7" s="110"/>
    </row>
    <row r="8" spans="1:3" x14ac:dyDescent="0.2">
      <c r="A8" s="251">
        <v>1500</v>
      </c>
      <c r="B8" t="s">
        <v>199</v>
      </c>
      <c r="C8" s="110"/>
    </row>
    <row r="9" spans="1:3" x14ac:dyDescent="0.2">
      <c r="A9" s="252">
        <v>0.9</v>
      </c>
      <c r="B9" s="253" t="s">
        <v>195</v>
      </c>
      <c r="C9" s="110"/>
    </row>
    <row r="10" spans="1:3" x14ac:dyDescent="0.2">
      <c r="A10" s="247">
        <f>A8/A9/365.25</f>
        <v>4.5630846452201688</v>
      </c>
      <c r="B10" s="254" t="s">
        <v>202</v>
      </c>
      <c r="C10" s="110"/>
    </row>
    <row r="11" spans="1:3" x14ac:dyDescent="0.2">
      <c r="C11" s="110"/>
    </row>
    <row r="12" spans="1:3" x14ac:dyDescent="0.2">
      <c r="A12" s="251">
        <v>500</v>
      </c>
      <c r="B12" t="s">
        <v>200</v>
      </c>
      <c r="C12" s="110"/>
    </row>
    <row r="13" spans="1:3" x14ac:dyDescent="0.2">
      <c r="A13" s="251">
        <v>3</v>
      </c>
      <c r="B13" t="s">
        <v>201</v>
      </c>
      <c r="C13" s="110"/>
    </row>
    <row r="14" spans="1:3" x14ac:dyDescent="0.2">
      <c r="A14" s="252">
        <v>0.9</v>
      </c>
      <c r="B14" s="253" t="s">
        <v>195</v>
      </c>
      <c r="C14" s="110"/>
    </row>
    <row r="15" spans="1:3" x14ac:dyDescent="0.2">
      <c r="A15" s="247">
        <f>A12*A13/A14/365.25</f>
        <v>4.5630846452201688</v>
      </c>
      <c r="B15" s="254" t="s">
        <v>202</v>
      </c>
      <c r="C15" s="110"/>
    </row>
    <row r="16" spans="1:3" x14ac:dyDescent="0.2">
      <c r="C16" s="110"/>
    </row>
    <row r="17" spans="1:3" x14ac:dyDescent="0.2">
      <c r="A17" s="257">
        <v>1</v>
      </c>
      <c r="B17" t="s">
        <v>204</v>
      </c>
      <c r="C17" s="110"/>
    </row>
    <row r="18" spans="1:3" x14ac:dyDescent="0.2">
      <c r="A18" s="252">
        <v>0.9</v>
      </c>
      <c r="B18" s="253" t="s">
        <v>195</v>
      </c>
      <c r="C18" s="110"/>
    </row>
    <row r="19" spans="1:3" x14ac:dyDescent="0.2">
      <c r="A19" s="258">
        <v>0.34</v>
      </c>
      <c r="B19" t="s">
        <v>205</v>
      </c>
      <c r="C19" s="110"/>
    </row>
    <row r="20" spans="1:3" x14ac:dyDescent="0.2">
      <c r="A20" s="258">
        <v>18.957612456747402</v>
      </c>
      <c r="B20" t="s">
        <v>208</v>
      </c>
      <c r="C20" s="110"/>
    </row>
    <row r="21" spans="1:3" x14ac:dyDescent="0.2">
      <c r="A21" s="247">
        <f>A17*A18/A19/A20*365.25</f>
        <v>51.000000000000007</v>
      </c>
      <c r="B21" s="254" t="s">
        <v>212</v>
      </c>
      <c r="C21" s="110"/>
    </row>
    <row r="22" spans="1:3" x14ac:dyDescent="0.2">
      <c r="C22" s="110"/>
    </row>
    <row r="23" spans="1:3" x14ac:dyDescent="0.2">
      <c r="A23" s="258">
        <v>0.9</v>
      </c>
      <c r="B23" t="s">
        <v>207</v>
      </c>
      <c r="C23" s="110"/>
    </row>
    <row r="24" spans="1:3" x14ac:dyDescent="0.2">
      <c r="A24" s="258">
        <v>0.34</v>
      </c>
      <c r="B24" t="s">
        <v>205</v>
      </c>
      <c r="C24" s="110"/>
    </row>
    <row r="25" spans="1:3" x14ac:dyDescent="0.2">
      <c r="A25" s="258">
        <v>18.957612456747402</v>
      </c>
      <c r="B25" t="s">
        <v>208</v>
      </c>
      <c r="C25" s="110"/>
    </row>
    <row r="26" spans="1:3" x14ac:dyDescent="0.2">
      <c r="A26" s="247">
        <f>A23/A24/A25*365.25</f>
        <v>51.000000000000007</v>
      </c>
      <c r="B26" s="254" t="s">
        <v>206</v>
      </c>
      <c r="C26" s="110"/>
    </row>
    <row r="27" spans="1:3" x14ac:dyDescent="0.2">
      <c r="C27" s="110"/>
    </row>
    <row r="28" spans="1:3" x14ac:dyDescent="0.2">
      <c r="A28" s="258">
        <v>51</v>
      </c>
      <c r="B28" s="253" t="s">
        <v>211</v>
      </c>
      <c r="C28" s="110"/>
    </row>
    <row r="29" spans="1:3" x14ac:dyDescent="0.2">
      <c r="A29" s="252">
        <v>0.9</v>
      </c>
      <c r="B29" s="253" t="s">
        <v>195</v>
      </c>
      <c r="C29" s="110"/>
    </row>
    <row r="30" spans="1:3" x14ac:dyDescent="0.2">
      <c r="A30" s="261">
        <v>33.333333330000002</v>
      </c>
      <c r="B30" s="262" t="s">
        <v>203</v>
      </c>
      <c r="C30" s="110"/>
    </row>
    <row r="31" spans="1:3" x14ac:dyDescent="0.2">
      <c r="A31" s="247">
        <f>A28/A30*1000/365.25/A29</f>
        <v>4.654346338590007</v>
      </c>
      <c r="B31" s="254" t="s">
        <v>202</v>
      </c>
      <c r="C31" s="110"/>
    </row>
    <row r="32" spans="1:3" x14ac:dyDescent="0.2">
      <c r="C32" s="110"/>
    </row>
    <row r="33" spans="1:3" x14ac:dyDescent="0.2">
      <c r="A33" s="389" t="s">
        <v>209</v>
      </c>
      <c r="B33" s="389"/>
      <c r="C33" s="110"/>
    </row>
    <row r="34" spans="1:3" x14ac:dyDescent="0.2">
      <c r="A34" s="258">
        <v>51</v>
      </c>
      <c r="B34" s="253" t="s">
        <v>211</v>
      </c>
      <c r="C34" s="110"/>
    </row>
    <row r="35" spans="1:3" x14ac:dyDescent="0.2">
      <c r="A35" s="252">
        <v>0.9</v>
      </c>
      <c r="B35" s="253" t="s">
        <v>195</v>
      </c>
      <c r="C35" s="110"/>
    </row>
    <row r="36" spans="1:3" x14ac:dyDescent="0.2">
      <c r="A36" s="261">
        <v>4.5630846452201688</v>
      </c>
      <c r="B36" s="253" t="s">
        <v>196</v>
      </c>
      <c r="C36" s="110"/>
    </row>
    <row r="37" spans="1:3" x14ac:dyDescent="0.2">
      <c r="A37" s="265">
        <f>A34/A35/A36*1000/365.25</f>
        <v>34</v>
      </c>
      <c r="B37" s="263" t="s">
        <v>210</v>
      </c>
      <c r="C37" s="110"/>
    </row>
    <row r="38" spans="1:3" x14ac:dyDescent="0.2">
      <c r="A38" s="265">
        <f>A35/A34*365.25/0.34</f>
        <v>18.957612456747402</v>
      </c>
      <c r="B38" s="263" t="s">
        <v>213</v>
      </c>
      <c r="C38" s="110"/>
    </row>
    <row r="39" spans="1:3" x14ac:dyDescent="0.2">
      <c r="A39" s="265">
        <f>A35*A36/A34*365.25/0.34</f>
        <v>86.505190311418687</v>
      </c>
      <c r="B39" s="263" t="s">
        <v>214</v>
      </c>
      <c r="C39" s="110"/>
    </row>
    <row r="40" spans="1:3" x14ac:dyDescent="0.2">
      <c r="A40" s="265">
        <f>ROUND(A36/0.25+0.4999999999999,0)</f>
        <v>19</v>
      </c>
      <c r="B40" s="263" t="s">
        <v>215</v>
      </c>
      <c r="C40" s="110"/>
    </row>
    <row r="41" spans="1:3" x14ac:dyDescent="0.2">
      <c r="A41" s="265">
        <f>A40*0.25</f>
        <v>4.75</v>
      </c>
      <c r="B41" s="263" t="s">
        <v>217</v>
      </c>
      <c r="C41" s="110"/>
    </row>
    <row r="42" spans="1:3" x14ac:dyDescent="0.2">
      <c r="A42" s="265">
        <f>A41/A36*A39</f>
        <v>90.048659169550177</v>
      </c>
      <c r="B42" s="263" t="s">
        <v>216</v>
      </c>
      <c r="C42" s="110"/>
    </row>
    <row r="43" spans="1:3" x14ac:dyDescent="0.2">
      <c r="A43" s="542"/>
      <c r="B43" s="263"/>
      <c r="C43" s="110"/>
    </row>
    <row r="44" spans="1:3" x14ac:dyDescent="0.2">
      <c r="A44" s="543">
        <v>2</v>
      </c>
      <c r="B44" s="391" t="s">
        <v>354</v>
      </c>
      <c r="C44" s="110"/>
    </row>
    <row r="45" spans="1:3" x14ac:dyDescent="0.2">
      <c r="A45" s="542"/>
      <c r="B45" s="263"/>
      <c r="C45" s="110"/>
    </row>
    <row r="46" spans="1:3" x14ac:dyDescent="0.2">
      <c r="C46" s="110"/>
    </row>
    <row r="47" spans="1:3" x14ac:dyDescent="0.2">
      <c r="A47" s="110"/>
      <c r="B47" s="110"/>
      <c r="C47" s="110"/>
    </row>
  </sheetData>
  <phoneticPr fontId="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oTo_START_Here_Click">
                <anchor moveWithCells="1">
                  <from>
                    <xdr:col>1</xdr:col>
                    <xdr:colOff>6048375</xdr:colOff>
                    <xdr:row>0</xdr:row>
                    <xdr:rowOff>123825</xdr:rowOff>
                  </from>
                  <to>
                    <xdr:col>1</xdr:col>
                    <xdr:colOff>7210425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1"/>
  </sheetPr>
  <dimension ref="A1:Q408"/>
  <sheetViews>
    <sheetView tabSelected="1" zoomScale="130" zoomScaleNormal="130" workbookViewId="0">
      <pane xSplit="1" topLeftCell="B1" activePane="topRight" state="frozen"/>
      <selection pane="topRight" activeCell="K9" sqref="K9"/>
    </sheetView>
  </sheetViews>
  <sheetFormatPr defaultColWidth="9.7109375" defaultRowHeight="12.75" x14ac:dyDescent="0.2"/>
  <cols>
    <col min="1" max="1" width="39.42578125" customWidth="1"/>
    <col min="2" max="2" width="11.85546875" customWidth="1"/>
    <col min="3" max="5" width="9.7109375" customWidth="1"/>
    <col min="6" max="6" width="11.42578125" customWidth="1"/>
    <col min="7" max="11" width="9.7109375" customWidth="1"/>
    <col min="12" max="12" width="2.140625" customWidth="1"/>
    <col min="13" max="13" width="13" customWidth="1"/>
    <col min="14" max="14" width="25.28515625" customWidth="1"/>
  </cols>
  <sheetData>
    <row r="1" spans="1:17" x14ac:dyDescent="0.2">
      <c r="A1" s="45" t="s">
        <v>143</v>
      </c>
      <c r="B1" s="82">
        <v>2</v>
      </c>
      <c r="C1" s="82">
        <v>3</v>
      </c>
      <c r="D1" s="82">
        <v>4</v>
      </c>
      <c r="E1" s="82">
        <v>5</v>
      </c>
      <c r="F1" s="82">
        <v>6</v>
      </c>
      <c r="G1" s="82">
        <v>7</v>
      </c>
      <c r="H1" s="82">
        <v>8</v>
      </c>
      <c r="I1" s="82">
        <v>9</v>
      </c>
      <c r="J1" s="82">
        <v>10</v>
      </c>
      <c r="K1" s="245">
        <v>11</v>
      </c>
      <c r="L1" s="110"/>
    </row>
    <row r="2" spans="1:17" x14ac:dyDescent="0.2">
      <c r="A2" s="219" t="s">
        <v>144</v>
      </c>
      <c r="B2" s="246">
        <v>101</v>
      </c>
      <c r="C2" s="325">
        <v>102</v>
      </c>
      <c r="D2" s="117">
        <v>103</v>
      </c>
      <c r="E2" s="118">
        <v>104</v>
      </c>
      <c r="F2" s="117">
        <v>105</v>
      </c>
      <c r="G2" s="117">
        <v>106</v>
      </c>
      <c r="H2" s="117">
        <v>107</v>
      </c>
      <c r="I2" s="117">
        <v>108</v>
      </c>
      <c r="J2" s="117">
        <v>109</v>
      </c>
      <c r="K2" s="117">
        <v>110</v>
      </c>
      <c r="L2" s="110"/>
    </row>
    <row r="3" spans="1:17" s="114" customFormat="1" ht="52.5" customHeight="1" x14ac:dyDescent="0.2">
      <c r="A3" s="436" t="s">
        <v>117</v>
      </c>
      <c r="B3" s="115" t="s">
        <v>315</v>
      </c>
      <c r="C3" s="113" t="s">
        <v>165</v>
      </c>
      <c r="D3" s="113" t="s">
        <v>166</v>
      </c>
      <c r="E3" s="113" t="s">
        <v>154</v>
      </c>
      <c r="F3" s="593" t="s">
        <v>405</v>
      </c>
      <c r="G3" s="504" t="s">
        <v>337</v>
      </c>
      <c r="H3" s="504" t="s">
        <v>338</v>
      </c>
      <c r="I3" s="115" t="s">
        <v>340</v>
      </c>
      <c r="J3" s="594" t="s">
        <v>406</v>
      </c>
      <c r="K3" s="811" t="s">
        <v>416</v>
      </c>
      <c r="L3" s="427"/>
      <c r="M3" s="606" t="s">
        <v>407</v>
      </c>
    </row>
    <row r="4" spans="1:17" s="114" customFormat="1" ht="12.75" customHeight="1" x14ac:dyDescent="0.2">
      <c r="A4" s="112" t="s">
        <v>142</v>
      </c>
      <c r="B4" s="330">
        <v>0</v>
      </c>
      <c r="C4" s="331">
        <v>0</v>
      </c>
      <c r="D4" s="332">
        <v>0</v>
      </c>
      <c r="E4" s="332">
        <v>0</v>
      </c>
      <c r="F4" s="330">
        <v>0</v>
      </c>
      <c r="G4" s="330">
        <v>0</v>
      </c>
      <c r="H4" s="330">
        <v>0</v>
      </c>
      <c r="I4" s="330">
        <v>0</v>
      </c>
      <c r="J4" s="332">
        <v>0</v>
      </c>
      <c r="K4" s="812">
        <v>0</v>
      </c>
      <c r="L4" s="427"/>
      <c r="N4" s="433" t="s">
        <v>310</v>
      </c>
      <c r="O4" s="434"/>
      <c r="P4" s="434"/>
      <c r="Q4" s="434"/>
    </row>
    <row r="5" spans="1:17" s="86" customFormat="1" ht="12.75" customHeight="1" x14ac:dyDescent="0.2">
      <c r="A5" s="85" t="s">
        <v>115</v>
      </c>
      <c r="B5" s="506"/>
      <c r="C5" s="324">
        <v>33</v>
      </c>
      <c r="D5" s="308">
        <v>50</v>
      </c>
      <c r="E5" s="308">
        <v>100</v>
      </c>
      <c r="F5" s="308">
        <v>50</v>
      </c>
      <c r="G5" s="302">
        <v>26.894225955465227</v>
      </c>
      <c r="H5" s="302">
        <v>38.189306707997055</v>
      </c>
      <c r="I5" s="510">
        <v>45</v>
      </c>
      <c r="J5" s="308">
        <v>60</v>
      </c>
      <c r="K5" s="813">
        <v>50</v>
      </c>
      <c r="L5" s="428"/>
      <c r="N5" s="507">
        <v>26.894225955465227</v>
      </c>
    </row>
    <row r="6" spans="1:17" s="86" customFormat="1" ht="12.75" customHeight="1" x14ac:dyDescent="0.2">
      <c r="A6" s="85" t="s">
        <v>141</v>
      </c>
      <c r="B6" s="324">
        <v>0.9</v>
      </c>
      <c r="C6" s="324">
        <v>0.9</v>
      </c>
      <c r="D6" s="324">
        <v>0.9</v>
      </c>
      <c r="E6" s="324">
        <v>0.9</v>
      </c>
      <c r="F6" s="324">
        <v>0.9</v>
      </c>
      <c r="G6" s="308">
        <v>0.9</v>
      </c>
      <c r="H6" s="308">
        <v>0.9</v>
      </c>
      <c r="I6" s="509">
        <v>0.85</v>
      </c>
      <c r="J6" s="324">
        <v>0.81759999999999999</v>
      </c>
      <c r="K6" s="813">
        <v>0.9</v>
      </c>
      <c r="L6" s="428"/>
      <c r="M6" s="86">
        <v>0.82</v>
      </c>
    </row>
    <row r="7" spans="1:17" s="86" customFormat="1" ht="12.75" customHeight="1" x14ac:dyDescent="0.2">
      <c r="A7" s="85" t="s">
        <v>116</v>
      </c>
      <c r="B7" s="308">
        <v>5</v>
      </c>
      <c r="C7" s="324">
        <v>5</v>
      </c>
      <c r="D7" s="308">
        <v>4.5</v>
      </c>
      <c r="E7" s="308">
        <v>9.0295530725639033</v>
      </c>
      <c r="F7" s="308">
        <v>4.0632988826537577</v>
      </c>
      <c r="G7" s="308">
        <v>5</v>
      </c>
      <c r="H7" s="308">
        <v>5</v>
      </c>
      <c r="I7" s="512">
        <v>3.7639999999999998</v>
      </c>
      <c r="J7" s="512">
        <v>4</v>
      </c>
      <c r="K7" s="813">
        <v>4.5</v>
      </c>
      <c r="L7" s="428"/>
      <c r="M7" s="512">
        <v>3.7639999999999998</v>
      </c>
    </row>
    <row r="8" spans="1:17" s="530" customFormat="1" ht="12.75" customHeight="1" x14ac:dyDescent="0.2">
      <c r="A8" s="523" t="s">
        <v>351</v>
      </c>
      <c r="B8" s="328">
        <v>2</v>
      </c>
      <c r="C8" s="329">
        <v>3</v>
      </c>
      <c r="D8" s="328">
        <v>2</v>
      </c>
      <c r="E8" s="328">
        <v>3</v>
      </c>
      <c r="F8" s="328">
        <v>3</v>
      </c>
      <c r="G8" s="328">
        <v>3</v>
      </c>
      <c r="H8" s="328">
        <v>3</v>
      </c>
      <c r="I8" s="511">
        <v>3</v>
      </c>
      <c r="J8" s="605">
        <v>3</v>
      </c>
      <c r="K8" s="814">
        <v>2</v>
      </c>
      <c r="L8" s="528"/>
      <c r="M8" s="544" t="s">
        <v>355</v>
      </c>
      <c r="N8" s="544" t="s">
        <v>356</v>
      </c>
    </row>
    <row r="9" spans="1:17" s="86" customFormat="1" ht="12.75" customHeight="1" x14ac:dyDescent="0.2">
      <c r="A9" s="244" t="s">
        <v>230</v>
      </c>
      <c r="B9" s="328">
        <v>6</v>
      </c>
      <c r="C9" s="328">
        <v>6</v>
      </c>
      <c r="D9" s="328">
        <v>6</v>
      </c>
      <c r="E9" s="328">
        <v>6</v>
      </c>
      <c r="F9" s="328">
        <v>6</v>
      </c>
      <c r="G9" s="328">
        <v>6</v>
      </c>
      <c r="H9" s="328">
        <v>6</v>
      </c>
      <c r="I9" s="328">
        <v>6</v>
      </c>
      <c r="J9" s="328">
        <v>6</v>
      </c>
      <c r="K9" s="814">
        <v>6</v>
      </c>
      <c r="L9" s="428"/>
      <c r="N9" s="545" t="s">
        <v>357</v>
      </c>
    </row>
    <row r="10" spans="1:17" s="86" customFormat="1" ht="12.75" customHeight="1" x14ac:dyDescent="0.2">
      <c r="A10" s="244" t="s">
        <v>235</v>
      </c>
      <c r="B10" s="328">
        <v>0</v>
      </c>
      <c r="C10" s="328">
        <v>0</v>
      </c>
      <c r="D10" s="328">
        <v>0</v>
      </c>
      <c r="E10" s="328">
        <v>0</v>
      </c>
      <c r="F10" s="328">
        <v>0</v>
      </c>
      <c r="G10" s="328">
        <v>0</v>
      </c>
      <c r="H10" s="328">
        <v>0</v>
      </c>
      <c r="I10" s="328">
        <v>0</v>
      </c>
      <c r="J10" s="328">
        <v>0</v>
      </c>
      <c r="K10" s="814">
        <v>0</v>
      </c>
      <c r="L10" s="428"/>
      <c r="N10" s="545" t="s">
        <v>358</v>
      </c>
    </row>
    <row r="11" spans="1:17" s="86" customFormat="1" ht="12.75" customHeight="1" x14ac:dyDescent="0.2">
      <c r="A11" s="244" t="s">
        <v>234</v>
      </c>
      <c r="B11" s="328">
        <v>0</v>
      </c>
      <c r="C11" s="328">
        <v>0</v>
      </c>
      <c r="D11" s="328">
        <v>0</v>
      </c>
      <c r="E11" s="328">
        <v>0</v>
      </c>
      <c r="F11" s="328">
        <v>0</v>
      </c>
      <c r="G11" s="328">
        <v>0</v>
      </c>
      <c r="H11" s="328">
        <v>0</v>
      </c>
      <c r="I11" s="328">
        <v>0</v>
      </c>
      <c r="J11" s="328">
        <v>0</v>
      </c>
      <c r="K11" s="814">
        <v>0</v>
      </c>
      <c r="L11" s="428"/>
      <c r="N11" s="545" t="s">
        <v>359</v>
      </c>
    </row>
    <row r="12" spans="1:17" s="86" customFormat="1" ht="12.75" customHeight="1" x14ac:dyDescent="0.2">
      <c r="A12" s="244" t="s">
        <v>233</v>
      </c>
      <c r="B12" s="328">
        <v>0</v>
      </c>
      <c r="C12" s="328">
        <v>0</v>
      </c>
      <c r="D12" s="328">
        <v>0</v>
      </c>
      <c r="E12" s="328">
        <v>0</v>
      </c>
      <c r="F12" s="328">
        <v>0</v>
      </c>
      <c r="G12" s="328">
        <v>0</v>
      </c>
      <c r="H12" s="328">
        <v>0</v>
      </c>
      <c r="I12" s="328">
        <v>0</v>
      </c>
      <c r="J12" s="328">
        <v>0</v>
      </c>
      <c r="K12" s="814">
        <v>0</v>
      </c>
      <c r="L12" s="428"/>
      <c r="N12" s="545" t="s">
        <v>360</v>
      </c>
    </row>
    <row r="13" spans="1:17" s="86" customFormat="1" ht="12.75" customHeight="1" x14ac:dyDescent="0.2">
      <c r="A13" s="244" t="s">
        <v>232</v>
      </c>
      <c r="B13" s="328">
        <v>0</v>
      </c>
      <c r="C13" s="328">
        <v>0</v>
      </c>
      <c r="D13" s="328">
        <v>0</v>
      </c>
      <c r="E13" s="328">
        <v>0</v>
      </c>
      <c r="F13" s="328">
        <v>0</v>
      </c>
      <c r="G13" s="328">
        <v>0</v>
      </c>
      <c r="H13" s="328">
        <v>0</v>
      </c>
      <c r="I13" s="328">
        <v>0</v>
      </c>
      <c r="J13" s="328">
        <v>0</v>
      </c>
      <c r="K13" s="814">
        <v>0</v>
      </c>
      <c r="L13" s="428"/>
      <c r="N13" s="545" t="s">
        <v>361</v>
      </c>
    </row>
    <row r="14" spans="1:17" s="86" customFormat="1" ht="12.75" customHeight="1" x14ac:dyDescent="0.2">
      <c r="A14" s="244" t="s">
        <v>231</v>
      </c>
      <c r="B14" s="328">
        <v>0</v>
      </c>
      <c r="C14" s="328">
        <v>0</v>
      </c>
      <c r="D14" s="328">
        <v>0</v>
      </c>
      <c r="E14" s="328">
        <v>0</v>
      </c>
      <c r="F14" s="328">
        <v>0</v>
      </c>
      <c r="G14" s="328">
        <v>0</v>
      </c>
      <c r="H14" s="328">
        <v>0</v>
      </c>
      <c r="I14" s="328">
        <v>0</v>
      </c>
      <c r="J14" s="328">
        <v>0</v>
      </c>
      <c r="K14" s="814">
        <v>0</v>
      </c>
      <c r="L14" s="428"/>
      <c r="N14" s="545" t="s">
        <v>362</v>
      </c>
    </row>
    <row r="15" spans="1:17" s="86" customFormat="1" ht="12.75" customHeight="1" x14ac:dyDescent="0.2">
      <c r="A15" s="244" t="s">
        <v>193</v>
      </c>
      <c r="B15" s="250">
        <v>101</v>
      </c>
      <c r="C15" s="250">
        <v>102</v>
      </c>
      <c r="D15" s="250">
        <v>103</v>
      </c>
      <c r="E15" s="250">
        <v>104</v>
      </c>
      <c r="F15" s="250">
        <v>105</v>
      </c>
      <c r="G15" s="250">
        <v>103</v>
      </c>
      <c r="H15" s="250">
        <v>103</v>
      </c>
      <c r="I15" s="250">
        <f>I2</f>
        <v>108</v>
      </c>
      <c r="J15" s="250">
        <v>109</v>
      </c>
      <c r="K15" s="250">
        <f>K2</f>
        <v>110</v>
      </c>
      <c r="L15" s="428"/>
    </row>
    <row r="16" spans="1:17" s="86" customFormat="1" ht="12.75" customHeight="1" x14ac:dyDescent="0.2">
      <c r="A16" s="131" t="s">
        <v>140</v>
      </c>
      <c r="B16" s="133"/>
      <c r="C16" s="132"/>
      <c r="D16" s="133"/>
      <c r="E16" s="133"/>
      <c r="F16" s="133"/>
      <c r="G16" s="130"/>
      <c r="H16" s="130"/>
      <c r="I16" s="130"/>
      <c r="J16" s="133"/>
      <c r="K16" s="130"/>
      <c r="L16" s="428"/>
    </row>
    <row r="17" spans="1:13" ht="12.75" customHeight="1" x14ac:dyDescent="0.2">
      <c r="A17" s="87" t="s">
        <v>118</v>
      </c>
      <c r="B17" s="190"/>
      <c r="C17" s="190"/>
      <c r="D17" s="190"/>
      <c r="E17" s="190"/>
      <c r="F17" s="190"/>
      <c r="G17" s="190"/>
      <c r="H17" s="179"/>
      <c r="I17" s="179"/>
      <c r="J17" s="190"/>
      <c r="K17" s="179"/>
      <c r="L17" s="110"/>
    </row>
    <row r="18" spans="1:13" ht="12.75" customHeight="1" x14ac:dyDescent="0.2">
      <c r="A18" s="88" t="s">
        <v>79</v>
      </c>
      <c r="B18" s="64"/>
      <c r="C18" s="64"/>
      <c r="D18" s="64"/>
      <c r="E18" s="64"/>
      <c r="F18" s="64"/>
      <c r="G18" s="64"/>
      <c r="H18" s="24"/>
      <c r="I18" s="24"/>
      <c r="J18" s="64"/>
      <c r="K18" s="24"/>
      <c r="L18" s="110"/>
    </row>
    <row r="19" spans="1:13" ht="12.75" customHeight="1" x14ac:dyDescent="0.2">
      <c r="A19" s="88" t="s">
        <v>80</v>
      </c>
      <c r="B19" s="64"/>
      <c r="C19" s="64"/>
      <c r="D19" s="64"/>
      <c r="E19" s="64"/>
      <c r="F19" s="64"/>
      <c r="G19" s="64"/>
      <c r="H19" s="24"/>
      <c r="I19" s="24"/>
      <c r="J19" s="64"/>
      <c r="K19" s="24"/>
      <c r="L19" s="110"/>
    </row>
    <row r="20" spans="1:13" ht="12.75" customHeight="1" x14ac:dyDescent="0.2">
      <c r="A20" s="88" t="s">
        <v>81</v>
      </c>
      <c r="B20" s="64"/>
      <c r="C20" s="64"/>
      <c r="D20" s="64"/>
      <c r="E20" s="64"/>
      <c r="F20" s="64"/>
      <c r="G20" s="64"/>
      <c r="H20" s="24"/>
      <c r="I20" s="24"/>
      <c r="J20" s="64"/>
      <c r="K20" s="24"/>
      <c r="L20" s="110"/>
    </row>
    <row r="21" spans="1:13" ht="12.75" customHeight="1" x14ac:dyDescent="0.2">
      <c r="A21" s="88" t="s">
        <v>38</v>
      </c>
      <c r="B21" s="64"/>
      <c r="C21" s="64"/>
      <c r="D21" s="64"/>
      <c r="E21" s="64"/>
      <c r="F21" s="64"/>
      <c r="G21" s="64"/>
      <c r="H21" s="24"/>
      <c r="I21" s="24"/>
      <c r="J21" s="64"/>
      <c r="K21" s="24"/>
      <c r="L21" s="110"/>
    </row>
    <row r="22" spans="1:13" ht="12.75" customHeight="1" x14ac:dyDescent="0.2">
      <c r="A22" s="88" t="s">
        <v>82</v>
      </c>
      <c r="B22" s="64"/>
      <c r="C22" s="64"/>
      <c r="D22" s="64"/>
      <c r="E22" s="64"/>
      <c r="F22" s="64"/>
      <c r="G22" s="64"/>
      <c r="H22" s="24"/>
      <c r="I22" s="24"/>
      <c r="J22" s="64"/>
      <c r="K22" s="24"/>
      <c r="L22" s="110"/>
    </row>
    <row r="23" spans="1:13" ht="12.75" customHeight="1" x14ac:dyDescent="0.2">
      <c r="A23" s="89" t="s">
        <v>22</v>
      </c>
      <c r="B23" s="185"/>
      <c r="C23" s="185"/>
      <c r="D23" s="185"/>
      <c r="E23" s="185"/>
      <c r="F23" s="185"/>
      <c r="G23" s="185"/>
      <c r="H23" s="180"/>
      <c r="I23" s="180"/>
      <c r="J23" s="185"/>
      <c r="K23" s="180"/>
      <c r="L23" s="110"/>
    </row>
    <row r="24" spans="1:13" ht="12.75" customHeight="1" x14ac:dyDescent="0.2">
      <c r="A24" s="77" t="s">
        <v>23</v>
      </c>
      <c r="B24" s="185"/>
      <c r="C24" s="185"/>
      <c r="D24" s="185"/>
      <c r="E24" s="185"/>
      <c r="F24" s="185"/>
      <c r="G24" s="185"/>
      <c r="H24" s="180"/>
      <c r="I24" s="180"/>
      <c r="J24" s="185"/>
      <c r="K24" s="180"/>
      <c r="L24" s="110"/>
    </row>
    <row r="25" spans="1:13" ht="12.75" customHeight="1" x14ac:dyDescent="0.2">
      <c r="A25" s="90" t="s">
        <v>24</v>
      </c>
      <c r="B25" s="64"/>
      <c r="C25" s="64"/>
      <c r="D25" s="64"/>
      <c r="E25" s="64"/>
      <c r="F25" s="64"/>
      <c r="G25" s="64"/>
      <c r="H25" s="24"/>
      <c r="I25" s="24"/>
      <c r="J25" s="64"/>
      <c r="K25" s="24"/>
      <c r="L25" s="110"/>
    </row>
    <row r="26" spans="1:13" ht="12.75" customHeight="1" x14ac:dyDescent="0.2">
      <c r="A26" s="90" t="s">
        <v>25</v>
      </c>
      <c r="B26" s="64"/>
      <c r="C26" s="64"/>
      <c r="D26" s="64"/>
      <c r="E26" s="64"/>
      <c r="F26" s="64"/>
      <c r="G26" s="64"/>
      <c r="H26" s="24"/>
      <c r="I26" s="24"/>
      <c r="J26" s="64"/>
      <c r="K26" s="24"/>
      <c r="L26" s="110"/>
    </row>
    <row r="27" spans="1:13" ht="12.75" customHeight="1" x14ac:dyDescent="0.2">
      <c r="A27" s="90" t="s">
        <v>26</v>
      </c>
      <c r="B27" s="295"/>
      <c r="C27" s="64"/>
      <c r="D27" s="64"/>
      <c r="E27" s="64"/>
      <c r="F27" s="64"/>
      <c r="G27" s="295"/>
      <c r="H27" s="24"/>
      <c r="I27" s="24"/>
      <c r="J27" s="64"/>
      <c r="K27" s="24"/>
      <c r="L27" s="110"/>
      <c r="M27" s="256"/>
    </row>
    <row r="28" spans="1:13" ht="12.75" customHeight="1" x14ac:dyDescent="0.2">
      <c r="A28" s="90" t="s">
        <v>27</v>
      </c>
      <c r="B28" s="295"/>
      <c r="C28" s="64"/>
      <c r="D28" s="64"/>
      <c r="E28" s="64"/>
      <c r="F28" s="64"/>
      <c r="G28" s="295"/>
      <c r="H28" s="24"/>
      <c r="I28" s="24"/>
      <c r="J28" s="64"/>
      <c r="K28" s="24"/>
      <c r="L28" s="110"/>
    </row>
    <row r="29" spans="1:13" ht="12.75" customHeight="1" x14ac:dyDescent="0.2">
      <c r="A29" s="90" t="s">
        <v>28</v>
      </c>
      <c r="B29" s="295"/>
      <c r="C29" s="64"/>
      <c r="D29" s="64"/>
      <c r="E29" s="64"/>
      <c r="F29" s="64"/>
      <c r="G29" s="295"/>
      <c r="H29" s="24"/>
      <c r="I29" s="24"/>
      <c r="J29" s="64"/>
      <c r="K29" s="24"/>
      <c r="L29" s="110"/>
    </row>
    <row r="30" spans="1:13" ht="12.75" customHeight="1" x14ac:dyDescent="0.2">
      <c r="A30" s="90" t="s">
        <v>29</v>
      </c>
      <c r="B30" s="295"/>
      <c r="C30" s="64"/>
      <c r="D30" s="64"/>
      <c r="E30" s="64"/>
      <c r="F30" s="64"/>
      <c r="G30" s="295"/>
      <c r="H30" s="24"/>
      <c r="I30" s="24"/>
      <c r="J30" s="64"/>
      <c r="K30" s="24"/>
      <c r="L30" s="110"/>
    </row>
    <row r="31" spans="1:13" ht="12.75" customHeight="1" x14ac:dyDescent="0.2">
      <c r="A31" s="91" t="s">
        <v>31</v>
      </c>
      <c r="B31" s="295"/>
      <c r="C31" s="64"/>
      <c r="D31" s="64"/>
      <c r="E31" s="64"/>
      <c r="F31" s="64"/>
      <c r="G31" s="295"/>
      <c r="H31" s="24"/>
      <c r="I31" s="24"/>
      <c r="J31" s="64"/>
      <c r="K31" s="24"/>
      <c r="L31" s="110"/>
    </row>
    <row r="32" spans="1:13" ht="12.75" customHeight="1" x14ac:dyDescent="0.2">
      <c r="A32" s="92" t="s">
        <v>32</v>
      </c>
      <c r="B32" s="191">
        <v>0</v>
      </c>
      <c r="C32" s="191">
        <v>0</v>
      </c>
      <c r="D32" s="191">
        <v>0</v>
      </c>
      <c r="E32" s="191">
        <v>0</v>
      </c>
      <c r="F32" s="191">
        <v>0</v>
      </c>
      <c r="G32" s="191">
        <v>0</v>
      </c>
      <c r="H32" s="191">
        <v>0</v>
      </c>
      <c r="I32" s="191">
        <v>0</v>
      </c>
      <c r="J32" s="191">
        <v>0</v>
      </c>
      <c r="K32" s="181"/>
      <c r="L32" s="110"/>
    </row>
    <row r="33" spans="1:14" ht="12.75" customHeight="1" x14ac:dyDescent="0.2">
      <c r="A33" s="91" t="s">
        <v>2</v>
      </c>
      <c r="B33" s="295"/>
      <c r="C33" s="24">
        <v>2.5588825472910794E-4</v>
      </c>
      <c r="D33" s="24">
        <v>3.439848646659547E-4</v>
      </c>
      <c r="E33" s="296">
        <v>0</v>
      </c>
      <c r="F33" s="560">
        <v>3.3678760621609123E-4</v>
      </c>
      <c r="G33" s="296">
        <v>0</v>
      </c>
      <c r="H33" s="296">
        <v>0</v>
      </c>
      <c r="I33" s="24"/>
      <c r="J33" s="24">
        <v>4.4499999999999997E-4</v>
      </c>
      <c r="K33" s="24"/>
      <c r="L33" s="110"/>
      <c r="N33" s="559"/>
    </row>
    <row r="34" spans="1:14" ht="12.75" customHeight="1" x14ac:dyDescent="0.2">
      <c r="A34" s="93" t="s">
        <v>3</v>
      </c>
      <c r="B34" s="505">
        <f>'Interpolation LWR BU'!N20</f>
        <v>2.5536689336098494E-2</v>
      </c>
      <c r="C34" s="181">
        <v>3.1988531726393758E-2</v>
      </c>
      <c r="D34" s="181">
        <v>4.2998108083244335E-2</v>
      </c>
      <c r="E34" s="181">
        <v>8.5000011845619228E-2</v>
      </c>
      <c r="F34" s="561">
        <v>4.2098450777011402E-2</v>
      </c>
      <c r="G34" s="505">
        <v>2.5536689336098494E-2</v>
      </c>
      <c r="H34" s="181">
        <v>3.3268556079780805E-2</v>
      </c>
      <c r="I34" s="181">
        <v>0.04</v>
      </c>
      <c r="J34" s="181">
        <v>4.9500000000000002E-2</v>
      </c>
      <c r="K34" s="181">
        <v>4.2999999999999997E-2</v>
      </c>
      <c r="L34" s="110"/>
    </row>
    <row r="35" spans="1:14" ht="12.75" customHeight="1" x14ac:dyDescent="0.2">
      <c r="A35" s="91" t="s">
        <v>4</v>
      </c>
      <c r="B35" s="64">
        <v>0</v>
      </c>
      <c r="C35" s="64">
        <v>0</v>
      </c>
      <c r="D35" s="64">
        <v>0</v>
      </c>
      <c r="E35" s="64">
        <v>0</v>
      </c>
      <c r="F35" s="64">
        <v>0</v>
      </c>
      <c r="G35" s="64">
        <v>0</v>
      </c>
      <c r="H35" s="64">
        <v>0</v>
      </c>
      <c r="I35" s="64">
        <v>0</v>
      </c>
      <c r="J35" s="64">
        <v>0</v>
      </c>
      <c r="K35" s="24"/>
      <c r="L35" s="110"/>
    </row>
    <row r="36" spans="1:14" ht="12.75" customHeight="1" x14ac:dyDescent="0.2">
      <c r="A36" s="91" t="s">
        <v>5</v>
      </c>
      <c r="B36" s="295">
        <f>'Interpolation LWR BU'!N22</f>
        <v>0.97446331066389202</v>
      </c>
      <c r="C36" s="24">
        <v>0.96775558001887718</v>
      </c>
      <c r="D36" s="24">
        <v>0.95665790705208975</v>
      </c>
      <c r="E36" s="24">
        <v>0.91499998815438077</v>
      </c>
      <c r="F36" s="560">
        <v>0.95756476161677251</v>
      </c>
      <c r="G36" s="295">
        <v>0.97446331066389202</v>
      </c>
      <c r="H36" s="24">
        <v>0.96673144392022503</v>
      </c>
      <c r="I36" s="24">
        <v>0.96</v>
      </c>
      <c r="J36" s="24">
        <v>0.95005499999999998</v>
      </c>
      <c r="K36" s="24">
        <f>1-K34</f>
        <v>0.95699999999999996</v>
      </c>
      <c r="L36" s="110"/>
    </row>
    <row r="37" spans="1:14" ht="12.75" customHeight="1" x14ac:dyDescent="0.2">
      <c r="A37" s="94" t="s">
        <v>6</v>
      </c>
      <c r="B37" s="295"/>
      <c r="C37" s="64"/>
      <c r="D37" s="64"/>
      <c r="E37" s="64"/>
      <c r="F37" s="64"/>
      <c r="G37" s="295"/>
      <c r="H37" s="24"/>
      <c r="I37" s="24"/>
      <c r="J37" s="24"/>
      <c r="K37" s="24"/>
      <c r="L37" s="110"/>
    </row>
    <row r="38" spans="1:14" ht="12.75" customHeight="1" x14ac:dyDescent="0.2">
      <c r="A38" s="94" t="s">
        <v>7</v>
      </c>
      <c r="B38" s="295"/>
      <c r="C38" s="64"/>
      <c r="D38" s="64"/>
      <c r="E38" s="64"/>
      <c r="F38" s="64"/>
      <c r="G38" s="295"/>
      <c r="H38" s="24"/>
      <c r="I38" s="24"/>
      <c r="J38" s="24"/>
      <c r="K38" s="24"/>
      <c r="L38" s="110"/>
    </row>
    <row r="39" spans="1:14" ht="12.75" customHeight="1" x14ac:dyDescent="0.2">
      <c r="A39" s="95" t="s">
        <v>8</v>
      </c>
      <c r="B39" s="192"/>
      <c r="C39" s="192"/>
      <c r="D39" s="192"/>
      <c r="E39" s="192"/>
      <c r="F39" s="192"/>
      <c r="G39" s="192"/>
      <c r="H39" s="46"/>
      <c r="I39" s="46"/>
      <c r="J39" s="46"/>
      <c r="K39" s="46"/>
      <c r="L39" s="110"/>
    </row>
    <row r="40" spans="1:14" ht="12.75" customHeight="1" x14ac:dyDescent="0.2">
      <c r="A40" s="94" t="s">
        <v>9</v>
      </c>
      <c r="B40" s="64"/>
      <c r="C40" s="64"/>
      <c r="D40" s="64"/>
      <c r="E40" s="64"/>
      <c r="F40" s="64"/>
      <c r="G40" s="64"/>
      <c r="H40" s="24"/>
      <c r="I40" s="24"/>
      <c r="J40" s="24"/>
      <c r="K40" s="24"/>
      <c r="L40" s="110"/>
    </row>
    <row r="41" spans="1:14" ht="12.75" customHeight="1" x14ac:dyDescent="0.2">
      <c r="A41" s="95" t="s">
        <v>10</v>
      </c>
      <c r="B41" s="192"/>
      <c r="C41" s="192"/>
      <c r="D41" s="192"/>
      <c r="E41" s="192"/>
      <c r="F41" s="192"/>
      <c r="G41" s="192"/>
      <c r="H41" s="46"/>
      <c r="I41" s="46"/>
      <c r="J41" s="46"/>
      <c r="K41" s="46"/>
      <c r="L41" s="110"/>
    </row>
    <row r="42" spans="1:14" ht="12.75" customHeight="1" x14ac:dyDescent="0.2">
      <c r="A42" s="94" t="s">
        <v>11</v>
      </c>
      <c r="B42" s="64"/>
      <c r="C42" s="64"/>
      <c r="D42" s="64"/>
      <c r="E42" s="64"/>
      <c r="F42" s="64"/>
      <c r="G42" s="64"/>
      <c r="H42" s="24"/>
      <c r="I42" s="24"/>
      <c r="J42" s="24"/>
      <c r="K42" s="24"/>
      <c r="L42" s="110"/>
    </row>
    <row r="43" spans="1:14" ht="12.75" customHeight="1" x14ac:dyDescent="0.2">
      <c r="A43" s="96" t="s">
        <v>12</v>
      </c>
      <c r="B43" s="64"/>
      <c r="C43" s="64"/>
      <c r="D43" s="64"/>
      <c r="E43" s="64"/>
      <c r="F43" s="64"/>
      <c r="G43" s="64"/>
      <c r="H43" s="24"/>
      <c r="I43" s="24"/>
      <c r="J43" s="24"/>
      <c r="K43" s="24"/>
      <c r="L43" s="110"/>
    </row>
    <row r="44" spans="1:14" ht="12.75" customHeight="1" x14ac:dyDescent="0.2">
      <c r="A44" s="94" t="s">
        <v>13</v>
      </c>
      <c r="B44" s="64"/>
      <c r="C44" s="64"/>
      <c r="D44" s="64"/>
      <c r="E44" s="64"/>
      <c r="F44" s="64"/>
      <c r="G44" s="64"/>
      <c r="H44" s="24"/>
      <c r="I44" s="24"/>
      <c r="J44" s="24"/>
      <c r="K44" s="24"/>
      <c r="L44" s="110"/>
    </row>
    <row r="45" spans="1:14" ht="12.75" customHeight="1" x14ac:dyDescent="0.2">
      <c r="A45" s="95" t="s">
        <v>35</v>
      </c>
      <c r="B45" s="192"/>
      <c r="C45" s="192"/>
      <c r="D45" s="192"/>
      <c r="E45" s="192"/>
      <c r="F45" s="192"/>
      <c r="G45" s="192"/>
      <c r="H45" s="46"/>
      <c r="I45" s="46"/>
      <c r="J45" s="46"/>
      <c r="K45" s="46"/>
      <c r="L45" s="110"/>
    </row>
    <row r="46" spans="1:14" ht="12.75" customHeight="1" x14ac:dyDescent="0.2">
      <c r="A46" s="94" t="s">
        <v>14</v>
      </c>
      <c r="B46" s="64"/>
      <c r="C46" s="64"/>
      <c r="D46" s="64"/>
      <c r="E46" s="64"/>
      <c r="F46" s="64"/>
      <c r="G46" s="64"/>
      <c r="H46" s="24"/>
      <c r="I46" s="24"/>
      <c r="J46" s="24"/>
      <c r="K46" s="24"/>
      <c r="L46" s="110"/>
    </row>
    <row r="47" spans="1:14" ht="12.75" customHeight="1" x14ac:dyDescent="0.2">
      <c r="A47" s="94" t="s">
        <v>15</v>
      </c>
      <c r="B47" s="64"/>
      <c r="C47" s="64"/>
      <c r="D47" s="64"/>
      <c r="E47" s="64"/>
      <c r="F47" s="64"/>
      <c r="G47" s="64"/>
      <c r="H47" s="24"/>
      <c r="I47" s="24"/>
      <c r="J47" s="24"/>
      <c r="K47" s="24"/>
      <c r="L47" s="110"/>
    </row>
    <row r="48" spans="1:14" ht="12.75" customHeight="1" x14ac:dyDescent="0.2">
      <c r="A48" s="95" t="s">
        <v>16</v>
      </c>
      <c r="B48" s="192"/>
      <c r="C48" s="192"/>
      <c r="D48" s="192"/>
      <c r="E48" s="192"/>
      <c r="F48" s="192"/>
      <c r="G48" s="192"/>
      <c r="H48" s="46"/>
      <c r="I48" s="46"/>
      <c r="J48" s="46"/>
      <c r="K48" s="46"/>
      <c r="L48" s="110"/>
    </row>
    <row r="49" spans="1:12" ht="12.75" customHeight="1" x14ac:dyDescent="0.2">
      <c r="A49" s="94" t="s">
        <v>17</v>
      </c>
      <c r="B49" s="64"/>
      <c r="C49" s="64"/>
      <c r="D49" s="64"/>
      <c r="E49" s="64"/>
      <c r="F49" s="64"/>
      <c r="G49" s="64"/>
      <c r="H49" s="24"/>
      <c r="I49" s="24"/>
      <c r="J49" s="24"/>
      <c r="K49" s="24"/>
      <c r="L49" s="110"/>
    </row>
    <row r="50" spans="1:12" ht="12.75" customHeight="1" x14ac:dyDescent="0.2">
      <c r="A50" s="95" t="s">
        <v>18</v>
      </c>
      <c r="B50" s="192"/>
      <c r="C50" s="192"/>
      <c r="D50" s="192"/>
      <c r="E50" s="192"/>
      <c r="F50" s="192"/>
      <c r="G50" s="192"/>
      <c r="H50" s="46"/>
      <c r="I50" s="46"/>
      <c r="J50" s="46"/>
      <c r="K50" s="46"/>
      <c r="L50" s="110"/>
    </row>
    <row r="51" spans="1:12" ht="12.75" customHeight="1" x14ac:dyDescent="0.2">
      <c r="A51" s="94" t="s">
        <v>19</v>
      </c>
      <c r="B51" s="64"/>
      <c r="C51" s="64"/>
      <c r="D51" s="64"/>
      <c r="E51" s="64"/>
      <c r="F51" s="64"/>
      <c r="G51" s="64"/>
      <c r="H51" s="24"/>
      <c r="I51" s="24"/>
      <c r="J51" s="24"/>
      <c r="K51" s="24"/>
      <c r="L51" s="110"/>
    </row>
    <row r="52" spans="1:12" ht="12.75" customHeight="1" x14ac:dyDescent="0.2">
      <c r="A52" s="95" t="s">
        <v>20</v>
      </c>
      <c r="B52" s="192"/>
      <c r="C52" s="192"/>
      <c r="D52" s="192"/>
      <c r="E52" s="192"/>
      <c r="F52" s="192"/>
      <c r="G52" s="192"/>
      <c r="H52" s="46"/>
      <c r="I52" s="46"/>
      <c r="J52" s="46"/>
      <c r="K52" s="46"/>
      <c r="L52" s="110"/>
    </row>
    <row r="53" spans="1:12" ht="12.75" customHeight="1" x14ac:dyDescent="0.2">
      <c r="A53" s="94" t="s">
        <v>21</v>
      </c>
      <c r="B53" s="64"/>
      <c r="C53" s="64"/>
      <c r="D53" s="64"/>
      <c r="E53" s="64"/>
      <c r="F53" s="64"/>
      <c r="G53" s="64"/>
      <c r="H53" s="24"/>
      <c r="I53" s="24"/>
      <c r="J53" s="24"/>
      <c r="K53" s="24"/>
      <c r="L53" s="110"/>
    </row>
    <row r="54" spans="1:12" ht="12.75" customHeight="1" x14ac:dyDescent="0.2">
      <c r="A54" s="96" t="s">
        <v>36</v>
      </c>
      <c r="B54" s="64"/>
      <c r="C54" s="64"/>
      <c r="D54" s="64"/>
      <c r="E54" s="64"/>
      <c r="F54" s="64"/>
      <c r="G54" s="64"/>
      <c r="H54" s="24"/>
      <c r="I54" s="24"/>
      <c r="J54" s="24"/>
      <c r="K54" s="24"/>
      <c r="L54" s="110"/>
    </row>
    <row r="55" spans="1:12" ht="12.75" customHeight="1" x14ac:dyDescent="0.2">
      <c r="A55" s="96" t="s">
        <v>83</v>
      </c>
      <c r="B55" s="64"/>
      <c r="C55" s="64"/>
      <c r="D55" s="64"/>
      <c r="E55" s="64"/>
      <c r="F55" s="64"/>
      <c r="G55" s="64"/>
      <c r="H55" s="24"/>
      <c r="I55" s="24"/>
      <c r="J55" s="24"/>
      <c r="K55" s="24"/>
      <c r="L55" s="110"/>
    </row>
    <row r="56" spans="1:12" ht="12.75" customHeight="1" x14ac:dyDescent="0.2">
      <c r="A56" s="95" t="s">
        <v>39</v>
      </c>
      <c r="B56" s="192"/>
      <c r="C56" s="192"/>
      <c r="D56" s="192"/>
      <c r="E56" s="192"/>
      <c r="F56" s="192"/>
      <c r="G56" s="192"/>
      <c r="H56" s="46"/>
      <c r="I56" s="46"/>
      <c r="J56" s="46"/>
      <c r="K56" s="46"/>
      <c r="L56" s="110"/>
    </row>
    <row r="57" spans="1:12" ht="12.75" customHeight="1" x14ac:dyDescent="0.2">
      <c r="A57" s="94" t="s">
        <v>37</v>
      </c>
      <c r="B57" s="64"/>
      <c r="C57" s="64"/>
      <c r="D57" s="64"/>
      <c r="E57" s="64"/>
      <c r="F57" s="64"/>
      <c r="G57" s="64"/>
      <c r="H57" s="24"/>
      <c r="I57" s="24"/>
      <c r="J57" s="24"/>
      <c r="K57" s="24"/>
      <c r="L57" s="110"/>
    </row>
    <row r="58" spans="1:12" ht="12.75" customHeight="1" x14ac:dyDescent="0.2">
      <c r="A58" s="97" t="s">
        <v>40</v>
      </c>
      <c r="B58" s="192"/>
      <c r="C58" s="192"/>
      <c r="D58" s="192"/>
      <c r="E58" s="192"/>
      <c r="F58" s="192"/>
      <c r="G58" s="192"/>
      <c r="H58" s="46"/>
      <c r="I58" s="46"/>
      <c r="J58" s="46"/>
      <c r="K58" s="46"/>
      <c r="L58" s="110"/>
    </row>
    <row r="59" spans="1:12" ht="12.75" customHeight="1" x14ac:dyDescent="0.2">
      <c r="A59" s="98" t="s">
        <v>64</v>
      </c>
      <c r="B59" s="64"/>
      <c r="C59" s="64"/>
      <c r="D59" s="64"/>
      <c r="E59" s="64"/>
      <c r="F59" s="64"/>
      <c r="G59" s="64"/>
      <c r="H59" s="24"/>
      <c r="I59" s="24"/>
      <c r="J59" s="24"/>
      <c r="K59" s="24"/>
      <c r="L59" s="110"/>
    </row>
    <row r="60" spans="1:12" ht="12.75" customHeight="1" x14ac:dyDescent="0.2">
      <c r="A60" s="99" t="s">
        <v>42</v>
      </c>
      <c r="B60" s="64"/>
      <c r="C60" s="64"/>
      <c r="D60" s="64"/>
      <c r="E60" s="64"/>
      <c r="F60" s="64"/>
      <c r="G60" s="64"/>
      <c r="H60" s="24"/>
      <c r="I60" s="24"/>
      <c r="J60" s="24"/>
      <c r="K60" s="24"/>
      <c r="L60" s="110"/>
    </row>
    <row r="61" spans="1:12" ht="12.75" customHeight="1" x14ac:dyDescent="0.2">
      <c r="A61" s="99" t="s">
        <v>33</v>
      </c>
      <c r="B61" s="64"/>
      <c r="C61" s="64"/>
      <c r="D61" s="64"/>
      <c r="E61" s="64"/>
      <c r="F61" s="64"/>
      <c r="G61" s="64"/>
      <c r="H61" s="24"/>
      <c r="I61" s="24"/>
      <c r="J61" s="24"/>
      <c r="K61" s="24"/>
      <c r="L61" s="110"/>
    </row>
    <row r="62" spans="1:12" ht="12.75" customHeight="1" x14ac:dyDescent="0.2">
      <c r="A62" s="99" t="s">
        <v>85</v>
      </c>
      <c r="B62" s="64"/>
      <c r="C62" s="64"/>
      <c r="D62" s="64"/>
      <c r="E62" s="64"/>
      <c r="F62" s="64"/>
      <c r="G62" s="64"/>
      <c r="H62" s="24"/>
      <c r="I62" s="24"/>
      <c r="J62" s="24"/>
      <c r="K62" s="24"/>
      <c r="L62" s="110"/>
    </row>
    <row r="63" spans="1:12" ht="12.75" customHeight="1" x14ac:dyDescent="0.2">
      <c r="A63" s="100" t="s">
        <v>44</v>
      </c>
      <c r="B63" s="64"/>
      <c r="C63" s="64"/>
      <c r="D63" s="64"/>
      <c r="E63" s="64"/>
      <c r="F63" s="64"/>
      <c r="G63" s="64"/>
      <c r="H63" s="24"/>
      <c r="I63" s="24"/>
      <c r="J63" s="24"/>
      <c r="K63" s="24"/>
      <c r="L63" s="110"/>
    </row>
    <row r="64" spans="1:12" ht="12.75" customHeight="1" x14ac:dyDescent="0.2">
      <c r="A64" s="100" t="s">
        <v>43</v>
      </c>
      <c r="B64" s="64"/>
      <c r="C64" s="64"/>
      <c r="D64" s="64"/>
      <c r="E64" s="64"/>
      <c r="F64" s="64"/>
      <c r="G64" s="64"/>
      <c r="H64" s="24"/>
      <c r="I64" s="24"/>
      <c r="J64" s="24"/>
      <c r="K64" s="24"/>
      <c r="L64" s="110"/>
    </row>
    <row r="65" spans="1:12" ht="12.75" customHeight="1" x14ac:dyDescent="0.2">
      <c r="A65" s="100" t="s">
        <v>119</v>
      </c>
      <c r="B65" s="64"/>
      <c r="C65" s="64"/>
      <c r="D65" s="64"/>
      <c r="E65" s="64"/>
      <c r="F65" s="64"/>
      <c r="G65" s="64"/>
      <c r="H65" s="24"/>
      <c r="I65" s="24"/>
      <c r="J65" s="24"/>
      <c r="K65" s="24"/>
      <c r="L65" s="110"/>
    </row>
    <row r="66" spans="1:12" ht="12.75" customHeight="1" x14ac:dyDescent="0.2">
      <c r="A66" s="101" t="s">
        <v>120</v>
      </c>
      <c r="B66" s="185"/>
      <c r="C66" s="185"/>
      <c r="D66" s="185"/>
      <c r="E66" s="185"/>
      <c r="F66" s="185"/>
      <c r="G66" s="185"/>
      <c r="H66" s="180"/>
      <c r="I66" s="180"/>
      <c r="J66" s="180"/>
      <c r="K66" s="180"/>
      <c r="L66" s="110"/>
    </row>
    <row r="67" spans="1:12" ht="12.75" customHeight="1" x14ac:dyDescent="0.2">
      <c r="A67" s="101" t="s">
        <v>121</v>
      </c>
      <c r="B67" s="185"/>
      <c r="C67" s="185"/>
      <c r="D67" s="185"/>
      <c r="E67" s="185"/>
      <c r="F67" s="185"/>
      <c r="G67" s="185"/>
      <c r="H67" s="180"/>
      <c r="I67" s="180"/>
      <c r="J67" s="180"/>
      <c r="K67" s="180"/>
      <c r="L67" s="110"/>
    </row>
    <row r="68" spans="1:12" ht="12.75" customHeight="1" x14ac:dyDescent="0.2">
      <c r="A68" s="102" t="s">
        <v>114</v>
      </c>
      <c r="B68" s="185"/>
      <c r="C68" s="185"/>
      <c r="D68" s="185"/>
      <c r="E68" s="185"/>
      <c r="F68" s="185"/>
      <c r="G68" s="185"/>
      <c r="H68" s="180"/>
      <c r="I68" s="180"/>
      <c r="J68" s="180"/>
      <c r="K68" s="180"/>
      <c r="L68" s="110"/>
    </row>
    <row r="69" spans="1:12" ht="12.75" customHeight="1" x14ac:dyDescent="0.2">
      <c r="A69" s="103" t="s">
        <v>122</v>
      </c>
      <c r="B69" s="64"/>
      <c r="C69" s="64"/>
      <c r="D69" s="64"/>
      <c r="E69" s="64"/>
      <c r="F69" s="64"/>
      <c r="G69" s="64"/>
      <c r="H69" s="24"/>
      <c r="I69" s="24"/>
      <c r="J69" s="24"/>
      <c r="K69" s="24"/>
      <c r="L69" s="110"/>
    </row>
    <row r="70" spans="1:12" ht="12.75" customHeight="1" x14ac:dyDescent="0.2">
      <c r="A70" s="103" t="s">
        <v>123</v>
      </c>
      <c r="B70" s="64"/>
      <c r="C70" s="64"/>
      <c r="D70" s="64"/>
      <c r="E70" s="64"/>
      <c r="F70" s="64"/>
      <c r="G70" s="64"/>
      <c r="H70" s="24"/>
      <c r="I70" s="24"/>
      <c r="J70" s="24"/>
      <c r="K70" s="24"/>
      <c r="L70" s="110"/>
    </row>
    <row r="71" spans="1:12" ht="12.75" customHeight="1" x14ac:dyDescent="0.2">
      <c r="A71" s="103" t="s">
        <v>91</v>
      </c>
      <c r="B71" s="64"/>
      <c r="C71" s="64"/>
      <c r="D71" s="64"/>
      <c r="E71" s="64"/>
      <c r="F71" s="64"/>
      <c r="G71" s="64"/>
      <c r="H71" s="24"/>
      <c r="I71" s="24"/>
      <c r="J71" s="24"/>
      <c r="K71" s="24"/>
      <c r="L71" s="110"/>
    </row>
    <row r="72" spans="1:12" ht="12.75" customHeight="1" x14ac:dyDescent="0.2">
      <c r="A72" s="104" t="s">
        <v>1</v>
      </c>
      <c r="B72" s="193"/>
      <c r="C72" s="193"/>
      <c r="D72" s="193"/>
      <c r="E72" s="193"/>
      <c r="F72" s="193"/>
      <c r="G72" s="193"/>
      <c r="H72" s="183"/>
      <c r="I72" s="183"/>
      <c r="J72" s="183"/>
      <c r="K72" s="183"/>
      <c r="L72" s="110"/>
    </row>
    <row r="73" spans="1:12" ht="12.75" customHeight="1" x14ac:dyDescent="0.2">
      <c r="A73" s="104" t="s">
        <v>92</v>
      </c>
      <c r="B73" s="193"/>
      <c r="C73" s="193"/>
      <c r="D73" s="193"/>
      <c r="E73" s="193"/>
      <c r="F73" s="193"/>
      <c r="G73" s="193"/>
      <c r="H73" s="183"/>
      <c r="I73" s="183"/>
      <c r="J73" s="183"/>
      <c r="K73" s="183"/>
      <c r="L73" s="110"/>
    </row>
    <row r="74" spans="1:12" ht="12.75" customHeight="1" x14ac:dyDescent="0.2">
      <c r="A74" s="88" t="s">
        <v>124</v>
      </c>
      <c r="B74" s="64"/>
      <c r="C74" s="64"/>
      <c r="D74" s="64"/>
      <c r="E74" s="64"/>
      <c r="F74" s="64"/>
      <c r="G74" s="64"/>
      <c r="H74" s="24"/>
      <c r="I74" s="24"/>
      <c r="J74" s="24"/>
      <c r="K74" s="24"/>
      <c r="L74" s="110"/>
    </row>
    <row r="75" spans="1:12" ht="12.75" customHeight="1" x14ac:dyDescent="0.2">
      <c r="A75" s="88" t="s">
        <v>94</v>
      </c>
      <c r="B75" s="64"/>
      <c r="C75" s="64"/>
      <c r="D75" s="64"/>
      <c r="E75" s="64"/>
      <c r="F75" s="64"/>
      <c r="G75" s="64"/>
      <c r="H75" s="24"/>
      <c r="I75" s="24"/>
      <c r="J75" s="24"/>
      <c r="K75" s="24"/>
      <c r="L75" s="110"/>
    </row>
    <row r="76" spans="1:12" ht="12.75" customHeight="1" x14ac:dyDescent="0.2">
      <c r="A76" s="88" t="s">
        <v>95</v>
      </c>
      <c r="B76" s="64"/>
      <c r="C76" s="64"/>
      <c r="D76" s="64"/>
      <c r="E76" s="64"/>
      <c r="F76" s="64"/>
      <c r="G76" s="64"/>
      <c r="H76" s="24"/>
      <c r="I76" s="24"/>
      <c r="J76" s="24"/>
      <c r="K76" s="24"/>
      <c r="L76" s="110"/>
    </row>
    <row r="77" spans="1:12" ht="12.75" customHeight="1" x14ac:dyDescent="0.2">
      <c r="A77" s="88" t="s">
        <v>96</v>
      </c>
      <c r="B77" s="64"/>
      <c r="C77" s="64"/>
      <c r="D77" s="64"/>
      <c r="E77" s="64"/>
      <c r="F77" s="64"/>
      <c r="G77" s="64"/>
      <c r="H77" s="24"/>
      <c r="I77" s="24"/>
      <c r="J77" s="24"/>
      <c r="K77" s="24"/>
      <c r="L77" s="110"/>
    </row>
    <row r="78" spans="1:12" ht="12.75" customHeight="1" x14ac:dyDescent="0.2">
      <c r="A78" s="88" t="s">
        <v>97</v>
      </c>
      <c r="B78" s="64"/>
      <c r="C78" s="64"/>
      <c r="D78" s="64"/>
      <c r="E78" s="64"/>
      <c r="F78" s="64"/>
      <c r="G78" s="64"/>
      <c r="H78" s="24"/>
      <c r="I78" s="24"/>
      <c r="J78" s="24"/>
      <c r="K78" s="24"/>
      <c r="L78" s="110"/>
    </row>
    <row r="79" spans="1:12" ht="12.75" customHeight="1" x14ac:dyDescent="0.2">
      <c r="A79" s="88" t="s">
        <v>125</v>
      </c>
      <c r="B79" s="64"/>
      <c r="C79" s="64"/>
      <c r="D79" s="64"/>
      <c r="E79" s="64"/>
      <c r="F79" s="64"/>
      <c r="G79" s="64"/>
      <c r="H79" s="24"/>
      <c r="I79" s="24"/>
      <c r="J79" s="24"/>
      <c r="K79" s="24"/>
      <c r="L79" s="110"/>
    </row>
    <row r="80" spans="1:12" ht="12.75" customHeight="1" x14ac:dyDescent="0.2">
      <c r="A80" s="88" t="s">
        <v>126</v>
      </c>
      <c r="B80" s="64"/>
      <c r="C80" s="64"/>
      <c r="D80" s="64"/>
      <c r="E80" s="64"/>
      <c r="F80" s="64"/>
      <c r="G80" s="64"/>
      <c r="H80" s="24"/>
      <c r="I80" s="24"/>
      <c r="J80" s="24"/>
      <c r="K80" s="24"/>
      <c r="L80" s="110"/>
    </row>
    <row r="81" spans="1:12" ht="12.75" customHeight="1" x14ac:dyDescent="0.2">
      <c r="A81" s="88" t="s">
        <v>127</v>
      </c>
      <c r="B81" s="64"/>
      <c r="C81" s="64"/>
      <c r="D81" s="64"/>
      <c r="E81" s="64"/>
      <c r="F81" s="64"/>
      <c r="G81" s="64"/>
      <c r="H81" s="24"/>
      <c r="I81" s="24"/>
      <c r="J81" s="24"/>
      <c r="K81" s="24"/>
      <c r="L81" s="110"/>
    </row>
    <row r="82" spans="1:12" ht="12.75" customHeight="1" x14ac:dyDescent="0.2">
      <c r="A82" s="105" t="s">
        <v>34</v>
      </c>
      <c r="B82" s="64"/>
      <c r="C82" s="64"/>
      <c r="D82" s="64"/>
      <c r="E82" s="64"/>
      <c r="F82" s="64"/>
      <c r="G82" s="64"/>
      <c r="H82" s="24"/>
      <c r="I82" s="24"/>
      <c r="J82" s="24"/>
      <c r="K82" s="24"/>
      <c r="L82" s="110"/>
    </row>
    <row r="83" spans="1:12" ht="12.75" customHeight="1" x14ac:dyDescent="0.2">
      <c r="A83" s="106" t="s">
        <v>128</v>
      </c>
      <c r="B83" s="64"/>
      <c r="C83" s="64"/>
      <c r="D83" s="64"/>
      <c r="E83" s="64"/>
      <c r="F83" s="64"/>
      <c r="G83" s="64"/>
      <c r="H83" s="24"/>
      <c r="I83" s="24"/>
      <c r="J83" s="24"/>
      <c r="K83" s="24"/>
      <c r="L83" s="110"/>
    </row>
    <row r="84" spans="1:12" ht="12.75" customHeight="1" x14ac:dyDescent="0.2">
      <c r="A84" s="101" t="s">
        <v>41</v>
      </c>
      <c r="B84" s="185"/>
      <c r="C84" s="185"/>
      <c r="D84" s="185"/>
      <c r="E84" s="185"/>
      <c r="F84" s="185"/>
      <c r="G84" s="185"/>
      <c r="H84" s="180"/>
      <c r="I84" s="180"/>
      <c r="J84" s="180"/>
      <c r="K84" s="180"/>
      <c r="L84" s="110"/>
    </row>
    <row r="85" spans="1:12" ht="12.75" customHeight="1" x14ac:dyDescent="0.2">
      <c r="A85" s="101" t="s">
        <v>30</v>
      </c>
      <c r="B85" s="185"/>
      <c r="C85" s="185"/>
      <c r="D85" s="185"/>
      <c r="E85" s="185"/>
      <c r="F85" s="185"/>
      <c r="G85" s="185"/>
      <c r="H85" s="180"/>
      <c r="I85" s="180"/>
      <c r="J85" s="180"/>
      <c r="K85" s="180"/>
      <c r="L85" s="110"/>
    </row>
    <row r="86" spans="1:12" ht="12.75" customHeight="1" x14ac:dyDescent="0.2">
      <c r="A86" s="101" t="s">
        <v>129</v>
      </c>
      <c r="B86" s="185"/>
      <c r="C86" s="185"/>
      <c r="D86" s="185"/>
      <c r="E86" s="185"/>
      <c r="F86" s="185"/>
      <c r="G86" s="185"/>
      <c r="H86" s="180"/>
      <c r="I86" s="180"/>
      <c r="J86" s="180"/>
      <c r="K86" s="180"/>
      <c r="L86" s="110"/>
    </row>
    <row r="87" spans="1:12" ht="12.75" customHeight="1" x14ac:dyDescent="0.2">
      <c r="A87" s="101" t="s">
        <v>113</v>
      </c>
      <c r="B87" s="185"/>
      <c r="C87" s="185"/>
      <c r="D87" s="185"/>
      <c r="E87" s="185"/>
      <c r="F87" s="185"/>
      <c r="G87" s="185"/>
      <c r="H87" s="180"/>
      <c r="I87" s="180"/>
      <c r="J87" s="180"/>
      <c r="K87" s="180"/>
      <c r="L87" s="110"/>
    </row>
    <row r="88" spans="1:12" ht="12.75" customHeight="1" x14ac:dyDescent="0.2">
      <c r="A88" s="102" t="s">
        <v>130</v>
      </c>
      <c r="B88" s="185"/>
      <c r="C88" s="185"/>
      <c r="D88" s="185"/>
      <c r="E88" s="185"/>
      <c r="F88" s="185"/>
      <c r="G88" s="185"/>
      <c r="H88" s="180"/>
      <c r="I88" s="180"/>
      <c r="J88" s="180"/>
      <c r="K88" s="180"/>
      <c r="L88" s="110"/>
    </row>
    <row r="89" spans="1:12" ht="12.75" customHeight="1" x14ac:dyDescent="0.2">
      <c r="A89" s="107" t="s">
        <v>131</v>
      </c>
      <c r="B89" s="64"/>
      <c r="C89" s="64"/>
      <c r="D89" s="64"/>
      <c r="E89" s="64"/>
      <c r="F89" s="64"/>
      <c r="G89" s="64"/>
      <c r="H89" s="24"/>
      <c r="I89" s="24"/>
      <c r="J89" s="24"/>
      <c r="K89" s="24"/>
      <c r="L89" s="110"/>
    </row>
    <row r="90" spans="1:12" ht="12.75" customHeight="1" x14ac:dyDescent="0.2">
      <c r="A90" s="107" t="s">
        <v>105</v>
      </c>
      <c r="B90" s="64"/>
      <c r="C90" s="64"/>
      <c r="D90" s="64"/>
      <c r="E90" s="64"/>
      <c r="F90" s="64"/>
      <c r="G90" s="64"/>
      <c r="H90" s="24"/>
      <c r="I90" s="24"/>
      <c r="J90" s="24"/>
      <c r="K90" s="24"/>
      <c r="L90" s="110"/>
    </row>
    <row r="91" spans="1:12" ht="12.75" customHeight="1" x14ac:dyDescent="0.2">
      <c r="A91" s="107" t="s">
        <v>106</v>
      </c>
      <c r="B91" s="295"/>
      <c r="C91" s="64"/>
      <c r="D91" s="64"/>
      <c r="E91" s="64"/>
      <c r="F91" s="64"/>
      <c r="G91" s="295"/>
      <c r="H91" s="24"/>
      <c r="I91" s="24"/>
      <c r="J91" s="24"/>
      <c r="K91" s="24"/>
      <c r="L91" s="110"/>
    </row>
    <row r="92" spans="1:12" ht="12.75" customHeight="1" x14ac:dyDescent="0.2">
      <c r="A92" s="107" t="s">
        <v>107</v>
      </c>
      <c r="B92" s="295"/>
      <c r="C92" s="64"/>
      <c r="D92" s="64"/>
      <c r="E92" s="64"/>
      <c r="F92" s="64"/>
      <c r="G92" s="295"/>
      <c r="H92" s="24"/>
      <c r="I92" s="24"/>
      <c r="J92" s="24"/>
      <c r="K92" s="24"/>
      <c r="L92" s="110"/>
    </row>
    <row r="93" spans="1:12" ht="12.75" customHeight="1" x14ac:dyDescent="0.2">
      <c r="A93" s="107" t="s">
        <v>108</v>
      </c>
      <c r="B93" s="295"/>
      <c r="C93" s="64"/>
      <c r="D93" s="64"/>
      <c r="E93" s="64"/>
      <c r="F93" s="64"/>
      <c r="G93" s="295"/>
      <c r="H93" s="24"/>
      <c r="I93" s="24"/>
      <c r="J93" s="24"/>
      <c r="K93" s="24"/>
      <c r="L93" s="110"/>
    </row>
    <row r="94" spans="1:12" ht="12.75" customHeight="1" x14ac:dyDescent="0.2">
      <c r="A94" s="107" t="s">
        <v>109</v>
      </c>
      <c r="B94" s="295"/>
      <c r="C94" s="64"/>
      <c r="D94" s="64"/>
      <c r="E94" s="64"/>
      <c r="F94" s="64"/>
      <c r="G94" s="295"/>
      <c r="H94" s="24"/>
      <c r="I94" s="24"/>
      <c r="J94" s="24"/>
      <c r="K94" s="24"/>
      <c r="L94" s="110"/>
    </row>
    <row r="95" spans="1:12" ht="12.75" customHeight="1" x14ac:dyDescent="0.2">
      <c r="A95" s="107" t="s">
        <v>110</v>
      </c>
      <c r="B95" s="295"/>
      <c r="C95" s="64"/>
      <c r="D95" s="64"/>
      <c r="E95" s="64"/>
      <c r="F95" s="64"/>
      <c r="G95" s="295"/>
      <c r="H95" s="24"/>
      <c r="I95" s="24"/>
      <c r="J95" s="24"/>
      <c r="K95" s="24"/>
      <c r="L95" s="110"/>
    </row>
    <row r="96" spans="1:12" ht="12.75" customHeight="1" x14ac:dyDescent="0.2">
      <c r="A96" s="107" t="s">
        <v>111</v>
      </c>
      <c r="B96" s="295"/>
      <c r="C96" s="64"/>
      <c r="D96" s="64"/>
      <c r="E96" s="64"/>
      <c r="F96" s="64"/>
      <c r="G96" s="295"/>
      <c r="H96" s="24"/>
      <c r="I96" s="24"/>
      <c r="J96" s="24"/>
      <c r="K96" s="24"/>
      <c r="L96" s="110"/>
    </row>
    <row r="97" spans="1:14" ht="12.75" customHeight="1" x14ac:dyDescent="0.2">
      <c r="A97" s="107" t="s">
        <v>132</v>
      </c>
      <c r="B97" s="295"/>
      <c r="C97" s="64"/>
      <c r="D97" s="64"/>
      <c r="E97" s="64"/>
      <c r="F97" s="64"/>
      <c r="G97" s="295"/>
      <c r="H97" s="24"/>
      <c r="I97" s="24"/>
      <c r="J97" s="24"/>
      <c r="K97" s="24"/>
      <c r="L97" s="110"/>
    </row>
    <row r="98" spans="1:14" ht="12.75" customHeight="1" x14ac:dyDescent="0.2">
      <c r="A98" s="111" t="s">
        <v>134</v>
      </c>
      <c r="B98" s="83">
        <f>SUM(B17:B97)</f>
        <v>0.99999999999999056</v>
      </c>
      <c r="C98" s="83">
        <f t="shared" ref="C98:K98" si="0">SUM(C17:C97)</f>
        <v>1</v>
      </c>
      <c r="D98" s="83">
        <f t="shared" si="0"/>
        <v>1</v>
      </c>
      <c r="E98" s="83">
        <f t="shared" si="0"/>
        <v>1</v>
      </c>
      <c r="F98" s="83">
        <f t="shared" si="0"/>
        <v>1</v>
      </c>
      <c r="G98" s="83">
        <f t="shared" si="0"/>
        <v>0.99999999999999056</v>
      </c>
      <c r="H98" s="83">
        <f t="shared" si="0"/>
        <v>1.0000000000000058</v>
      </c>
      <c r="I98" s="83">
        <f t="shared" si="0"/>
        <v>1</v>
      </c>
      <c r="J98" s="83">
        <f t="shared" si="0"/>
        <v>1</v>
      </c>
      <c r="K98" s="83">
        <f t="shared" si="0"/>
        <v>1</v>
      </c>
      <c r="L98" s="110"/>
    </row>
    <row r="99" spans="1:14" ht="12.75" customHeight="1" x14ac:dyDescent="0.2">
      <c r="A99" s="111" t="s">
        <v>139</v>
      </c>
      <c r="B99" s="109"/>
      <c r="C99" s="109"/>
      <c r="D99" s="109"/>
      <c r="E99" s="109"/>
      <c r="F99" s="109"/>
      <c r="G99" s="109"/>
      <c r="H99" s="142"/>
      <c r="I99" s="142"/>
      <c r="J99" s="142"/>
      <c r="K99" s="142"/>
      <c r="L99" s="110"/>
    </row>
    <row r="100" spans="1:14" ht="12.75" customHeight="1" x14ac:dyDescent="0.2">
      <c r="A100" s="87" t="s">
        <v>118</v>
      </c>
      <c r="B100" s="430">
        <f>'Interpolation LWR BU'!M3</f>
        <v>1.3718526827476567E-7</v>
      </c>
      <c r="C100" s="179">
        <v>2.0969258179403689E-7</v>
      </c>
      <c r="D100" s="179">
        <v>9.474639683598974E-7</v>
      </c>
      <c r="E100" s="179">
        <v>2.0692755421167959E-6</v>
      </c>
      <c r="F100" s="179">
        <v>9.1757157979433547E-7</v>
      </c>
      <c r="G100" s="430">
        <v>1.3718526827476567E-7</v>
      </c>
      <c r="H100" s="179">
        <v>4.2954144713395755E-7</v>
      </c>
      <c r="I100" s="179"/>
      <c r="J100" s="599">
        <v>0</v>
      </c>
      <c r="K100" s="179"/>
      <c r="L100" s="110"/>
    </row>
    <row r="101" spans="1:14" ht="12.75" customHeight="1" x14ac:dyDescent="0.2">
      <c r="A101" s="88" t="s">
        <v>79</v>
      </c>
      <c r="B101" s="295">
        <f>'Interpolation LWR BU'!M4</f>
        <v>8.7110944123836677E-21</v>
      </c>
      <c r="C101" s="24">
        <v>1.669996013849631E-19</v>
      </c>
      <c r="D101" s="15">
        <v>8.0324227638745794E-18</v>
      </c>
      <c r="E101" s="15">
        <v>1.7577134729705963E-19</v>
      </c>
      <c r="F101" s="24">
        <v>1.7519847650558839E-18</v>
      </c>
      <c r="G101" s="295">
        <v>8.7110944123836677E-21</v>
      </c>
      <c r="H101" s="24">
        <v>5.2503665832522138E-20</v>
      </c>
      <c r="I101" s="24"/>
      <c r="J101" s="599">
        <v>3.4051053843871773E-19</v>
      </c>
      <c r="K101" s="24"/>
      <c r="L101" s="110"/>
    </row>
    <row r="102" spans="1:14" ht="12.75" customHeight="1" x14ac:dyDescent="0.2">
      <c r="A102" s="88" t="s">
        <v>80</v>
      </c>
      <c r="B102" s="295">
        <f>'Interpolation LWR BU'!M5</f>
        <v>2.4547783196198713E-17</v>
      </c>
      <c r="C102" s="24">
        <v>7.6046057312429442E-17</v>
      </c>
      <c r="D102" s="15">
        <v>1.7889903448844664E-15</v>
      </c>
      <c r="E102" s="15">
        <v>3.5002337401036891E-19</v>
      </c>
      <c r="F102" s="24">
        <v>6.1612034560365715E-16</v>
      </c>
      <c r="G102" s="295">
        <v>2.4547783196198713E-17</v>
      </c>
      <c r="H102" s="24">
        <v>2.8795180806114205E-17</v>
      </c>
      <c r="I102" s="24"/>
      <c r="J102" s="599">
        <v>1.5199062270765636E-16</v>
      </c>
      <c r="K102" s="24"/>
      <c r="L102" s="110"/>
    </row>
    <row r="103" spans="1:14" ht="12.75" customHeight="1" x14ac:dyDescent="0.2">
      <c r="A103" s="88" t="s">
        <v>81</v>
      </c>
      <c r="B103" s="295">
        <f>'Interpolation LWR BU'!M6</f>
        <v>1.0028770676806639E-14</v>
      </c>
      <c r="C103" s="24">
        <v>1.2660757097585888E-13</v>
      </c>
      <c r="D103" s="15">
        <v>3.7342061737190538E-12</v>
      </c>
      <c r="E103" s="15">
        <v>6.4122823747420359E-13</v>
      </c>
      <c r="F103" s="24">
        <v>1.1606431653579757E-12</v>
      </c>
      <c r="G103" s="295">
        <v>1.0028770676806639E-14</v>
      </c>
      <c r="H103" s="24">
        <v>7.354724432871395E-14</v>
      </c>
      <c r="I103" s="24"/>
      <c r="J103" s="599">
        <v>3.9265326170459285E-13</v>
      </c>
      <c r="K103" s="24"/>
      <c r="L103" s="110"/>
    </row>
    <row r="104" spans="1:14" ht="12.75" customHeight="1" x14ac:dyDescent="0.2">
      <c r="A104" s="88" t="s">
        <v>38</v>
      </c>
      <c r="B104" s="295">
        <f>'Interpolation LWR BU'!M7</f>
        <v>6.8859587096193555E-19</v>
      </c>
      <c r="C104" s="24">
        <v>1.0611171450049035E-17</v>
      </c>
      <c r="D104" s="15">
        <v>1.9511890313191252E-16</v>
      </c>
      <c r="E104" s="15">
        <v>4.2697344866939378E-18</v>
      </c>
      <c r="F104" s="24">
        <v>6.1363719509849432E-17</v>
      </c>
      <c r="G104" s="295">
        <v>6.8859587096193555E-19</v>
      </c>
      <c r="H104" s="24">
        <v>1.9679548699847179E-18</v>
      </c>
      <c r="I104" s="24"/>
      <c r="J104" s="599">
        <v>8.0082591858047315E-18</v>
      </c>
      <c r="K104" s="24"/>
      <c r="L104" s="110"/>
    </row>
    <row r="105" spans="1:14" ht="12.75" customHeight="1" x14ac:dyDescent="0.2">
      <c r="A105" s="88" t="s">
        <v>82</v>
      </c>
      <c r="B105" s="295">
        <f>'Interpolation LWR BU'!M8</f>
        <v>-6.9294705898451293E-18</v>
      </c>
      <c r="C105" s="24">
        <v>3.045099296178712E-17</v>
      </c>
      <c r="D105" s="15">
        <v>7.1573864274881306E-16</v>
      </c>
      <c r="E105" s="15">
        <v>1.8960945087083357E-15</v>
      </c>
      <c r="F105" s="24">
        <v>2.3598242098825413E-16</v>
      </c>
      <c r="G105" s="296">
        <v>0</v>
      </c>
      <c r="H105" s="295">
        <v>1.7014009971348051E-17</v>
      </c>
      <c r="I105" s="24"/>
      <c r="J105" s="599">
        <v>7.2152101202536103E-17</v>
      </c>
      <c r="K105" s="24"/>
      <c r="L105" s="110"/>
    </row>
    <row r="106" spans="1:14" ht="12.75" customHeight="1" x14ac:dyDescent="0.2">
      <c r="A106" s="89" t="s">
        <v>22</v>
      </c>
      <c r="B106" s="418">
        <f>'Interpolation LWR BU'!M9</f>
        <v>1.9874871095550927E-17</v>
      </c>
      <c r="C106" s="180">
        <v>1.188945427404882E-14</v>
      </c>
      <c r="D106" s="180">
        <v>9.7885693029506704E-14</v>
      </c>
      <c r="E106" s="180">
        <v>2.1420062975623833E-15</v>
      </c>
      <c r="F106" s="180">
        <v>3.8938567060732169E-14</v>
      </c>
      <c r="G106" s="418">
        <v>1.9874871095550927E-17</v>
      </c>
      <c r="H106" s="180">
        <v>6.8497699617805716E-17</v>
      </c>
      <c r="I106" s="180"/>
      <c r="J106" s="601">
        <v>3.5480354803548038E-16</v>
      </c>
      <c r="K106" s="180"/>
      <c r="L106" s="110"/>
    </row>
    <row r="107" spans="1:14" ht="12.75" customHeight="1" x14ac:dyDescent="0.2">
      <c r="A107" s="77" t="s">
        <v>23</v>
      </c>
      <c r="B107" s="418">
        <f>'Interpolation LWR BU'!M10</f>
        <v>4.1717812172742726E-21</v>
      </c>
      <c r="C107" s="180">
        <v>6.0517222259498282E-21</v>
      </c>
      <c r="D107" s="180">
        <v>2.7508789613257017E-20</v>
      </c>
      <c r="E107" s="180">
        <v>4.7237382881807081E-21</v>
      </c>
      <c r="F107" s="180">
        <v>2.5879047651046438E-20</v>
      </c>
      <c r="G107" s="418">
        <v>4.1717812172742726E-21</v>
      </c>
      <c r="H107" s="180">
        <v>1.1474515434154634E-20</v>
      </c>
      <c r="I107" s="180"/>
      <c r="J107" s="601">
        <v>4.4280442804428044E-20</v>
      </c>
      <c r="K107" s="180"/>
      <c r="L107" s="110"/>
    </row>
    <row r="108" spans="1:14" ht="12.75" customHeight="1" x14ac:dyDescent="0.2">
      <c r="A108" s="90" t="s">
        <v>24</v>
      </c>
      <c r="B108" s="295">
        <f>'Interpolation LWR BU'!M11</f>
        <v>6.5399428183967236E-16</v>
      </c>
      <c r="C108" s="24">
        <v>3.4568413309829078E-15</v>
      </c>
      <c r="D108" s="15">
        <v>3.0968637379955283E-14</v>
      </c>
      <c r="E108" s="15">
        <v>6.0591422280345581E-18</v>
      </c>
      <c r="F108" s="24">
        <v>1.3689496226538864E-14</v>
      </c>
      <c r="G108" s="295">
        <v>6.5399428183967236E-16</v>
      </c>
      <c r="H108" s="24">
        <v>6.0080640745111611E-16</v>
      </c>
      <c r="I108" s="24"/>
      <c r="J108" s="599">
        <v>1.7580175801758018E-15</v>
      </c>
      <c r="K108" s="24"/>
      <c r="L108" s="110"/>
    </row>
    <row r="109" spans="1:14" ht="12.75" customHeight="1" x14ac:dyDescent="0.2">
      <c r="A109" s="90" t="s">
        <v>25</v>
      </c>
      <c r="B109" s="295">
        <f>'Interpolation LWR BU'!M12</f>
        <v>8.361892337884405E-14</v>
      </c>
      <c r="C109" s="24">
        <v>6.563717295376141E-13</v>
      </c>
      <c r="D109" s="15">
        <v>8.4756391718764367E-12</v>
      </c>
      <c r="E109" s="15">
        <v>1.8800144031872511E-11</v>
      </c>
      <c r="F109" s="24">
        <v>3.3118835036870637E-12</v>
      </c>
      <c r="G109" s="295">
        <v>8.361892337884405E-14</v>
      </c>
      <c r="H109" s="24">
        <v>2.0120727976048774E-13</v>
      </c>
      <c r="I109" s="24"/>
      <c r="J109" s="599">
        <v>6.254069292692926E-13</v>
      </c>
      <c r="K109" s="24"/>
      <c r="L109" s="110"/>
    </row>
    <row r="110" spans="1:14" ht="12.75" customHeight="1" x14ac:dyDescent="0.2">
      <c r="A110" s="90" t="s">
        <v>26</v>
      </c>
      <c r="B110" s="295">
        <f>'Interpolation LWR BU'!M13</f>
        <v>1.5805470239135584E-15</v>
      </c>
      <c r="C110" s="24">
        <v>1.7069216606237772E-13</v>
      </c>
      <c r="D110" s="15">
        <v>2.7278799795059019E-12</v>
      </c>
      <c r="E110" s="15">
        <v>7.2265460331890479E-12</v>
      </c>
      <c r="F110" s="24">
        <v>9.7356417565933578E-13</v>
      </c>
      <c r="G110" s="295">
        <v>1.5805470239135584E-15</v>
      </c>
      <c r="H110" s="24">
        <v>5.7362374602733488E-14</v>
      </c>
      <c r="I110" s="24"/>
      <c r="J110" s="599">
        <v>2.3370233702337023E-13</v>
      </c>
      <c r="K110" s="24"/>
      <c r="L110" s="110"/>
      <c r="N110" s="281">
        <f>SUM(F114:F119)</f>
        <v>0.93476770546797983</v>
      </c>
    </row>
    <row r="111" spans="1:14" ht="12.75" customHeight="1" x14ac:dyDescent="0.2">
      <c r="A111" s="90" t="s">
        <v>27</v>
      </c>
      <c r="B111" s="295">
        <f>'Interpolation LWR BU'!M14</f>
        <v>2.9673347059130977E-12</v>
      </c>
      <c r="C111" s="24">
        <v>9.8575475385679795E-10</v>
      </c>
      <c r="D111" s="15">
        <v>2.6258844610837121E-9</v>
      </c>
      <c r="E111" s="15">
        <v>5.7461523520265781E-11</v>
      </c>
      <c r="F111" s="24">
        <v>1.7399359703562908E-9</v>
      </c>
      <c r="G111" s="295">
        <v>2.9673347059130977E-12</v>
      </c>
      <c r="H111" s="24">
        <v>7.2041727580691921E-12</v>
      </c>
      <c r="I111" s="24"/>
      <c r="J111" s="599">
        <v>2.5040250402504025E-11</v>
      </c>
      <c r="K111" s="24"/>
      <c r="L111" s="110"/>
    </row>
    <row r="112" spans="1:14" ht="12.75" customHeight="1" x14ac:dyDescent="0.2">
      <c r="A112" s="90" t="s">
        <v>28</v>
      </c>
      <c r="B112" s="295">
        <f>'Interpolation LWR BU'!M15</f>
        <v>1.1180155982481327E-10</v>
      </c>
      <c r="C112" s="24">
        <v>1.5742307428089052E-10</v>
      </c>
      <c r="D112" s="15">
        <v>4.2071748843050906E-10</v>
      </c>
      <c r="E112" s="15">
        <v>7.2244520262304555E-11</v>
      </c>
      <c r="F112" s="24">
        <v>4.008352492628271E-10</v>
      </c>
      <c r="G112" s="295">
        <v>1.1180155982481327E-10</v>
      </c>
      <c r="H112" s="24">
        <v>2.2821945716889108E-10</v>
      </c>
      <c r="I112" s="24"/>
      <c r="J112" s="599">
        <v>5.8031080310803115E-10</v>
      </c>
      <c r="K112" s="24"/>
      <c r="L112" s="110"/>
    </row>
    <row r="113" spans="1:15" ht="12.75" customHeight="1" x14ac:dyDescent="0.2">
      <c r="A113" s="90" t="s">
        <v>29</v>
      </c>
      <c r="B113" s="295">
        <f>'Interpolation LWR BU'!M16</f>
        <v>1.7164125481731841E-11</v>
      </c>
      <c r="C113" s="24">
        <v>2.2638466094406268E-10</v>
      </c>
      <c r="D113" s="15">
        <v>9.2748755974737104E-10</v>
      </c>
      <c r="E113" s="15">
        <v>1.8146678429188725E-13</v>
      </c>
      <c r="F113" s="24">
        <v>5.2737576157197417E-10</v>
      </c>
      <c r="G113" s="295">
        <v>1.7164125481731841E-11</v>
      </c>
      <c r="H113" s="24">
        <v>1.7924884112048496E-11</v>
      </c>
      <c r="I113" s="24"/>
      <c r="J113" s="599">
        <v>3.0556715567155669E-11</v>
      </c>
      <c r="K113" s="24"/>
      <c r="L113" s="110"/>
      <c r="N113" s="281"/>
    </row>
    <row r="114" spans="1:15" ht="12.75" customHeight="1" x14ac:dyDescent="0.2">
      <c r="A114" s="91" t="s">
        <v>31</v>
      </c>
      <c r="B114" s="295">
        <f>'Interpolation LWR BU'!M17</f>
        <v>1.6007454424405668E-10</v>
      </c>
      <c r="C114" s="24">
        <v>2.6795665599287964E-10</v>
      </c>
      <c r="D114" s="15">
        <v>1.3637906644311041E-9</v>
      </c>
      <c r="E114" s="15">
        <v>4.0420450195108466E-9</v>
      </c>
      <c r="F114" s="24">
        <v>7.8156862868124468E-10</v>
      </c>
      <c r="G114" s="295">
        <v>1.6007454424405668E-10</v>
      </c>
      <c r="H114" s="24">
        <v>1.6637969568314679E-10</v>
      </c>
      <c r="I114" s="24"/>
      <c r="J114" s="598">
        <v>0</v>
      </c>
      <c r="K114" s="24"/>
      <c r="L114" s="110"/>
      <c r="N114" s="281"/>
    </row>
    <row r="115" spans="1:15" ht="12.75" customHeight="1" x14ac:dyDescent="0.2">
      <c r="A115" s="92" t="s">
        <v>32</v>
      </c>
      <c r="B115" s="431">
        <f>'Interpolation LWR BU'!M18</f>
        <v>5.6912636143137598E-11</v>
      </c>
      <c r="C115" s="181">
        <v>1.3278693840952699E-9</v>
      </c>
      <c r="D115" s="181">
        <v>2.2349824548719859E-9</v>
      </c>
      <c r="E115" s="181">
        <v>9.3997945364003902E-10</v>
      </c>
      <c r="F115" s="181">
        <v>1.9568187526699019E-9</v>
      </c>
      <c r="G115" s="431">
        <v>5.6912636143137598E-11</v>
      </c>
      <c r="H115" s="181">
        <v>1.2767555052272595E-10</v>
      </c>
      <c r="I115" s="181"/>
      <c r="J115" s="595">
        <v>0</v>
      </c>
      <c r="K115" s="181"/>
      <c r="L115" s="110"/>
      <c r="M115" s="549" t="s">
        <v>408</v>
      </c>
      <c r="N115" s="549" t="s">
        <v>409</v>
      </c>
    </row>
    <row r="116" spans="1:15" ht="12.75" customHeight="1" x14ac:dyDescent="0.2">
      <c r="A116" s="91" t="s">
        <v>2</v>
      </c>
      <c r="B116" s="295">
        <f>'Interpolation LWR BU'!M19</f>
        <v>1.0841299998064503E-6</v>
      </c>
      <c r="C116" s="15">
        <v>1.5589285824024756E-4</v>
      </c>
      <c r="D116" s="15">
        <v>1.7189245011591401E-4</v>
      </c>
      <c r="E116" s="15">
        <v>1.9448185430502117E-5</v>
      </c>
      <c r="F116" s="24">
        <v>1.6909379074235255E-4</v>
      </c>
      <c r="G116" s="295">
        <v>1.0841299998064503E-6</v>
      </c>
      <c r="H116" s="24">
        <v>2.1769360449139089E-6</v>
      </c>
      <c r="I116" s="24"/>
      <c r="J116" s="596">
        <f>+O116/100</f>
        <v>2.1999999999999998E-4</v>
      </c>
      <c r="K116" s="24"/>
      <c r="L116" s="110"/>
      <c r="M116" s="549">
        <v>1.8599999999999998E-2</v>
      </c>
      <c r="N116">
        <v>2.06E-2</v>
      </c>
      <c r="O116">
        <v>2.1999999999999999E-2</v>
      </c>
    </row>
    <row r="117" spans="1:15" ht="12.75" customHeight="1" x14ac:dyDescent="0.2">
      <c r="A117" s="93" t="s">
        <v>3</v>
      </c>
      <c r="B117" s="431">
        <f>'Interpolation LWR BU'!M20</f>
        <v>6.8851997479491235E-3</v>
      </c>
      <c r="C117" s="181">
        <v>8.0636298793885352E-3</v>
      </c>
      <c r="D117" s="181">
        <v>7.648663458807812E-3</v>
      </c>
      <c r="E117" s="181">
        <v>9.3522122886899907E-3</v>
      </c>
      <c r="F117" s="181">
        <v>7.4097273220345488E-3</v>
      </c>
      <c r="G117" s="431">
        <v>6.8851997479491235E-3</v>
      </c>
      <c r="H117" s="181">
        <v>6.7665116475706328E-3</v>
      </c>
      <c r="I117" s="181">
        <v>7.9651999999999987E-3</v>
      </c>
      <c r="J117" s="596">
        <f t="shared" ref="J117:J134" si="1">+O117/100</f>
        <v>7.6039999999999996E-3</v>
      </c>
      <c r="K117" s="181"/>
      <c r="L117" s="110"/>
      <c r="M117" s="702">
        <v>0.74260000000000004</v>
      </c>
      <c r="N117">
        <v>0.7681</v>
      </c>
      <c r="O117">
        <v>0.76039999999999996</v>
      </c>
    </row>
    <row r="118" spans="1:15" ht="12.75" customHeight="1" x14ac:dyDescent="0.2">
      <c r="A118" s="91" t="s">
        <v>4</v>
      </c>
      <c r="B118" s="295">
        <f>'Interpolation LWR BU'!M21</f>
        <v>2.9536991627398734E-3</v>
      </c>
      <c r="C118" s="15">
        <v>3.8648234994263764E-3</v>
      </c>
      <c r="D118" s="15">
        <v>5.7057512394434644E-3</v>
      </c>
      <c r="E118" s="15">
        <v>1.2522755282828299E-2</v>
      </c>
      <c r="F118" s="24">
        <v>5.5227989286584251E-3</v>
      </c>
      <c r="G118" s="295">
        <v>2.9536991627398734E-3</v>
      </c>
      <c r="H118" s="24">
        <v>4.1621349992079426E-3</v>
      </c>
      <c r="I118" s="24">
        <v>5.1889999999999992E-3</v>
      </c>
      <c r="J118" s="596">
        <f t="shared" si="1"/>
        <v>6.8779999999999996E-3</v>
      </c>
      <c r="K118" s="24"/>
      <c r="L118" s="110"/>
      <c r="M118" s="549">
        <v>0.45250000000000001</v>
      </c>
      <c r="N118">
        <v>0.57210000000000005</v>
      </c>
      <c r="O118">
        <v>0.68779999999999997</v>
      </c>
    </row>
    <row r="119" spans="1:15" ht="12.75" customHeight="1" x14ac:dyDescent="0.2">
      <c r="A119" s="91" t="s">
        <v>5</v>
      </c>
      <c r="B119" s="295">
        <f>'Interpolation LWR BU'!M22</f>
        <v>0.95384136296296895</v>
      </c>
      <c r="C119" s="15">
        <v>0.9441566632091587</v>
      </c>
      <c r="D119" s="15">
        <v>0.92085948218278391</v>
      </c>
      <c r="E119" s="15">
        <v>0.85590476491172507</v>
      </c>
      <c r="F119" s="24">
        <v>0.92166608268815708</v>
      </c>
      <c r="G119" s="295">
        <v>0.95384136296296895</v>
      </c>
      <c r="H119" s="24">
        <v>0.9385947250432386</v>
      </c>
      <c r="I119" s="24">
        <v>0.92903089999999999</v>
      </c>
      <c r="J119" s="596">
        <f t="shared" si="1"/>
        <v>0.90905400000000003</v>
      </c>
      <c r="K119" s="24">
        <v>0.93440000000000001</v>
      </c>
      <c r="L119" s="110"/>
      <c r="M119" s="703">
        <v>93.514099999999999</v>
      </c>
      <c r="N119">
        <v>92.184399999999997</v>
      </c>
      <c r="O119">
        <v>90.9054</v>
      </c>
    </row>
    <row r="120" spans="1:15" ht="12.75" customHeight="1" x14ac:dyDescent="0.2">
      <c r="A120" s="94" t="s">
        <v>6</v>
      </c>
      <c r="B120" s="295">
        <f>'Interpolation LWR BU'!M23</f>
        <v>2.6404437692443015E-4</v>
      </c>
      <c r="C120" s="15">
        <v>3.4014138751031325E-4</v>
      </c>
      <c r="D120" s="15">
        <v>6.1924275331885412E-4</v>
      </c>
      <c r="E120" s="15">
        <v>1.7351390657370407E-3</v>
      </c>
      <c r="F120" s="24">
        <v>6.4767616551710883E-4</v>
      </c>
      <c r="G120" s="295">
        <v>2.6404437692443015E-4</v>
      </c>
      <c r="H120" s="24">
        <v>4.3452857115042968E-4</v>
      </c>
      <c r="I120" s="24">
        <v>6.9399999999999996E-4</v>
      </c>
      <c r="J120" s="596">
        <f t="shared" si="1"/>
        <v>9.0200000000000002E-4</v>
      </c>
      <c r="K120" s="24"/>
      <c r="L120" s="110"/>
      <c r="M120" s="705">
        <v>5.4600000000000003E-2</v>
      </c>
      <c r="N120">
        <v>7.2599999999999998E-2</v>
      </c>
      <c r="O120">
        <v>9.0200000000000002E-2</v>
      </c>
    </row>
    <row r="121" spans="1:15" ht="12.75" customHeight="1" x14ac:dyDescent="0.2">
      <c r="A121" s="94" t="s">
        <v>7</v>
      </c>
      <c r="B121" s="295">
        <f>'Interpolation LWR BU'!M24</f>
        <v>7.3401578122866214E-5</v>
      </c>
      <c r="C121" s="15">
        <v>1.0888000240788948E-4</v>
      </c>
      <c r="D121" s="15">
        <v>2.9332509369587738E-4</v>
      </c>
      <c r="E121" s="15">
        <v>1.185933955345344E-3</v>
      </c>
      <c r="F121" s="24">
        <v>3.0321984150983244E-4</v>
      </c>
      <c r="G121" s="295">
        <v>7.3401578122866214E-5</v>
      </c>
      <c r="H121" s="24">
        <v>1.6372655387298355E-4</v>
      </c>
      <c r="I121" s="24">
        <v>2.5629999999999994E-4</v>
      </c>
      <c r="J121" s="596">
        <f t="shared" si="1"/>
        <v>4.9299999999999995E-4</v>
      </c>
      <c r="K121" s="24"/>
      <c r="L121" s="110"/>
      <c r="M121" s="703">
        <v>2.4E-2</v>
      </c>
      <c r="N121">
        <v>3.5799999999999998E-2</v>
      </c>
      <c r="O121">
        <v>4.9299999999999997E-2</v>
      </c>
    </row>
    <row r="122" spans="1:15" ht="12.75" customHeight="1" x14ac:dyDescent="0.2">
      <c r="A122" s="95" t="s">
        <v>8</v>
      </c>
      <c r="B122" s="432">
        <f>'Interpolation LWR BU'!M25</f>
        <v>4.868947838729599E-3</v>
      </c>
      <c r="C122" s="46">
        <v>5.1271235650283652E-3</v>
      </c>
      <c r="D122" s="46">
        <v>6.1538171320461897E-3</v>
      </c>
      <c r="E122" s="46">
        <v>7.7325361540906143E-3</v>
      </c>
      <c r="F122" s="46">
        <v>6.1759783239976771E-3</v>
      </c>
      <c r="G122" s="432">
        <v>4.868947838729599E-3</v>
      </c>
      <c r="H122" s="46">
        <v>5.3298606559139807E-3</v>
      </c>
      <c r="I122" s="46">
        <v>5.4044999999999987E-3</v>
      </c>
      <c r="J122" s="596">
        <f t="shared" si="1"/>
        <v>6.3660000000000001E-3</v>
      </c>
      <c r="K122" s="46">
        <v>1.2999999999999999E-2</v>
      </c>
      <c r="L122" s="110"/>
      <c r="M122" s="704">
        <v>0.59199999999999997</v>
      </c>
      <c r="N122">
        <v>0.60740000000000005</v>
      </c>
      <c r="O122">
        <v>0.63660000000000005</v>
      </c>
    </row>
    <row r="123" spans="1:15" ht="12.75" customHeight="1" x14ac:dyDescent="0.2">
      <c r="A123" s="94" t="s">
        <v>9</v>
      </c>
      <c r="B123" s="295">
        <f>'Interpolation LWR BU'!M26</f>
        <v>2.1161940924721494E-3</v>
      </c>
      <c r="C123" s="15">
        <v>2.2528996330099444E-3</v>
      </c>
      <c r="D123" s="15">
        <v>2.9058745820322905E-3</v>
      </c>
      <c r="E123" s="15">
        <v>3.9247944866998312E-3</v>
      </c>
      <c r="F123" s="24">
        <v>2.9328945534382333E-3</v>
      </c>
      <c r="G123" s="295">
        <v>2.1161940924721494E-3</v>
      </c>
      <c r="H123" s="24">
        <v>2.5334822828798269E-3</v>
      </c>
      <c r="I123" s="24">
        <v>2.1017999999999996E-3</v>
      </c>
      <c r="J123" s="596">
        <f t="shared" si="1"/>
        <v>3.088E-3</v>
      </c>
      <c r="K123" s="24"/>
      <c r="L123" s="110"/>
      <c r="M123" s="705">
        <v>0.25650000000000001</v>
      </c>
      <c r="N123">
        <v>0.28460000000000002</v>
      </c>
      <c r="O123">
        <v>0.30880000000000002</v>
      </c>
    </row>
    <row r="124" spans="1:15" ht="12.75" customHeight="1" x14ac:dyDescent="0.2">
      <c r="A124" s="95" t="s">
        <v>10</v>
      </c>
      <c r="B124" s="432">
        <f>'Interpolation LWR BU'!M27</f>
        <v>1.1001085795581112E-3</v>
      </c>
      <c r="C124" s="46">
        <v>1.2229438668765102E-3</v>
      </c>
      <c r="D124" s="46">
        <v>1.7579226514033383E-3</v>
      </c>
      <c r="E124" s="46">
        <v>2.5001392397030931E-3</v>
      </c>
      <c r="F124" s="46">
        <v>1.7889341672226462E-3</v>
      </c>
      <c r="G124" s="432">
        <v>1.1001085795581112E-3</v>
      </c>
      <c r="H124" s="46">
        <v>1.4242794746889447E-3</v>
      </c>
      <c r="I124" s="46">
        <v>1.8537999999999994E-3</v>
      </c>
      <c r="J124" s="596">
        <f t="shared" si="1"/>
        <v>1.9470000000000002E-3</v>
      </c>
      <c r="K124" s="46"/>
      <c r="L124" s="110"/>
      <c r="M124" s="705">
        <v>0.15</v>
      </c>
      <c r="N124">
        <v>0.1741</v>
      </c>
      <c r="O124">
        <v>0.19470000000000001</v>
      </c>
    </row>
    <row r="125" spans="1:15" ht="12.75" customHeight="1" x14ac:dyDescent="0.2">
      <c r="A125" s="94" t="s">
        <v>11</v>
      </c>
      <c r="B125" s="295">
        <f>'Interpolation LWR BU'!M28</f>
        <v>3.8224785387641543E-4</v>
      </c>
      <c r="C125" s="15">
        <v>4.7259505082716699E-4</v>
      </c>
      <c r="D125" s="15">
        <v>8.6389091439976638E-4</v>
      </c>
      <c r="E125" s="15">
        <v>1.5188115538094682E-3</v>
      </c>
      <c r="F125" s="24">
        <v>8.7289664730337926E-4</v>
      </c>
      <c r="G125" s="295">
        <v>3.8224785387641543E-4</v>
      </c>
      <c r="H125" s="24">
        <v>6.4512606907199974E-4</v>
      </c>
      <c r="I125" s="24">
        <v>7.8199999999999982E-4</v>
      </c>
      <c r="J125" s="596">
        <f t="shared" si="1"/>
        <v>1.1229999999999999E-3</v>
      </c>
      <c r="K125" s="24"/>
      <c r="L125" s="110"/>
      <c r="M125" s="705">
        <v>7.1099999999999997E-2</v>
      </c>
      <c r="N125">
        <v>9.1499999999999998E-2</v>
      </c>
      <c r="O125">
        <v>0.1123</v>
      </c>
    </row>
    <row r="126" spans="1:15" ht="12.75" customHeight="1" x14ac:dyDescent="0.2">
      <c r="A126" s="96" t="s">
        <v>12</v>
      </c>
      <c r="B126" s="295">
        <f>'Interpolation LWR BU'!M29</f>
        <v>2.6352022449575145E-9</v>
      </c>
      <c r="C126" s="15">
        <v>1.2459428112249648E-8</v>
      </c>
      <c r="D126" s="15">
        <v>2.8648739455463959E-8</v>
      </c>
      <c r="E126" s="15">
        <v>7.0145812024914738E-8</v>
      </c>
      <c r="F126" s="24">
        <v>2.8938935047190261E-8</v>
      </c>
      <c r="G126" s="295">
        <v>2.6352022449575145E-9</v>
      </c>
      <c r="H126" s="24">
        <v>1.9225898248404353E-8</v>
      </c>
      <c r="I126" s="24"/>
      <c r="J126" s="596">
        <f t="shared" si="1"/>
        <v>0</v>
      </c>
      <c r="K126" s="24"/>
      <c r="L126" s="110"/>
      <c r="M126" s="705">
        <v>0</v>
      </c>
      <c r="N126">
        <v>0</v>
      </c>
      <c r="O126">
        <v>0</v>
      </c>
    </row>
    <row r="127" spans="1:15" ht="12.75" customHeight="1" x14ac:dyDescent="0.2">
      <c r="A127" s="94" t="s">
        <v>13</v>
      </c>
      <c r="B127" s="295">
        <f>'Interpolation LWR BU'!M30</f>
        <v>2.5628679492463627E-5</v>
      </c>
      <c r="C127" s="15">
        <v>2.9798632242780057E-5</v>
      </c>
      <c r="D127" s="15">
        <v>6.4427165204730997E-5</v>
      </c>
      <c r="E127" s="15">
        <v>1.2186435769344157E-4</v>
      </c>
      <c r="F127" s="24">
        <v>6.3847650406465042E-5</v>
      </c>
      <c r="G127" s="295">
        <v>2.5628679492463627E-5</v>
      </c>
      <c r="H127" s="24">
        <v>4.243925514901117E-5</v>
      </c>
      <c r="I127" s="24">
        <v>6.2699999999999993E-5</v>
      </c>
      <c r="J127" s="596">
        <f t="shared" si="1"/>
        <v>9.2E-5</v>
      </c>
      <c r="K127" s="24"/>
      <c r="L127" s="110"/>
      <c r="M127" s="705">
        <v>8.3000000000000001E-3</v>
      </c>
      <c r="N127">
        <v>8.8999999999999999E-3</v>
      </c>
      <c r="O127">
        <v>9.1999999999999998E-3</v>
      </c>
    </row>
    <row r="128" spans="1:15" ht="12.75" customHeight="1" x14ac:dyDescent="0.2">
      <c r="A128" s="95" t="s">
        <v>35</v>
      </c>
      <c r="B128" s="432">
        <f>'Interpolation LWR BU'!M31</f>
        <v>2.9245269863955826E-7</v>
      </c>
      <c r="C128" s="46">
        <v>3.5578366952956859E-7</v>
      </c>
      <c r="D128" s="46">
        <v>8.533624520521098E-7</v>
      </c>
      <c r="E128" s="46">
        <v>2.9738606846249258E-6</v>
      </c>
      <c r="F128" s="46">
        <v>8.4606886466578025E-7</v>
      </c>
      <c r="G128" s="432">
        <v>2.9245269863955826E-7</v>
      </c>
      <c r="H128" s="46">
        <v>5.1946760567217292E-7</v>
      </c>
      <c r="I128" s="46">
        <v>1.4999999999999996E-6</v>
      </c>
      <c r="J128" s="596">
        <f t="shared" si="1"/>
        <v>1.9999999999999999E-6</v>
      </c>
      <c r="K128" s="46"/>
      <c r="L128" s="110"/>
      <c r="M128" s="705">
        <v>1E-4</v>
      </c>
      <c r="N128">
        <v>2.0000000000000001E-4</v>
      </c>
      <c r="O128">
        <v>2.0000000000000001E-4</v>
      </c>
    </row>
    <row r="129" spans="1:16" ht="12.75" customHeight="1" x14ac:dyDescent="0.2">
      <c r="A129" s="94" t="s">
        <v>14</v>
      </c>
      <c r="B129" s="295">
        <f>'Interpolation LWR BU'!M32</f>
        <v>5.2852363891336255E-5</v>
      </c>
      <c r="C129" s="15">
        <v>7.9034072336079769E-5</v>
      </c>
      <c r="D129" s="15">
        <v>1.9858916207686863E-4</v>
      </c>
      <c r="E129" s="15">
        <v>4.7067456716819622E-4</v>
      </c>
      <c r="F129" s="24">
        <v>1.9689305433560043E-4</v>
      </c>
      <c r="G129" s="295">
        <v>5.2852363891336255E-5</v>
      </c>
      <c r="H129" s="24">
        <v>1.2213036902403819E-4</v>
      </c>
      <c r="I129" s="24">
        <v>1.8329999999999998E-4</v>
      </c>
      <c r="J129" s="596">
        <f t="shared" si="1"/>
        <v>2.9300000000000002E-4</v>
      </c>
      <c r="K129" s="24"/>
      <c r="L129" s="110"/>
      <c r="M129" s="705">
        <v>1.4800000000000001E-2</v>
      </c>
      <c r="N129">
        <v>2.1700000000000001E-2</v>
      </c>
      <c r="O129">
        <v>2.93E-2</v>
      </c>
    </row>
    <row r="130" spans="1:16" ht="12.75" customHeight="1" x14ac:dyDescent="0.2">
      <c r="A130" s="94" t="s">
        <v>15</v>
      </c>
      <c r="B130" s="295">
        <f>'Interpolation LWR BU'!M33</f>
        <v>8.8823262954684828E-6</v>
      </c>
      <c r="C130" s="15">
        <v>1.1659501888863302E-5</v>
      </c>
      <c r="D130" s="15">
        <v>2.603712876633428E-5</v>
      </c>
      <c r="E130" s="15">
        <v>4.6866173327445605E-5</v>
      </c>
      <c r="F130" s="24">
        <v>2.5896577105962499E-5</v>
      </c>
      <c r="G130" s="295">
        <v>8.8823262954684828E-6</v>
      </c>
      <c r="H130" s="24">
        <v>1.7151392013055273E-5</v>
      </c>
      <c r="I130" s="24">
        <v>2.1899999999999994E-5</v>
      </c>
      <c r="J130" s="596">
        <f t="shared" si="1"/>
        <v>3.3000000000000003E-5</v>
      </c>
      <c r="K130" s="24"/>
      <c r="L130" s="110"/>
      <c r="M130" s="705">
        <v>2.0999999999999999E-3</v>
      </c>
      <c r="N130">
        <v>2.7000000000000001E-3</v>
      </c>
      <c r="O130">
        <v>3.3E-3</v>
      </c>
    </row>
    <row r="131" spans="1:16" ht="12.75" customHeight="1" x14ac:dyDescent="0.2">
      <c r="A131" s="95" t="s">
        <v>16</v>
      </c>
      <c r="B131" s="432">
        <f>'Interpolation LWR BU'!M34</f>
        <v>1.5456052259459205E-7</v>
      </c>
      <c r="C131" s="46">
        <v>2.3998898450561116E-7</v>
      </c>
      <c r="D131" s="46">
        <v>7.709660774925903E-7</v>
      </c>
      <c r="E131" s="46">
        <v>1.8806580171577007E-6</v>
      </c>
      <c r="F131" s="46">
        <v>7.6287192631311171E-7</v>
      </c>
      <c r="G131" s="432">
        <v>1.5456052259459205E-7</v>
      </c>
      <c r="H131" s="46">
        <v>4.1220853683988028E-7</v>
      </c>
      <c r="I131" s="46">
        <v>0</v>
      </c>
      <c r="J131" s="596">
        <f t="shared" si="1"/>
        <v>1.9999999999999999E-6</v>
      </c>
      <c r="K131" s="46"/>
      <c r="L131" s="110"/>
      <c r="M131" s="705">
        <v>1E-4</v>
      </c>
      <c r="N131">
        <v>2.0000000000000001E-4</v>
      </c>
      <c r="O131">
        <v>2.0000000000000001E-4</v>
      </c>
    </row>
    <row r="132" spans="1:16" ht="12.75" customHeight="1" x14ac:dyDescent="0.2">
      <c r="A132" s="94" t="s">
        <v>17</v>
      </c>
      <c r="B132" s="432">
        <f>'Interpolation LWR BU'!M35</f>
        <v>1.1403965634908364E-5</v>
      </c>
      <c r="C132" s="15">
        <v>2.2179011983349967E-5</v>
      </c>
      <c r="D132" s="15">
        <v>8.5792525128894329E-5</v>
      </c>
      <c r="E132" s="15">
        <v>3.0020390632712687E-4</v>
      </c>
      <c r="F132" s="24">
        <v>8.4713282551202121E-5</v>
      </c>
      <c r="G132" s="432">
        <v>1.1403965634908364E-5</v>
      </c>
      <c r="H132" s="24">
        <v>4.1026642135433256E-5</v>
      </c>
      <c r="I132" s="24">
        <v>6.4199999999999988E-5</v>
      </c>
      <c r="J132" s="596">
        <f t="shared" si="1"/>
        <v>1.46E-4</v>
      </c>
      <c r="K132" s="24"/>
      <c r="L132" s="110"/>
      <c r="M132" s="705">
        <v>5.1999999999999998E-3</v>
      </c>
      <c r="N132">
        <v>9.1999999999999998E-3</v>
      </c>
      <c r="O132">
        <v>1.46E-2</v>
      </c>
    </row>
    <row r="133" spans="1:16" ht="12.75" customHeight="1" x14ac:dyDescent="0.2">
      <c r="A133" s="95" t="s">
        <v>18</v>
      </c>
      <c r="B133" s="432">
        <f>'Interpolation LWR BU'!M36</f>
        <v>3.7828325914536863E-7</v>
      </c>
      <c r="C133" s="46">
        <v>1.0269532093476908E-6</v>
      </c>
      <c r="D133" s="46">
        <v>5.7217489560459337E-6</v>
      </c>
      <c r="E133" s="46">
        <v>3.0739696520792504E-5</v>
      </c>
      <c r="F133" s="46">
        <v>5.5987946890554427E-6</v>
      </c>
      <c r="G133" s="432">
        <v>3.7828325914536863E-7</v>
      </c>
      <c r="H133" s="46">
        <v>2.1405750250290039E-6</v>
      </c>
      <c r="I133" s="46"/>
      <c r="J133" s="596">
        <f t="shared" si="1"/>
        <v>1.0000000000000001E-5</v>
      </c>
      <c r="K133" s="46"/>
      <c r="L133" s="110"/>
      <c r="M133" s="705">
        <v>2.9999999999999997E-4</v>
      </c>
      <c r="N133">
        <v>5.9999999999999995E-4</v>
      </c>
      <c r="O133">
        <v>1E-3</v>
      </c>
    </row>
    <row r="134" spans="1:16" ht="12.75" customHeight="1" x14ac:dyDescent="0.2">
      <c r="A134" s="94" t="s">
        <v>19</v>
      </c>
      <c r="B134" s="295">
        <f>'Interpolation LWR BU'!M37</f>
        <v>2.0376983527499531E-8</v>
      </c>
      <c r="C134" s="15">
        <v>9.5685608030591397E-8</v>
      </c>
      <c r="D134" s="15">
        <v>7.2956789901244343E-7</v>
      </c>
      <c r="E134" s="15">
        <v>5.5771700078336345E-6</v>
      </c>
      <c r="F134" s="24">
        <v>7.1577365952932925E-7</v>
      </c>
      <c r="G134" s="295">
        <v>2.0376983527499531E-8</v>
      </c>
      <c r="H134" s="24">
        <v>2.4179100582873374E-7</v>
      </c>
      <c r="I134" s="24"/>
      <c r="J134" s="596">
        <f t="shared" si="1"/>
        <v>9.9999999999999995E-7</v>
      </c>
      <c r="K134" s="24"/>
      <c r="L134" s="110"/>
      <c r="M134" s="705">
        <v>0</v>
      </c>
      <c r="N134">
        <v>1E-4</v>
      </c>
      <c r="O134">
        <v>1E-4</v>
      </c>
    </row>
    <row r="135" spans="1:16" ht="12.75" customHeight="1" x14ac:dyDescent="0.2">
      <c r="A135" s="95" t="s">
        <v>20</v>
      </c>
      <c r="B135" s="432">
        <f>'Interpolation LWR BU'!M38</f>
        <v>-3.405352464206503E-11</v>
      </c>
      <c r="C135" s="46">
        <v>8.3956146412879648E-10</v>
      </c>
      <c r="D135" s="46">
        <v>9.9715612513049418E-9</v>
      </c>
      <c r="E135" s="46">
        <v>1.2125121431827127E-7</v>
      </c>
      <c r="F135" s="46">
        <v>9.8006393364724185E-9</v>
      </c>
      <c r="G135" s="296">
        <v>0</v>
      </c>
      <c r="H135" s="432">
        <v>2.5112704090120181E-9</v>
      </c>
      <c r="I135" s="46"/>
      <c r="J135" s="597">
        <v>0</v>
      </c>
      <c r="K135" s="46"/>
      <c r="L135" s="110"/>
    </row>
    <row r="136" spans="1:16" ht="12.75" customHeight="1" x14ac:dyDescent="0.2">
      <c r="A136" s="94" t="s">
        <v>21</v>
      </c>
      <c r="B136" s="295">
        <f>'Interpolation LWR BU'!M39</f>
        <v>-8.2030381782331533E-11</v>
      </c>
      <c r="C136" s="15">
        <v>4.3268013998157481E-11</v>
      </c>
      <c r="D136" s="15">
        <v>7.6916615668910568E-10</v>
      </c>
      <c r="E136" s="15">
        <v>1.4525695207877604E-8</v>
      </c>
      <c r="F136" s="24">
        <v>7.569721434251219E-10</v>
      </c>
      <c r="G136" s="296">
        <v>0</v>
      </c>
      <c r="H136" s="295">
        <v>1.7447993551292479E-10</v>
      </c>
      <c r="I136" s="24"/>
      <c r="J136" s="596">
        <v>0</v>
      </c>
      <c r="K136" s="24"/>
      <c r="L136" s="110"/>
      <c r="M136" s="281">
        <f>SUM(M121:M126)/100</f>
        <v>1.0936E-2</v>
      </c>
      <c r="N136">
        <f>SUM(N121:N126)/100</f>
        <v>1.1933999999999998E-2</v>
      </c>
      <c r="O136">
        <f>SUM(O121:O126)/100</f>
        <v>1.3017000000000003E-2</v>
      </c>
      <c r="P136" s="549" t="s">
        <v>410</v>
      </c>
    </row>
    <row r="137" spans="1:16" ht="12.75" customHeight="1" x14ac:dyDescent="0.2">
      <c r="A137" s="96" t="s">
        <v>36</v>
      </c>
      <c r="B137" s="295">
        <f>'Interpolation LWR BU'!M40</f>
        <v>-6.368532159732523E-19</v>
      </c>
      <c r="C137" s="15">
        <v>1.9969083419071064E-19</v>
      </c>
      <c r="D137" s="15">
        <v>4.2808116442876517E-18</v>
      </c>
      <c r="E137" s="15">
        <v>8.7456981892796729E-18</v>
      </c>
      <c r="F137" s="24">
        <v>4.2878422074067676E-18</v>
      </c>
      <c r="G137" s="296">
        <v>0</v>
      </c>
      <c r="H137" s="295">
        <v>1.0608731685571387E-18</v>
      </c>
      <c r="I137" s="24"/>
      <c r="J137" s="596">
        <v>0</v>
      </c>
      <c r="K137" s="24"/>
      <c r="L137" s="110"/>
    </row>
    <row r="138" spans="1:16" ht="12.75" customHeight="1" x14ac:dyDescent="0.2">
      <c r="A138" s="96" t="s">
        <v>83</v>
      </c>
      <c r="B138" s="295">
        <f>'Interpolation LWR BU'!M41</f>
        <v>-4.8940664257869843E-13</v>
      </c>
      <c r="C138" s="15">
        <v>3.8798219161740472E-13</v>
      </c>
      <c r="D138" s="15">
        <v>9.1515973297174926E-12</v>
      </c>
      <c r="E138" s="15">
        <v>1.8696713344612839E-11</v>
      </c>
      <c r="F138" s="24">
        <v>9.0276677818256298E-12</v>
      </c>
      <c r="G138" s="296">
        <v>0</v>
      </c>
      <c r="H138" s="295">
        <v>1.6244714222691701E-12</v>
      </c>
      <c r="I138" s="24"/>
      <c r="J138" s="596">
        <v>0</v>
      </c>
      <c r="K138" s="24"/>
      <c r="L138" s="110"/>
    </row>
    <row r="139" spans="1:16" ht="12.75" customHeight="1" x14ac:dyDescent="0.2">
      <c r="A139" s="95" t="s">
        <v>39</v>
      </c>
      <c r="B139" s="432">
        <f>'Interpolation LWR BU'!M42</f>
        <v>7.8557275831496111E-14</v>
      </c>
      <c r="C139" s="46">
        <v>4.4538543862654882E-14</v>
      </c>
      <c r="D139" s="46">
        <v>1.6607896193278959E-12</v>
      </c>
      <c r="E139" s="46">
        <v>3.3929931922868917E-12</v>
      </c>
      <c r="F139" s="46">
        <v>1.6187077442032348E-12</v>
      </c>
      <c r="G139" s="432">
        <v>7.8557275831496111E-14</v>
      </c>
      <c r="H139" s="46">
        <v>2.0286068641146081E-13</v>
      </c>
      <c r="I139" s="46"/>
      <c r="J139" s="597">
        <v>0</v>
      </c>
      <c r="K139" s="46"/>
      <c r="L139" s="110"/>
    </row>
    <row r="140" spans="1:16" ht="12.75" customHeight="1" x14ac:dyDescent="0.2">
      <c r="A140" s="94" t="s">
        <v>37</v>
      </c>
      <c r="B140" s="295">
        <f>'Interpolation LWR BU'!M43</f>
        <v>-2.8475899278340403E-13</v>
      </c>
      <c r="C140" s="15">
        <v>8.1733637008738462E-14</v>
      </c>
      <c r="D140" s="15">
        <v>2.0524721223289797E-12</v>
      </c>
      <c r="E140" s="15">
        <v>4.1932005459181059E-12</v>
      </c>
      <c r="F140" s="24">
        <v>2.0264081447157075E-12</v>
      </c>
      <c r="G140" s="296">
        <v>0</v>
      </c>
      <c r="H140" s="295">
        <v>4.1556121355338037E-13</v>
      </c>
      <c r="I140" s="24"/>
      <c r="J140" s="596">
        <v>0</v>
      </c>
      <c r="K140" s="24"/>
      <c r="L140" s="110"/>
    </row>
    <row r="141" spans="1:16" ht="12.75" customHeight="1" x14ac:dyDescent="0.2">
      <c r="A141" s="97" t="s">
        <v>40</v>
      </c>
      <c r="B141" s="432">
        <f>'Interpolation LWR BU'!M44</f>
        <v>-6.6374382825976223E-14</v>
      </c>
      <c r="C141" s="46">
        <v>3.1608686681281331E-14</v>
      </c>
      <c r="D141" s="46">
        <v>9.8656017235241649E-13</v>
      </c>
      <c r="E141" s="46">
        <v>2.0155424321159871E-12</v>
      </c>
      <c r="F141" s="46">
        <v>9.7376778734542581E-13</v>
      </c>
      <c r="G141" s="296">
        <v>0</v>
      </c>
      <c r="H141" s="432">
        <v>1.594775916943896E-13</v>
      </c>
      <c r="I141" s="46"/>
      <c r="J141" s="597">
        <v>0</v>
      </c>
      <c r="K141" s="46"/>
      <c r="L141" s="110"/>
    </row>
    <row r="142" spans="1:16" ht="12.75" customHeight="1" x14ac:dyDescent="0.2">
      <c r="A142" s="98" t="s">
        <v>64</v>
      </c>
      <c r="B142" s="295">
        <f>'Interpolation LWR BU'!M45</f>
        <v>1.421925756945818E-14</v>
      </c>
      <c r="C142" s="15">
        <v>1.6679234423139979E-14</v>
      </c>
      <c r="D142" s="15">
        <v>6.5797104927383193E-13</v>
      </c>
      <c r="E142" s="15">
        <v>1.3442348536664387E-12</v>
      </c>
      <c r="F142" s="24">
        <v>6.5127603304198406E-13</v>
      </c>
      <c r="G142" s="295">
        <v>1.421925756945818E-14</v>
      </c>
      <c r="H142" s="24">
        <v>1.1328002371375849E-13</v>
      </c>
      <c r="I142" s="24">
        <v>0</v>
      </c>
      <c r="J142" s="596">
        <v>0</v>
      </c>
      <c r="K142" s="24"/>
      <c r="L142" s="110"/>
    </row>
    <row r="143" spans="1:16" ht="12.75" customHeight="1" x14ac:dyDescent="0.2">
      <c r="A143" s="99" t="s">
        <v>42</v>
      </c>
      <c r="B143" s="295">
        <f>'Interpolation LWR BU'!M46</f>
        <v>4.6875325085391313E-8</v>
      </c>
      <c r="C143" s="15">
        <v>5.746616875278518E-8</v>
      </c>
      <c r="D143" s="15">
        <v>8.5845507676589601E-8</v>
      </c>
      <c r="E143" s="15">
        <v>1.6751291449455959E-7</v>
      </c>
      <c r="F143" s="24">
        <v>8.5400130082386281E-8</v>
      </c>
      <c r="G143" s="295">
        <v>4.6875325085391313E-8</v>
      </c>
      <c r="H143" s="24">
        <v>6.6572888320849318E-8</v>
      </c>
      <c r="I143" s="24">
        <v>7.656295484822152E-8</v>
      </c>
      <c r="J143" s="598">
        <v>0</v>
      </c>
      <c r="K143" s="24"/>
      <c r="L143" s="110"/>
    </row>
    <row r="144" spans="1:16" ht="12.75" customHeight="1" x14ac:dyDescent="0.2">
      <c r="A144" s="99" t="s">
        <v>33</v>
      </c>
      <c r="B144" s="429">
        <f>'Interpolation LWR BU'!M47</f>
        <v>0</v>
      </c>
      <c r="C144" s="15">
        <v>2.6310000000000001E-11</v>
      </c>
      <c r="D144" s="15">
        <v>4.0579999999999997E-11</v>
      </c>
      <c r="E144" s="15">
        <v>7.9218176320009017E-11</v>
      </c>
      <c r="F144" s="24">
        <v>4.0182419652709129E-11</v>
      </c>
      <c r="G144" s="296">
        <v>0</v>
      </c>
      <c r="H144" s="296">
        <v>0</v>
      </c>
      <c r="I144" s="24">
        <v>0</v>
      </c>
      <c r="J144" s="604">
        <v>4.7666362567630364E-11</v>
      </c>
      <c r="K144" s="24"/>
      <c r="L144" s="110"/>
    </row>
    <row r="145" spans="1:12" ht="12.75" customHeight="1" x14ac:dyDescent="0.2">
      <c r="A145" s="99" t="s">
        <v>85</v>
      </c>
      <c r="B145" s="429">
        <f>'Interpolation LWR BU'!M48</f>
        <v>0</v>
      </c>
      <c r="C145" s="296">
        <v>0</v>
      </c>
      <c r="D145" s="296">
        <v>0</v>
      </c>
      <c r="E145" s="296">
        <v>0</v>
      </c>
      <c r="F145" s="24">
        <v>0</v>
      </c>
      <c r="G145" s="296">
        <v>0</v>
      </c>
      <c r="H145" s="296">
        <v>0</v>
      </c>
      <c r="I145" s="24">
        <v>0</v>
      </c>
      <c r="J145" s="602">
        <v>0</v>
      </c>
      <c r="K145" s="24"/>
      <c r="L145" s="110"/>
    </row>
    <row r="146" spans="1:12" ht="12.75" customHeight="1" x14ac:dyDescent="0.2">
      <c r="A146" s="100" t="s">
        <v>44</v>
      </c>
      <c r="B146" s="295">
        <f>'Interpolation LWR BU'!M49</f>
        <v>1.4773341926148418E-11</v>
      </c>
      <c r="C146" s="15">
        <v>2.1601042037705479E-11</v>
      </c>
      <c r="D146" s="15">
        <v>4.2167793345623564E-11</v>
      </c>
      <c r="E146" s="15">
        <v>8.2283280189115634E-11</v>
      </c>
      <c r="F146" s="24">
        <v>4.2330410757963349E-11</v>
      </c>
      <c r="G146" s="295">
        <v>1.4773341926148418E-11</v>
      </c>
      <c r="H146" s="24">
        <v>2.9494636662328474E-11</v>
      </c>
      <c r="I146" s="24">
        <v>3.6201879467323203E-11</v>
      </c>
      <c r="J146" s="598">
        <v>5.2230269480139704E-11</v>
      </c>
      <c r="K146" s="24"/>
      <c r="L146" s="110"/>
    </row>
    <row r="147" spans="1:12" ht="12.75" customHeight="1" x14ac:dyDescent="0.2">
      <c r="A147" s="100" t="s">
        <v>43</v>
      </c>
      <c r="B147" s="295">
        <f>'Interpolation LWR BU'!M50</f>
        <v>1.931381103764842E-5</v>
      </c>
      <c r="C147" s="15">
        <v>2.4159980844578501E-5</v>
      </c>
      <c r="D147" s="15">
        <v>3.4448197314601181E-5</v>
      </c>
      <c r="E147" s="15">
        <v>6.7219800865900718E-5</v>
      </c>
      <c r="F147" s="24">
        <v>3.4068137994962238E-5</v>
      </c>
      <c r="G147" s="295">
        <v>1.931381103764842E-5</v>
      </c>
      <c r="H147" s="24">
        <v>2.6782014763181568E-5</v>
      </c>
      <c r="I147" s="24">
        <v>3.0772093871319419E-5</v>
      </c>
      <c r="J147" s="598">
        <v>3.9766908808779403E-5</v>
      </c>
      <c r="K147" s="24"/>
      <c r="L147" s="110"/>
    </row>
    <row r="148" spans="1:12" ht="12.75" customHeight="1" x14ac:dyDescent="0.2">
      <c r="A148" s="100" t="s">
        <v>119</v>
      </c>
      <c r="B148" s="295">
        <f>'Interpolation LWR BU'!M51</f>
        <v>4.3754000500723879E-3</v>
      </c>
      <c r="C148" s="15">
        <v>5.6529036130297224E-3</v>
      </c>
      <c r="D148" s="15">
        <v>8.5616413813356766E-3</v>
      </c>
      <c r="E148" s="15">
        <v>1.6706587676641745E-2</v>
      </c>
      <c r="F148" s="24">
        <v>8.4973949995309841E-3</v>
      </c>
      <c r="G148" s="295">
        <v>4.3754000500723879E-3</v>
      </c>
      <c r="H148" s="24">
        <v>6.5946801134377656E-3</v>
      </c>
      <c r="I148" s="24">
        <v>7.6578849197708049E-3</v>
      </c>
      <c r="J148" s="598">
        <v>1.0033253153689602E-2</v>
      </c>
      <c r="K148" s="24"/>
      <c r="L148" s="110"/>
    </row>
    <row r="149" spans="1:12" ht="12.75" customHeight="1" x14ac:dyDescent="0.2">
      <c r="A149" s="101" t="s">
        <v>120</v>
      </c>
      <c r="B149" s="418">
        <f>'Interpolation LWR BU'!M52</f>
        <v>2.701901968667234E-4</v>
      </c>
      <c r="C149" s="180">
        <v>3.4140670986091928E-4</v>
      </c>
      <c r="D149" s="180">
        <v>5.1561856078855169E-4</v>
      </c>
      <c r="E149" s="180">
        <v>1.0061419662235245E-3</v>
      </c>
      <c r="F149" s="180">
        <v>5.079701471591752E-4</v>
      </c>
      <c r="G149" s="418">
        <v>2.701901968667234E-4</v>
      </c>
      <c r="H149" s="180">
        <v>3.8742868516487876E-4</v>
      </c>
      <c r="I149" s="180">
        <v>4.5358196328449361E-4</v>
      </c>
      <c r="J149" s="600">
        <v>6.1053606683668024E-4</v>
      </c>
      <c r="K149" s="180"/>
      <c r="L149" s="110"/>
    </row>
    <row r="150" spans="1:12" ht="12.75" customHeight="1" x14ac:dyDescent="0.2">
      <c r="A150" s="101" t="s">
        <v>121</v>
      </c>
      <c r="B150" s="418">
        <f>'Interpolation LWR BU'!M53</f>
        <v>4.2642654355181878E-4</v>
      </c>
      <c r="C150" s="180">
        <v>5.3707727380190417E-4</v>
      </c>
      <c r="D150" s="180">
        <v>7.8805876062807529E-4</v>
      </c>
      <c r="E150" s="180">
        <v>1.589925699190675E-3</v>
      </c>
      <c r="F150" s="180">
        <v>7.7717315384988642E-4</v>
      </c>
      <c r="G150" s="418">
        <v>4.2642654355181878E-4</v>
      </c>
      <c r="H150" s="180">
        <v>6.011929950651509E-4</v>
      </c>
      <c r="I150" s="180">
        <v>6.9812947160319185E-4</v>
      </c>
      <c r="J150" s="600">
        <v>9.2376671642694513E-4</v>
      </c>
      <c r="K150" s="180"/>
      <c r="L150" s="110"/>
    </row>
    <row r="151" spans="1:12" ht="12.75" customHeight="1" x14ac:dyDescent="0.2">
      <c r="A151" s="102" t="s">
        <v>114</v>
      </c>
      <c r="B151" s="418">
        <f>'Interpolation LWR BU'!M54</f>
        <v>3.0408617827486727E-4</v>
      </c>
      <c r="C151" s="180">
        <v>3.8164221049103662E-4</v>
      </c>
      <c r="D151" s="180">
        <v>5.5251162042925744E-4</v>
      </c>
      <c r="E151" s="180">
        <v>1.1333996709246765E-3</v>
      </c>
      <c r="F151" s="180">
        <v>5.44626759508174E-4</v>
      </c>
      <c r="G151" s="418">
        <v>3.0408617827486727E-4</v>
      </c>
      <c r="H151" s="180">
        <v>4.2227289810185966E-4</v>
      </c>
      <c r="I151" s="180">
        <v>4.8914827342734794E-4</v>
      </c>
      <c r="J151" s="600">
        <v>6.4899905040493916E-4</v>
      </c>
      <c r="K151" s="180"/>
      <c r="L151" s="110"/>
    </row>
    <row r="152" spans="1:12" ht="12.75" customHeight="1" x14ac:dyDescent="0.2">
      <c r="A152" s="103" t="s">
        <v>122</v>
      </c>
      <c r="B152" s="295">
        <f>'Interpolation LWR BU'!M55</f>
        <v>5.7509876726085166E-4</v>
      </c>
      <c r="C152" s="15">
        <v>7.1840207832017243E-4</v>
      </c>
      <c r="D152" s="15">
        <v>1.0849432245672651E-3</v>
      </c>
      <c r="E152" s="15">
        <v>2.1778045772014357E-3</v>
      </c>
      <c r="F152" s="24">
        <v>1.0719974213664074E-3</v>
      </c>
      <c r="G152" s="295">
        <v>5.7509876726085166E-4</v>
      </c>
      <c r="H152" s="24">
        <v>8.2163509522768026E-4</v>
      </c>
      <c r="I152" s="24">
        <v>9.5800476758743137E-4</v>
      </c>
      <c r="J152" s="598">
        <v>1.2762960687498766E-3</v>
      </c>
      <c r="K152" s="24"/>
      <c r="L152" s="110"/>
    </row>
    <row r="153" spans="1:12" ht="12.75" customHeight="1" x14ac:dyDescent="0.2">
      <c r="A153" s="103" t="s">
        <v>123</v>
      </c>
      <c r="B153" s="295">
        <f>'Interpolation LWR BU'!M56</f>
        <v>6.8666137850324183E-5</v>
      </c>
      <c r="C153" s="15">
        <v>7.8617397328345026E-5</v>
      </c>
      <c r="D153" s="15">
        <v>6.7036491958515632E-5</v>
      </c>
      <c r="E153" s="15">
        <v>1.3081031785341032E-4</v>
      </c>
      <c r="F153" s="24">
        <v>6.7237116922608755E-5</v>
      </c>
      <c r="G153" s="295">
        <v>6.8666137850324183E-5</v>
      </c>
      <c r="H153" s="24">
        <v>6.7733285670781176E-5</v>
      </c>
      <c r="I153" s="24">
        <v>6.6844929074020963E-5</v>
      </c>
      <c r="J153" s="598">
        <v>6.6690963592423125E-5</v>
      </c>
      <c r="K153" s="24"/>
      <c r="L153" s="110"/>
    </row>
    <row r="154" spans="1:12" ht="12.75" customHeight="1" x14ac:dyDescent="0.2">
      <c r="A154" s="103" t="s">
        <v>91</v>
      </c>
      <c r="B154" s="295">
        <f>'Interpolation LWR BU'!M57</f>
        <v>2.178271710362546E-3</v>
      </c>
      <c r="C154" s="15">
        <v>2.7435003485327281E-3</v>
      </c>
      <c r="D154" s="15">
        <v>4.225414767777152E-3</v>
      </c>
      <c r="E154" s="15">
        <v>8.24517859880659E-3</v>
      </c>
      <c r="F154" s="24">
        <v>4.1712421559190671E-3</v>
      </c>
      <c r="G154" s="295">
        <v>2.178271710362546E-3</v>
      </c>
      <c r="H154" s="24">
        <v>3.1645161129661412E-3</v>
      </c>
      <c r="I154" s="24">
        <v>3.711896118428851E-3</v>
      </c>
      <c r="J154" s="596">
        <v>5.0006281477416887E-3</v>
      </c>
      <c r="K154" s="24"/>
      <c r="L154" s="110"/>
    </row>
    <row r="155" spans="1:12" ht="12.75" customHeight="1" x14ac:dyDescent="0.2">
      <c r="A155" s="104" t="s">
        <v>1</v>
      </c>
      <c r="B155" s="415">
        <f>'Interpolation LWR BU'!M58</f>
        <v>6.4593746456916153E-4</v>
      </c>
      <c r="C155" s="183">
        <v>7.8197571430342388E-4</v>
      </c>
      <c r="D155" s="183">
        <v>1.1409402942223498E-3</v>
      </c>
      <c r="E155" s="183">
        <v>2.1159049974591396E-3</v>
      </c>
      <c r="F155" s="183">
        <v>1.1309422935571042E-3</v>
      </c>
      <c r="G155" s="415">
        <v>6.4593746456916153E-4</v>
      </c>
      <c r="H155" s="183">
        <v>8.8719550837068899E-4</v>
      </c>
      <c r="I155" s="183">
        <v>1.0194496905111302E-3</v>
      </c>
      <c r="J155" s="603">
        <v>1.3162427375683391E-3</v>
      </c>
      <c r="K155" s="183"/>
      <c r="L155" s="110"/>
    </row>
    <row r="156" spans="1:12" ht="12.75" customHeight="1" x14ac:dyDescent="0.2">
      <c r="A156" s="104" t="s">
        <v>92</v>
      </c>
      <c r="B156" s="415">
        <f>'Interpolation LWR BU'!M59</f>
        <v>3.0834635923218354E-7</v>
      </c>
      <c r="C156" s="183">
        <v>3.46180173015192E-7</v>
      </c>
      <c r="D156" s="183">
        <v>3.1917344665536307E-7</v>
      </c>
      <c r="E156" s="183">
        <v>3.9506214683126161E-7</v>
      </c>
      <c r="F156" s="183">
        <v>3.2902936616694316E-7</v>
      </c>
      <c r="G156" s="415">
        <v>3.0834635923218354E-7</v>
      </c>
      <c r="H156" s="183">
        <v>3.1714198028540513E-7</v>
      </c>
      <c r="I156" s="183">
        <v>3.163362795421321E-7</v>
      </c>
      <c r="J156" s="603">
        <v>3.2059967042951709E-7</v>
      </c>
      <c r="K156" s="183"/>
      <c r="L156" s="110"/>
    </row>
    <row r="157" spans="1:12" ht="12.75" customHeight="1" x14ac:dyDescent="0.2">
      <c r="A157" s="88" t="s">
        <v>124</v>
      </c>
      <c r="B157" s="295">
        <f>'Interpolation LWR BU'!M60</f>
        <v>1.5302534559811967E-4</v>
      </c>
      <c r="C157" s="15">
        <v>1.763268771610942E-4</v>
      </c>
      <c r="D157" s="15">
        <v>2.1128894318070337E-4</v>
      </c>
      <c r="E157" s="15">
        <v>4.1229445349680191E-4</v>
      </c>
      <c r="F157" s="24">
        <v>2.1449939083631651E-4</v>
      </c>
      <c r="G157" s="295">
        <v>1.5302534559811967E-4</v>
      </c>
      <c r="H157" s="24">
        <v>1.9047503520351248E-4</v>
      </c>
      <c r="I157" s="24">
        <v>2.0240096581812997E-4</v>
      </c>
      <c r="J157" s="598">
        <v>2.2080521189405143E-4</v>
      </c>
      <c r="K157" s="24"/>
      <c r="L157" s="110"/>
    </row>
    <row r="158" spans="1:12" ht="12.75" customHeight="1" x14ac:dyDescent="0.2">
      <c r="A158" s="88" t="s">
        <v>94</v>
      </c>
      <c r="B158" s="295">
        <f>'Interpolation LWR BU'!M61</f>
        <v>1.8353573633019468E-4</v>
      </c>
      <c r="C158" s="15">
        <v>2.1691004730134604E-4</v>
      </c>
      <c r="D158" s="15">
        <v>3.595811829994365E-4</v>
      </c>
      <c r="E158" s="15">
        <v>7.0166154982229047E-4</v>
      </c>
      <c r="F158" s="24">
        <v>3.6066269255663838E-4</v>
      </c>
      <c r="G158" s="295">
        <v>1.8353573633019468E-4</v>
      </c>
      <c r="H158" s="24">
        <v>2.7355536158784271E-4</v>
      </c>
      <c r="I158" s="24">
        <v>3.1864006879656558E-4</v>
      </c>
      <c r="J158" s="598">
        <v>4.1624428908837912E-4</v>
      </c>
      <c r="K158" s="24"/>
      <c r="L158" s="110"/>
    </row>
    <row r="159" spans="1:12" ht="12.75" customHeight="1" x14ac:dyDescent="0.2">
      <c r="A159" s="88" t="s">
        <v>95</v>
      </c>
      <c r="B159" s="295">
        <f>'Interpolation LWR BU'!M62</f>
        <v>5.4988216384512373E-3</v>
      </c>
      <c r="C159" s="15">
        <v>6.832822359502817E-3</v>
      </c>
      <c r="D159" s="15">
        <v>1.0888501431983263E-2</v>
      </c>
      <c r="E159" s="15">
        <v>2.12470594992719E-2</v>
      </c>
      <c r="F159" s="24">
        <v>1.0804410323662686E-2</v>
      </c>
      <c r="G159" s="295">
        <v>5.4988216384512373E-3</v>
      </c>
      <c r="H159" s="24">
        <v>8.1459283731126764E-3</v>
      </c>
      <c r="I159" s="24">
        <v>9.5624837460994497E-3</v>
      </c>
      <c r="J159" s="596">
        <v>1.2816230903641231E-2</v>
      </c>
      <c r="K159" s="24"/>
      <c r="L159" s="110"/>
    </row>
    <row r="160" spans="1:12" ht="12.75" customHeight="1" x14ac:dyDescent="0.2">
      <c r="A160" s="88" t="s">
        <v>96</v>
      </c>
      <c r="B160" s="295">
        <f>'Interpolation LWR BU'!M63</f>
        <v>4.7218537628280249E-6</v>
      </c>
      <c r="C160" s="15">
        <v>5.8695658882649955E-6</v>
      </c>
      <c r="D160" s="15">
        <v>8.9625309878307801E-6</v>
      </c>
      <c r="E160" s="15">
        <v>1.7488855592483837E-5</v>
      </c>
      <c r="F160" s="24">
        <v>8.8607130755812364E-6</v>
      </c>
      <c r="G160" s="295">
        <v>4.7218537628280249E-6</v>
      </c>
      <c r="H160" s="24">
        <v>6.7631664941264414E-6</v>
      </c>
      <c r="I160" s="24">
        <v>7.8816266238153613E-6</v>
      </c>
      <c r="J160" s="598">
        <v>1.0486000564846402E-5</v>
      </c>
      <c r="K160" s="24"/>
      <c r="L160" s="110"/>
    </row>
    <row r="161" spans="1:12" ht="12.75" customHeight="1" x14ac:dyDescent="0.2">
      <c r="A161" s="88" t="s">
        <v>97</v>
      </c>
      <c r="B161" s="295">
        <f>'Interpolation LWR BU'!M64</f>
        <v>1.9785253690116775E-7</v>
      </c>
      <c r="C161" s="15">
        <v>2.529950828201414E-7</v>
      </c>
      <c r="D161" s="15">
        <v>4.4377677701654581E-7</v>
      </c>
      <c r="E161" s="15">
        <v>8.659549382956963E-7</v>
      </c>
      <c r="F161" s="24">
        <v>4.4118738236291272E-7</v>
      </c>
      <c r="G161" s="295">
        <v>1.9785253690116775E-7</v>
      </c>
      <c r="H161" s="24">
        <v>3.1316334883587684E-7</v>
      </c>
      <c r="I161" s="24">
        <v>3.7502248595433793E-7</v>
      </c>
      <c r="J161" s="598">
        <v>5.2090456139275085E-7</v>
      </c>
      <c r="K161" s="24"/>
      <c r="L161" s="110"/>
    </row>
    <row r="162" spans="1:12" ht="12.75" customHeight="1" x14ac:dyDescent="0.2">
      <c r="A162" s="88" t="s">
        <v>125</v>
      </c>
      <c r="B162" s="295">
        <f>'Interpolation LWR BU'!M65</f>
        <v>2.2328544021592379E-5</v>
      </c>
      <c r="C162" s="15">
        <v>2.7228708241883253E-5</v>
      </c>
      <c r="D162" s="15">
        <v>4.2777761425795028E-5</v>
      </c>
      <c r="E162" s="15">
        <v>8.3473529202996615E-5</v>
      </c>
      <c r="F162" s="24">
        <v>4.2450298633605443E-5</v>
      </c>
      <c r="G162" s="295">
        <v>2.2328544021592379E-5</v>
      </c>
      <c r="H162" s="24">
        <v>3.2286043077294833E-5</v>
      </c>
      <c r="I162" s="24">
        <v>3.745261618596392E-5</v>
      </c>
      <c r="J162" s="598">
        <v>4.9064495976276565E-5</v>
      </c>
      <c r="K162" s="24"/>
      <c r="L162" s="110"/>
    </row>
    <row r="163" spans="1:12" ht="12.75" customHeight="1" x14ac:dyDescent="0.2">
      <c r="A163" s="88" t="s">
        <v>126</v>
      </c>
      <c r="B163" s="295">
        <f>'Interpolation LWR BU'!M66</f>
        <v>1.2019073499760777E-5</v>
      </c>
      <c r="C163" s="15">
        <v>1.4334055660374666E-5</v>
      </c>
      <c r="D163" s="15">
        <v>1.8989006299108168E-5</v>
      </c>
      <c r="E163" s="15">
        <v>3.705381766163874E-5</v>
      </c>
      <c r="F163" s="24">
        <v>1.902220960187921E-5</v>
      </c>
      <c r="G163" s="295">
        <v>1.2019073499760777E-5</v>
      </c>
      <c r="H163" s="24">
        <v>1.5775676539805522E-5</v>
      </c>
      <c r="I163" s="24">
        <v>1.7341563868772589E-5</v>
      </c>
      <c r="J163" s="598">
        <v>2.0262947758165101E-5</v>
      </c>
      <c r="K163" s="24"/>
      <c r="L163" s="110"/>
    </row>
    <row r="164" spans="1:12" ht="12.75" customHeight="1" x14ac:dyDescent="0.2">
      <c r="A164" s="88" t="s">
        <v>127</v>
      </c>
      <c r="B164" s="295">
        <f>'Interpolation LWR BU'!M67</f>
        <v>6.8490869580394888E-4</v>
      </c>
      <c r="C164" s="15">
        <v>8.3636540078563183E-4</v>
      </c>
      <c r="D164" s="15">
        <v>1.3004977744524588E-3</v>
      </c>
      <c r="E164" s="15">
        <v>2.5377003222223165E-3</v>
      </c>
      <c r="F164" s="24">
        <v>1.2934583709264971E-3</v>
      </c>
      <c r="G164" s="295">
        <v>6.8490869580394888E-4</v>
      </c>
      <c r="H164" s="24">
        <v>9.8694863008510656E-4</v>
      </c>
      <c r="I164" s="24">
        <v>1.1451957102337625E-3</v>
      </c>
      <c r="J164" s="596">
        <v>1.5060240503764531E-3</v>
      </c>
      <c r="K164" s="24"/>
      <c r="L164" s="110"/>
    </row>
    <row r="165" spans="1:12" ht="12.75" customHeight="1" x14ac:dyDescent="0.2">
      <c r="A165" s="105" t="s">
        <v>34</v>
      </c>
      <c r="B165" s="295">
        <f>'Interpolation LWR BU'!M68</f>
        <v>1.5091230248803661E-4</v>
      </c>
      <c r="C165" s="15">
        <v>1.8102492887683765E-4</v>
      </c>
      <c r="D165" s="15">
        <v>2.7318570410302009E-4</v>
      </c>
      <c r="E165" s="15">
        <v>5.0875163206052653E-4</v>
      </c>
      <c r="F165" s="24">
        <v>2.7144613176631206E-4</v>
      </c>
      <c r="G165" s="295">
        <v>1.5091230248803661E-4</v>
      </c>
      <c r="H165" s="24">
        <v>2.0753224110450503E-4</v>
      </c>
      <c r="I165" s="24">
        <v>2.4012159701523121E-4</v>
      </c>
      <c r="J165" s="598">
        <v>3.145800169453921E-4</v>
      </c>
      <c r="K165" s="24"/>
      <c r="L165" s="110"/>
    </row>
    <row r="166" spans="1:12" ht="12.75" customHeight="1" x14ac:dyDescent="0.2">
      <c r="A166" s="106" t="s">
        <v>128</v>
      </c>
      <c r="B166" s="295">
        <f>'Interpolation LWR BU'!M69</f>
        <v>7.1544760388154275E-5</v>
      </c>
      <c r="C166" s="15">
        <v>8.6304926871750892E-5</v>
      </c>
      <c r="D166" s="15">
        <v>1.2463438723520087E-4</v>
      </c>
      <c r="E166" s="15">
        <v>9.1321240144780691E-5</v>
      </c>
      <c r="F166" s="24">
        <v>1.2378567340002149E-4</v>
      </c>
      <c r="G166" s="295">
        <v>7.1544760388154275E-5</v>
      </c>
      <c r="H166" s="24">
        <v>9.8042376560244365E-5</v>
      </c>
      <c r="I166" s="24">
        <v>1.1157063196732449E-4</v>
      </c>
      <c r="J166" s="598">
        <v>1.4166815966524469E-4</v>
      </c>
      <c r="K166" s="24"/>
      <c r="L166" s="110"/>
    </row>
    <row r="167" spans="1:12" ht="12.75" customHeight="1" x14ac:dyDescent="0.2">
      <c r="A167" s="101" t="s">
        <v>41</v>
      </c>
      <c r="B167" s="418">
        <f>'Interpolation LWR BU'!M70</f>
        <v>8.5308493456174648E-5</v>
      </c>
      <c r="C167" s="180">
        <v>1.2304897153362073E-4</v>
      </c>
      <c r="D167" s="180">
        <v>2.3008795942205316E-4</v>
      </c>
      <c r="E167" s="180">
        <v>4.4897753785903501E-4</v>
      </c>
      <c r="F167" s="180">
        <v>2.295852818546136E-4</v>
      </c>
      <c r="G167" s="418">
        <v>8.5308493456174648E-5</v>
      </c>
      <c r="H167" s="180">
        <v>1.5394930080620662E-4</v>
      </c>
      <c r="I167" s="180">
        <v>1.9197815982945724E-4</v>
      </c>
      <c r="J167" s="600">
        <v>2.7992628174537595E-4</v>
      </c>
      <c r="K167" s="180"/>
      <c r="L167" s="110"/>
    </row>
    <row r="168" spans="1:12" ht="12.75" customHeight="1" x14ac:dyDescent="0.2">
      <c r="A168" s="101" t="s">
        <v>30</v>
      </c>
      <c r="B168" s="418">
        <f>'Interpolation LWR BU'!M71</f>
        <v>3.9077376955738014E-4</v>
      </c>
      <c r="C168" s="180">
        <v>3.0517344442903665E-4</v>
      </c>
      <c r="D168" s="180">
        <v>6.5966547949034557E-4</v>
      </c>
      <c r="E168" s="180">
        <v>1.7089186440548479E-3</v>
      </c>
      <c r="F168" s="180">
        <v>6.4479695782840567E-4</v>
      </c>
      <c r="G168" s="418">
        <v>3.9077376955738014E-4</v>
      </c>
      <c r="H168" s="180">
        <v>3.7414962361606672E-4</v>
      </c>
      <c r="I168" s="180">
        <v>4.8262554968501613E-4</v>
      </c>
      <c r="J168" s="600">
        <v>8.0482551001997309E-4</v>
      </c>
      <c r="K168" s="180"/>
      <c r="L168" s="110"/>
    </row>
    <row r="169" spans="1:12" ht="12.75" customHeight="1" x14ac:dyDescent="0.2">
      <c r="A169" s="101" t="s">
        <v>129</v>
      </c>
      <c r="B169" s="418">
        <f>'Interpolation LWR BU'!M72</f>
        <v>9.6743785144691387E-4</v>
      </c>
      <c r="C169" s="180">
        <v>1.2005021511931641E-3</v>
      </c>
      <c r="D169" s="180">
        <v>1.8169049207730143E-3</v>
      </c>
      <c r="E169" s="180">
        <v>3.4164576717000913E-3</v>
      </c>
      <c r="F169" s="180">
        <v>1.8023143971528412E-3</v>
      </c>
      <c r="G169" s="418">
        <v>9.6743785144691387E-4</v>
      </c>
      <c r="H169" s="180">
        <v>1.389159596379911E-3</v>
      </c>
      <c r="I169" s="180">
        <v>1.6120606595813787E-3</v>
      </c>
      <c r="J169" s="600">
        <v>2.1171734473785118E-3</v>
      </c>
      <c r="K169" s="180"/>
      <c r="L169" s="110"/>
    </row>
    <row r="170" spans="1:12" ht="12.75" customHeight="1" x14ac:dyDescent="0.2">
      <c r="A170" s="101" t="s">
        <v>113</v>
      </c>
      <c r="B170" s="418">
        <f>'Interpolation LWR BU'!M73</f>
        <v>9.4483366657255004E-4</v>
      </c>
      <c r="C170" s="180">
        <v>1.1253054992148694E-3</v>
      </c>
      <c r="D170" s="180">
        <v>1.6170735081063729E-3</v>
      </c>
      <c r="E170" s="180">
        <v>2.8927096914660639E-3</v>
      </c>
      <c r="F170" s="180">
        <v>1.6036701886262827E-3</v>
      </c>
      <c r="G170" s="418">
        <v>9.4483366657255004E-4</v>
      </c>
      <c r="H170" s="180">
        <v>1.2704832238511082E-3</v>
      </c>
      <c r="I170" s="180">
        <v>1.4502207946733466E-3</v>
      </c>
      <c r="J170" s="600">
        <v>1.8488671118936616E-3</v>
      </c>
      <c r="K170" s="180"/>
      <c r="L170" s="110"/>
    </row>
    <row r="171" spans="1:12" ht="12.75" customHeight="1" x14ac:dyDescent="0.2">
      <c r="A171" s="102" t="s">
        <v>130</v>
      </c>
      <c r="B171" s="418">
        <f>'Interpolation LWR BU'!M74</f>
        <v>1.1033165037826788E-3</v>
      </c>
      <c r="C171" s="180">
        <v>1.3847044450715686E-3</v>
      </c>
      <c r="D171" s="180">
        <v>2.2317765362445691E-3</v>
      </c>
      <c r="E171" s="180">
        <v>4.3549325084701147E-3</v>
      </c>
      <c r="F171" s="180">
        <v>2.205365474465433E-3</v>
      </c>
      <c r="G171" s="418">
        <v>1.1033165037826788E-3</v>
      </c>
      <c r="H171" s="180">
        <v>1.63273449024398E-3</v>
      </c>
      <c r="I171" s="180">
        <v>1.9369350119342839E-3</v>
      </c>
      <c r="J171" s="600">
        <v>2.6785452936499889E-3</v>
      </c>
      <c r="K171" s="180"/>
      <c r="L171" s="110"/>
    </row>
    <row r="172" spans="1:12" ht="12.75" customHeight="1" x14ac:dyDescent="0.2">
      <c r="A172" s="107" t="s">
        <v>131</v>
      </c>
      <c r="B172" s="295">
        <f>'Interpolation LWR BU'!M75</f>
        <v>3.4366379368108957E-4</v>
      </c>
      <c r="C172" s="15">
        <v>4.0153348387534889E-4</v>
      </c>
      <c r="D172" s="15">
        <v>3.7928015214595725E-4</v>
      </c>
      <c r="E172" s="15">
        <v>7.4010073928697077E-4</v>
      </c>
      <c r="F172" s="24">
        <v>3.8214260360918062E-4</v>
      </c>
      <c r="G172" s="295">
        <v>3.4366379368108957E-4</v>
      </c>
      <c r="H172" s="24">
        <v>3.7036825877783628E-4</v>
      </c>
      <c r="I172" s="24">
        <v>3.7492322113539823E-4</v>
      </c>
      <c r="J172" s="598">
        <v>3.8189015390450141E-4</v>
      </c>
      <c r="K172" s="24"/>
      <c r="L172" s="110"/>
    </row>
    <row r="173" spans="1:12" ht="12.75" customHeight="1" x14ac:dyDescent="0.2">
      <c r="A173" s="107" t="s">
        <v>105</v>
      </c>
      <c r="B173" s="295">
        <f>'Interpolation LWR BU'!M76</f>
        <v>1.4022930427650242E-4</v>
      </c>
      <c r="C173" s="15">
        <v>1.9132065923261585E-4</v>
      </c>
      <c r="D173" s="15">
        <v>1.4629234447390867E-4</v>
      </c>
      <c r="E173" s="15">
        <v>2.8546464054227219E-4</v>
      </c>
      <c r="F173" s="24">
        <v>1.4466470327479571E-4</v>
      </c>
      <c r="G173" s="295">
        <v>1.4022930427650242E-4</v>
      </c>
      <c r="H173" s="24">
        <v>1.3896066937079603E-4</v>
      </c>
      <c r="I173" s="24">
        <v>1.4135310217018983E-4</v>
      </c>
      <c r="J173" s="598">
        <v>1.4960027472514205E-4</v>
      </c>
      <c r="K173" s="24"/>
      <c r="L173" s="110"/>
    </row>
    <row r="174" spans="1:12" ht="12.75" customHeight="1" x14ac:dyDescent="0.2">
      <c r="A174" s="107" t="s">
        <v>106</v>
      </c>
      <c r="B174" s="429">
        <f>'Interpolation LWR BU'!M77</f>
        <v>0</v>
      </c>
      <c r="C174" s="296">
        <v>0</v>
      </c>
      <c r="D174" s="296">
        <v>0</v>
      </c>
      <c r="E174" s="296">
        <v>0</v>
      </c>
      <c r="F174" s="24">
        <v>1.9935355588019841E-8</v>
      </c>
      <c r="G174" s="296">
        <v>0</v>
      </c>
      <c r="H174" s="296">
        <v>0</v>
      </c>
      <c r="I174" s="24">
        <v>0</v>
      </c>
      <c r="J174" s="604">
        <v>2.6015268068023695E-8</v>
      </c>
      <c r="K174" s="24"/>
      <c r="L174" s="110"/>
    </row>
    <row r="175" spans="1:12" ht="12.75" customHeight="1" x14ac:dyDescent="0.2">
      <c r="A175" s="107" t="s">
        <v>107</v>
      </c>
      <c r="B175" s="295">
        <f>'Interpolation LWR BU'!M78</f>
        <v>4.9711292214715457E-5</v>
      </c>
      <c r="C175" s="15">
        <v>6.284393858910426E-5</v>
      </c>
      <c r="D175" s="15">
        <v>9.5445005331746958E-5</v>
      </c>
      <c r="E175" s="15">
        <v>1.8624470225399778E-4</v>
      </c>
      <c r="F175" s="24">
        <v>9.4111982379045252E-5</v>
      </c>
      <c r="G175" s="295">
        <v>4.9711292214715457E-5</v>
      </c>
      <c r="H175" s="24">
        <v>6.7931902032848817E-5</v>
      </c>
      <c r="I175" s="24">
        <v>8.2042372853695155E-5</v>
      </c>
      <c r="J175" s="598">
        <v>1.1424747282080274E-4</v>
      </c>
      <c r="K175" s="24"/>
      <c r="L175" s="110"/>
    </row>
    <row r="176" spans="1:12" ht="12.75" customHeight="1" x14ac:dyDescent="0.2">
      <c r="A176" s="107" t="s">
        <v>108</v>
      </c>
      <c r="B176" s="295">
        <f>'Interpolation LWR BU'!M79</f>
        <v>1.805444304626031E-5</v>
      </c>
      <c r="C176" s="15">
        <v>1.1255332408355561E-5</v>
      </c>
      <c r="D176" s="15">
        <v>2.2658814256861039E-5</v>
      </c>
      <c r="E176" s="15">
        <v>4.4214824023840652E-5</v>
      </c>
      <c r="F176" s="24">
        <v>2.2339107494643863E-5</v>
      </c>
      <c r="G176" s="295">
        <v>1.805444304626031E-5</v>
      </c>
      <c r="H176" s="24">
        <v>1.4801853105186567E-5</v>
      </c>
      <c r="I176" s="24">
        <v>1.7182740158469002E-5</v>
      </c>
      <c r="J176" s="598">
        <v>2.4806881336265205E-5</v>
      </c>
      <c r="K176" s="24"/>
      <c r="L176" s="110"/>
    </row>
    <row r="177" spans="1:12" ht="12.75" customHeight="1" x14ac:dyDescent="0.2">
      <c r="A177" s="107" t="s">
        <v>109</v>
      </c>
      <c r="B177" s="295">
        <f>'Interpolation LWR BU'!M80</f>
        <v>2.3939050448073987E-5</v>
      </c>
      <c r="C177" s="15">
        <v>3.6045052099937969E-5</v>
      </c>
      <c r="D177" s="15">
        <v>6.5986546902482775E-5</v>
      </c>
      <c r="E177" s="15">
        <v>1.2876152856722173E-4</v>
      </c>
      <c r="F177" s="24">
        <v>6.5528714694708891E-5</v>
      </c>
      <c r="G177" s="295">
        <v>2.3939050448073987E-5</v>
      </c>
      <c r="H177" s="24">
        <v>4.3575664496619976E-5</v>
      </c>
      <c r="I177" s="24">
        <v>5.4833885982312412E-5</v>
      </c>
      <c r="J177" s="598">
        <v>8.0562444339634238E-5</v>
      </c>
      <c r="K177" s="24"/>
      <c r="L177" s="110"/>
    </row>
    <row r="178" spans="1:12" ht="12.75" customHeight="1" x14ac:dyDescent="0.2">
      <c r="A178" s="107" t="s">
        <v>110</v>
      </c>
      <c r="B178" s="295">
        <f>'Interpolation LWR BU'!M81</f>
        <v>1.1413655720582655E-5</v>
      </c>
      <c r="C178" s="15">
        <v>7.299972697888158E-6</v>
      </c>
      <c r="D178" s="15">
        <v>2.5758652041338941E-5</v>
      </c>
      <c r="E178" s="15">
        <v>5.0263630487825918E-5</v>
      </c>
      <c r="F178" s="24">
        <v>2.5626033418497992E-5</v>
      </c>
      <c r="G178" s="295">
        <v>1.1413655720582655E-5</v>
      </c>
      <c r="H178" s="24">
        <v>1.5663816880139356E-5</v>
      </c>
      <c r="I178" s="24">
        <v>2.0031640462039548E-5</v>
      </c>
      <c r="J178" s="598">
        <v>3.1328175020879214E-5</v>
      </c>
      <c r="K178" s="24"/>
      <c r="L178" s="110"/>
    </row>
    <row r="179" spans="1:12" ht="12.75" customHeight="1" x14ac:dyDescent="0.2">
      <c r="A179" s="107" t="s">
        <v>111</v>
      </c>
      <c r="B179" s="295">
        <f>'Interpolation LWR BU'!M82</f>
        <v>-6.8031560761144657E-11</v>
      </c>
      <c r="C179" s="15">
        <v>1.1515224630928603E-9</v>
      </c>
      <c r="D179" s="15">
        <v>3.511816225511737E-9</v>
      </c>
      <c r="E179" s="15">
        <v>6.8527123553278177E-9</v>
      </c>
      <c r="F179" s="24">
        <v>3.5177100844651625E-9</v>
      </c>
      <c r="G179" s="296">
        <v>0</v>
      </c>
      <c r="H179" s="295">
        <v>2.0777648447679573E-9</v>
      </c>
      <c r="I179" s="24">
        <v>2.8538635445175265E-9</v>
      </c>
      <c r="J179" s="598">
        <v>4.9763562680599646E-9</v>
      </c>
      <c r="K179" s="24"/>
      <c r="L179" s="110"/>
    </row>
    <row r="180" spans="1:12" ht="12.75" customHeight="1" x14ac:dyDescent="0.2">
      <c r="A180" s="107" t="s">
        <v>132</v>
      </c>
      <c r="B180" s="295">
        <f>'Interpolation LWR BU'!M83</f>
        <v>7.6895129598655498E-3</v>
      </c>
      <c r="C180" s="15">
        <v>9.6032284169070836E-3</v>
      </c>
      <c r="D180" s="15">
        <v>1.5145407058763391E-2</v>
      </c>
      <c r="E180" s="15">
        <v>2.9553687155976768E-2</v>
      </c>
      <c r="F180" s="24">
        <v>1.4968188313527862E-2</v>
      </c>
      <c r="G180" s="295">
        <v>7.6895129598655498E-3</v>
      </c>
      <c r="H180" s="24">
        <v>1.131371306496355E-2</v>
      </c>
      <c r="I180" s="24">
        <v>1.3295141295581027E-2</v>
      </c>
      <c r="J180" s="598">
        <v>1.790237060248091E-2</v>
      </c>
      <c r="K180" s="24">
        <v>5.2600000000000001E-2</v>
      </c>
      <c r="L180" s="110"/>
    </row>
    <row r="181" spans="1:12" ht="12.75" customHeight="1" x14ac:dyDescent="0.2">
      <c r="A181" s="111" t="s">
        <v>133</v>
      </c>
      <c r="B181" s="148">
        <f t="shared" ref="B181:K181" si="2">SUM(B100:B180)</f>
        <v>0.99999999999999623</v>
      </c>
      <c r="C181" s="148">
        <f t="shared" si="2"/>
        <v>0.99999999998846945</v>
      </c>
      <c r="D181" s="148">
        <f t="shared" si="2"/>
        <v>0.99999999993042099</v>
      </c>
      <c r="E181" s="148">
        <f t="shared" si="2"/>
        <v>1.0000015429038418</v>
      </c>
      <c r="F181" s="148">
        <f t="shared" si="2"/>
        <v>0.99999999989762933</v>
      </c>
      <c r="G181" s="148">
        <v>0.99999999999999623</v>
      </c>
      <c r="H181" s="148">
        <v>1.0000000000000171</v>
      </c>
      <c r="I181" s="148">
        <f t="shared" si="2"/>
        <v>1.0000000000000002</v>
      </c>
      <c r="J181" s="148">
        <f t="shared" si="2"/>
        <v>1.0000805627719593</v>
      </c>
      <c r="K181" s="148">
        <f t="shared" si="2"/>
        <v>1</v>
      </c>
      <c r="L181" s="110"/>
    </row>
    <row r="182" spans="1:12" ht="12.75" customHeight="1" x14ac:dyDescent="0.2">
      <c r="A182" s="127" t="s">
        <v>136</v>
      </c>
      <c r="B182" s="142"/>
      <c r="C182" s="142"/>
      <c r="D182" s="142"/>
      <c r="E182" s="142"/>
      <c r="F182" s="142"/>
      <c r="G182" s="142"/>
      <c r="H182" s="142"/>
      <c r="I182" s="142"/>
      <c r="J182" s="142"/>
      <c r="K182" s="142"/>
      <c r="L182" s="110"/>
    </row>
    <row r="183" spans="1:12" ht="12.75" customHeight="1" x14ac:dyDescent="0.2">
      <c r="A183" s="119" t="s">
        <v>31</v>
      </c>
      <c r="B183" s="145"/>
      <c r="C183" s="145"/>
      <c r="D183" s="150"/>
      <c r="E183" s="145"/>
      <c r="F183" s="145"/>
      <c r="G183" s="150"/>
      <c r="H183" s="150"/>
      <c r="I183" s="150"/>
      <c r="J183" s="150"/>
      <c r="K183" s="150"/>
      <c r="L183" s="110"/>
    </row>
    <row r="184" spans="1:12" ht="12.75" customHeight="1" x14ac:dyDescent="0.2">
      <c r="A184" s="120" t="s">
        <v>32</v>
      </c>
      <c r="B184" s="138"/>
      <c r="C184" s="138"/>
      <c r="D184" s="189">
        <v>55.22</v>
      </c>
      <c r="E184" s="138"/>
      <c r="F184" s="138"/>
      <c r="G184" s="151"/>
      <c r="H184" s="151"/>
      <c r="I184" s="151"/>
      <c r="J184" s="189">
        <v>55.22</v>
      </c>
      <c r="K184" s="151"/>
      <c r="L184" s="110"/>
    </row>
    <row r="185" spans="1:12" ht="12.75" customHeight="1" x14ac:dyDescent="0.2">
      <c r="A185" s="119" t="s">
        <v>2</v>
      </c>
      <c r="B185" s="139"/>
      <c r="C185" s="139"/>
      <c r="D185" s="187">
        <v>0.46300000000000002</v>
      </c>
      <c r="E185" s="139"/>
      <c r="F185" s="139"/>
      <c r="G185" s="152"/>
      <c r="H185" s="152"/>
      <c r="I185" s="152"/>
      <c r="J185" s="187">
        <v>0.46300000000000002</v>
      </c>
      <c r="K185" s="152"/>
      <c r="L185" s="110"/>
    </row>
    <row r="186" spans="1:12" ht="12.75" customHeight="1" x14ac:dyDescent="0.2">
      <c r="A186" s="120" t="s">
        <v>3</v>
      </c>
      <c r="B186" s="138"/>
      <c r="C186" s="138"/>
      <c r="D186" s="189">
        <v>41</v>
      </c>
      <c r="E186" s="138"/>
      <c r="F186" s="138"/>
      <c r="G186" s="151"/>
      <c r="H186" s="151"/>
      <c r="I186" s="151"/>
      <c r="J186" s="189">
        <v>41</v>
      </c>
      <c r="K186" s="151"/>
      <c r="L186" s="110"/>
    </row>
    <row r="187" spans="1:12" ht="12.75" customHeight="1" x14ac:dyDescent="0.2">
      <c r="A187" s="119" t="s">
        <v>4</v>
      </c>
      <c r="B187" s="139"/>
      <c r="C187" s="139"/>
      <c r="D187" s="187">
        <v>0.20250000000000001</v>
      </c>
      <c r="E187" s="139"/>
      <c r="F187" s="139"/>
      <c r="G187" s="152"/>
      <c r="H187" s="152"/>
      <c r="I187" s="152"/>
      <c r="J187" s="187">
        <v>0.20250000000000001</v>
      </c>
      <c r="K187" s="152"/>
      <c r="L187" s="110"/>
    </row>
    <row r="188" spans="1:12" ht="12.75" customHeight="1" x14ac:dyDescent="0.2">
      <c r="A188" s="119" t="s">
        <v>5</v>
      </c>
      <c r="B188" s="139"/>
      <c r="C188" s="139"/>
      <c r="D188" s="187">
        <v>9.8720000000000002E-2</v>
      </c>
      <c r="E188" s="139"/>
      <c r="F188" s="139"/>
      <c r="G188" s="152"/>
      <c r="H188" s="152"/>
      <c r="I188" s="152"/>
      <c r="J188" s="187">
        <v>9.8720000000000002E-2</v>
      </c>
      <c r="K188" s="152"/>
      <c r="L188" s="110"/>
    </row>
    <row r="189" spans="1:12" ht="12.75" customHeight="1" x14ac:dyDescent="0.2">
      <c r="A189" s="121" t="s">
        <v>6</v>
      </c>
      <c r="B189" s="139"/>
      <c r="C189" s="139"/>
      <c r="D189" s="188">
        <v>0.52090000000000003</v>
      </c>
      <c r="E189" s="139"/>
      <c r="F189" s="139"/>
      <c r="G189" s="152"/>
      <c r="H189" s="152"/>
      <c r="I189" s="152"/>
      <c r="J189" s="188">
        <v>0.52090000000000003</v>
      </c>
      <c r="K189" s="152"/>
      <c r="L189" s="110"/>
    </row>
    <row r="190" spans="1:12" ht="12.75" customHeight="1" x14ac:dyDescent="0.2">
      <c r="A190" s="121" t="s">
        <v>7</v>
      </c>
      <c r="B190" s="139"/>
      <c r="C190" s="139"/>
      <c r="D190" s="187">
        <v>2.2010000000000001</v>
      </c>
      <c r="E190" s="139"/>
      <c r="F190" s="139"/>
      <c r="G190" s="152"/>
      <c r="H190" s="152"/>
      <c r="I190" s="152"/>
      <c r="J190" s="187">
        <v>2.2010000000000001</v>
      </c>
      <c r="K190" s="152"/>
      <c r="L190" s="110"/>
    </row>
    <row r="191" spans="1:12" ht="12.75" customHeight="1" x14ac:dyDescent="0.2">
      <c r="A191" s="122" t="s">
        <v>8</v>
      </c>
      <c r="B191" s="146"/>
      <c r="C191" s="146"/>
      <c r="D191" s="186">
        <v>101.5</v>
      </c>
      <c r="E191" s="146"/>
      <c r="F191" s="146"/>
      <c r="G191" s="153"/>
      <c r="H191" s="153"/>
      <c r="I191" s="153"/>
      <c r="J191" s="186">
        <v>101.5</v>
      </c>
      <c r="K191" s="153"/>
      <c r="L191" s="110"/>
    </row>
    <row r="192" spans="1:12" ht="12.75" customHeight="1" x14ac:dyDescent="0.2">
      <c r="A192" s="121" t="s">
        <v>9</v>
      </c>
      <c r="B192" s="139"/>
      <c r="C192" s="139"/>
      <c r="D192" s="187">
        <v>0.58909999999999996</v>
      </c>
      <c r="E192" s="139"/>
      <c r="F192" s="139"/>
      <c r="G192" s="152"/>
      <c r="H192" s="152"/>
      <c r="I192" s="152"/>
      <c r="J192" s="187">
        <v>0.58909999999999996</v>
      </c>
      <c r="K192" s="152"/>
      <c r="L192" s="110"/>
    </row>
    <row r="193" spans="1:12" ht="12.75" customHeight="1" x14ac:dyDescent="0.2">
      <c r="A193" s="122" t="s">
        <v>10</v>
      </c>
      <c r="B193" s="146"/>
      <c r="C193" s="146"/>
      <c r="D193" s="186">
        <v>107</v>
      </c>
      <c r="E193" s="146"/>
      <c r="F193" s="146"/>
      <c r="G193" s="153"/>
      <c r="H193" s="153"/>
      <c r="I193" s="153"/>
      <c r="J193" s="186">
        <v>107</v>
      </c>
      <c r="K193" s="153"/>
      <c r="L193" s="110"/>
    </row>
    <row r="194" spans="1:12" ht="12.75" customHeight="1" x14ac:dyDescent="0.2">
      <c r="A194" s="121" t="s">
        <v>11</v>
      </c>
      <c r="B194" s="139"/>
      <c r="C194" s="139"/>
      <c r="D194" s="187">
        <v>0.4279</v>
      </c>
      <c r="E194" s="139"/>
      <c r="F194" s="139"/>
      <c r="G194" s="152"/>
      <c r="H194" s="152"/>
      <c r="I194" s="152"/>
      <c r="J194" s="187">
        <v>0.4279</v>
      </c>
      <c r="K194" s="152"/>
      <c r="L194" s="110"/>
    </row>
    <row r="195" spans="1:12" ht="12.75" customHeight="1" x14ac:dyDescent="0.2">
      <c r="A195" s="121" t="s">
        <v>12</v>
      </c>
      <c r="B195" s="139"/>
      <c r="C195" s="139"/>
      <c r="D195" s="187"/>
      <c r="E195" s="139"/>
      <c r="F195" s="139"/>
      <c r="G195" s="152"/>
      <c r="H195" s="152"/>
      <c r="I195" s="152"/>
      <c r="J195" s="187"/>
      <c r="K195" s="152"/>
      <c r="L195" s="110"/>
    </row>
    <row r="196" spans="1:12" ht="12.75" customHeight="1" x14ac:dyDescent="0.2">
      <c r="A196" s="121" t="s">
        <v>13</v>
      </c>
      <c r="B196" s="139"/>
      <c r="C196" s="139"/>
      <c r="D196" s="187">
        <v>1.0609999999999999</v>
      </c>
      <c r="E196" s="139"/>
      <c r="F196" s="139"/>
      <c r="G196" s="152"/>
      <c r="H196" s="152"/>
      <c r="I196" s="152"/>
      <c r="J196" s="187">
        <v>1.0609999999999999</v>
      </c>
      <c r="K196" s="152"/>
      <c r="L196" s="110"/>
    </row>
    <row r="197" spans="1:12" ht="12.75" customHeight="1" x14ac:dyDescent="0.2">
      <c r="A197" s="122" t="s">
        <v>35</v>
      </c>
      <c r="B197" s="146"/>
      <c r="C197" s="146"/>
      <c r="D197" s="186">
        <v>397.7</v>
      </c>
      <c r="E197" s="146"/>
      <c r="F197" s="146"/>
      <c r="G197" s="153"/>
      <c r="H197" s="153"/>
      <c r="I197" s="153"/>
      <c r="J197" s="186">
        <v>397.7</v>
      </c>
      <c r="K197" s="153"/>
      <c r="L197" s="110"/>
    </row>
    <row r="198" spans="1:12" ht="12.75" customHeight="1" x14ac:dyDescent="0.2">
      <c r="A198" s="121" t="s">
        <v>14</v>
      </c>
      <c r="B198" s="139"/>
      <c r="C198" s="139"/>
      <c r="D198" s="187">
        <v>0.40860000000000002</v>
      </c>
      <c r="E198" s="139"/>
      <c r="F198" s="139"/>
      <c r="G198" s="152"/>
      <c r="H198" s="152"/>
      <c r="I198" s="152"/>
      <c r="J198" s="187">
        <v>0.40860000000000002</v>
      </c>
      <c r="K198" s="152"/>
      <c r="L198" s="110"/>
    </row>
    <row r="199" spans="1:12" ht="12.75" customHeight="1" x14ac:dyDescent="0.2">
      <c r="A199" s="121" t="s">
        <v>15</v>
      </c>
      <c r="B199" s="139"/>
      <c r="C199" s="139"/>
      <c r="D199" s="187">
        <v>0.5323</v>
      </c>
      <c r="E199" s="139"/>
      <c r="F199" s="139"/>
      <c r="G199" s="152"/>
      <c r="H199" s="152"/>
      <c r="I199" s="152"/>
      <c r="J199" s="187">
        <v>0.5323</v>
      </c>
      <c r="K199" s="152"/>
      <c r="L199" s="110"/>
    </row>
    <row r="200" spans="1:12" ht="12.75" customHeight="1" x14ac:dyDescent="0.2">
      <c r="A200" s="122" t="s">
        <v>16</v>
      </c>
      <c r="B200" s="146"/>
      <c r="C200" s="146"/>
      <c r="D200" s="186">
        <v>68.16</v>
      </c>
      <c r="E200" s="146"/>
      <c r="F200" s="146"/>
      <c r="G200" s="153"/>
      <c r="H200" s="153"/>
      <c r="I200" s="153"/>
      <c r="J200" s="186">
        <v>68.16</v>
      </c>
      <c r="K200" s="153"/>
      <c r="L200" s="110"/>
    </row>
    <row r="201" spans="1:12" ht="12.75" customHeight="1" x14ac:dyDescent="0.2">
      <c r="A201" s="121" t="s">
        <v>17</v>
      </c>
      <c r="B201" s="139"/>
      <c r="C201" s="139"/>
      <c r="D201" s="187">
        <v>0.88819999999999999</v>
      </c>
      <c r="E201" s="139"/>
      <c r="F201" s="139"/>
      <c r="G201" s="152"/>
      <c r="H201" s="152"/>
      <c r="I201" s="152"/>
      <c r="J201" s="187">
        <v>0.88819999999999999</v>
      </c>
      <c r="K201" s="152"/>
      <c r="L201" s="110"/>
    </row>
    <row r="202" spans="1:12" ht="12.75" customHeight="1" x14ac:dyDescent="0.2">
      <c r="A202" s="122" t="s">
        <v>18</v>
      </c>
      <c r="B202" s="146"/>
      <c r="C202" s="146"/>
      <c r="D202" s="186">
        <v>147</v>
      </c>
      <c r="E202" s="146"/>
      <c r="F202" s="146"/>
      <c r="G202" s="153"/>
      <c r="H202" s="153"/>
      <c r="I202" s="153"/>
      <c r="J202" s="186">
        <v>147</v>
      </c>
      <c r="K202" s="153"/>
      <c r="L202" s="110"/>
    </row>
    <row r="203" spans="1:12" ht="12.75" customHeight="1" x14ac:dyDescent="0.2">
      <c r="A203" s="121" t="s">
        <v>19</v>
      </c>
      <c r="B203" s="139"/>
      <c r="C203" s="139"/>
      <c r="D203" s="152"/>
      <c r="E203" s="139"/>
      <c r="F203" s="139"/>
      <c r="G203" s="152"/>
      <c r="H203" s="152"/>
      <c r="I203" s="152"/>
      <c r="J203" s="152"/>
      <c r="K203" s="152"/>
      <c r="L203" s="110"/>
    </row>
    <row r="204" spans="1:12" ht="12.75" customHeight="1" x14ac:dyDescent="0.2">
      <c r="A204" s="122" t="s">
        <v>20</v>
      </c>
      <c r="B204" s="146"/>
      <c r="C204" s="146"/>
      <c r="D204" s="153"/>
      <c r="E204" s="146"/>
      <c r="F204" s="146"/>
      <c r="G204" s="153"/>
      <c r="H204" s="153"/>
      <c r="I204" s="153"/>
      <c r="J204" s="153"/>
      <c r="K204" s="153"/>
      <c r="L204" s="110"/>
    </row>
    <row r="205" spans="1:12" ht="12.75" customHeight="1" x14ac:dyDescent="0.2">
      <c r="A205" s="121" t="s">
        <v>21</v>
      </c>
      <c r="B205" s="139"/>
      <c r="C205" s="139"/>
      <c r="D205" s="152"/>
      <c r="E205" s="139"/>
      <c r="F205" s="139"/>
      <c r="G205" s="152"/>
      <c r="H205" s="152"/>
      <c r="I205" s="152"/>
      <c r="J205" s="152"/>
      <c r="K205" s="152"/>
      <c r="L205" s="110"/>
    </row>
    <row r="206" spans="1:12" ht="12.75" customHeight="1" x14ac:dyDescent="0.2">
      <c r="A206" s="121" t="s">
        <v>36</v>
      </c>
      <c r="B206" s="139"/>
      <c r="C206" s="139"/>
      <c r="D206" s="152"/>
      <c r="E206" s="139"/>
      <c r="F206" s="139"/>
      <c r="G206" s="152"/>
      <c r="H206" s="152"/>
      <c r="I206" s="152"/>
      <c r="J206" s="152"/>
      <c r="K206" s="152"/>
      <c r="L206" s="110"/>
    </row>
    <row r="207" spans="1:12" ht="12.75" customHeight="1" x14ac:dyDescent="0.2">
      <c r="A207" s="121" t="s">
        <v>83</v>
      </c>
      <c r="B207" s="139"/>
      <c r="C207" s="139"/>
      <c r="D207" s="152"/>
      <c r="E207" s="139"/>
      <c r="F207" s="139"/>
      <c r="G207" s="152"/>
      <c r="H207" s="152"/>
      <c r="I207" s="152"/>
      <c r="J207" s="152"/>
      <c r="K207" s="152"/>
      <c r="L207" s="110"/>
    </row>
    <row r="208" spans="1:12" ht="12.75" customHeight="1" x14ac:dyDescent="0.2">
      <c r="A208" s="122" t="s">
        <v>39</v>
      </c>
      <c r="B208" s="146"/>
      <c r="C208" s="146"/>
      <c r="D208" s="153"/>
      <c r="E208" s="146"/>
      <c r="F208" s="146"/>
      <c r="G208" s="153"/>
      <c r="H208" s="153"/>
      <c r="I208" s="153"/>
      <c r="J208" s="153"/>
      <c r="K208" s="153"/>
      <c r="L208" s="110"/>
    </row>
    <row r="209" spans="1:12" ht="12.75" customHeight="1" x14ac:dyDescent="0.2">
      <c r="A209" s="121" t="s">
        <v>37</v>
      </c>
      <c r="B209" s="139"/>
      <c r="C209" s="139"/>
      <c r="D209" s="152"/>
      <c r="E209" s="139"/>
      <c r="F209" s="139"/>
      <c r="G209" s="152"/>
      <c r="H209" s="152"/>
      <c r="I209" s="152"/>
      <c r="J209" s="152"/>
      <c r="K209" s="152"/>
      <c r="L209" s="110"/>
    </row>
    <row r="210" spans="1:12" ht="12.75" customHeight="1" x14ac:dyDescent="0.2">
      <c r="A210" s="122" t="s">
        <v>40</v>
      </c>
      <c r="B210" s="146"/>
      <c r="C210" s="146"/>
      <c r="D210" s="153"/>
      <c r="E210" s="146"/>
      <c r="F210" s="146"/>
      <c r="G210" s="153"/>
      <c r="H210" s="153"/>
      <c r="I210" s="153"/>
      <c r="J210" s="153"/>
      <c r="K210" s="153"/>
      <c r="L210" s="110"/>
    </row>
    <row r="211" spans="1:12" ht="12.75" customHeight="1" x14ac:dyDescent="0.2">
      <c r="A211" s="121" t="s">
        <v>64</v>
      </c>
      <c r="B211" s="139"/>
      <c r="C211" s="139"/>
      <c r="D211" s="152"/>
      <c r="E211" s="139"/>
      <c r="F211" s="139"/>
      <c r="G211" s="152"/>
      <c r="H211" s="152"/>
      <c r="I211" s="152"/>
      <c r="J211" s="152"/>
      <c r="K211" s="152"/>
      <c r="L211" s="110"/>
    </row>
    <row r="212" spans="1:12" ht="12.75" customHeight="1" x14ac:dyDescent="0.2">
      <c r="A212" s="199" t="s">
        <v>42</v>
      </c>
      <c r="B212" s="203">
        <v>0</v>
      </c>
      <c r="C212" s="203">
        <v>0</v>
      </c>
      <c r="D212" s="203">
        <v>0</v>
      </c>
      <c r="E212" s="203">
        <v>0</v>
      </c>
      <c r="F212" s="203">
        <v>0</v>
      </c>
      <c r="G212" s="203">
        <v>0</v>
      </c>
      <c r="H212" s="203">
        <v>0</v>
      </c>
      <c r="I212" s="203">
        <v>0</v>
      </c>
      <c r="J212" s="203">
        <v>0</v>
      </c>
      <c r="K212" s="203">
        <v>0</v>
      </c>
      <c r="L212" s="110"/>
    </row>
    <row r="213" spans="1:12" ht="12.75" customHeight="1" x14ac:dyDescent="0.2">
      <c r="A213" s="199" t="s">
        <v>33</v>
      </c>
      <c r="B213" s="203">
        <v>0</v>
      </c>
      <c r="C213" s="203">
        <v>0</v>
      </c>
      <c r="D213" s="203">
        <v>0</v>
      </c>
      <c r="E213" s="203">
        <v>0</v>
      </c>
      <c r="F213" s="203">
        <v>0</v>
      </c>
      <c r="G213" s="203">
        <v>0</v>
      </c>
      <c r="H213" s="203">
        <v>0</v>
      </c>
      <c r="I213" s="203">
        <v>0</v>
      </c>
      <c r="J213" s="203">
        <v>0</v>
      </c>
      <c r="K213" s="203">
        <v>0</v>
      </c>
      <c r="L213" s="110"/>
    </row>
    <row r="214" spans="1:12" ht="12.75" customHeight="1" x14ac:dyDescent="0.2">
      <c r="A214" s="199" t="s">
        <v>85</v>
      </c>
      <c r="B214" s="203">
        <v>0</v>
      </c>
      <c r="C214" s="203">
        <v>0</v>
      </c>
      <c r="D214" s="203">
        <v>0</v>
      </c>
      <c r="E214" s="203">
        <v>0</v>
      </c>
      <c r="F214" s="203">
        <v>0</v>
      </c>
      <c r="G214" s="203">
        <v>0</v>
      </c>
      <c r="H214" s="203">
        <v>0</v>
      </c>
      <c r="I214" s="203">
        <v>0</v>
      </c>
      <c r="J214" s="203">
        <v>0</v>
      </c>
      <c r="K214" s="203">
        <v>0</v>
      </c>
      <c r="L214" s="110"/>
    </row>
    <row r="215" spans="1:12" ht="12.75" customHeight="1" x14ac:dyDescent="0.2">
      <c r="A215" s="200" t="s">
        <v>44</v>
      </c>
      <c r="B215" s="203">
        <v>0</v>
      </c>
      <c r="C215" s="203">
        <v>0</v>
      </c>
      <c r="D215" s="203">
        <v>0</v>
      </c>
      <c r="E215" s="203">
        <v>0</v>
      </c>
      <c r="F215" s="203">
        <v>0</v>
      </c>
      <c r="G215" s="203">
        <v>0</v>
      </c>
      <c r="H215" s="203">
        <v>0</v>
      </c>
      <c r="I215" s="203">
        <v>0</v>
      </c>
      <c r="J215" s="203">
        <v>0</v>
      </c>
      <c r="K215" s="203">
        <v>0</v>
      </c>
      <c r="L215" s="110"/>
    </row>
    <row r="216" spans="1:12" ht="12.75" customHeight="1" x14ac:dyDescent="0.2">
      <c r="A216" s="200" t="s">
        <v>43</v>
      </c>
      <c r="B216" s="203">
        <v>0</v>
      </c>
      <c r="C216" s="203">
        <v>0</v>
      </c>
      <c r="D216" s="203">
        <v>0</v>
      </c>
      <c r="E216" s="203">
        <v>0</v>
      </c>
      <c r="F216" s="203">
        <v>0</v>
      </c>
      <c r="G216" s="203">
        <v>0</v>
      </c>
      <c r="H216" s="203">
        <v>0</v>
      </c>
      <c r="I216" s="203">
        <v>0</v>
      </c>
      <c r="J216" s="203">
        <v>0</v>
      </c>
      <c r="K216" s="203">
        <v>0</v>
      </c>
      <c r="L216" s="110"/>
    </row>
    <row r="217" spans="1:12" ht="12.75" customHeight="1" x14ac:dyDescent="0.2">
      <c r="A217" s="200" t="s">
        <v>119</v>
      </c>
      <c r="B217" s="203">
        <v>0</v>
      </c>
      <c r="C217" s="203">
        <v>0</v>
      </c>
      <c r="D217" s="203">
        <v>0</v>
      </c>
      <c r="E217" s="203">
        <v>0</v>
      </c>
      <c r="F217" s="203">
        <v>0</v>
      </c>
      <c r="G217" s="203">
        <v>0</v>
      </c>
      <c r="H217" s="203">
        <v>0</v>
      </c>
      <c r="I217" s="203">
        <v>0</v>
      </c>
      <c r="J217" s="203">
        <v>0</v>
      </c>
      <c r="K217" s="203">
        <v>0</v>
      </c>
      <c r="L217" s="110"/>
    </row>
    <row r="218" spans="1:12" ht="12.75" customHeight="1" x14ac:dyDescent="0.2">
      <c r="A218" s="201" t="s">
        <v>120</v>
      </c>
      <c r="B218" s="203">
        <v>0</v>
      </c>
      <c r="C218" s="203">
        <v>0</v>
      </c>
      <c r="D218" s="203">
        <v>0</v>
      </c>
      <c r="E218" s="203">
        <v>0</v>
      </c>
      <c r="F218" s="203">
        <v>0</v>
      </c>
      <c r="G218" s="203">
        <v>0</v>
      </c>
      <c r="H218" s="203">
        <v>0</v>
      </c>
      <c r="I218" s="203">
        <v>0</v>
      </c>
      <c r="J218" s="203">
        <v>0</v>
      </c>
      <c r="K218" s="203">
        <v>0</v>
      </c>
      <c r="L218" s="110"/>
    </row>
    <row r="219" spans="1:12" ht="12.75" customHeight="1" x14ac:dyDescent="0.2">
      <c r="A219" s="201" t="s">
        <v>121</v>
      </c>
      <c r="B219" s="203">
        <v>0</v>
      </c>
      <c r="C219" s="203">
        <v>0</v>
      </c>
      <c r="D219" s="203">
        <v>0</v>
      </c>
      <c r="E219" s="203">
        <v>0</v>
      </c>
      <c r="F219" s="203">
        <v>0</v>
      </c>
      <c r="G219" s="203">
        <v>0</v>
      </c>
      <c r="H219" s="203">
        <v>0</v>
      </c>
      <c r="I219" s="203">
        <v>0</v>
      </c>
      <c r="J219" s="203">
        <v>0</v>
      </c>
      <c r="K219" s="203">
        <v>0</v>
      </c>
      <c r="L219" s="110"/>
    </row>
    <row r="220" spans="1:12" ht="12.75" customHeight="1" x14ac:dyDescent="0.2">
      <c r="A220" s="201" t="s">
        <v>114</v>
      </c>
      <c r="B220" s="203">
        <v>0</v>
      </c>
      <c r="C220" s="203">
        <v>0</v>
      </c>
      <c r="D220" s="203">
        <v>0</v>
      </c>
      <c r="E220" s="203">
        <v>0</v>
      </c>
      <c r="F220" s="203">
        <v>0</v>
      </c>
      <c r="G220" s="203">
        <v>0</v>
      </c>
      <c r="H220" s="203">
        <v>0</v>
      </c>
      <c r="I220" s="203">
        <v>0</v>
      </c>
      <c r="J220" s="203">
        <v>0</v>
      </c>
      <c r="K220" s="203">
        <v>0</v>
      </c>
      <c r="L220" s="110"/>
    </row>
    <row r="221" spans="1:12" ht="12.75" customHeight="1" x14ac:dyDescent="0.2">
      <c r="A221" s="103" t="s">
        <v>122</v>
      </c>
      <c r="B221" s="203">
        <v>0</v>
      </c>
      <c r="C221" s="203">
        <v>0</v>
      </c>
      <c r="D221" s="203">
        <v>0</v>
      </c>
      <c r="E221" s="203">
        <v>0</v>
      </c>
      <c r="F221" s="203">
        <v>0</v>
      </c>
      <c r="G221" s="203">
        <v>0</v>
      </c>
      <c r="H221" s="203">
        <v>0</v>
      </c>
      <c r="I221" s="203">
        <v>0</v>
      </c>
      <c r="J221" s="203">
        <v>0</v>
      </c>
      <c r="K221" s="203">
        <v>0</v>
      </c>
      <c r="L221" s="110"/>
    </row>
    <row r="222" spans="1:12" ht="12.75" customHeight="1" x14ac:dyDescent="0.2">
      <c r="A222" s="103" t="s">
        <v>123</v>
      </c>
      <c r="B222" s="203">
        <v>0</v>
      </c>
      <c r="C222" s="203">
        <v>0</v>
      </c>
      <c r="D222" s="203">
        <v>0</v>
      </c>
      <c r="E222" s="203">
        <v>0</v>
      </c>
      <c r="F222" s="203">
        <v>0</v>
      </c>
      <c r="G222" s="203">
        <v>0</v>
      </c>
      <c r="H222" s="203">
        <v>0</v>
      </c>
      <c r="I222" s="203">
        <v>0</v>
      </c>
      <c r="J222" s="203">
        <v>0</v>
      </c>
      <c r="K222" s="203">
        <v>0</v>
      </c>
      <c r="L222" s="110"/>
    </row>
    <row r="223" spans="1:12" ht="12.75" customHeight="1" x14ac:dyDescent="0.2">
      <c r="A223" s="103" t="s">
        <v>91</v>
      </c>
      <c r="B223" s="203">
        <v>0</v>
      </c>
      <c r="C223" s="203">
        <v>0</v>
      </c>
      <c r="D223" s="203">
        <v>0</v>
      </c>
      <c r="E223" s="203">
        <v>0</v>
      </c>
      <c r="F223" s="203">
        <v>0</v>
      </c>
      <c r="G223" s="203">
        <v>0</v>
      </c>
      <c r="H223" s="203">
        <v>0</v>
      </c>
      <c r="I223" s="203">
        <v>0</v>
      </c>
      <c r="J223" s="203">
        <v>0</v>
      </c>
      <c r="K223" s="203">
        <v>0</v>
      </c>
      <c r="L223" s="110"/>
    </row>
    <row r="224" spans="1:12" ht="12.75" customHeight="1" x14ac:dyDescent="0.2">
      <c r="A224" s="104" t="s">
        <v>1</v>
      </c>
      <c r="B224" s="203">
        <v>0</v>
      </c>
      <c r="C224" s="203">
        <v>0</v>
      </c>
      <c r="D224" s="203">
        <v>0</v>
      </c>
      <c r="E224" s="203">
        <v>0</v>
      </c>
      <c r="F224" s="203">
        <v>0</v>
      </c>
      <c r="G224" s="203">
        <v>0</v>
      </c>
      <c r="H224" s="203">
        <v>0</v>
      </c>
      <c r="I224" s="203">
        <v>0</v>
      </c>
      <c r="J224" s="203">
        <v>0</v>
      </c>
      <c r="K224" s="203">
        <v>0</v>
      </c>
      <c r="L224" s="110"/>
    </row>
    <row r="225" spans="1:12" ht="12.75" customHeight="1" x14ac:dyDescent="0.2">
      <c r="A225" s="104" t="s">
        <v>92</v>
      </c>
      <c r="B225" s="203">
        <v>0</v>
      </c>
      <c r="C225" s="203">
        <v>0</v>
      </c>
      <c r="D225" s="203">
        <v>0</v>
      </c>
      <c r="E225" s="203">
        <v>0</v>
      </c>
      <c r="F225" s="203">
        <v>0</v>
      </c>
      <c r="G225" s="203">
        <v>0</v>
      </c>
      <c r="H225" s="203">
        <v>0</v>
      </c>
      <c r="I225" s="203">
        <v>0</v>
      </c>
      <c r="J225" s="203">
        <v>0</v>
      </c>
      <c r="K225" s="203">
        <v>0</v>
      </c>
      <c r="L225" s="110"/>
    </row>
    <row r="226" spans="1:12" ht="12.75" customHeight="1" x14ac:dyDescent="0.2">
      <c r="A226" s="88" t="s">
        <v>124</v>
      </c>
      <c r="B226" s="203">
        <v>0</v>
      </c>
      <c r="C226" s="203">
        <v>0</v>
      </c>
      <c r="D226" s="203">
        <v>0</v>
      </c>
      <c r="E226" s="203">
        <v>0</v>
      </c>
      <c r="F226" s="203">
        <v>0</v>
      </c>
      <c r="G226" s="203">
        <v>0</v>
      </c>
      <c r="H226" s="203">
        <v>0</v>
      </c>
      <c r="I226" s="203">
        <v>0</v>
      </c>
      <c r="J226" s="203">
        <v>0</v>
      </c>
      <c r="K226" s="203">
        <v>0</v>
      </c>
      <c r="L226" s="110"/>
    </row>
    <row r="227" spans="1:12" ht="12.75" customHeight="1" x14ac:dyDescent="0.2">
      <c r="A227" s="88" t="s">
        <v>94</v>
      </c>
      <c r="B227" s="203">
        <v>0</v>
      </c>
      <c r="C227" s="203">
        <v>0</v>
      </c>
      <c r="D227" s="203">
        <v>0</v>
      </c>
      <c r="E227" s="203">
        <v>0</v>
      </c>
      <c r="F227" s="203">
        <v>0</v>
      </c>
      <c r="G227" s="203">
        <v>0</v>
      </c>
      <c r="H227" s="203">
        <v>0</v>
      </c>
      <c r="I227" s="203">
        <v>0</v>
      </c>
      <c r="J227" s="203">
        <v>0</v>
      </c>
      <c r="K227" s="203">
        <v>0</v>
      </c>
      <c r="L227" s="110"/>
    </row>
    <row r="228" spans="1:12" ht="12.75" customHeight="1" x14ac:dyDescent="0.2">
      <c r="A228" s="88" t="s">
        <v>95</v>
      </c>
      <c r="B228" s="203">
        <v>0</v>
      </c>
      <c r="C228" s="203">
        <v>0</v>
      </c>
      <c r="D228" s="203">
        <v>0</v>
      </c>
      <c r="E228" s="203">
        <v>0</v>
      </c>
      <c r="F228" s="203">
        <v>0</v>
      </c>
      <c r="G228" s="203">
        <v>0</v>
      </c>
      <c r="H228" s="203">
        <v>0</v>
      </c>
      <c r="I228" s="203">
        <v>0</v>
      </c>
      <c r="J228" s="203">
        <v>0</v>
      </c>
      <c r="K228" s="203">
        <v>0</v>
      </c>
      <c r="L228" s="110"/>
    </row>
    <row r="229" spans="1:12" ht="12.75" customHeight="1" x14ac:dyDescent="0.2">
      <c r="A229" s="88" t="s">
        <v>96</v>
      </c>
      <c r="B229" s="203">
        <v>0</v>
      </c>
      <c r="C229" s="203">
        <v>0</v>
      </c>
      <c r="D229" s="203">
        <v>0</v>
      </c>
      <c r="E229" s="203">
        <v>0</v>
      </c>
      <c r="F229" s="203">
        <v>0</v>
      </c>
      <c r="G229" s="203">
        <v>0</v>
      </c>
      <c r="H229" s="203">
        <v>0</v>
      </c>
      <c r="I229" s="203">
        <v>0</v>
      </c>
      <c r="J229" s="203">
        <v>0</v>
      </c>
      <c r="K229" s="203">
        <v>0</v>
      </c>
      <c r="L229" s="110"/>
    </row>
    <row r="230" spans="1:12" ht="12.75" customHeight="1" x14ac:dyDescent="0.2">
      <c r="A230" s="88" t="s">
        <v>97</v>
      </c>
      <c r="B230" s="203">
        <v>0</v>
      </c>
      <c r="C230" s="203">
        <v>0</v>
      </c>
      <c r="D230" s="203">
        <v>0</v>
      </c>
      <c r="E230" s="203">
        <v>0</v>
      </c>
      <c r="F230" s="203">
        <v>0</v>
      </c>
      <c r="G230" s="203">
        <v>0</v>
      </c>
      <c r="H230" s="203">
        <v>0</v>
      </c>
      <c r="I230" s="203">
        <v>0</v>
      </c>
      <c r="J230" s="203">
        <v>0</v>
      </c>
      <c r="K230" s="203">
        <v>0</v>
      </c>
      <c r="L230" s="110"/>
    </row>
    <row r="231" spans="1:12" ht="12.75" customHeight="1" x14ac:dyDescent="0.2">
      <c r="A231" s="88" t="s">
        <v>125</v>
      </c>
      <c r="B231" s="203">
        <v>0</v>
      </c>
      <c r="C231" s="203">
        <v>0</v>
      </c>
      <c r="D231" s="203">
        <v>0</v>
      </c>
      <c r="E231" s="203">
        <v>0</v>
      </c>
      <c r="F231" s="203">
        <v>0</v>
      </c>
      <c r="G231" s="203">
        <v>0</v>
      </c>
      <c r="H231" s="203">
        <v>0</v>
      </c>
      <c r="I231" s="203">
        <v>0</v>
      </c>
      <c r="J231" s="203">
        <v>0</v>
      </c>
      <c r="K231" s="203">
        <v>0</v>
      </c>
      <c r="L231" s="110"/>
    </row>
    <row r="232" spans="1:12" ht="12.75" customHeight="1" x14ac:dyDescent="0.2">
      <c r="A232" s="88" t="s">
        <v>126</v>
      </c>
      <c r="B232" s="203">
        <v>0</v>
      </c>
      <c r="C232" s="203">
        <v>0</v>
      </c>
      <c r="D232" s="203">
        <v>0</v>
      </c>
      <c r="E232" s="203">
        <v>0</v>
      </c>
      <c r="F232" s="203">
        <v>0</v>
      </c>
      <c r="G232" s="203">
        <v>0</v>
      </c>
      <c r="H232" s="203">
        <v>0</v>
      </c>
      <c r="I232" s="203">
        <v>0</v>
      </c>
      <c r="J232" s="203">
        <v>0</v>
      </c>
      <c r="K232" s="203">
        <v>0</v>
      </c>
      <c r="L232" s="110"/>
    </row>
    <row r="233" spans="1:12" ht="12.75" customHeight="1" x14ac:dyDescent="0.2">
      <c r="A233" s="88" t="s">
        <v>127</v>
      </c>
      <c r="B233" s="203">
        <v>0</v>
      </c>
      <c r="C233" s="203">
        <v>0</v>
      </c>
      <c r="D233" s="203">
        <v>0</v>
      </c>
      <c r="E233" s="203">
        <v>0</v>
      </c>
      <c r="F233" s="203">
        <v>0</v>
      </c>
      <c r="G233" s="203">
        <v>0</v>
      </c>
      <c r="H233" s="203">
        <v>0</v>
      </c>
      <c r="I233" s="203">
        <v>0</v>
      </c>
      <c r="J233" s="203">
        <v>0</v>
      </c>
      <c r="K233" s="203">
        <v>0</v>
      </c>
      <c r="L233" s="110"/>
    </row>
    <row r="234" spans="1:12" ht="12.75" customHeight="1" x14ac:dyDescent="0.2">
      <c r="A234" s="202" t="s">
        <v>34</v>
      </c>
      <c r="B234" s="203">
        <v>0</v>
      </c>
      <c r="C234" s="203">
        <v>0</v>
      </c>
      <c r="D234" s="203">
        <v>0</v>
      </c>
      <c r="E234" s="203">
        <v>0</v>
      </c>
      <c r="F234" s="203">
        <v>0</v>
      </c>
      <c r="G234" s="203">
        <v>0</v>
      </c>
      <c r="H234" s="203">
        <v>0</v>
      </c>
      <c r="I234" s="203">
        <v>0</v>
      </c>
      <c r="J234" s="203">
        <v>0</v>
      </c>
      <c r="K234" s="203">
        <v>0</v>
      </c>
      <c r="L234" s="110"/>
    </row>
    <row r="235" spans="1:12" ht="12.75" customHeight="1" x14ac:dyDescent="0.2">
      <c r="A235" s="202" t="s">
        <v>128</v>
      </c>
      <c r="B235" s="203">
        <v>0</v>
      </c>
      <c r="C235" s="203">
        <v>0</v>
      </c>
      <c r="D235" s="203">
        <v>0</v>
      </c>
      <c r="E235" s="203">
        <v>0</v>
      </c>
      <c r="F235" s="203">
        <v>0</v>
      </c>
      <c r="G235" s="203">
        <v>0</v>
      </c>
      <c r="H235" s="203">
        <v>0</v>
      </c>
      <c r="I235" s="203">
        <v>0</v>
      </c>
      <c r="J235" s="203">
        <v>0</v>
      </c>
      <c r="K235" s="203">
        <v>0</v>
      </c>
      <c r="L235" s="110"/>
    </row>
    <row r="236" spans="1:12" ht="12.75" customHeight="1" x14ac:dyDescent="0.2">
      <c r="A236" s="201" t="s">
        <v>41</v>
      </c>
      <c r="B236" s="203">
        <v>0</v>
      </c>
      <c r="C236" s="203">
        <v>0</v>
      </c>
      <c r="D236" s="203">
        <v>0</v>
      </c>
      <c r="E236" s="203">
        <v>0</v>
      </c>
      <c r="F236" s="203">
        <v>0</v>
      </c>
      <c r="G236" s="203">
        <v>0</v>
      </c>
      <c r="H236" s="203">
        <v>0</v>
      </c>
      <c r="I236" s="203">
        <v>0</v>
      </c>
      <c r="J236" s="203">
        <v>0</v>
      </c>
      <c r="K236" s="203">
        <v>0</v>
      </c>
      <c r="L236" s="110"/>
    </row>
    <row r="237" spans="1:12" ht="12.75" customHeight="1" x14ac:dyDescent="0.2">
      <c r="A237" s="201" t="s">
        <v>30</v>
      </c>
      <c r="B237" s="203">
        <v>0</v>
      </c>
      <c r="C237" s="203">
        <v>0</v>
      </c>
      <c r="D237" s="203">
        <v>0</v>
      </c>
      <c r="E237" s="203">
        <v>0</v>
      </c>
      <c r="F237" s="203">
        <v>0</v>
      </c>
      <c r="G237" s="203">
        <v>0</v>
      </c>
      <c r="H237" s="203">
        <v>0</v>
      </c>
      <c r="I237" s="203">
        <v>0</v>
      </c>
      <c r="J237" s="203">
        <v>0</v>
      </c>
      <c r="K237" s="203">
        <v>0</v>
      </c>
      <c r="L237" s="110"/>
    </row>
    <row r="238" spans="1:12" ht="12.75" customHeight="1" x14ac:dyDescent="0.2">
      <c r="A238" s="201" t="s">
        <v>129</v>
      </c>
      <c r="B238" s="203">
        <v>0</v>
      </c>
      <c r="C238" s="203">
        <v>0</v>
      </c>
      <c r="D238" s="203">
        <v>0</v>
      </c>
      <c r="E238" s="203">
        <v>0</v>
      </c>
      <c r="F238" s="203">
        <v>0</v>
      </c>
      <c r="G238" s="203">
        <v>0</v>
      </c>
      <c r="H238" s="203">
        <v>0</v>
      </c>
      <c r="I238" s="203">
        <v>0</v>
      </c>
      <c r="J238" s="203">
        <v>0</v>
      </c>
      <c r="K238" s="203">
        <v>0</v>
      </c>
      <c r="L238" s="110"/>
    </row>
    <row r="239" spans="1:12" ht="12.75" customHeight="1" x14ac:dyDescent="0.2">
      <c r="A239" s="201" t="s">
        <v>113</v>
      </c>
      <c r="B239" s="203">
        <v>0</v>
      </c>
      <c r="C239" s="203">
        <v>0</v>
      </c>
      <c r="D239" s="203">
        <v>0</v>
      </c>
      <c r="E239" s="203">
        <v>0</v>
      </c>
      <c r="F239" s="203">
        <v>0</v>
      </c>
      <c r="G239" s="203">
        <v>0</v>
      </c>
      <c r="H239" s="203">
        <v>0</v>
      </c>
      <c r="I239" s="203">
        <v>0</v>
      </c>
      <c r="J239" s="203">
        <v>0</v>
      </c>
      <c r="K239" s="203">
        <v>0</v>
      </c>
      <c r="L239" s="110"/>
    </row>
    <row r="240" spans="1:12" ht="12.75" customHeight="1" x14ac:dyDescent="0.2">
      <c r="A240" s="201" t="s">
        <v>130</v>
      </c>
      <c r="B240" s="203">
        <v>0</v>
      </c>
      <c r="C240" s="203">
        <v>0</v>
      </c>
      <c r="D240" s="203">
        <v>0</v>
      </c>
      <c r="E240" s="203">
        <v>0</v>
      </c>
      <c r="F240" s="203">
        <v>0</v>
      </c>
      <c r="G240" s="203">
        <v>0</v>
      </c>
      <c r="H240" s="203">
        <v>0</v>
      </c>
      <c r="I240" s="203">
        <v>0</v>
      </c>
      <c r="J240" s="203">
        <v>0</v>
      </c>
      <c r="K240" s="203">
        <v>0</v>
      </c>
      <c r="L240" s="110"/>
    </row>
    <row r="241" spans="1:12" ht="12.75" customHeight="1" x14ac:dyDescent="0.2">
      <c r="A241" s="107" t="s">
        <v>131</v>
      </c>
      <c r="B241" s="203">
        <v>0</v>
      </c>
      <c r="C241" s="203">
        <v>0</v>
      </c>
      <c r="D241" s="203">
        <v>0</v>
      </c>
      <c r="E241" s="203">
        <v>0</v>
      </c>
      <c r="F241" s="203">
        <v>0</v>
      </c>
      <c r="G241" s="203">
        <v>0</v>
      </c>
      <c r="H241" s="203">
        <v>0</v>
      </c>
      <c r="I241" s="203">
        <v>0</v>
      </c>
      <c r="J241" s="203">
        <v>0</v>
      </c>
      <c r="K241" s="203">
        <v>0</v>
      </c>
      <c r="L241" s="110"/>
    </row>
    <row r="242" spans="1:12" ht="12.75" customHeight="1" x14ac:dyDescent="0.2">
      <c r="A242" s="107" t="s">
        <v>105</v>
      </c>
      <c r="B242" s="203">
        <v>0</v>
      </c>
      <c r="C242" s="203">
        <v>0</v>
      </c>
      <c r="D242" s="203">
        <v>0</v>
      </c>
      <c r="E242" s="203">
        <v>0</v>
      </c>
      <c r="F242" s="203">
        <v>0</v>
      </c>
      <c r="G242" s="203">
        <v>0</v>
      </c>
      <c r="H242" s="203">
        <v>0</v>
      </c>
      <c r="I242" s="203">
        <v>0</v>
      </c>
      <c r="J242" s="203">
        <v>0</v>
      </c>
      <c r="K242" s="203">
        <v>0</v>
      </c>
      <c r="L242" s="110"/>
    </row>
    <row r="243" spans="1:12" ht="12.75" customHeight="1" x14ac:dyDescent="0.2">
      <c r="A243" s="107" t="s">
        <v>106</v>
      </c>
      <c r="B243" s="203">
        <v>0</v>
      </c>
      <c r="C243" s="203">
        <v>0</v>
      </c>
      <c r="D243" s="203">
        <v>0</v>
      </c>
      <c r="E243" s="203">
        <v>0</v>
      </c>
      <c r="F243" s="203">
        <v>0</v>
      </c>
      <c r="G243" s="203">
        <v>0</v>
      </c>
      <c r="H243" s="203">
        <v>0</v>
      </c>
      <c r="I243" s="203">
        <v>0</v>
      </c>
      <c r="J243" s="203">
        <v>0</v>
      </c>
      <c r="K243" s="203">
        <v>0</v>
      </c>
      <c r="L243" s="110"/>
    </row>
    <row r="244" spans="1:12" ht="12.75" customHeight="1" x14ac:dyDescent="0.2">
      <c r="A244" s="107" t="s">
        <v>107</v>
      </c>
      <c r="B244" s="203">
        <v>0</v>
      </c>
      <c r="C244" s="203">
        <v>0</v>
      </c>
      <c r="D244" s="203">
        <v>0</v>
      </c>
      <c r="E244" s="203">
        <v>0</v>
      </c>
      <c r="F244" s="203">
        <v>0</v>
      </c>
      <c r="G244" s="203">
        <v>0</v>
      </c>
      <c r="H244" s="203">
        <v>0</v>
      </c>
      <c r="I244" s="203">
        <v>0</v>
      </c>
      <c r="J244" s="203">
        <v>0</v>
      </c>
      <c r="K244" s="203">
        <v>0</v>
      </c>
      <c r="L244" s="110"/>
    </row>
    <row r="245" spans="1:12" ht="12.75" customHeight="1" x14ac:dyDescent="0.2">
      <c r="A245" s="107" t="s">
        <v>108</v>
      </c>
      <c r="B245" s="203">
        <v>0</v>
      </c>
      <c r="C245" s="203">
        <v>0</v>
      </c>
      <c r="D245" s="203">
        <v>0</v>
      </c>
      <c r="E245" s="203">
        <v>0</v>
      </c>
      <c r="F245" s="203">
        <v>0</v>
      </c>
      <c r="G245" s="203">
        <v>0</v>
      </c>
      <c r="H245" s="203">
        <v>0</v>
      </c>
      <c r="I245" s="203">
        <v>0</v>
      </c>
      <c r="J245" s="203">
        <v>0</v>
      </c>
      <c r="K245" s="203">
        <v>0</v>
      </c>
      <c r="L245" s="110"/>
    </row>
    <row r="246" spans="1:12" ht="12.75" customHeight="1" x14ac:dyDescent="0.2">
      <c r="A246" s="107" t="s">
        <v>109</v>
      </c>
      <c r="B246" s="203">
        <v>0</v>
      </c>
      <c r="C246" s="203">
        <v>0</v>
      </c>
      <c r="D246" s="203">
        <v>0</v>
      </c>
      <c r="E246" s="203">
        <v>0</v>
      </c>
      <c r="F246" s="203">
        <v>0</v>
      </c>
      <c r="G246" s="203">
        <v>0</v>
      </c>
      <c r="H246" s="203">
        <v>0</v>
      </c>
      <c r="I246" s="203">
        <v>0</v>
      </c>
      <c r="J246" s="203">
        <v>0</v>
      </c>
      <c r="K246" s="203">
        <v>0</v>
      </c>
      <c r="L246" s="110"/>
    </row>
    <row r="247" spans="1:12" ht="12.75" customHeight="1" x14ac:dyDescent="0.2">
      <c r="A247" s="107" t="s">
        <v>110</v>
      </c>
      <c r="B247" s="203">
        <v>0</v>
      </c>
      <c r="C247" s="203">
        <v>0</v>
      </c>
      <c r="D247" s="203">
        <v>0</v>
      </c>
      <c r="E247" s="203">
        <v>0</v>
      </c>
      <c r="F247" s="203">
        <v>0</v>
      </c>
      <c r="G247" s="203">
        <v>0</v>
      </c>
      <c r="H247" s="203">
        <v>0</v>
      </c>
      <c r="I247" s="203">
        <v>0</v>
      </c>
      <c r="J247" s="203">
        <v>0</v>
      </c>
      <c r="K247" s="203">
        <v>0</v>
      </c>
      <c r="L247" s="110"/>
    </row>
    <row r="248" spans="1:12" ht="12.75" customHeight="1" x14ac:dyDescent="0.2">
      <c r="A248" s="107" t="s">
        <v>111</v>
      </c>
      <c r="B248" s="203">
        <v>0</v>
      </c>
      <c r="C248" s="203">
        <v>0</v>
      </c>
      <c r="D248" s="203">
        <v>0</v>
      </c>
      <c r="E248" s="203">
        <v>0</v>
      </c>
      <c r="F248" s="203">
        <v>0</v>
      </c>
      <c r="G248" s="203">
        <v>0</v>
      </c>
      <c r="H248" s="203">
        <v>0</v>
      </c>
      <c r="I248" s="203">
        <v>0</v>
      </c>
      <c r="J248" s="203">
        <v>0</v>
      </c>
      <c r="K248" s="203">
        <v>0</v>
      </c>
      <c r="L248" s="110"/>
    </row>
    <row r="249" spans="1:12" ht="12.75" customHeight="1" x14ac:dyDescent="0.2">
      <c r="A249" s="107" t="s">
        <v>132</v>
      </c>
      <c r="B249" s="203">
        <v>0</v>
      </c>
      <c r="C249" s="203">
        <v>0</v>
      </c>
      <c r="D249" s="203">
        <v>0</v>
      </c>
      <c r="E249" s="203">
        <v>0</v>
      </c>
      <c r="F249" s="203">
        <v>0</v>
      </c>
      <c r="G249" s="203">
        <v>0</v>
      </c>
      <c r="H249" s="203">
        <v>0</v>
      </c>
      <c r="I249" s="203">
        <v>0</v>
      </c>
      <c r="J249" s="203">
        <v>0</v>
      </c>
      <c r="K249" s="203">
        <v>0</v>
      </c>
      <c r="L249" s="110"/>
    </row>
    <row r="250" spans="1:12" ht="12.75" customHeight="1" x14ac:dyDescent="0.2">
      <c r="A250" s="128" t="s">
        <v>137</v>
      </c>
      <c r="B250" s="174"/>
      <c r="C250" s="174"/>
      <c r="D250" s="174"/>
      <c r="E250" s="174"/>
      <c r="F250" s="174"/>
      <c r="G250" s="174"/>
      <c r="H250" s="174"/>
      <c r="I250" s="174"/>
      <c r="J250" s="174"/>
      <c r="K250" s="174"/>
      <c r="L250" s="110"/>
    </row>
    <row r="251" spans="1:12" ht="12.75" customHeight="1" x14ac:dyDescent="0.2">
      <c r="A251" s="119" t="s">
        <v>31</v>
      </c>
      <c r="B251" s="145"/>
      <c r="C251" s="145"/>
      <c r="D251" s="150"/>
      <c r="E251" s="145"/>
      <c r="F251" s="145"/>
      <c r="G251" s="150"/>
      <c r="H251" s="150"/>
      <c r="I251" s="150"/>
      <c r="J251" s="150"/>
      <c r="K251" s="150"/>
      <c r="L251" s="110"/>
    </row>
    <row r="252" spans="1:12" ht="12.75" customHeight="1" x14ac:dyDescent="0.2">
      <c r="A252" s="120" t="s">
        <v>32</v>
      </c>
      <c r="B252" s="138"/>
      <c r="C252" s="138"/>
      <c r="D252" s="189">
        <v>6.88</v>
      </c>
      <c r="E252" s="138"/>
      <c r="F252" s="138"/>
      <c r="G252" s="151"/>
      <c r="H252" s="151"/>
      <c r="I252" s="151"/>
      <c r="J252" s="189">
        <v>6.88</v>
      </c>
      <c r="K252" s="151"/>
      <c r="L252" s="110"/>
    </row>
    <row r="253" spans="1:12" ht="12.75" customHeight="1" x14ac:dyDescent="0.2">
      <c r="A253" s="119" t="s">
        <v>2</v>
      </c>
      <c r="B253" s="139"/>
      <c r="C253" s="139"/>
      <c r="D253" s="187">
        <v>20.57</v>
      </c>
      <c r="E253" s="139"/>
      <c r="F253" s="139"/>
      <c r="G253" s="152"/>
      <c r="H253" s="152"/>
      <c r="I253" s="152"/>
      <c r="J253" s="187">
        <v>20.57</v>
      </c>
      <c r="K253" s="152"/>
      <c r="L253" s="110"/>
    </row>
    <row r="254" spans="1:12" ht="12.75" customHeight="1" x14ac:dyDescent="0.2">
      <c r="A254" s="120" t="s">
        <v>3</v>
      </c>
      <c r="B254" s="138"/>
      <c r="C254" s="138"/>
      <c r="D254" s="189">
        <v>9.5120000000000005</v>
      </c>
      <c r="E254" s="138"/>
      <c r="F254" s="138"/>
      <c r="G254" s="151"/>
      <c r="H254" s="151"/>
      <c r="I254" s="151"/>
      <c r="J254" s="189">
        <v>9.5120000000000005</v>
      </c>
      <c r="K254" s="151"/>
      <c r="L254" s="110"/>
    </row>
    <row r="255" spans="1:12" ht="12.75" customHeight="1" x14ac:dyDescent="0.2">
      <c r="A255" s="119" t="s">
        <v>4</v>
      </c>
      <c r="B255" s="139"/>
      <c r="C255" s="139"/>
      <c r="D255" s="187">
        <v>7.6150000000000002</v>
      </c>
      <c r="E255" s="139"/>
      <c r="F255" s="139"/>
      <c r="G255" s="152"/>
      <c r="H255" s="152"/>
      <c r="I255" s="152"/>
      <c r="J255" s="187">
        <v>7.6150000000000002</v>
      </c>
      <c r="K255" s="152"/>
      <c r="L255" s="110"/>
    </row>
    <row r="256" spans="1:12" ht="12.75" customHeight="1" x14ac:dyDescent="0.2">
      <c r="A256" s="119" t="s">
        <v>5</v>
      </c>
      <c r="B256" s="139"/>
      <c r="C256" s="139"/>
      <c r="D256" s="187">
        <v>0.92249999999999999</v>
      </c>
      <c r="E256" s="139"/>
      <c r="F256" s="139"/>
      <c r="G256" s="152"/>
      <c r="H256" s="152"/>
      <c r="I256" s="152"/>
      <c r="J256" s="187">
        <v>0.92249999999999999</v>
      </c>
      <c r="K256" s="152"/>
      <c r="L256" s="110"/>
    </row>
    <row r="257" spans="1:12" ht="12.75" customHeight="1" x14ac:dyDescent="0.2">
      <c r="A257" s="121" t="s">
        <v>6</v>
      </c>
      <c r="B257" s="139"/>
      <c r="C257" s="139"/>
      <c r="D257" s="188">
        <v>30.97</v>
      </c>
      <c r="E257" s="139"/>
      <c r="F257" s="139"/>
      <c r="G257" s="152"/>
      <c r="H257" s="152"/>
      <c r="I257" s="152"/>
      <c r="J257" s="188">
        <v>30.97</v>
      </c>
      <c r="K257" s="152"/>
      <c r="L257" s="110"/>
    </row>
    <row r="258" spans="1:12" ht="12.75" customHeight="1" x14ac:dyDescent="0.2">
      <c r="A258" s="121" t="s">
        <v>7</v>
      </c>
      <c r="B258" s="139"/>
      <c r="C258" s="139"/>
      <c r="D258" s="187">
        <v>29.78</v>
      </c>
      <c r="E258" s="139"/>
      <c r="F258" s="139"/>
      <c r="G258" s="152"/>
      <c r="H258" s="152"/>
      <c r="I258" s="152"/>
      <c r="J258" s="187">
        <v>29.78</v>
      </c>
      <c r="K258" s="152"/>
      <c r="L258" s="110"/>
    </row>
    <row r="259" spans="1:12" ht="12.75" customHeight="1" x14ac:dyDescent="0.2">
      <c r="A259" s="122" t="s">
        <v>8</v>
      </c>
      <c r="B259" s="146"/>
      <c r="C259" s="146"/>
      <c r="D259" s="186">
        <v>57.75</v>
      </c>
      <c r="E259" s="146"/>
      <c r="F259" s="146"/>
      <c r="G259" s="153"/>
      <c r="H259" s="153"/>
      <c r="I259" s="153"/>
      <c r="J259" s="186">
        <v>57.75</v>
      </c>
      <c r="K259" s="153"/>
      <c r="L259" s="110"/>
    </row>
    <row r="260" spans="1:12" ht="12.75" customHeight="1" x14ac:dyDescent="0.2">
      <c r="A260" s="121" t="s">
        <v>9</v>
      </c>
      <c r="B260" s="139"/>
      <c r="C260" s="139"/>
      <c r="D260" s="187">
        <v>143.30000000000001</v>
      </c>
      <c r="E260" s="139"/>
      <c r="F260" s="139"/>
      <c r="G260" s="152"/>
      <c r="H260" s="152"/>
      <c r="I260" s="152"/>
      <c r="J260" s="187">
        <v>143.30000000000001</v>
      </c>
      <c r="K260" s="152"/>
      <c r="L260" s="110"/>
    </row>
    <row r="261" spans="1:12" ht="12.75" customHeight="1" x14ac:dyDescent="0.2">
      <c r="A261" s="122" t="s">
        <v>10</v>
      </c>
      <c r="B261" s="146"/>
      <c r="C261" s="146"/>
      <c r="D261" s="186">
        <v>35.369999999999997</v>
      </c>
      <c r="E261" s="146"/>
      <c r="F261" s="146"/>
      <c r="G261" s="153"/>
      <c r="H261" s="153"/>
      <c r="I261" s="153"/>
      <c r="J261" s="186">
        <v>35.369999999999997</v>
      </c>
      <c r="K261" s="153"/>
      <c r="L261" s="110"/>
    </row>
    <row r="262" spans="1:12" ht="12.75" customHeight="1" x14ac:dyDescent="0.2">
      <c r="A262" s="121" t="s">
        <v>11</v>
      </c>
      <c r="B262" s="139"/>
      <c r="C262" s="139"/>
      <c r="D262" s="187">
        <v>31.55</v>
      </c>
      <c r="E262" s="139"/>
      <c r="F262" s="139"/>
      <c r="G262" s="152"/>
      <c r="H262" s="152"/>
      <c r="I262" s="152"/>
      <c r="J262" s="187">
        <v>31.55</v>
      </c>
      <c r="K262" s="152"/>
      <c r="L262" s="110"/>
    </row>
    <row r="263" spans="1:12" ht="12.75" customHeight="1" x14ac:dyDescent="0.2">
      <c r="A263" s="121" t="s">
        <v>12</v>
      </c>
      <c r="B263" s="139"/>
      <c r="C263" s="139"/>
      <c r="D263" s="187"/>
      <c r="E263" s="139"/>
      <c r="F263" s="139"/>
      <c r="G263" s="152"/>
      <c r="H263" s="152"/>
      <c r="I263" s="152"/>
      <c r="J263" s="187"/>
      <c r="K263" s="152"/>
      <c r="L263" s="110"/>
    </row>
    <row r="264" spans="1:12" ht="12.75" customHeight="1" x14ac:dyDescent="0.2">
      <c r="A264" s="121" t="s">
        <v>13</v>
      </c>
      <c r="B264" s="139"/>
      <c r="C264" s="139"/>
      <c r="D264" s="187">
        <v>83.25</v>
      </c>
      <c r="E264" s="139"/>
      <c r="F264" s="139"/>
      <c r="G264" s="152"/>
      <c r="H264" s="152"/>
      <c r="I264" s="152"/>
      <c r="J264" s="187">
        <v>83.25</v>
      </c>
      <c r="K264" s="152"/>
      <c r="L264" s="110"/>
    </row>
    <row r="265" spans="1:12" ht="12.75" customHeight="1" x14ac:dyDescent="0.2">
      <c r="A265" s="122" t="s">
        <v>35</v>
      </c>
      <c r="B265" s="146"/>
      <c r="C265" s="146"/>
      <c r="D265" s="186">
        <v>83.24</v>
      </c>
      <c r="E265" s="146"/>
      <c r="F265" s="146"/>
      <c r="G265" s="153"/>
      <c r="H265" s="153"/>
      <c r="I265" s="153"/>
      <c r="J265" s="186">
        <v>83.24</v>
      </c>
      <c r="K265" s="153"/>
      <c r="L265" s="110"/>
    </row>
    <row r="266" spans="1:12" ht="12.75" customHeight="1" x14ac:dyDescent="0.2">
      <c r="A266" s="121" t="s">
        <v>14</v>
      </c>
      <c r="B266" s="139"/>
      <c r="C266" s="139"/>
      <c r="D266" s="187">
        <v>2.484</v>
      </c>
      <c r="E266" s="139"/>
      <c r="F266" s="139"/>
      <c r="G266" s="152"/>
      <c r="H266" s="152"/>
      <c r="I266" s="152"/>
      <c r="J266" s="187">
        <v>2.484</v>
      </c>
      <c r="K266" s="152"/>
      <c r="L266" s="110"/>
    </row>
    <row r="267" spans="1:12" ht="12.75" customHeight="1" x14ac:dyDescent="0.2">
      <c r="A267" s="121" t="s">
        <v>15</v>
      </c>
      <c r="B267" s="139"/>
      <c r="C267" s="139"/>
      <c r="D267" s="187">
        <v>5.6660000000000004</v>
      </c>
      <c r="E267" s="139"/>
      <c r="F267" s="139"/>
      <c r="G267" s="152"/>
      <c r="H267" s="152"/>
      <c r="I267" s="152"/>
      <c r="J267" s="187">
        <v>5.6660000000000004</v>
      </c>
      <c r="K267" s="152"/>
      <c r="L267" s="110"/>
    </row>
    <row r="268" spans="1:12" ht="12.75" customHeight="1" x14ac:dyDescent="0.2">
      <c r="A268" s="122" t="s">
        <v>16</v>
      </c>
      <c r="B268" s="146"/>
      <c r="C268" s="146"/>
      <c r="D268" s="186">
        <v>8.0749999999999993</v>
      </c>
      <c r="E268" s="146"/>
      <c r="F268" s="146"/>
      <c r="G268" s="153"/>
      <c r="H268" s="153"/>
      <c r="I268" s="153"/>
      <c r="J268" s="186">
        <v>8.0749999999999993</v>
      </c>
      <c r="K268" s="153"/>
      <c r="L268" s="110"/>
    </row>
    <row r="269" spans="1:12" ht="12.75" customHeight="1" x14ac:dyDescent="0.2">
      <c r="A269" s="121" t="s">
        <v>17</v>
      </c>
      <c r="B269" s="139"/>
      <c r="C269" s="139"/>
      <c r="D269" s="187">
        <v>13.75</v>
      </c>
      <c r="E269" s="139"/>
      <c r="F269" s="139"/>
      <c r="G269" s="152"/>
      <c r="H269" s="152"/>
      <c r="I269" s="152"/>
      <c r="J269" s="187">
        <v>13.75</v>
      </c>
      <c r="K269" s="152"/>
      <c r="L269" s="110"/>
    </row>
    <row r="270" spans="1:12" ht="12.75" customHeight="1" x14ac:dyDescent="0.2">
      <c r="A270" s="122" t="s">
        <v>18</v>
      </c>
      <c r="B270" s="146"/>
      <c r="C270" s="146"/>
      <c r="D270" s="186">
        <v>24.89</v>
      </c>
      <c r="E270" s="146"/>
      <c r="F270" s="146"/>
      <c r="G270" s="153"/>
      <c r="H270" s="153"/>
      <c r="I270" s="153"/>
      <c r="J270" s="186">
        <v>24.89</v>
      </c>
      <c r="K270" s="153"/>
      <c r="L270" s="110"/>
    </row>
    <row r="271" spans="1:12" ht="12.75" customHeight="1" x14ac:dyDescent="0.2">
      <c r="A271" s="121" t="s">
        <v>19</v>
      </c>
      <c r="B271" s="139"/>
      <c r="C271" s="139"/>
      <c r="D271" s="152"/>
      <c r="E271" s="139"/>
      <c r="F271" s="139"/>
      <c r="G271" s="152"/>
      <c r="H271" s="152"/>
      <c r="I271" s="152"/>
      <c r="J271" s="152"/>
      <c r="K271" s="152"/>
      <c r="L271" s="110"/>
    </row>
    <row r="272" spans="1:12" ht="12.75" customHeight="1" x14ac:dyDescent="0.2">
      <c r="A272" s="122" t="s">
        <v>20</v>
      </c>
      <c r="B272" s="146"/>
      <c r="C272" s="146"/>
      <c r="D272" s="153"/>
      <c r="E272" s="146"/>
      <c r="F272" s="146"/>
      <c r="G272" s="153"/>
      <c r="H272" s="153"/>
      <c r="I272" s="153"/>
      <c r="J272" s="153"/>
      <c r="K272" s="153"/>
      <c r="L272" s="110"/>
    </row>
    <row r="273" spans="1:12" ht="12.75" customHeight="1" x14ac:dyDescent="0.2">
      <c r="A273" s="121" t="s">
        <v>21</v>
      </c>
      <c r="B273" s="139"/>
      <c r="C273" s="139"/>
      <c r="D273" s="152"/>
      <c r="E273" s="139"/>
      <c r="F273" s="139"/>
      <c r="G273" s="152"/>
      <c r="H273" s="152"/>
      <c r="I273" s="152"/>
      <c r="J273" s="152"/>
      <c r="K273" s="152"/>
      <c r="L273" s="110"/>
    </row>
    <row r="274" spans="1:12" ht="12.75" customHeight="1" x14ac:dyDescent="0.2">
      <c r="A274" s="121" t="s">
        <v>36</v>
      </c>
      <c r="B274" s="139"/>
      <c r="C274" s="139"/>
      <c r="D274" s="152"/>
      <c r="E274" s="139"/>
      <c r="F274" s="139"/>
      <c r="G274" s="152"/>
      <c r="H274" s="152"/>
      <c r="I274" s="152"/>
      <c r="J274" s="152"/>
      <c r="K274" s="152"/>
      <c r="L274" s="110"/>
    </row>
    <row r="275" spans="1:12" ht="12.75" customHeight="1" x14ac:dyDescent="0.2">
      <c r="A275" s="121" t="s">
        <v>83</v>
      </c>
      <c r="B275" s="139"/>
      <c r="C275" s="139"/>
      <c r="D275" s="152"/>
      <c r="E275" s="139"/>
      <c r="F275" s="139"/>
      <c r="G275" s="152"/>
      <c r="H275" s="152"/>
      <c r="I275" s="152"/>
      <c r="J275" s="152"/>
      <c r="K275" s="152"/>
      <c r="L275" s="110"/>
    </row>
    <row r="276" spans="1:12" ht="12.75" customHeight="1" x14ac:dyDescent="0.2">
      <c r="A276" s="122" t="s">
        <v>39</v>
      </c>
      <c r="B276" s="146"/>
      <c r="C276" s="146"/>
      <c r="D276" s="153"/>
      <c r="E276" s="146"/>
      <c r="F276" s="146"/>
      <c r="G276" s="153"/>
      <c r="H276" s="153"/>
      <c r="I276" s="153"/>
      <c r="J276" s="153"/>
      <c r="K276" s="153"/>
      <c r="L276" s="110"/>
    </row>
    <row r="277" spans="1:12" ht="12.75" customHeight="1" x14ac:dyDescent="0.2">
      <c r="A277" s="121" t="s">
        <v>37</v>
      </c>
      <c r="B277" s="139"/>
      <c r="C277" s="139"/>
      <c r="D277" s="152"/>
      <c r="E277" s="139"/>
      <c r="F277" s="139"/>
      <c r="G277" s="152"/>
      <c r="H277" s="152"/>
      <c r="I277" s="152"/>
      <c r="J277" s="152"/>
      <c r="K277" s="152"/>
      <c r="L277" s="110"/>
    </row>
    <row r="278" spans="1:12" ht="12.75" customHeight="1" x14ac:dyDescent="0.2">
      <c r="A278" s="122" t="s">
        <v>40</v>
      </c>
      <c r="B278" s="146"/>
      <c r="C278" s="146"/>
      <c r="D278" s="153"/>
      <c r="E278" s="146"/>
      <c r="F278" s="146"/>
      <c r="G278" s="153"/>
      <c r="H278" s="153"/>
      <c r="I278" s="153"/>
      <c r="J278" s="153"/>
      <c r="K278" s="153"/>
      <c r="L278" s="110"/>
    </row>
    <row r="279" spans="1:12" ht="12.75" customHeight="1" x14ac:dyDescent="0.2">
      <c r="A279" s="121" t="s">
        <v>64</v>
      </c>
      <c r="B279" s="139"/>
      <c r="C279" s="139"/>
      <c r="D279" s="152"/>
      <c r="E279" s="139"/>
      <c r="F279" s="139"/>
      <c r="G279" s="152"/>
      <c r="H279" s="152"/>
      <c r="I279" s="152"/>
      <c r="J279" s="152"/>
      <c r="K279" s="152"/>
      <c r="L279" s="110"/>
    </row>
    <row r="280" spans="1:12" ht="12.75" customHeight="1" x14ac:dyDescent="0.2">
      <c r="A280" s="199" t="s">
        <v>42</v>
      </c>
      <c r="B280" s="203">
        <v>0</v>
      </c>
      <c r="C280" s="203">
        <v>0</v>
      </c>
      <c r="D280" s="203">
        <v>0</v>
      </c>
      <c r="E280" s="203">
        <v>0</v>
      </c>
      <c r="F280" s="203">
        <v>0</v>
      </c>
      <c r="G280" s="203">
        <v>0</v>
      </c>
      <c r="H280" s="203">
        <v>0</v>
      </c>
      <c r="I280" s="203">
        <v>0</v>
      </c>
      <c r="J280" s="203">
        <v>0</v>
      </c>
      <c r="K280" s="203">
        <v>0</v>
      </c>
      <c r="L280" s="110"/>
    </row>
    <row r="281" spans="1:12" ht="12.75" customHeight="1" x14ac:dyDescent="0.2">
      <c r="A281" s="199" t="s">
        <v>33</v>
      </c>
      <c r="B281" s="203">
        <v>0</v>
      </c>
      <c r="C281" s="203">
        <v>0</v>
      </c>
      <c r="D281" s="203">
        <v>0</v>
      </c>
      <c r="E281" s="203">
        <v>0</v>
      </c>
      <c r="F281" s="203">
        <v>0</v>
      </c>
      <c r="G281" s="203">
        <v>0</v>
      </c>
      <c r="H281" s="203">
        <v>0</v>
      </c>
      <c r="I281" s="203">
        <v>0</v>
      </c>
      <c r="J281" s="203">
        <v>0</v>
      </c>
      <c r="K281" s="203">
        <v>0</v>
      </c>
      <c r="L281" s="110"/>
    </row>
    <row r="282" spans="1:12" ht="12.75" customHeight="1" x14ac:dyDescent="0.2">
      <c r="A282" s="199" t="s">
        <v>85</v>
      </c>
      <c r="B282" s="203">
        <v>0</v>
      </c>
      <c r="C282" s="203">
        <v>0</v>
      </c>
      <c r="D282" s="203">
        <v>0</v>
      </c>
      <c r="E282" s="203">
        <v>0</v>
      </c>
      <c r="F282" s="203">
        <v>0</v>
      </c>
      <c r="G282" s="203">
        <v>0</v>
      </c>
      <c r="H282" s="203">
        <v>0</v>
      </c>
      <c r="I282" s="203">
        <v>0</v>
      </c>
      <c r="J282" s="203">
        <v>0</v>
      </c>
      <c r="K282" s="203">
        <v>0</v>
      </c>
      <c r="L282" s="110"/>
    </row>
    <row r="283" spans="1:12" ht="12.75" customHeight="1" x14ac:dyDescent="0.2">
      <c r="A283" s="200" t="s">
        <v>44</v>
      </c>
      <c r="B283" s="203">
        <v>0</v>
      </c>
      <c r="C283" s="203">
        <v>0</v>
      </c>
      <c r="D283" s="203">
        <v>0</v>
      </c>
      <c r="E283" s="203">
        <v>0</v>
      </c>
      <c r="F283" s="203">
        <v>0</v>
      </c>
      <c r="G283" s="203">
        <v>0</v>
      </c>
      <c r="H283" s="203">
        <v>0</v>
      </c>
      <c r="I283" s="203">
        <v>0</v>
      </c>
      <c r="J283" s="203">
        <v>0</v>
      </c>
      <c r="K283" s="203">
        <v>0</v>
      </c>
      <c r="L283" s="110"/>
    </row>
    <row r="284" spans="1:12" ht="12.75" customHeight="1" x14ac:dyDescent="0.2">
      <c r="A284" s="200" t="s">
        <v>43</v>
      </c>
      <c r="B284" s="203">
        <v>0</v>
      </c>
      <c r="C284" s="203">
        <v>0</v>
      </c>
      <c r="D284" s="203">
        <v>0</v>
      </c>
      <c r="E284" s="203">
        <v>0</v>
      </c>
      <c r="F284" s="203">
        <v>0</v>
      </c>
      <c r="G284" s="203">
        <v>0</v>
      </c>
      <c r="H284" s="203">
        <v>0</v>
      </c>
      <c r="I284" s="203">
        <v>0</v>
      </c>
      <c r="J284" s="203">
        <v>0</v>
      </c>
      <c r="K284" s="203">
        <v>0</v>
      </c>
      <c r="L284" s="110"/>
    </row>
    <row r="285" spans="1:12" ht="12.75" customHeight="1" x14ac:dyDescent="0.2">
      <c r="A285" s="200" t="s">
        <v>119</v>
      </c>
      <c r="B285" s="203">
        <v>0</v>
      </c>
      <c r="C285" s="203">
        <v>0</v>
      </c>
      <c r="D285" s="203">
        <v>0</v>
      </c>
      <c r="E285" s="203">
        <v>0</v>
      </c>
      <c r="F285" s="203">
        <v>0</v>
      </c>
      <c r="G285" s="203">
        <v>0</v>
      </c>
      <c r="H285" s="203">
        <v>0</v>
      </c>
      <c r="I285" s="203">
        <v>0</v>
      </c>
      <c r="J285" s="203">
        <v>0</v>
      </c>
      <c r="K285" s="203">
        <v>0</v>
      </c>
      <c r="L285" s="110"/>
    </row>
    <row r="286" spans="1:12" ht="12.75" customHeight="1" x14ac:dyDescent="0.2">
      <c r="A286" s="201" t="s">
        <v>120</v>
      </c>
      <c r="B286" s="203">
        <v>0</v>
      </c>
      <c r="C286" s="203">
        <v>0</v>
      </c>
      <c r="D286" s="203">
        <v>0</v>
      </c>
      <c r="E286" s="203">
        <v>0</v>
      </c>
      <c r="F286" s="203">
        <v>0</v>
      </c>
      <c r="G286" s="203">
        <v>0</v>
      </c>
      <c r="H286" s="203">
        <v>0</v>
      </c>
      <c r="I286" s="203">
        <v>0</v>
      </c>
      <c r="J286" s="203">
        <v>0</v>
      </c>
      <c r="K286" s="203">
        <v>0</v>
      </c>
      <c r="L286" s="110"/>
    </row>
    <row r="287" spans="1:12" ht="12.75" customHeight="1" x14ac:dyDescent="0.2">
      <c r="A287" s="201" t="s">
        <v>121</v>
      </c>
      <c r="B287" s="203">
        <v>0</v>
      </c>
      <c r="C287" s="203">
        <v>0</v>
      </c>
      <c r="D287" s="203">
        <v>0</v>
      </c>
      <c r="E287" s="203">
        <v>0</v>
      </c>
      <c r="F287" s="203">
        <v>0</v>
      </c>
      <c r="G287" s="203">
        <v>0</v>
      </c>
      <c r="H287" s="203">
        <v>0</v>
      </c>
      <c r="I287" s="203">
        <v>0</v>
      </c>
      <c r="J287" s="203">
        <v>0</v>
      </c>
      <c r="K287" s="203">
        <v>0</v>
      </c>
      <c r="L287" s="110"/>
    </row>
    <row r="288" spans="1:12" ht="12.75" customHeight="1" x14ac:dyDescent="0.2">
      <c r="A288" s="201" t="s">
        <v>114</v>
      </c>
      <c r="B288" s="203">
        <v>0</v>
      </c>
      <c r="C288" s="203">
        <v>0</v>
      </c>
      <c r="D288" s="203">
        <v>0</v>
      </c>
      <c r="E288" s="203">
        <v>0</v>
      </c>
      <c r="F288" s="203">
        <v>0</v>
      </c>
      <c r="G288" s="203">
        <v>0</v>
      </c>
      <c r="H288" s="203">
        <v>0</v>
      </c>
      <c r="I288" s="203">
        <v>0</v>
      </c>
      <c r="J288" s="203">
        <v>0</v>
      </c>
      <c r="K288" s="203">
        <v>0</v>
      </c>
      <c r="L288" s="110"/>
    </row>
    <row r="289" spans="1:12" ht="12.75" customHeight="1" x14ac:dyDescent="0.2">
      <c r="A289" s="103" t="s">
        <v>122</v>
      </c>
      <c r="B289" s="203">
        <v>0</v>
      </c>
      <c r="C289" s="203">
        <v>0</v>
      </c>
      <c r="D289" s="203">
        <v>0</v>
      </c>
      <c r="E289" s="203">
        <v>0</v>
      </c>
      <c r="F289" s="203">
        <v>0</v>
      </c>
      <c r="G289" s="203">
        <v>0</v>
      </c>
      <c r="H289" s="203">
        <v>0</v>
      </c>
      <c r="I289" s="203">
        <v>0</v>
      </c>
      <c r="J289" s="203">
        <v>0</v>
      </c>
      <c r="K289" s="203">
        <v>0</v>
      </c>
      <c r="L289" s="110"/>
    </row>
    <row r="290" spans="1:12" ht="12.75" customHeight="1" x14ac:dyDescent="0.2">
      <c r="A290" s="103" t="s">
        <v>123</v>
      </c>
      <c r="B290" s="203">
        <v>0</v>
      </c>
      <c r="C290" s="203">
        <v>0</v>
      </c>
      <c r="D290" s="203">
        <v>0</v>
      </c>
      <c r="E290" s="203">
        <v>0</v>
      </c>
      <c r="F290" s="203">
        <v>0</v>
      </c>
      <c r="G290" s="203">
        <v>0</v>
      </c>
      <c r="H290" s="203">
        <v>0</v>
      </c>
      <c r="I290" s="203">
        <v>0</v>
      </c>
      <c r="J290" s="203">
        <v>0</v>
      </c>
      <c r="K290" s="203">
        <v>0</v>
      </c>
      <c r="L290" s="110"/>
    </row>
    <row r="291" spans="1:12" ht="12.75" customHeight="1" x14ac:dyDescent="0.2">
      <c r="A291" s="103" t="s">
        <v>91</v>
      </c>
      <c r="B291" s="203">
        <v>0</v>
      </c>
      <c r="C291" s="203">
        <v>0</v>
      </c>
      <c r="D291" s="203">
        <v>0</v>
      </c>
      <c r="E291" s="203">
        <v>0</v>
      </c>
      <c r="F291" s="203">
        <v>0</v>
      </c>
      <c r="G291" s="203">
        <v>0</v>
      </c>
      <c r="H291" s="203">
        <v>0</v>
      </c>
      <c r="I291" s="203">
        <v>0</v>
      </c>
      <c r="J291" s="203">
        <v>0</v>
      </c>
      <c r="K291" s="203">
        <v>0</v>
      </c>
      <c r="L291" s="110"/>
    </row>
    <row r="292" spans="1:12" ht="12.75" customHeight="1" x14ac:dyDescent="0.2">
      <c r="A292" s="104" t="s">
        <v>1</v>
      </c>
      <c r="B292" s="203">
        <v>0</v>
      </c>
      <c r="C292" s="203">
        <v>0</v>
      </c>
      <c r="D292" s="203">
        <v>0</v>
      </c>
      <c r="E292" s="203">
        <v>0</v>
      </c>
      <c r="F292" s="203">
        <v>0</v>
      </c>
      <c r="G292" s="203">
        <v>0</v>
      </c>
      <c r="H292" s="203">
        <v>0</v>
      </c>
      <c r="I292" s="203">
        <v>0</v>
      </c>
      <c r="J292" s="203">
        <v>0</v>
      </c>
      <c r="K292" s="203">
        <v>0</v>
      </c>
      <c r="L292" s="110"/>
    </row>
    <row r="293" spans="1:12" ht="12.75" customHeight="1" x14ac:dyDescent="0.2">
      <c r="A293" s="104" t="s">
        <v>92</v>
      </c>
      <c r="B293" s="203">
        <v>0</v>
      </c>
      <c r="C293" s="203">
        <v>0</v>
      </c>
      <c r="D293" s="203">
        <v>0</v>
      </c>
      <c r="E293" s="203">
        <v>0</v>
      </c>
      <c r="F293" s="203">
        <v>0</v>
      </c>
      <c r="G293" s="203">
        <v>0</v>
      </c>
      <c r="H293" s="203">
        <v>0</v>
      </c>
      <c r="I293" s="203">
        <v>0</v>
      </c>
      <c r="J293" s="203">
        <v>0</v>
      </c>
      <c r="K293" s="203">
        <v>0</v>
      </c>
      <c r="L293" s="110"/>
    </row>
    <row r="294" spans="1:12" ht="12.75" customHeight="1" x14ac:dyDescent="0.2">
      <c r="A294" s="88" t="s">
        <v>124</v>
      </c>
      <c r="B294" s="203">
        <v>0</v>
      </c>
      <c r="C294" s="203">
        <v>0</v>
      </c>
      <c r="D294" s="203">
        <v>0</v>
      </c>
      <c r="E294" s="203">
        <v>0</v>
      </c>
      <c r="F294" s="203">
        <v>0</v>
      </c>
      <c r="G294" s="203">
        <v>0</v>
      </c>
      <c r="H294" s="203">
        <v>0</v>
      </c>
      <c r="I294" s="203">
        <v>0</v>
      </c>
      <c r="J294" s="203">
        <v>0</v>
      </c>
      <c r="K294" s="203">
        <v>0</v>
      </c>
      <c r="L294" s="110"/>
    </row>
    <row r="295" spans="1:12" ht="12.75" customHeight="1" x14ac:dyDescent="0.2">
      <c r="A295" s="88" t="s">
        <v>94</v>
      </c>
      <c r="B295" s="203">
        <v>0</v>
      </c>
      <c r="C295" s="203">
        <v>0</v>
      </c>
      <c r="D295" s="203">
        <v>0</v>
      </c>
      <c r="E295" s="203">
        <v>0</v>
      </c>
      <c r="F295" s="203">
        <v>0</v>
      </c>
      <c r="G295" s="203">
        <v>0</v>
      </c>
      <c r="H295" s="203">
        <v>0</v>
      </c>
      <c r="I295" s="203">
        <v>0</v>
      </c>
      <c r="J295" s="203">
        <v>0</v>
      </c>
      <c r="K295" s="203">
        <v>0</v>
      </c>
      <c r="L295" s="110"/>
    </row>
    <row r="296" spans="1:12" ht="12.75" customHeight="1" x14ac:dyDescent="0.2">
      <c r="A296" s="88" t="s">
        <v>95</v>
      </c>
      <c r="B296" s="203">
        <v>0</v>
      </c>
      <c r="C296" s="203">
        <v>0</v>
      </c>
      <c r="D296" s="203">
        <v>0</v>
      </c>
      <c r="E296" s="203">
        <v>0</v>
      </c>
      <c r="F296" s="203">
        <v>0</v>
      </c>
      <c r="G296" s="203">
        <v>0</v>
      </c>
      <c r="H296" s="203">
        <v>0</v>
      </c>
      <c r="I296" s="203">
        <v>0</v>
      </c>
      <c r="J296" s="203">
        <v>0</v>
      </c>
      <c r="K296" s="203">
        <v>0</v>
      </c>
      <c r="L296" s="110"/>
    </row>
    <row r="297" spans="1:12" ht="12.75" customHeight="1" x14ac:dyDescent="0.2">
      <c r="A297" s="88" t="s">
        <v>96</v>
      </c>
      <c r="B297" s="203">
        <v>0</v>
      </c>
      <c r="C297" s="203">
        <v>0</v>
      </c>
      <c r="D297" s="203">
        <v>0</v>
      </c>
      <c r="E297" s="203">
        <v>0</v>
      </c>
      <c r="F297" s="203">
        <v>0</v>
      </c>
      <c r="G297" s="203">
        <v>0</v>
      </c>
      <c r="H297" s="203">
        <v>0</v>
      </c>
      <c r="I297" s="203">
        <v>0</v>
      </c>
      <c r="J297" s="203">
        <v>0</v>
      </c>
      <c r="K297" s="203">
        <v>0</v>
      </c>
      <c r="L297" s="110"/>
    </row>
    <row r="298" spans="1:12" ht="12.75" customHeight="1" x14ac:dyDescent="0.2">
      <c r="A298" s="88" t="s">
        <v>97</v>
      </c>
      <c r="B298" s="203">
        <v>0</v>
      </c>
      <c r="C298" s="203">
        <v>0</v>
      </c>
      <c r="D298" s="203">
        <v>0</v>
      </c>
      <c r="E298" s="203">
        <v>0</v>
      </c>
      <c r="F298" s="203">
        <v>0</v>
      </c>
      <c r="G298" s="203">
        <v>0</v>
      </c>
      <c r="H298" s="203">
        <v>0</v>
      </c>
      <c r="I298" s="203">
        <v>0</v>
      </c>
      <c r="J298" s="203">
        <v>0</v>
      </c>
      <c r="K298" s="203">
        <v>0</v>
      </c>
      <c r="L298" s="110"/>
    </row>
    <row r="299" spans="1:12" ht="12.75" customHeight="1" x14ac:dyDescent="0.2">
      <c r="A299" s="88" t="s">
        <v>125</v>
      </c>
      <c r="B299" s="203">
        <v>0</v>
      </c>
      <c r="C299" s="203">
        <v>0</v>
      </c>
      <c r="D299" s="203">
        <v>0</v>
      </c>
      <c r="E299" s="203">
        <v>0</v>
      </c>
      <c r="F299" s="203">
        <v>0</v>
      </c>
      <c r="G299" s="203">
        <v>0</v>
      </c>
      <c r="H299" s="203">
        <v>0</v>
      </c>
      <c r="I299" s="203">
        <v>0</v>
      </c>
      <c r="J299" s="203">
        <v>0</v>
      </c>
      <c r="K299" s="203">
        <v>0</v>
      </c>
      <c r="L299" s="110"/>
    </row>
    <row r="300" spans="1:12" ht="12.75" customHeight="1" x14ac:dyDescent="0.2">
      <c r="A300" s="88" t="s">
        <v>126</v>
      </c>
      <c r="B300" s="203">
        <v>0</v>
      </c>
      <c r="C300" s="203">
        <v>0</v>
      </c>
      <c r="D300" s="203">
        <v>0</v>
      </c>
      <c r="E300" s="203">
        <v>0</v>
      </c>
      <c r="F300" s="203">
        <v>0</v>
      </c>
      <c r="G300" s="203">
        <v>0</v>
      </c>
      <c r="H300" s="203">
        <v>0</v>
      </c>
      <c r="I300" s="203">
        <v>0</v>
      </c>
      <c r="J300" s="203">
        <v>0</v>
      </c>
      <c r="K300" s="203">
        <v>0</v>
      </c>
      <c r="L300" s="110"/>
    </row>
    <row r="301" spans="1:12" ht="12.75" customHeight="1" x14ac:dyDescent="0.2">
      <c r="A301" s="88" t="s">
        <v>127</v>
      </c>
      <c r="B301" s="203">
        <v>0</v>
      </c>
      <c r="C301" s="203">
        <v>0</v>
      </c>
      <c r="D301" s="203">
        <v>0</v>
      </c>
      <c r="E301" s="203">
        <v>0</v>
      </c>
      <c r="F301" s="203">
        <v>0</v>
      </c>
      <c r="G301" s="203">
        <v>0</v>
      </c>
      <c r="H301" s="203">
        <v>0</v>
      </c>
      <c r="I301" s="203">
        <v>0</v>
      </c>
      <c r="J301" s="203">
        <v>0</v>
      </c>
      <c r="K301" s="203">
        <v>0</v>
      </c>
      <c r="L301" s="110"/>
    </row>
    <row r="302" spans="1:12" ht="12.75" customHeight="1" x14ac:dyDescent="0.2">
      <c r="A302" s="202" t="s">
        <v>34</v>
      </c>
      <c r="B302" s="203">
        <v>0</v>
      </c>
      <c r="C302" s="203">
        <v>0</v>
      </c>
      <c r="D302" s="203">
        <v>0</v>
      </c>
      <c r="E302" s="203">
        <v>0</v>
      </c>
      <c r="F302" s="203">
        <v>0</v>
      </c>
      <c r="G302" s="203">
        <v>0</v>
      </c>
      <c r="H302" s="203">
        <v>0</v>
      </c>
      <c r="I302" s="203">
        <v>0</v>
      </c>
      <c r="J302" s="203">
        <v>0</v>
      </c>
      <c r="K302" s="203">
        <v>0</v>
      </c>
      <c r="L302" s="110"/>
    </row>
    <row r="303" spans="1:12" ht="12.75" customHeight="1" x14ac:dyDescent="0.2">
      <c r="A303" s="202" t="s">
        <v>128</v>
      </c>
      <c r="B303" s="203">
        <v>0</v>
      </c>
      <c r="C303" s="203">
        <v>0</v>
      </c>
      <c r="D303" s="203">
        <v>0</v>
      </c>
      <c r="E303" s="203">
        <v>0</v>
      </c>
      <c r="F303" s="203">
        <v>0</v>
      </c>
      <c r="G303" s="203">
        <v>0</v>
      </c>
      <c r="H303" s="203">
        <v>0</v>
      </c>
      <c r="I303" s="203">
        <v>0</v>
      </c>
      <c r="J303" s="203">
        <v>0</v>
      </c>
      <c r="K303" s="203">
        <v>0</v>
      </c>
      <c r="L303" s="110"/>
    </row>
    <row r="304" spans="1:12" ht="12.75" customHeight="1" x14ac:dyDescent="0.2">
      <c r="A304" s="201" t="s">
        <v>41</v>
      </c>
      <c r="B304" s="203">
        <v>0</v>
      </c>
      <c r="C304" s="203">
        <v>0</v>
      </c>
      <c r="D304" s="203">
        <v>0</v>
      </c>
      <c r="E304" s="203">
        <v>0</v>
      </c>
      <c r="F304" s="203">
        <v>0</v>
      </c>
      <c r="G304" s="203">
        <v>0</v>
      </c>
      <c r="H304" s="203">
        <v>0</v>
      </c>
      <c r="I304" s="203">
        <v>0</v>
      </c>
      <c r="J304" s="203">
        <v>0</v>
      </c>
      <c r="K304" s="203">
        <v>0</v>
      </c>
      <c r="L304" s="110"/>
    </row>
    <row r="305" spans="1:12" ht="12.75" customHeight="1" x14ac:dyDescent="0.2">
      <c r="A305" s="201" t="s">
        <v>30</v>
      </c>
      <c r="B305" s="203">
        <v>0</v>
      </c>
      <c r="C305" s="203">
        <v>0</v>
      </c>
      <c r="D305" s="203">
        <v>0</v>
      </c>
      <c r="E305" s="203">
        <v>0</v>
      </c>
      <c r="F305" s="203">
        <v>0</v>
      </c>
      <c r="G305" s="203">
        <v>0</v>
      </c>
      <c r="H305" s="203">
        <v>0</v>
      </c>
      <c r="I305" s="203">
        <v>0</v>
      </c>
      <c r="J305" s="203">
        <v>0</v>
      </c>
      <c r="K305" s="203">
        <v>0</v>
      </c>
      <c r="L305" s="110"/>
    </row>
    <row r="306" spans="1:12" ht="12.75" customHeight="1" x14ac:dyDescent="0.2">
      <c r="A306" s="201" t="s">
        <v>129</v>
      </c>
      <c r="B306" s="203">
        <v>0</v>
      </c>
      <c r="C306" s="203">
        <v>0</v>
      </c>
      <c r="D306" s="203">
        <v>0</v>
      </c>
      <c r="E306" s="203">
        <v>0</v>
      </c>
      <c r="F306" s="203">
        <v>0</v>
      </c>
      <c r="G306" s="203">
        <v>0</v>
      </c>
      <c r="H306" s="203">
        <v>0</v>
      </c>
      <c r="I306" s="203">
        <v>0</v>
      </c>
      <c r="J306" s="203">
        <v>0</v>
      </c>
      <c r="K306" s="203">
        <v>0</v>
      </c>
      <c r="L306" s="110"/>
    </row>
    <row r="307" spans="1:12" ht="12.75" customHeight="1" x14ac:dyDescent="0.2">
      <c r="A307" s="201" t="s">
        <v>113</v>
      </c>
      <c r="B307" s="203">
        <v>0</v>
      </c>
      <c r="C307" s="203">
        <v>0</v>
      </c>
      <c r="D307" s="203">
        <v>0</v>
      </c>
      <c r="E307" s="203">
        <v>0</v>
      </c>
      <c r="F307" s="203">
        <v>0</v>
      </c>
      <c r="G307" s="203">
        <v>0</v>
      </c>
      <c r="H307" s="203">
        <v>0</v>
      </c>
      <c r="I307" s="203">
        <v>0</v>
      </c>
      <c r="J307" s="203">
        <v>0</v>
      </c>
      <c r="K307" s="203">
        <v>0</v>
      </c>
      <c r="L307" s="110"/>
    </row>
    <row r="308" spans="1:12" ht="12.75" customHeight="1" x14ac:dyDescent="0.2">
      <c r="A308" s="201" t="s">
        <v>130</v>
      </c>
      <c r="B308" s="203">
        <v>0</v>
      </c>
      <c r="C308" s="203">
        <v>0</v>
      </c>
      <c r="D308" s="203">
        <v>0</v>
      </c>
      <c r="E308" s="203">
        <v>0</v>
      </c>
      <c r="F308" s="203">
        <v>0</v>
      </c>
      <c r="G308" s="203">
        <v>0</v>
      </c>
      <c r="H308" s="203">
        <v>0</v>
      </c>
      <c r="I308" s="203">
        <v>0</v>
      </c>
      <c r="J308" s="203">
        <v>0</v>
      </c>
      <c r="K308" s="203">
        <v>0</v>
      </c>
      <c r="L308" s="110"/>
    </row>
    <row r="309" spans="1:12" ht="12.75" customHeight="1" x14ac:dyDescent="0.2">
      <c r="A309" s="107" t="s">
        <v>131</v>
      </c>
      <c r="B309" s="203">
        <v>0</v>
      </c>
      <c r="C309" s="203">
        <v>0</v>
      </c>
      <c r="D309" s="203">
        <v>0</v>
      </c>
      <c r="E309" s="203">
        <v>0</v>
      </c>
      <c r="F309" s="203">
        <v>0</v>
      </c>
      <c r="G309" s="203">
        <v>0</v>
      </c>
      <c r="H309" s="203">
        <v>0</v>
      </c>
      <c r="I309" s="203">
        <v>0</v>
      </c>
      <c r="J309" s="203">
        <v>0</v>
      </c>
      <c r="K309" s="203">
        <v>0</v>
      </c>
      <c r="L309" s="110"/>
    </row>
    <row r="310" spans="1:12" ht="12.75" customHeight="1" x14ac:dyDescent="0.2">
      <c r="A310" s="107" t="s">
        <v>105</v>
      </c>
      <c r="B310" s="203">
        <v>0</v>
      </c>
      <c r="C310" s="203">
        <v>0</v>
      </c>
      <c r="D310" s="203">
        <v>0</v>
      </c>
      <c r="E310" s="203">
        <v>0</v>
      </c>
      <c r="F310" s="203">
        <v>0</v>
      </c>
      <c r="G310" s="203">
        <v>0</v>
      </c>
      <c r="H310" s="203">
        <v>0</v>
      </c>
      <c r="I310" s="203">
        <v>0</v>
      </c>
      <c r="J310" s="203">
        <v>0</v>
      </c>
      <c r="K310" s="203">
        <v>0</v>
      </c>
      <c r="L310" s="110"/>
    </row>
    <row r="311" spans="1:12" ht="12.75" customHeight="1" x14ac:dyDescent="0.2">
      <c r="A311" s="107" t="s">
        <v>106</v>
      </c>
      <c r="B311" s="203">
        <v>0</v>
      </c>
      <c r="C311" s="203">
        <v>0</v>
      </c>
      <c r="D311" s="203">
        <v>0</v>
      </c>
      <c r="E311" s="203">
        <v>0</v>
      </c>
      <c r="F311" s="203">
        <v>0</v>
      </c>
      <c r="G311" s="203">
        <v>0</v>
      </c>
      <c r="H311" s="203">
        <v>0</v>
      </c>
      <c r="I311" s="203">
        <v>0</v>
      </c>
      <c r="J311" s="203">
        <v>0</v>
      </c>
      <c r="K311" s="203">
        <v>0</v>
      </c>
      <c r="L311" s="110"/>
    </row>
    <row r="312" spans="1:12" ht="12.75" customHeight="1" x14ac:dyDescent="0.2">
      <c r="A312" s="107" t="s">
        <v>107</v>
      </c>
      <c r="B312" s="203">
        <v>0</v>
      </c>
      <c r="C312" s="203">
        <v>0</v>
      </c>
      <c r="D312" s="203">
        <v>0</v>
      </c>
      <c r="E312" s="203">
        <v>0</v>
      </c>
      <c r="F312" s="203">
        <v>0</v>
      </c>
      <c r="G312" s="203">
        <v>0</v>
      </c>
      <c r="H312" s="203">
        <v>0</v>
      </c>
      <c r="I312" s="203">
        <v>0</v>
      </c>
      <c r="J312" s="203">
        <v>0</v>
      </c>
      <c r="K312" s="203">
        <v>0</v>
      </c>
      <c r="L312" s="110"/>
    </row>
    <row r="313" spans="1:12" ht="12.75" customHeight="1" x14ac:dyDescent="0.2">
      <c r="A313" s="107" t="s">
        <v>108</v>
      </c>
      <c r="B313" s="203">
        <v>0</v>
      </c>
      <c r="C313" s="203">
        <v>0</v>
      </c>
      <c r="D313" s="203">
        <v>0</v>
      </c>
      <c r="E313" s="203">
        <v>0</v>
      </c>
      <c r="F313" s="203">
        <v>0</v>
      </c>
      <c r="G313" s="203">
        <v>0</v>
      </c>
      <c r="H313" s="203">
        <v>0</v>
      </c>
      <c r="I313" s="203">
        <v>0</v>
      </c>
      <c r="J313" s="203">
        <v>0</v>
      </c>
      <c r="K313" s="203">
        <v>0</v>
      </c>
      <c r="L313" s="110"/>
    </row>
    <row r="314" spans="1:12" ht="12.75" customHeight="1" x14ac:dyDescent="0.2">
      <c r="A314" s="107" t="s">
        <v>109</v>
      </c>
      <c r="B314" s="203">
        <v>0</v>
      </c>
      <c r="C314" s="203">
        <v>0</v>
      </c>
      <c r="D314" s="203">
        <v>0</v>
      </c>
      <c r="E314" s="203">
        <v>0</v>
      </c>
      <c r="F314" s="203">
        <v>0</v>
      </c>
      <c r="G314" s="203">
        <v>0</v>
      </c>
      <c r="H314" s="203">
        <v>0</v>
      </c>
      <c r="I314" s="203">
        <v>0</v>
      </c>
      <c r="J314" s="203">
        <v>0</v>
      </c>
      <c r="K314" s="203">
        <v>0</v>
      </c>
      <c r="L314" s="110"/>
    </row>
    <row r="315" spans="1:12" ht="12.75" customHeight="1" x14ac:dyDescent="0.2">
      <c r="A315" s="107" t="s">
        <v>110</v>
      </c>
      <c r="B315" s="203">
        <v>0</v>
      </c>
      <c r="C315" s="203">
        <v>0</v>
      </c>
      <c r="D315" s="203">
        <v>0</v>
      </c>
      <c r="E315" s="203">
        <v>0</v>
      </c>
      <c r="F315" s="203">
        <v>0</v>
      </c>
      <c r="G315" s="203">
        <v>0</v>
      </c>
      <c r="H315" s="203">
        <v>0</v>
      </c>
      <c r="I315" s="203">
        <v>0</v>
      </c>
      <c r="J315" s="203">
        <v>0</v>
      </c>
      <c r="K315" s="203">
        <v>0</v>
      </c>
      <c r="L315" s="110"/>
    </row>
    <row r="316" spans="1:12" ht="12.75" customHeight="1" x14ac:dyDescent="0.2">
      <c r="A316" s="107" t="s">
        <v>111</v>
      </c>
      <c r="B316" s="203">
        <v>0</v>
      </c>
      <c r="C316" s="203">
        <v>0</v>
      </c>
      <c r="D316" s="203">
        <v>0</v>
      </c>
      <c r="E316" s="203">
        <v>0</v>
      </c>
      <c r="F316" s="203">
        <v>0</v>
      </c>
      <c r="G316" s="203">
        <v>0</v>
      </c>
      <c r="H316" s="203">
        <v>0</v>
      </c>
      <c r="I316" s="203">
        <v>0</v>
      </c>
      <c r="J316" s="203">
        <v>0</v>
      </c>
      <c r="K316" s="203">
        <v>0</v>
      </c>
      <c r="L316" s="110"/>
    </row>
    <row r="317" spans="1:12" ht="12.75" customHeight="1" x14ac:dyDescent="0.2">
      <c r="A317" s="107" t="s">
        <v>132</v>
      </c>
      <c r="B317" s="203">
        <v>0</v>
      </c>
      <c r="C317" s="203">
        <v>0</v>
      </c>
      <c r="D317" s="203">
        <v>0</v>
      </c>
      <c r="E317" s="203">
        <v>0</v>
      </c>
      <c r="F317" s="203">
        <v>0</v>
      </c>
      <c r="G317" s="203">
        <v>0</v>
      </c>
      <c r="H317" s="203">
        <v>0</v>
      </c>
      <c r="I317" s="203">
        <v>0</v>
      </c>
      <c r="J317" s="203">
        <v>0</v>
      </c>
      <c r="K317" s="203">
        <v>0</v>
      </c>
      <c r="L317" s="110"/>
    </row>
    <row r="318" spans="1:12" ht="12.75" customHeight="1" x14ac:dyDescent="0.2">
      <c r="A318" s="129" t="s">
        <v>138</v>
      </c>
      <c r="B318" s="174"/>
      <c r="C318" s="174"/>
      <c r="D318" s="174"/>
      <c r="E318" s="174"/>
      <c r="F318" s="174"/>
      <c r="G318" s="174"/>
      <c r="H318" s="174"/>
      <c r="I318" s="174"/>
      <c r="J318" s="174"/>
      <c r="K318" s="174"/>
      <c r="L318" s="110"/>
    </row>
    <row r="319" spans="1:12" ht="12.75" customHeight="1" x14ac:dyDescent="0.2">
      <c r="A319" s="123" t="s">
        <v>31</v>
      </c>
      <c r="B319" s="145"/>
      <c r="C319" s="145"/>
      <c r="D319" s="145"/>
      <c r="E319" s="145"/>
      <c r="F319" s="145"/>
      <c r="G319" s="145"/>
      <c r="H319" s="145"/>
      <c r="I319" s="145"/>
      <c r="J319" s="145"/>
      <c r="K319" s="145"/>
      <c r="L319" s="110"/>
    </row>
    <row r="320" spans="1:12" ht="12.75" customHeight="1" x14ac:dyDescent="0.2">
      <c r="A320" s="124" t="s">
        <v>32</v>
      </c>
      <c r="B320" s="138"/>
      <c r="C320" s="138"/>
      <c r="D320" s="138"/>
      <c r="E320" s="138"/>
      <c r="F320" s="138"/>
      <c r="G320" s="138"/>
      <c r="H320" s="138"/>
      <c r="I320" s="138"/>
      <c r="J320" s="138"/>
      <c r="K320" s="138"/>
      <c r="L320" s="110"/>
    </row>
    <row r="321" spans="1:12" ht="12.75" customHeight="1" x14ac:dyDescent="0.2">
      <c r="A321" s="123" t="s">
        <v>2</v>
      </c>
      <c r="B321" s="139"/>
      <c r="C321" s="139"/>
      <c r="D321" s="139">
        <v>4.8500000000000003E-4</v>
      </c>
      <c r="E321" s="139"/>
      <c r="F321" s="139"/>
      <c r="G321" s="139"/>
      <c r="H321" s="139"/>
      <c r="I321" s="139"/>
      <c r="J321" s="139">
        <v>4.8500000000000003E-4</v>
      </c>
      <c r="K321" s="139"/>
      <c r="L321" s="110"/>
    </row>
    <row r="322" spans="1:12" ht="12.75" customHeight="1" x14ac:dyDescent="0.2">
      <c r="A322" s="124" t="s">
        <v>3</v>
      </c>
      <c r="B322" s="138"/>
      <c r="C322" s="138"/>
      <c r="D322" s="138">
        <v>3.0460000000000001E-3</v>
      </c>
      <c r="E322" s="138"/>
      <c r="F322" s="138"/>
      <c r="G322" s="138"/>
      <c r="H322" s="138"/>
      <c r="I322" s="138"/>
      <c r="J322" s="138">
        <v>3.0460000000000001E-3</v>
      </c>
      <c r="K322" s="138"/>
      <c r="L322" s="110"/>
    </row>
    <row r="323" spans="1:12" ht="12.75" customHeight="1" x14ac:dyDescent="0.2">
      <c r="A323" s="123" t="s">
        <v>4</v>
      </c>
      <c r="B323" s="139"/>
      <c r="C323" s="139"/>
      <c r="D323" s="139">
        <v>3.0010000000000002E-3</v>
      </c>
      <c r="E323" s="139"/>
      <c r="F323" s="139"/>
      <c r="G323" s="139"/>
      <c r="H323" s="139"/>
      <c r="I323" s="139"/>
      <c r="J323" s="139">
        <v>3.0010000000000002E-3</v>
      </c>
      <c r="K323" s="139"/>
      <c r="L323" s="110"/>
    </row>
    <row r="324" spans="1:12" ht="12.75" customHeight="1" x14ac:dyDescent="0.2">
      <c r="A324" s="123" t="s">
        <v>5</v>
      </c>
      <c r="B324" s="139"/>
      <c r="C324" s="139"/>
      <c r="D324" s="139">
        <v>6.2630000000000003E-3</v>
      </c>
      <c r="E324" s="139"/>
      <c r="F324" s="139"/>
      <c r="G324" s="139"/>
      <c r="H324" s="139"/>
      <c r="I324" s="139"/>
      <c r="J324" s="139">
        <v>6.2630000000000003E-3</v>
      </c>
      <c r="K324" s="139"/>
      <c r="L324" s="110"/>
    </row>
    <row r="325" spans="1:12" ht="12.75" customHeight="1" x14ac:dyDescent="0.2">
      <c r="A325" s="125" t="s">
        <v>6</v>
      </c>
      <c r="B325" s="139"/>
      <c r="C325" s="139"/>
      <c r="D325" s="139">
        <v>1.2144999999999999E-3</v>
      </c>
      <c r="E325" s="139"/>
      <c r="F325" s="139"/>
      <c r="G325" s="139"/>
      <c r="H325" s="139"/>
      <c r="I325" s="139"/>
      <c r="J325" s="139">
        <v>1.2144999999999999E-3</v>
      </c>
      <c r="K325" s="139"/>
      <c r="L325" s="110"/>
    </row>
    <row r="326" spans="1:12" ht="12.75" customHeight="1" x14ac:dyDescent="0.2">
      <c r="A326" s="125" t="s">
        <v>7</v>
      </c>
      <c r="B326" s="139"/>
      <c r="C326" s="139"/>
      <c r="D326" s="139">
        <v>1.9039999999999999E-4</v>
      </c>
      <c r="E326" s="139"/>
      <c r="F326" s="139"/>
      <c r="G326" s="139"/>
      <c r="H326" s="139"/>
      <c r="I326" s="139"/>
      <c r="J326" s="139">
        <v>1.9039999999999999E-4</v>
      </c>
      <c r="K326" s="139"/>
      <c r="L326" s="110"/>
    </row>
    <row r="327" spans="1:12" ht="12.75" customHeight="1" x14ac:dyDescent="0.2">
      <c r="A327" s="126" t="s">
        <v>8</v>
      </c>
      <c r="B327" s="146"/>
      <c r="C327" s="146"/>
      <c r="D327" s="146">
        <v>1.2669999999999999E-3</v>
      </c>
      <c r="E327" s="146"/>
      <c r="F327" s="146"/>
      <c r="G327" s="146"/>
      <c r="H327" s="146"/>
      <c r="I327" s="146"/>
      <c r="J327" s="146">
        <v>1.2669999999999999E-3</v>
      </c>
      <c r="K327" s="146"/>
      <c r="L327" s="110"/>
    </row>
    <row r="328" spans="1:12" ht="12.75" customHeight="1" x14ac:dyDescent="0.2">
      <c r="A328" s="125" t="s">
        <v>9</v>
      </c>
      <c r="B328" s="139"/>
      <c r="C328" s="139"/>
      <c r="D328" s="139">
        <v>5.0869999999999995E-4</v>
      </c>
      <c r="E328" s="139"/>
      <c r="F328" s="139"/>
      <c r="G328" s="139"/>
      <c r="H328" s="139"/>
      <c r="I328" s="139"/>
      <c r="J328" s="139">
        <v>5.0869999999999995E-4</v>
      </c>
      <c r="K328" s="139"/>
      <c r="L328" s="110"/>
    </row>
    <row r="329" spans="1:12" ht="12.75" customHeight="1" x14ac:dyDescent="0.2">
      <c r="A329" s="126" t="s">
        <v>10</v>
      </c>
      <c r="B329" s="146"/>
      <c r="C329" s="146"/>
      <c r="D329" s="146">
        <v>8.4749999999999999E-3</v>
      </c>
      <c r="E329" s="146"/>
      <c r="F329" s="146"/>
      <c r="G329" s="146"/>
      <c r="H329" s="146"/>
      <c r="I329" s="146"/>
      <c r="J329" s="146">
        <v>8.4749999999999999E-3</v>
      </c>
      <c r="K329" s="146"/>
      <c r="L329" s="110"/>
    </row>
    <row r="330" spans="1:12" ht="12.75" customHeight="1" x14ac:dyDescent="0.2">
      <c r="A330" s="125" t="s">
        <v>11</v>
      </c>
      <c r="B330" s="139"/>
      <c r="C330" s="139"/>
      <c r="D330" s="139">
        <v>2.395E-3</v>
      </c>
      <c r="E330" s="139"/>
      <c r="F330" s="139"/>
      <c r="G330" s="139"/>
      <c r="H330" s="139"/>
      <c r="I330" s="139"/>
      <c r="J330" s="139">
        <v>2.395E-3</v>
      </c>
      <c r="K330" s="139"/>
      <c r="L330" s="110"/>
    </row>
    <row r="331" spans="1:12" ht="12.75" customHeight="1" x14ac:dyDescent="0.2">
      <c r="A331" s="125" t="s">
        <v>12</v>
      </c>
      <c r="B331" s="139"/>
      <c r="C331" s="139"/>
      <c r="D331" s="139"/>
      <c r="E331" s="139"/>
      <c r="F331" s="139"/>
      <c r="G331" s="139"/>
      <c r="H331" s="139"/>
      <c r="I331" s="139"/>
      <c r="J331" s="139"/>
      <c r="K331" s="139"/>
      <c r="L331" s="110"/>
    </row>
    <row r="332" spans="1:12" ht="12.75" customHeight="1" x14ac:dyDescent="0.2">
      <c r="A332" s="125" t="s">
        <v>13</v>
      </c>
      <c r="B332" s="139"/>
      <c r="C332" s="139"/>
      <c r="D332" s="139">
        <v>3.6910000000000003E-4</v>
      </c>
      <c r="E332" s="139"/>
      <c r="F332" s="139"/>
      <c r="G332" s="139"/>
      <c r="H332" s="139"/>
      <c r="I332" s="139"/>
      <c r="J332" s="139">
        <v>3.6910000000000003E-4</v>
      </c>
      <c r="K332" s="139"/>
      <c r="L332" s="110"/>
    </row>
    <row r="333" spans="1:12" ht="12.75" customHeight="1" x14ac:dyDescent="0.2">
      <c r="A333" s="126" t="s">
        <v>35</v>
      </c>
      <c r="B333" s="146"/>
      <c r="C333" s="146"/>
      <c r="D333" s="146">
        <v>6.4929999999999996E-3</v>
      </c>
      <c r="E333" s="146"/>
      <c r="F333" s="146"/>
      <c r="G333" s="146"/>
      <c r="H333" s="146"/>
      <c r="I333" s="146"/>
      <c r="J333" s="146">
        <v>6.4929999999999996E-3</v>
      </c>
      <c r="K333" s="146"/>
      <c r="L333" s="110"/>
    </row>
    <row r="334" spans="1:12" ht="12.75" customHeight="1" x14ac:dyDescent="0.2">
      <c r="A334" s="125" t="s">
        <v>14</v>
      </c>
      <c r="B334" s="139"/>
      <c r="C334" s="139"/>
      <c r="D334" s="139">
        <v>2.3340000000000001E-4</v>
      </c>
      <c r="E334" s="139"/>
      <c r="F334" s="139"/>
      <c r="G334" s="139"/>
      <c r="H334" s="139"/>
      <c r="I334" s="139"/>
      <c r="J334" s="139">
        <v>2.3340000000000001E-4</v>
      </c>
      <c r="K334" s="139"/>
      <c r="L334" s="110"/>
    </row>
    <row r="335" spans="1:12" ht="12.75" customHeight="1" x14ac:dyDescent="0.2">
      <c r="A335" s="125" t="s">
        <v>15</v>
      </c>
      <c r="B335" s="139"/>
      <c r="C335" s="139"/>
      <c r="D335" s="139">
        <v>5.9580000000000002E-5</v>
      </c>
      <c r="E335" s="139"/>
      <c r="F335" s="139"/>
      <c r="G335" s="139"/>
      <c r="H335" s="139"/>
      <c r="I335" s="139"/>
      <c r="J335" s="139">
        <v>5.9580000000000002E-5</v>
      </c>
      <c r="K335" s="139"/>
      <c r="L335" s="110"/>
    </row>
    <row r="336" spans="1:12" ht="12.75" customHeight="1" x14ac:dyDescent="0.2">
      <c r="A336" s="126" t="s">
        <v>16</v>
      </c>
      <c r="B336" s="146"/>
      <c r="C336" s="146"/>
      <c r="D336" s="146">
        <v>4.1469999999999996E-3</v>
      </c>
      <c r="E336" s="146"/>
      <c r="F336" s="146"/>
      <c r="G336" s="146"/>
      <c r="H336" s="146"/>
      <c r="I336" s="146"/>
      <c r="J336" s="146">
        <v>4.1469999999999996E-3</v>
      </c>
      <c r="K336" s="146"/>
      <c r="L336" s="110"/>
    </row>
    <row r="337" spans="1:12" ht="12.75" customHeight="1" x14ac:dyDescent="0.2">
      <c r="A337" s="125" t="s">
        <v>17</v>
      </c>
      <c r="B337" s="139"/>
      <c r="C337" s="139"/>
      <c r="D337" s="139">
        <v>1.1789999999999999E-3</v>
      </c>
      <c r="E337" s="139"/>
      <c r="F337" s="139"/>
      <c r="G337" s="139"/>
      <c r="H337" s="139"/>
      <c r="I337" s="139"/>
      <c r="J337" s="139">
        <v>1.1789999999999999E-3</v>
      </c>
      <c r="K337" s="139"/>
      <c r="L337" s="110"/>
    </row>
    <row r="338" spans="1:12" ht="12.75" customHeight="1" x14ac:dyDescent="0.2">
      <c r="A338" s="126" t="s">
        <v>18</v>
      </c>
      <c r="B338" s="146"/>
      <c r="C338" s="146"/>
      <c r="D338" s="146">
        <v>7.267E-3</v>
      </c>
      <c r="E338" s="146"/>
      <c r="F338" s="146"/>
      <c r="G338" s="146"/>
      <c r="H338" s="146"/>
      <c r="I338" s="146"/>
      <c r="J338" s="146">
        <v>7.267E-3</v>
      </c>
      <c r="K338" s="146"/>
      <c r="L338" s="110"/>
    </row>
    <row r="339" spans="1:12" ht="12.75" customHeight="1" x14ac:dyDescent="0.2">
      <c r="A339" s="125" t="s">
        <v>19</v>
      </c>
      <c r="B339" s="139"/>
      <c r="C339" s="139"/>
      <c r="D339" s="139">
        <v>1.3649999999999999E-3</v>
      </c>
      <c r="E339" s="139"/>
      <c r="F339" s="139"/>
      <c r="G339" s="139"/>
      <c r="H339" s="139"/>
      <c r="I339" s="139"/>
      <c r="J339" s="139">
        <v>1.3649999999999999E-3</v>
      </c>
      <c r="K339" s="139"/>
      <c r="L339" s="110"/>
    </row>
    <row r="340" spans="1:12" ht="12.75" customHeight="1" x14ac:dyDescent="0.2">
      <c r="A340" s="126" t="s">
        <v>20</v>
      </c>
      <c r="B340" s="146"/>
      <c r="C340" s="146"/>
      <c r="D340" s="146">
        <v>1.1270000000000001E-2</v>
      </c>
      <c r="E340" s="146"/>
      <c r="F340" s="146"/>
      <c r="G340" s="146"/>
      <c r="H340" s="146"/>
      <c r="I340" s="146"/>
      <c r="J340" s="146">
        <v>1.1270000000000001E-2</v>
      </c>
      <c r="K340" s="146"/>
      <c r="L340" s="110"/>
    </row>
    <row r="341" spans="1:12" ht="12.75" customHeight="1" x14ac:dyDescent="0.2">
      <c r="A341" s="125" t="s">
        <v>21</v>
      </c>
      <c r="B341" s="139"/>
      <c r="C341" s="139"/>
      <c r="D341" s="139">
        <v>2.052E-3</v>
      </c>
      <c r="E341" s="139"/>
      <c r="F341" s="139"/>
      <c r="G341" s="139"/>
      <c r="H341" s="139"/>
      <c r="I341" s="139"/>
      <c r="J341" s="139">
        <v>2.052E-3</v>
      </c>
      <c r="K341" s="139"/>
      <c r="L341" s="110"/>
    </row>
    <row r="342" spans="1:12" ht="12.75" customHeight="1" x14ac:dyDescent="0.2">
      <c r="A342" s="125" t="s">
        <v>36</v>
      </c>
      <c r="B342" s="139"/>
      <c r="C342" s="139"/>
      <c r="D342" s="139"/>
      <c r="E342" s="139"/>
      <c r="F342" s="139"/>
      <c r="G342" s="139"/>
      <c r="H342" s="139"/>
      <c r="I342" s="139"/>
      <c r="J342" s="139"/>
      <c r="K342" s="139"/>
      <c r="L342" s="110"/>
    </row>
    <row r="343" spans="1:12" ht="12.75" customHeight="1" x14ac:dyDescent="0.2">
      <c r="A343" s="125" t="s">
        <v>83</v>
      </c>
      <c r="B343" s="139"/>
      <c r="C343" s="139"/>
      <c r="D343" s="139"/>
      <c r="E343" s="139"/>
      <c r="F343" s="139"/>
      <c r="G343" s="139"/>
      <c r="H343" s="139"/>
      <c r="I343" s="139"/>
      <c r="J343" s="139"/>
      <c r="K343" s="139"/>
      <c r="L343" s="110"/>
    </row>
    <row r="344" spans="1:12" ht="12.75" customHeight="1" x14ac:dyDescent="0.2">
      <c r="A344" s="126" t="s">
        <v>39</v>
      </c>
      <c r="B344" s="146"/>
      <c r="C344" s="146"/>
      <c r="D344" s="146">
        <v>7.7099999999999998E-3</v>
      </c>
      <c r="E344" s="146"/>
      <c r="F344" s="146"/>
      <c r="G344" s="146"/>
      <c r="H344" s="146"/>
      <c r="I344" s="146"/>
      <c r="J344" s="146">
        <v>7.7099999999999998E-3</v>
      </c>
      <c r="K344" s="146"/>
      <c r="L344" s="110"/>
    </row>
    <row r="345" spans="1:12" ht="12.75" customHeight="1" x14ac:dyDescent="0.2">
      <c r="A345" s="125" t="s">
        <v>37</v>
      </c>
      <c r="B345" s="139"/>
      <c r="C345" s="139"/>
      <c r="D345" s="139">
        <v>3.6939999999999998E-3</v>
      </c>
      <c r="E345" s="139"/>
      <c r="F345" s="139"/>
      <c r="G345" s="139"/>
      <c r="H345" s="139"/>
      <c r="I345" s="139"/>
      <c r="J345" s="139">
        <v>3.6939999999999998E-3</v>
      </c>
      <c r="K345" s="139"/>
      <c r="L345" s="110"/>
    </row>
    <row r="346" spans="1:12" ht="12.75" customHeight="1" x14ac:dyDescent="0.2">
      <c r="A346" s="126" t="s">
        <v>40</v>
      </c>
      <c r="B346" s="146"/>
      <c r="C346" s="146"/>
      <c r="D346" s="146">
        <v>1.319E-2</v>
      </c>
      <c r="E346" s="146"/>
      <c r="F346" s="146"/>
      <c r="G346" s="146"/>
      <c r="H346" s="146"/>
      <c r="I346" s="146"/>
      <c r="J346" s="146">
        <v>1.319E-2</v>
      </c>
      <c r="K346" s="146"/>
      <c r="L346" s="110"/>
    </row>
    <row r="347" spans="1:12" ht="12.75" customHeight="1" x14ac:dyDescent="0.2">
      <c r="A347" s="125" t="s">
        <v>64</v>
      </c>
      <c r="B347" s="139"/>
      <c r="C347" s="139"/>
      <c r="D347" s="139">
        <v>2.99E-3</v>
      </c>
      <c r="E347" s="139"/>
      <c r="F347" s="139"/>
      <c r="G347" s="139"/>
      <c r="H347" s="139"/>
      <c r="I347" s="139"/>
      <c r="J347" s="139">
        <v>2.99E-3</v>
      </c>
      <c r="K347" s="139"/>
      <c r="L347" s="110"/>
    </row>
    <row r="348" spans="1:12" ht="12.75" customHeight="1" x14ac:dyDescent="0.2">
      <c r="A348" s="199" t="s">
        <v>42</v>
      </c>
      <c r="B348" s="203">
        <v>0</v>
      </c>
      <c r="C348" s="203">
        <v>0</v>
      </c>
      <c r="D348" s="203">
        <v>0</v>
      </c>
      <c r="E348" s="203">
        <v>0</v>
      </c>
      <c r="F348" s="203">
        <v>0</v>
      </c>
      <c r="G348" s="203">
        <v>0</v>
      </c>
      <c r="H348" s="203">
        <v>0</v>
      </c>
      <c r="I348" s="203">
        <v>0</v>
      </c>
      <c r="J348" s="203">
        <v>0</v>
      </c>
      <c r="K348" s="203">
        <v>0</v>
      </c>
      <c r="L348" s="110"/>
    </row>
    <row r="349" spans="1:12" ht="12.75" customHeight="1" x14ac:dyDescent="0.2">
      <c r="A349" s="199" t="s">
        <v>33</v>
      </c>
      <c r="B349" s="203">
        <v>0</v>
      </c>
      <c r="C349" s="203">
        <v>0</v>
      </c>
      <c r="D349" s="203">
        <v>0</v>
      </c>
      <c r="E349" s="203">
        <v>0</v>
      </c>
      <c r="F349" s="203">
        <v>0</v>
      </c>
      <c r="G349" s="203">
        <v>0</v>
      </c>
      <c r="H349" s="203">
        <v>0</v>
      </c>
      <c r="I349" s="203">
        <v>0</v>
      </c>
      <c r="J349" s="203">
        <v>0</v>
      </c>
      <c r="K349" s="203">
        <v>0</v>
      </c>
      <c r="L349" s="110"/>
    </row>
    <row r="350" spans="1:12" ht="12.75" customHeight="1" x14ac:dyDescent="0.2">
      <c r="A350" s="199" t="s">
        <v>85</v>
      </c>
      <c r="B350" s="203">
        <v>0</v>
      </c>
      <c r="C350" s="203">
        <v>0</v>
      </c>
      <c r="D350" s="203">
        <v>0</v>
      </c>
      <c r="E350" s="203">
        <v>0</v>
      </c>
      <c r="F350" s="203">
        <v>0</v>
      </c>
      <c r="G350" s="203">
        <v>0</v>
      </c>
      <c r="H350" s="203">
        <v>0</v>
      </c>
      <c r="I350" s="203">
        <v>0</v>
      </c>
      <c r="J350" s="203">
        <v>0</v>
      </c>
      <c r="K350" s="203">
        <v>0</v>
      </c>
      <c r="L350" s="110"/>
    </row>
    <row r="351" spans="1:12" ht="12.75" customHeight="1" x14ac:dyDescent="0.2">
      <c r="A351" s="200" t="s">
        <v>44</v>
      </c>
      <c r="B351" s="203">
        <v>0</v>
      </c>
      <c r="C351" s="203">
        <v>0</v>
      </c>
      <c r="D351" s="203">
        <v>0</v>
      </c>
      <c r="E351" s="203">
        <v>0</v>
      </c>
      <c r="F351" s="203">
        <v>0</v>
      </c>
      <c r="G351" s="203">
        <v>0</v>
      </c>
      <c r="H351" s="203">
        <v>0</v>
      </c>
      <c r="I351" s="203">
        <v>0</v>
      </c>
      <c r="J351" s="203">
        <v>0</v>
      </c>
      <c r="K351" s="203">
        <v>0</v>
      </c>
      <c r="L351" s="110"/>
    </row>
    <row r="352" spans="1:12" ht="12.75" customHeight="1" x14ac:dyDescent="0.2">
      <c r="A352" s="200" t="s">
        <v>43</v>
      </c>
      <c r="B352" s="203">
        <v>0</v>
      </c>
      <c r="C352" s="203">
        <v>0</v>
      </c>
      <c r="D352" s="203">
        <v>0</v>
      </c>
      <c r="E352" s="203">
        <v>0</v>
      </c>
      <c r="F352" s="203">
        <v>0</v>
      </c>
      <c r="G352" s="203">
        <v>0</v>
      </c>
      <c r="H352" s="203">
        <v>0</v>
      </c>
      <c r="I352" s="203">
        <v>0</v>
      </c>
      <c r="J352" s="203">
        <v>0</v>
      </c>
      <c r="K352" s="203">
        <v>0</v>
      </c>
      <c r="L352" s="110"/>
    </row>
    <row r="353" spans="1:12" ht="12.75" customHeight="1" x14ac:dyDescent="0.2">
      <c r="A353" s="200" t="s">
        <v>119</v>
      </c>
      <c r="B353" s="203">
        <v>0</v>
      </c>
      <c r="C353" s="203">
        <v>0</v>
      </c>
      <c r="D353" s="203">
        <v>0</v>
      </c>
      <c r="E353" s="203">
        <v>0</v>
      </c>
      <c r="F353" s="203">
        <v>0</v>
      </c>
      <c r="G353" s="203">
        <v>0</v>
      </c>
      <c r="H353" s="203">
        <v>0</v>
      </c>
      <c r="I353" s="203">
        <v>0</v>
      </c>
      <c r="J353" s="203">
        <v>0</v>
      </c>
      <c r="K353" s="203">
        <v>0</v>
      </c>
      <c r="L353" s="110"/>
    </row>
    <row r="354" spans="1:12" ht="12.75" customHeight="1" x14ac:dyDescent="0.2">
      <c r="A354" s="201" t="s">
        <v>120</v>
      </c>
      <c r="B354" s="203">
        <v>0</v>
      </c>
      <c r="C354" s="203">
        <v>0</v>
      </c>
      <c r="D354" s="203">
        <v>0</v>
      </c>
      <c r="E354" s="203">
        <v>0</v>
      </c>
      <c r="F354" s="203">
        <v>0</v>
      </c>
      <c r="G354" s="203">
        <v>0</v>
      </c>
      <c r="H354" s="203">
        <v>0</v>
      </c>
      <c r="I354" s="203">
        <v>0</v>
      </c>
      <c r="J354" s="203">
        <v>0</v>
      </c>
      <c r="K354" s="203">
        <v>0</v>
      </c>
      <c r="L354" s="110"/>
    </row>
    <row r="355" spans="1:12" ht="12.75" customHeight="1" x14ac:dyDescent="0.2">
      <c r="A355" s="201" t="s">
        <v>121</v>
      </c>
      <c r="B355" s="203">
        <v>0</v>
      </c>
      <c r="C355" s="203">
        <v>0</v>
      </c>
      <c r="D355" s="203">
        <v>0</v>
      </c>
      <c r="E355" s="203">
        <v>0</v>
      </c>
      <c r="F355" s="203">
        <v>0</v>
      </c>
      <c r="G355" s="203">
        <v>0</v>
      </c>
      <c r="H355" s="203">
        <v>0</v>
      </c>
      <c r="I355" s="203">
        <v>0</v>
      </c>
      <c r="J355" s="203">
        <v>0</v>
      </c>
      <c r="K355" s="203">
        <v>0</v>
      </c>
      <c r="L355" s="110"/>
    </row>
    <row r="356" spans="1:12" ht="12.75" customHeight="1" x14ac:dyDescent="0.2">
      <c r="A356" s="201" t="s">
        <v>114</v>
      </c>
      <c r="B356" s="203">
        <v>0</v>
      </c>
      <c r="C356" s="203">
        <v>0</v>
      </c>
      <c r="D356" s="203">
        <v>0</v>
      </c>
      <c r="E356" s="203">
        <v>0</v>
      </c>
      <c r="F356" s="203">
        <v>0</v>
      </c>
      <c r="G356" s="203">
        <v>0</v>
      </c>
      <c r="H356" s="203">
        <v>0</v>
      </c>
      <c r="I356" s="203">
        <v>0</v>
      </c>
      <c r="J356" s="203">
        <v>0</v>
      </c>
      <c r="K356" s="203">
        <v>0</v>
      </c>
      <c r="L356" s="110"/>
    </row>
    <row r="357" spans="1:12" ht="12.75" customHeight="1" x14ac:dyDescent="0.2">
      <c r="A357" s="103" t="s">
        <v>122</v>
      </c>
      <c r="B357" s="203">
        <v>0</v>
      </c>
      <c r="C357" s="203">
        <v>0</v>
      </c>
      <c r="D357" s="203">
        <v>0</v>
      </c>
      <c r="E357" s="203">
        <v>0</v>
      </c>
      <c r="F357" s="203">
        <v>0</v>
      </c>
      <c r="G357" s="203">
        <v>0</v>
      </c>
      <c r="H357" s="203">
        <v>0</v>
      </c>
      <c r="I357" s="203">
        <v>0</v>
      </c>
      <c r="J357" s="203">
        <v>0</v>
      </c>
      <c r="K357" s="203">
        <v>0</v>
      </c>
      <c r="L357" s="110"/>
    </row>
    <row r="358" spans="1:12" ht="12.75" customHeight="1" x14ac:dyDescent="0.2">
      <c r="A358" s="103" t="s">
        <v>123</v>
      </c>
      <c r="B358" s="203">
        <v>0</v>
      </c>
      <c r="C358" s="203">
        <v>0</v>
      </c>
      <c r="D358" s="203">
        <v>0</v>
      </c>
      <c r="E358" s="203">
        <v>0</v>
      </c>
      <c r="F358" s="203">
        <v>0</v>
      </c>
      <c r="G358" s="203">
        <v>0</v>
      </c>
      <c r="H358" s="203">
        <v>0</v>
      </c>
      <c r="I358" s="203">
        <v>0</v>
      </c>
      <c r="J358" s="203">
        <v>0</v>
      </c>
      <c r="K358" s="203">
        <v>0</v>
      </c>
      <c r="L358" s="110"/>
    </row>
    <row r="359" spans="1:12" ht="12.75" customHeight="1" x14ac:dyDescent="0.2">
      <c r="A359" s="103" t="s">
        <v>91</v>
      </c>
      <c r="B359" s="203">
        <v>0</v>
      </c>
      <c r="C359" s="203">
        <v>0</v>
      </c>
      <c r="D359" s="203">
        <v>0</v>
      </c>
      <c r="E359" s="203">
        <v>0</v>
      </c>
      <c r="F359" s="203">
        <v>0</v>
      </c>
      <c r="G359" s="203">
        <v>0</v>
      </c>
      <c r="H359" s="203">
        <v>0</v>
      </c>
      <c r="I359" s="203">
        <v>0</v>
      </c>
      <c r="J359" s="203">
        <v>0</v>
      </c>
      <c r="K359" s="203">
        <v>0</v>
      </c>
      <c r="L359" s="110"/>
    </row>
    <row r="360" spans="1:12" ht="12.75" customHeight="1" x14ac:dyDescent="0.2">
      <c r="A360" s="104" t="s">
        <v>1</v>
      </c>
      <c r="B360" s="203">
        <v>0</v>
      </c>
      <c r="C360" s="203">
        <v>0</v>
      </c>
      <c r="D360" s="203">
        <v>0</v>
      </c>
      <c r="E360" s="203">
        <v>0</v>
      </c>
      <c r="F360" s="203">
        <v>0</v>
      </c>
      <c r="G360" s="203">
        <v>0</v>
      </c>
      <c r="H360" s="203">
        <v>0</v>
      </c>
      <c r="I360" s="203">
        <v>0</v>
      </c>
      <c r="J360" s="203">
        <v>0</v>
      </c>
      <c r="K360" s="203">
        <v>0</v>
      </c>
      <c r="L360" s="110"/>
    </row>
    <row r="361" spans="1:12" ht="12.75" customHeight="1" x14ac:dyDescent="0.2">
      <c r="A361" s="104" t="s">
        <v>92</v>
      </c>
      <c r="B361" s="203">
        <v>0</v>
      </c>
      <c r="C361" s="203">
        <v>0</v>
      </c>
      <c r="D361" s="203">
        <v>0</v>
      </c>
      <c r="E361" s="203">
        <v>0</v>
      </c>
      <c r="F361" s="203">
        <v>0</v>
      </c>
      <c r="G361" s="203">
        <v>0</v>
      </c>
      <c r="H361" s="203">
        <v>0</v>
      </c>
      <c r="I361" s="203">
        <v>0</v>
      </c>
      <c r="J361" s="203">
        <v>0</v>
      </c>
      <c r="K361" s="203">
        <v>0</v>
      </c>
      <c r="L361" s="110"/>
    </row>
    <row r="362" spans="1:12" ht="12.75" customHeight="1" x14ac:dyDescent="0.2">
      <c r="A362" s="88" t="s">
        <v>124</v>
      </c>
      <c r="B362" s="203">
        <v>0</v>
      </c>
      <c r="C362" s="203">
        <v>0</v>
      </c>
      <c r="D362" s="203">
        <v>0</v>
      </c>
      <c r="E362" s="203">
        <v>0</v>
      </c>
      <c r="F362" s="203">
        <v>0</v>
      </c>
      <c r="G362" s="203">
        <v>0</v>
      </c>
      <c r="H362" s="203">
        <v>0</v>
      </c>
      <c r="I362" s="203">
        <v>0</v>
      </c>
      <c r="J362" s="203">
        <v>0</v>
      </c>
      <c r="K362" s="203">
        <v>0</v>
      </c>
      <c r="L362" s="110"/>
    </row>
    <row r="363" spans="1:12" ht="12.75" customHeight="1" x14ac:dyDescent="0.2">
      <c r="A363" s="88" t="s">
        <v>94</v>
      </c>
      <c r="B363" s="203">
        <v>0</v>
      </c>
      <c r="C363" s="203">
        <v>0</v>
      </c>
      <c r="D363" s="203">
        <v>0</v>
      </c>
      <c r="E363" s="203">
        <v>0</v>
      </c>
      <c r="F363" s="203">
        <v>0</v>
      </c>
      <c r="G363" s="203">
        <v>0</v>
      </c>
      <c r="H363" s="203">
        <v>0</v>
      </c>
      <c r="I363" s="203">
        <v>0</v>
      </c>
      <c r="J363" s="203">
        <v>0</v>
      </c>
      <c r="K363" s="203">
        <v>0</v>
      </c>
      <c r="L363" s="110"/>
    </row>
    <row r="364" spans="1:12" ht="12.75" customHeight="1" x14ac:dyDescent="0.2">
      <c r="A364" s="88" t="s">
        <v>95</v>
      </c>
      <c r="B364" s="203">
        <v>0</v>
      </c>
      <c r="C364" s="203">
        <v>0</v>
      </c>
      <c r="D364" s="203">
        <v>0</v>
      </c>
      <c r="E364" s="203">
        <v>0</v>
      </c>
      <c r="F364" s="203">
        <v>0</v>
      </c>
      <c r="G364" s="203">
        <v>0</v>
      </c>
      <c r="H364" s="203">
        <v>0</v>
      </c>
      <c r="I364" s="203">
        <v>0</v>
      </c>
      <c r="J364" s="203">
        <v>0</v>
      </c>
      <c r="K364" s="203">
        <v>0</v>
      </c>
      <c r="L364" s="110"/>
    </row>
    <row r="365" spans="1:12" ht="12.75" customHeight="1" x14ac:dyDescent="0.2">
      <c r="A365" s="88" t="s">
        <v>96</v>
      </c>
      <c r="B365" s="203">
        <v>0</v>
      </c>
      <c r="C365" s="203">
        <v>0</v>
      </c>
      <c r="D365" s="203">
        <v>0</v>
      </c>
      <c r="E365" s="203">
        <v>0</v>
      </c>
      <c r="F365" s="203">
        <v>0</v>
      </c>
      <c r="G365" s="203">
        <v>0</v>
      </c>
      <c r="H365" s="203">
        <v>0</v>
      </c>
      <c r="I365" s="203">
        <v>0</v>
      </c>
      <c r="J365" s="203">
        <v>0</v>
      </c>
      <c r="K365" s="203">
        <v>0</v>
      </c>
      <c r="L365" s="110"/>
    </row>
    <row r="366" spans="1:12" ht="12.75" customHeight="1" x14ac:dyDescent="0.2">
      <c r="A366" s="88" t="s">
        <v>97</v>
      </c>
      <c r="B366" s="203">
        <v>0</v>
      </c>
      <c r="C366" s="203">
        <v>0</v>
      </c>
      <c r="D366" s="203">
        <v>0</v>
      </c>
      <c r="E366" s="203">
        <v>0</v>
      </c>
      <c r="F366" s="203">
        <v>0</v>
      </c>
      <c r="G366" s="203">
        <v>0</v>
      </c>
      <c r="H366" s="203">
        <v>0</v>
      </c>
      <c r="I366" s="203">
        <v>0</v>
      </c>
      <c r="J366" s="203">
        <v>0</v>
      </c>
      <c r="K366" s="203">
        <v>0</v>
      </c>
      <c r="L366" s="110"/>
    </row>
    <row r="367" spans="1:12" ht="12.75" customHeight="1" x14ac:dyDescent="0.2">
      <c r="A367" s="88" t="s">
        <v>125</v>
      </c>
      <c r="B367" s="203">
        <v>0</v>
      </c>
      <c r="C367" s="203">
        <v>0</v>
      </c>
      <c r="D367" s="203">
        <v>0</v>
      </c>
      <c r="E367" s="203">
        <v>0</v>
      </c>
      <c r="F367" s="203">
        <v>0</v>
      </c>
      <c r="G367" s="203">
        <v>0</v>
      </c>
      <c r="H367" s="203">
        <v>0</v>
      </c>
      <c r="I367" s="203">
        <v>0</v>
      </c>
      <c r="J367" s="203">
        <v>0</v>
      </c>
      <c r="K367" s="203">
        <v>0</v>
      </c>
      <c r="L367" s="110"/>
    </row>
    <row r="368" spans="1:12" ht="12.75" customHeight="1" x14ac:dyDescent="0.2">
      <c r="A368" s="88" t="s">
        <v>126</v>
      </c>
      <c r="B368" s="203">
        <v>0</v>
      </c>
      <c r="C368" s="203">
        <v>0</v>
      </c>
      <c r="D368" s="203">
        <v>0</v>
      </c>
      <c r="E368" s="203">
        <v>0</v>
      </c>
      <c r="F368" s="203">
        <v>0</v>
      </c>
      <c r="G368" s="203">
        <v>0</v>
      </c>
      <c r="H368" s="203">
        <v>0</v>
      </c>
      <c r="I368" s="203">
        <v>0</v>
      </c>
      <c r="J368" s="203">
        <v>0</v>
      </c>
      <c r="K368" s="203">
        <v>0</v>
      </c>
      <c r="L368" s="110"/>
    </row>
    <row r="369" spans="1:12" ht="12.75" customHeight="1" x14ac:dyDescent="0.2">
      <c r="A369" s="88" t="s">
        <v>127</v>
      </c>
      <c r="B369" s="203">
        <v>0</v>
      </c>
      <c r="C369" s="203">
        <v>0</v>
      </c>
      <c r="D369" s="203">
        <v>0</v>
      </c>
      <c r="E369" s="203">
        <v>0</v>
      </c>
      <c r="F369" s="203">
        <v>0</v>
      </c>
      <c r="G369" s="203">
        <v>0</v>
      </c>
      <c r="H369" s="203">
        <v>0</v>
      </c>
      <c r="I369" s="203">
        <v>0</v>
      </c>
      <c r="J369" s="203">
        <v>0</v>
      </c>
      <c r="K369" s="203">
        <v>0</v>
      </c>
      <c r="L369" s="110"/>
    </row>
    <row r="370" spans="1:12" ht="12.75" customHeight="1" x14ac:dyDescent="0.2">
      <c r="A370" s="202" t="s">
        <v>34</v>
      </c>
      <c r="B370" s="203">
        <v>0</v>
      </c>
      <c r="C370" s="203">
        <v>0</v>
      </c>
      <c r="D370" s="203">
        <v>0</v>
      </c>
      <c r="E370" s="203">
        <v>0</v>
      </c>
      <c r="F370" s="203">
        <v>0</v>
      </c>
      <c r="G370" s="203">
        <v>0</v>
      </c>
      <c r="H370" s="203">
        <v>0</v>
      </c>
      <c r="I370" s="203">
        <v>0</v>
      </c>
      <c r="J370" s="203">
        <v>0</v>
      </c>
      <c r="K370" s="203">
        <v>0</v>
      </c>
      <c r="L370" s="110"/>
    </row>
    <row r="371" spans="1:12" ht="12.75" customHeight="1" x14ac:dyDescent="0.2">
      <c r="A371" s="202" t="s">
        <v>128</v>
      </c>
      <c r="B371" s="203">
        <v>0</v>
      </c>
      <c r="C371" s="203">
        <v>0</v>
      </c>
      <c r="D371" s="203">
        <v>0</v>
      </c>
      <c r="E371" s="203">
        <v>0</v>
      </c>
      <c r="F371" s="203">
        <v>0</v>
      </c>
      <c r="G371" s="203">
        <v>0</v>
      </c>
      <c r="H371" s="203">
        <v>0</v>
      </c>
      <c r="I371" s="203">
        <v>0</v>
      </c>
      <c r="J371" s="203">
        <v>0</v>
      </c>
      <c r="K371" s="203">
        <v>0</v>
      </c>
      <c r="L371" s="110"/>
    </row>
    <row r="372" spans="1:12" ht="12.75" customHeight="1" x14ac:dyDescent="0.2">
      <c r="A372" s="201" t="s">
        <v>41</v>
      </c>
      <c r="B372" s="203">
        <v>0</v>
      </c>
      <c r="C372" s="203">
        <v>0</v>
      </c>
      <c r="D372" s="203">
        <v>0</v>
      </c>
      <c r="E372" s="203">
        <v>0</v>
      </c>
      <c r="F372" s="203">
        <v>0</v>
      </c>
      <c r="G372" s="203">
        <v>0</v>
      </c>
      <c r="H372" s="203">
        <v>0</v>
      </c>
      <c r="I372" s="203">
        <v>0</v>
      </c>
      <c r="J372" s="203">
        <v>0</v>
      </c>
      <c r="K372" s="203">
        <v>0</v>
      </c>
      <c r="L372" s="110"/>
    </row>
    <row r="373" spans="1:12" ht="12.75" customHeight="1" x14ac:dyDescent="0.2">
      <c r="A373" s="201" t="s">
        <v>30</v>
      </c>
      <c r="B373" s="203">
        <v>0</v>
      </c>
      <c r="C373" s="203">
        <v>0</v>
      </c>
      <c r="D373" s="203">
        <v>0</v>
      </c>
      <c r="E373" s="203">
        <v>0</v>
      </c>
      <c r="F373" s="203">
        <v>0</v>
      </c>
      <c r="G373" s="203">
        <v>0</v>
      </c>
      <c r="H373" s="203">
        <v>0</v>
      </c>
      <c r="I373" s="203">
        <v>0</v>
      </c>
      <c r="J373" s="203">
        <v>0</v>
      </c>
      <c r="K373" s="203">
        <v>0</v>
      </c>
      <c r="L373" s="110"/>
    </row>
    <row r="374" spans="1:12" ht="12.75" customHeight="1" x14ac:dyDescent="0.2">
      <c r="A374" s="201" t="s">
        <v>129</v>
      </c>
      <c r="B374" s="203">
        <v>0</v>
      </c>
      <c r="C374" s="203">
        <v>0</v>
      </c>
      <c r="D374" s="203">
        <v>0</v>
      </c>
      <c r="E374" s="203">
        <v>0</v>
      </c>
      <c r="F374" s="203">
        <v>0</v>
      </c>
      <c r="G374" s="203">
        <v>0</v>
      </c>
      <c r="H374" s="203">
        <v>0</v>
      </c>
      <c r="I374" s="203">
        <v>0</v>
      </c>
      <c r="J374" s="203">
        <v>0</v>
      </c>
      <c r="K374" s="203">
        <v>0</v>
      </c>
      <c r="L374" s="110"/>
    </row>
    <row r="375" spans="1:12" ht="12.75" customHeight="1" x14ac:dyDescent="0.2">
      <c r="A375" s="201" t="s">
        <v>113</v>
      </c>
      <c r="B375" s="203">
        <v>0</v>
      </c>
      <c r="C375" s="203">
        <v>0</v>
      </c>
      <c r="D375" s="203">
        <v>0</v>
      </c>
      <c r="E375" s="203">
        <v>0</v>
      </c>
      <c r="F375" s="203">
        <v>0</v>
      </c>
      <c r="G375" s="203">
        <v>0</v>
      </c>
      <c r="H375" s="203">
        <v>0</v>
      </c>
      <c r="I375" s="203">
        <v>0</v>
      </c>
      <c r="J375" s="203">
        <v>0</v>
      </c>
      <c r="K375" s="203">
        <v>0</v>
      </c>
      <c r="L375" s="110"/>
    </row>
    <row r="376" spans="1:12" ht="12.75" customHeight="1" x14ac:dyDescent="0.2">
      <c r="A376" s="201" t="s">
        <v>130</v>
      </c>
      <c r="B376" s="203">
        <v>0</v>
      </c>
      <c r="C376" s="203">
        <v>0</v>
      </c>
      <c r="D376" s="203">
        <v>0</v>
      </c>
      <c r="E376" s="203">
        <v>0</v>
      </c>
      <c r="F376" s="203">
        <v>0</v>
      </c>
      <c r="G376" s="203">
        <v>0</v>
      </c>
      <c r="H376" s="203">
        <v>0</v>
      </c>
      <c r="I376" s="203">
        <v>0</v>
      </c>
      <c r="J376" s="203">
        <v>0</v>
      </c>
      <c r="K376" s="203">
        <v>0</v>
      </c>
      <c r="L376" s="110"/>
    </row>
    <row r="377" spans="1:12" ht="12.75" customHeight="1" x14ac:dyDescent="0.2">
      <c r="A377" s="107" t="s">
        <v>131</v>
      </c>
      <c r="B377" s="203">
        <v>0</v>
      </c>
      <c r="C377" s="203">
        <v>0</v>
      </c>
      <c r="D377" s="203">
        <v>0</v>
      </c>
      <c r="E377" s="203">
        <v>0</v>
      </c>
      <c r="F377" s="203">
        <v>0</v>
      </c>
      <c r="G377" s="203">
        <v>0</v>
      </c>
      <c r="H377" s="203">
        <v>0</v>
      </c>
      <c r="I377" s="203">
        <v>0</v>
      </c>
      <c r="J377" s="203">
        <v>0</v>
      </c>
      <c r="K377" s="203">
        <v>0</v>
      </c>
      <c r="L377" s="110"/>
    </row>
    <row r="378" spans="1:12" ht="12.75" customHeight="1" x14ac:dyDescent="0.2">
      <c r="A378" s="107" t="s">
        <v>105</v>
      </c>
      <c r="B378" s="203">
        <v>0</v>
      </c>
      <c r="C378" s="203">
        <v>0</v>
      </c>
      <c r="D378" s="203">
        <v>0</v>
      </c>
      <c r="E378" s="203">
        <v>0</v>
      </c>
      <c r="F378" s="203">
        <v>0</v>
      </c>
      <c r="G378" s="203">
        <v>0</v>
      </c>
      <c r="H378" s="203">
        <v>0</v>
      </c>
      <c r="I378" s="203">
        <v>0</v>
      </c>
      <c r="J378" s="203">
        <v>0</v>
      </c>
      <c r="K378" s="203">
        <v>0</v>
      </c>
      <c r="L378" s="110"/>
    </row>
    <row r="379" spans="1:12" ht="12.75" customHeight="1" x14ac:dyDescent="0.2">
      <c r="A379" s="107" t="s">
        <v>106</v>
      </c>
      <c r="B379" s="203">
        <v>0</v>
      </c>
      <c r="C379" s="203">
        <v>0</v>
      </c>
      <c r="D379" s="203">
        <v>0</v>
      </c>
      <c r="E379" s="203">
        <v>0</v>
      </c>
      <c r="F379" s="203">
        <v>0</v>
      </c>
      <c r="G379" s="203">
        <v>0</v>
      </c>
      <c r="H379" s="203">
        <v>0</v>
      </c>
      <c r="I379" s="203">
        <v>0</v>
      </c>
      <c r="J379" s="203">
        <v>0</v>
      </c>
      <c r="K379" s="203">
        <v>0</v>
      </c>
      <c r="L379" s="110"/>
    </row>
    <row r="380" spans="1:12" ht="12.75" customHeight="1" x14ac:dyDescent="0.2">
      <c r="A380" s="107" t="s">
        <v>107</v>
      </c>
      <c r="B380" s="203">
        <v>0</v>
      </c>
      <c r="C380" s="203">
        <v>0</v>
      </c>
      <c r="D380" s="203">
        <v>0</v>
      </c>
      <c r="E380" s="203">
        <v>0</v>
      </c>
      <c r="F380" s="203">
        <v>0</v>
      </c>
      <c r="G380" s="203">
        <v>0</v>
      </c>
      <c r="H380" s="203">
        <v>0</v>
      </c>
      <c r="I380" s="203">
        <v>0</v>
      </c>
      <c r="J380" s="203">
        <v>0</v>
      </c>
      <c r="K380" s="203">
        <v>0</v>
      </c>
      <c r="L380" s="110"/>
    </row>
    <row r="381" spans="1:12" ht="12.75" customHeight="1" x14ac:dyDescent="0.2">
      <c r="A381" s="107" t="s">
        <v>108</v>
      </c>
      <c r="B381" s="203">
        <v>0</v>
      </c>
      <c r="C381" s="203">
        <v>0</v>
      </c>
      <c r="D381" s="203">
        <v>0</v>
      </c>
      <c r="E381" s="203">
        <v>0</v>
      </c>
      <c r="F381" s="203">
        <v>0</v>
      </c>
      <c r="G381" s="203">
        <v>0</v>
      </c>
      <c r="H381" s="203">
        <v>0</v>
      </c>
      <c r="I381" s="203">
        <v>0</v>
      </c>
      <c r="J381" s="203">
        <v>0</v>
      </c>
      <c r="K381" s="203">
        <v>0</v>
      </c>
      <c r="L381" s="110"/>
    </row>
    <row r="382" spans="1:12" ht="12.75" customHeight="1" x14ac:dyDescent="0.2">
      <c r="A382" s="107" t="s">
        <v>109</v>
      </c>
      <c r="B382" s="203">
        <v>0</v>
      </c>
      <c r="C382" s="203">
        <v>0</v>
      </c>
      <c r="D382" s="203">
        <v>0</v>
      </c>
      <c r="E382" s="203">
        <v>0</v>
      </c>
      <c r="F382" s="203">
        <v>0</v>
      </c>
      <c r="G382" s="203">
        <v>0</v>
      </c>
      <c r="H382" s="203">
        <v>0</v>
      </c>
      <c r="I382" s="203">
        <v>0</v>
      </c>
      <c r="J382" s="203">
        <v>0</v>
      </c>
      <c r="K382" s="203">
        <v>0</v>
      </c>
      <c r="L382" s="110"/>
    </row>
    <row r="383" spans="1:12" ht="12.75" customHeight="1" x14ac:dyDescent="0.2">
      <c r="A383" s="107" t="s">
        <v>110</v>
      </c>
      <c r="B383" s="203">
        <v>0</v>
      </c>
      <c r="C383" s="203">
        <v>0</v>
      </c>
      <c r="D383" s="203">
        <v>0</v>
      </c>
      <c r="E383" s="203">
        <v>0</v>
      </c>
      <c r="F383" s="203">
        <v>0</v>
      </c>
      <c r="G383" s="203">
        <v>0</v>
      </c>
      <c r="H383" s="203">
        <v>0</v>
      </c>
      <c r="I383" s="203">
        <v>0</v>
      </c>
      <c r="J383" s="203">
        <v>0</v>
      </c>
      <c r="K383" s="203">
        <v>0</v>
      </c>
      <c r="L383" s="110"/>
    </row>
    <row r="384" spans="1:12" ht="12.75" customHeight="1" x14ac:dyDescent="0.2">
      <c r="A384" s="107" t="s">
        <v>111</v>
      </c>
      <c r="B384" s="203">
        <v>0</v>
      </c>
      <c r="C384" s="203">
        <v>0</v>
      </c>
      <c r="D384" s="203">
        <v>0</v>
      </c>
      <c r="E384" s="203">
        <v>0</v>
      </c>
      <c r="F384" s="203">
        <v>0</v>
      </c>
      <c r="G384" s="203">
        <v>0</v>
      </c>
      <c r="H384" s="203">
        <v>0</v>
      </c>
      <c r="I384" s="203">
        <v>0</v>
      </c>
      <c r="J384" s="203">
        <v>0</v>
      </c>
      <c r="K384" s="203">
        <v>0</v>
      </c>
      <c r="L384" s="110"/>
    </row>
    <row r="385" spans="1:12" ht="12.75" customHeight="1" x14ac:dyDescent="0.2">
      <c r="A385" s="107" t="s">
        <v>132</v>
      </c>
      <c r="B385" s="203">
        <v>0</v>
      </c>
      <c r="C385" s="203">
        <v>0</v>
      </c>
      <c r="D385" s="203">
        <v>0</v>
      </c>
      <c r="E385" s="203">
        <v>0</v>
      </c>
      <c r="F385" s="203">
        <v>0</v>
      </c>
      <c r="G385" s="203">
        <v>0</v>
      </c>
      <c r="H385" s="203">
        <v>0</v>
      </c>
      <c r="I385" s="203">
        <v>0</v>
      </c>
      <c r="J385" s="203">
        <v>0</v>
      </c>
      <c r="K385" s="203">
        <v>0</v>
      </c>
      <c r="L385" s="110"/>
    </row>
    <row r="386" spans="1:12" ht="40.5" customHeight="1" x14ac:dyDescent="0.2">
      <c r="A386" s="129" t="s">
        <v>385</v>
      </c>
      <c r="B386" s="563" t="str">
        <f>B3</f>
        <v>UOX (you select burnup)</v>
      </c>
      <c r="C386" s="563" t="str">
        <f t="shared" ref="C386:K386" si="3">C3</f>
        <v>UOX-33 (Stillman)</v>
      </c>
      <c r="D386" s="563" t="str">
        <f t="shared" si="3"/>
        <v>UOX-51 (Stillman)</v>
      </c>
      <c r="E386" s="563" t="str">
        <f t="shared" si="3"/>
        <v>UOX-100 (BNL)</v>
      </c>
      <c r="F386" s="563" t="str">
        <f t="shared" si="3"/>
        <v>UOX-50 (some FCRD cases)</v>
      </c>
      <c r="G386" s="563" t="str">
        <f t="shared" si="3"/>
        <v>Pre-2000 &lt;10 yr old (wet storage)</v>
      </c>
      <c r="H386" s="563" t="str">
        <f t="shared" si="3"/>
        <v>Pre-2000 &gt;10 yr old (dry storage)</v>
      </c>
      <c r="I386" s="563" t="str">
        <f t="shared" si="3"/>
        <v>INPRO UOX</v>
      </c>
      <c r="J386" s="563" t="str">
        <f t="shared" si="3"/>
        <v>UOX 60</v>
      </c>
      <c r="K386" s="563" t="str">
        <f t="shared" si="3"/>
        <v>code-to-code case</v>
      </c>
      <c r="L386" s="110"/>
    </row>
    <row r="387" spans="1:12" x14ac:dyDescent="0.2">
      <c r="A387" s="562" t="s">
        <v>365</v>
      </c>
      <c r="B387" s="566">
        <v>0</v>
      </c>
      <c r="C387" s="566">
        <v>0</v>
      </c>
      <c r="D387" s="566">
        <v>0</v>
      </c>
      <c r="E387" s="566">
        <v>0</v>
      </c>
      <c r="F387" s="566">
        <v>0</v>
      </c>
      <c r="G387" s="566">
        <v>0</v>
      </c>
      <c r="H387" s="566">
        <v>0</v>
      </c>
      <c r="I387" s="566">
        <v>0</v>
      </c>
      <c r="J387" s="566">
        <v>0</v>
      </c>
      <c r="K387" s="566">
        <v>0</v>
      </c>
      <c r="L387" s="110"/>
    </row>
    <row r="388" spans="1:12" x14ac:dyDescent="0.2">
      <c r="A388" s="562" t="s">
        <v>366</v>
      </c>
      <c r="B388" s="567">
        <v>0.13431932773109248</v>
      </c>
      <c r="C388" s="567">
        <v>0.13431932773109248</v>
      </c>
      <c r="D388" s="567">
        <v>0.13431932773109248</v>
      </c>
      <c r="E388" s="567">
        <v>0.13431932773109248</v>
      </c>
      <c r="F388" s="567">
        <v>0.13431932773109248</v>
      </c>
      <c r="G388" s="567">
        <v>0.13431932773109248</v>
      </c>
      <c r="H388" s="567">
        <v>0.13431932773109248</v>
      </c>
      <c r="I388" s="567">
        <v>0.13431932773109248</v>
      </c>
      <c r="J388" s="567">
        <v>0.13431932773109248</v>
      </c>
      <c r="K388" s="567">
        <v>0.13431932773109248</v>
      </c>
      <c r="L388" s="110"/>
    </row>
    <row r="389" spans="1:12" x14ac:dyDescent="0.2">
      <c r="A389" s="562" t="s">
        <v>367</v>
      </c>
      <c r="B389" s="566">
        <v>0</v>
      </c>
      <c r="C389" s="566">
        <v>0</v>
      </c>
      <c r="D389" s="566">
        <v>0</v>
      </c>
      <c r="E389" s="566">
        <v>0</v>
      </c>
      <c r="F389" s="566">
        <v>0</v>
      </c>
      <c r="G389" s="566">
        <v>0</v>
      </c>
      <c r="H389" s="566">
        <v>0</v>
      </c>
      <c r="I389" s="566">
        <v>0</v>
      </c>
      <c r="J389" s="566">
        <v>0</v>
      </c>
      <c r="K389" s="566">
        <v>0</v>
      </c>
      <c r="L389" s="110"/>
    </row>
    <row r="390" spans="1:12" x14ac:dyDescent="0.2">
      <c r="A390" s="562" t="s">
        <v>368</v>
      </c>
      <c r="B390" s="566">
        <v>0</v>
      </c>
      <c r="C390" s="566">
        <v>0</v>
      </c>
      <c r="D390" s="566">
        <v>0</v>
      </c>
      <c r="E390" s="566">
        <v>0</v>
      </c>
      <c r="F390" s="566">
        <v>0</v>
      </c>
      <c r="G390" s="566">
        <v>0</v>
      </c>
      <c r="H390" s="566">
        <v>0</v>
      </c>
      <c r="I390" s="566">
        <v>0</v>
      </c>
      <c r="J390" s="566">
        <v>0</v>
      </c>
      <c r="K390" s="566">
        <v>0</v>
      </c>
      <c r="L390" s="110"/>
    </row>
    <row r="391" spans="1:12" x14ac:dyDescent="0.2">
      <c r="A391" s="562" t="s">
        <v>369</v>
      </c>
      <c r="B391" s="566">
        <v>0</v>
      </c>
      <c r="C391" s="566">
        <v>0</v>
      </c>
      <c r="D391" s="566">
        <v>0</v>
      </c>
      <c r="E391" s="566">
        <v>0</v>
      </c>
      <c r="F391" s="566">
        <v>0</v>
      </c>
      <c r="G391" s="566">
        <v>0</v>
      </c>
      <c r="H391" s="566">
        <v>0</v>
      </c>
      <c r="I391" s="566">
        <v>0</v>
      </c>
      <c r="J391" s="566">
        <v>0</v>
      </c>
      <c r="K391" s="566">
        <v>0</v>
      </c>
      <c r="L391" s="110"/>
    </row>
    <row r="392" spans="1:12" x14ac:dyDescent="0.2">
      <c r="A392" s="562" t="s">
        <v>370</v>
      </c>
      <c r="B392" s="567">
        <v>0.34409439670572983</v>
      </c>
      <c r="C392" s="567">
        <v>0.34409439670572983</v>
      </c>
      <c r="D392" s="567">
        <v>0.34409439670572983</v>
      </c>
      <c r="E392" s="567">
        <v>0.34409439670572983</v>
      </c>
      <c r="F392" s="567">
        <v>0.34409439670572983</v>
      </c>
      <c r="G392" s="567">
        <v>0.34409439670572983</v>
      </c>
      <c r="H392" s="567">
        <v>0.34409439670572983</v>
      </c>
      <c r="I392" s="567">
        <v>0.34409439670572983</v>
      </c>
      <c r="J392" s="567">
        <v>0.34409439670572983</v>
      </c>
      <c r="K392" s="567">
        <v>0.34409439670572983</v>
      </c>
      <c r="L392" s="110"/>
    </row>
    <row r="393" spans="1:12" x14ac:dyDescent="0.2">
      <c r="A393" s="562" t="s">
        <v>371</v>
      </c>
      <c r="B393" s="566">
        <v>0</v>
      </c>
      <c r="C393" s="566">
        <v>0</v>
      </c>
      <c r="D393" s="566">
        <v>0</v>
      </c>
      <c r="E393" s="566">
        <v>0</v>
      </c>
      <c r="F393" s="566">
        <v>0</v>
      </c>
      <c r="G393" s="566">
        <v>0</v>
      </c>
      <c r="H393" s="566">
        <v>0</v>
      </c>
      <c r="I393" s="566">
        <v>0</v>
      </c>
      <c r="J393" s="566">
        <v>0</v>
      </c>
      <c r="K393" s="566">
        <v>0</v>
      </c>
      <c r="L393" s="110"/>
    </row>
    <row r="394" spans="1:12" x14ac:dyDescent="0.2">
      <c r="A394" s="562" t="s">
        <v>372</v>
      </c>
      <c r="B394" s="566">
        <v>0</v>
      </c>
      <c r="C394" s="566">
        <v>0</v>
      </c>
      <c r="D394" s="566">
        <v>0</v>
      </c>
      <c r="E394" s="566">
        <v>0</v>
      </c>
      <c r="F394" s="566">
        <v>0</v>
      </c>
      <c r="G394" s="566">
        <v>0</v>
      </c>
      <c r="H394" s="566">
        <v>0</v>
      </c>
      <c r="I394" s="566">
        <v>0</v>
      </c>
      <c r="J394" s="566">
        <v>0</v>
      </c>
      <c r="K394" s="566">
        <v>0</v>
      </c>
      <c r="L394" s="110"/>
    </row>
    <row r="395" spans="1:12" x14ac:dyDescent="0.2">
      <c r="A395" s="562" t="s">
        <v>373</v>
      </c>
      <c r="B395" s="566">
        <v>0</v>
      </c>
      <c r="C395" s="566">
        <v>0</v>
      </c>
      <c r="D395" s="566">
        <v>0</v>
      </c>
      <c r="E395" s="566">
        <v>0</v>
      </c>
      <c r="F395" s="566">
        <v>0</v>
      </c>
      <c r="G395" s="566">
        <v>0</v>
      </c>
      <c r="H395" s="566">
        <v>0</v>
      </c>
      <c r="I395" s="566">
        <v>0</v>
      </c>
      <c r="J395" s="566">
        <v>0</v>
      </c>
      <c r="K395" s="566">
        <v>0</v>
      </c>
      <c r="L395" s="110"/>
    </row>
    <row r="396" spans="1:12" x14ac:dyDescent="0.2">
      <c r="A396" s="562" t="s">
        <v>374</v>
      </c>
      <c r="B396" s="566">
        <v>0</v>
      </c>
      <c r="C396" s="566">
        <v>0</v>
      </c>
      <c r="D396" s="566">
        <v>0</v>
      </c>
      <c r="E396" s="566">
        <v>0</v>
      </c>
      <c r="F396" s="566">
        <v>0</v>
      </c>
      <c r="G396" s="566">
        <v>0</v>
      </c>
      <c r="H396" s="566">
        <v>0</v>
      </c>
      <c r="I396" s="566">
        <v>0</v>
      </c>
      <c r="J396" s="566">
        <v>0</v>
      </c>
      <c r="K396" s="566">
        <v>0</v>
      </c>
      <c r="L396" s="110"/>
    </row>
    <row r="397" spans="1:12" x14ac:dyDescent="0.2">
      <c r="A397" s="562" t="s">
        <v>375</v>
      </c>
      <c r="B397" s="566">
        <v>0</v>
      </c>
      <c r="C397" s="566">
        <v>0</v>
      </c>
      <c r="D397" s="566">
        <v>0</v>
      </c>
      <c r="E397" s="566">
        <v>0</v>
      </c>
      <c r="F397" s="566">
        <v>0</v>
      </c>
      <c r="G397" s="566">
        <v>0</v>
      </c>
      <c r="H397" s="566">
        <v>0</v>
      </c>
      <c r="I397" s="566">
        <v>0</v>
      </c>
      <c r="J397" s="566">
        <v>0</v>
      </c>
      <c r="K397" s="566">
        <v>0</v>
      </c>
      <c r="L397" s="110"/>
    </row>
    <row r="398" spans="1:12" x14ac:dyDescent="0.2">
      <c r="A398" s="562" t="s">
        <v>376</v>
      </c>
      <c r="B398" s="567">
        <v>5.3295728568168124E-2</v>
      </c>
      <c r="C398" s="567">
        <v>5.3295728568168124E-2</v>
      </c>
      <c r="D398" s="567">
        <v>5.3295728568168124E-2</v>
      </c>
      <c r="E398" s="567">
        <v>5.3295728568168124E-2</v>
      </c>
      <c r="F398" s="567">
        <v>5.3295728568168124E-2</v>
      </c>
      <c r="G398" s="567">
        <v>5.3295728568168124E-2</v>
      </c>
      <c r="H398" s="567">
        <v>5.3295728568168124E-2</v>
      </c>
      <c r="I398" s="567">
        <v>5.3295728568168124E-2</v>
      </c>
      <c r="J398" s="567">
        <v>5.3295728568168124E-2</v>
      </c>
      <c r="K398" s="567">
        <v>5.3295728568168124E-2</v>
      </c>
      <c r="L398" s="110"/>
    </row>
    <row r="399" spans="1:12" x14ac:dyDescent="0.2">
      <c r="A399" s="562" t="s">
        <v>377</v>
      </c>
      <c r="B399" s="566">
        <v>0</v>
      </c>
      <c r="C399" s="566">
        <v>0</v>
      </c>
      <c r="D399" s="566">
        <v>0</v>
      </c>
      <c r="E399" s="566">
        <v>0</v>
      </c>
      <c r="F399" s="566">
        <v>0</v>
      </c>
      <c r="G399" s="566">
        <v>0</v>
      </c>
      <c r="H399" s="566">
        <v>0</v>
      </c>
      <c r="I399" s="566">
        <v>0</v>
      </c>
      <c r="J399" s="566">
        <v>0</v>
      </c>
      <c r="K399" s="566">
        <v>0</v>
      </c>
      <c r="L399" s="110"/>
    </row>
    <row r="400" spans="1:12" x14ac:dyDescent="0.2">
      <c r="A400" s="562" t="s">
        <v>378</v>
      </c>
      <c r="B400" s="566">
        <v>0</v>
      </c>
      <c r="C400" s="566">
        <v>0</v>
      </c>
      <c r="D400" s="566">
        <v>0</v>
      </c>
      <c r="E400" s="566">
        <v>0</v>
      </c>
      <c r="F400" s="566">
        <v>0</v>
      </c>
      <c r="G400" s="566">
        <v>0</v>
      </c>
      <c r="H400" s="566">
        <v>0</v>
      </c>
      <c r="I400" s="566">
        <v>0</v>
      </c>
      <c r="J400" s="566">
        <v>0</v>
      </c>
      <c r="K400" s="566">
        <v>0</v>
      </c>
      <c r="L400" s="110"/>
    </row>
    <row r="401" spans="1:12" x14ac:dyDescent="0.2">
      <c r="A401" s="562" t="s">
        <v>379</v>
      </c>
      <c r="B401" s="566">
        <v>0</v>
      </c>
      <c r="C401" s="566">
        <v>0</v>
      </c>
      <c r="D401" s="566">
        <v>0</v>
      </c>
      <c r="E401" s="566">
        <v>0</v>
      </c>
      <c r="F401" s="566">
        <v>0</v>
      </c>
      <c r="G401" s="566">
        <v>0</v>
      </c>
      <c r="H401" s="566">
        <v>0</v>
      </c>
      <c r="I401" s="566">
        <v>0</v>
      </c>
      <c r="J401" s="566">
        <v>0</v>
      </c>
      <c r="K401" s="566">
        <v>0</v>
      </c>
      <c r="L401" s="110"/>
    </row>
    <row r="402" spans="1:12" x14ac:dyDescent="0.2">
      <c r="A402" s="562" t="s">
        <v>380</v>
      </c>
      <c r="B402" s="566">
        <v>0</v>
      </c>
      <c r="C402" s="566">
        <v>0</v>
      </c>
      <c r="D402" s="566">
        <v>0</v>
      </c>
      <c r="E402" s="566">
        <v>0</v>
      </c>
      <c r="F402" s="566">
        <v>0</v>
      </c>
      <c r="G402" s="566">
        <v>0</v>
      </c>
      <c r="H402" s="566">
        <v>0</v>
      </c>
      <c r="I402" s="566">
        <v>0</v>
      </c>
      <c r="J402" s="566">
        <v>0</v>
      </c>
      <c r="K402" s="566">
        <v>0</v>
      </c>
      <c r="L402" s="110"/>
    </row>
    <row r="403" spans="1:12" x14ac:dyDescent="0.2">
      <c r="A403" s="562" t="s">
        <v>381</v>
      </c>
      <c r="B403" s="566">
        <v>0</v>
      </c>
      <c r="C403" s="566">
        <v>0</v>
      </c>
      <c r="D403" s="566">
        <v>0</v>
      </c>
      <c r="E403" s="566">
        <v>0</v>
      </c>
      <c r="F403" s="566">
        <v>0</v>
      </c>
      <c r="G403" s="566">
        <v>0</v>
      </c>
      <c r="H403" s="566">
        <v>0</v>
      </c>
      <c r="I403" s="566">
        <v>0</v>
      </c>
      <c r="J403" s="566">
        <v>0</v>
      </c>
      <c r="K403" s="566">
        <v>0</v>
      </c>
      <c r="L403" s="110"/>
    </row>
    <row r="404" spans="1:12" x14ac:dyDescent="0.2">
      <c r="A404" s="562" t="s">
        <v>382</v>
      </c>
      <c r="B404" s="566">
        <v>0</v>
      </c>
      <c r="C404" s="566">
        <v>0</v>
      </c>
      <c r="D404" s="566">
        <v>0</v>
      </c>
      <c r="E404" s="566">
        <v>0</v>
      </c>
      <c r="F404" s="566">
        <v>0</v>
      </c>
      <c r="G404" s="566">
        <v>0</v>
      </c>
      <c r="H404" s="566">
        <v>0</v>
      </c>
      <c r="I404" s="566">
        <v>0</v>
      </c>
      <c r="J404" s="566">
        <v>0</v>
      </c>
      <c r="K404" s="566">
        <v>0</v>
      </c>
      <c r="L404" s="110"/>
    </row>
    <row r="405" spans="1:12" x14ac:dyDescent="0.2">
      <c r="A405" s="562" t="s">
        <v>383</v>
      </c>
      <c r="B405" s="566">
        <v>0</v>
      </c>
      <c r="C405" s="566">
        <v>0</v>
      </c>
      <c r="D405" s="566">
        <v>0</v>
      </c>
      <c r="E405" s="566">
        <v>0</v>
      </c>
      <c r="F405" s="566">
        <v>0</v>
      </c>
      <c r="G405" s="566">
        <v>0</v>
      </c>
      <c r="H405" s="566">
        <v>0</v>
      </c>
      <c r="I405" s="566">
        <v>0</v>
      </c>
      <c r="J405" s="566">
        <v>0</v>
      </c>
      <c r="K405" s="566">
        <v>0</v>
      </c>
      <c r="L405" s="110"/>
    </row>
    <row r="406" spans="1:12" x14ac:dyDescent="0.2">
      <c r="A406" s="562" t="s">
        <v>384</v>
      </c>
      <c r="B406" s="566">
        <v>0</v>
      </c>
      <c r="C406" s="566">
        <v>0</v>
      </c>
      <c r="D406" s="566">
        <v>0</v>
      </c>
      <c r="E406" s="566">
        <v>0</v>
      </c>
      <c r="F406" s="566">
        <v>0</v>
      </c>
      <c r="G406" s="566">
        <v>0</v>
      </c>
      <c r="H406" s="566">
        <v>0</v>
      </c>
      <c r="I406" s="566">
        <v>0</v>
      </c>
      <c r="J406" s="566">
        <v>0</v>
      </c>
      <c r="K406" s="566">
        <v>0</v>
      </c>
      <c r="L406" s="110"/>
    </row>
    <row r="407" spans="1:12" x14ac:dyDescent="0.2">
      <c r="A407" s="564" t="s">
        <v>386</v>
      </c>
      <c r="B407" s="568">
        <f>SUM(B387:B406)</f>
        <v>0.5317094530049904</v>
      </c>
      <c r="C407" s="568">
        <f t="shared" ref="C407:K407" si="4">SUM(C387:C406)</f>
        <v>0.5317094530049904</v>
      </c>
      <c r="D407" s="568">
        <f t="shared" si="4"/>
        <v>0.5317094530049904</v>
      </c>
      <c r="E407" s="568">
        <f t="shared" si="4"/>
        <v>0.5317094530049904</v>
      </c>
      <c r="F407" s="568">
        <f t="shared" si="4"/>
        <v>0.5317094530049904</v>
      </c>
      <c r="G407" s="568">
        <f t="shared" si="4"/>
        <v>0.5317094530049904</v>
      </c>
      <c r="H407" s="568">
        <f t="shared" si="4"/>
        <v>0.5317094530049904</v>
      </c>
      <c r="I407" s="568">
        <f t="shared" si="4"/>
        <v>0.5317094530049904</v>
      </c>
      <c r="J407" s="568">
        <f t="shared" si="4"/>
        <v>0.5317094530049904</v>
      </c>
      <c r="K407" s="568">
        <f t="shared" si="4"/>
        <v>0.5317094530049904</v>
      </c>
      <c r="L407" s="110"/>
    </row>
    <row r="408" spans="1:12" x14ac:dyDescent="0.2">
      <c r="A408" s="565"/>
      <c r="B408" s="565"/>
      <c r="C408" s="565"/>
      <c r="D408" s="565"/>
      <c r="E408" s="565"/>
      <c r="F408" s="565"/>
      <c r="G408" s="565"/>
      <c r="H408" s="565"/>
      <c r="I408" s="565"/>
      <c r="J408" s="565"/>
      <c r="K408" s="565"/>
      <c r="L408" s="110"/>
    </row>
  </sheetData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GoTo_START_Here_Click">
                <anchor moveWithCells="1">
                  <from>
                    <xdr:col>0</xdr:col>
                    <xdr:colOff>1295400</xdr:colOff>
                    <xdr:row>2</xdr:row>
                    <xdr:rowOff>180975</xdr:rowOff>
                  </from>
                  <to>
                    <xdr:col>0</xdr:col>
                    <xdr:colOff>2457450</xdr:colOff>
                    <xdr:row>2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N408"/>
  <sheetViews>
    <sheetView zoomScale="75" workbookViewId="0">
      <pane xSplit="1" topLeftCell="B1" activePane="topRight" state="frozen"/>
      <selection pane="topRight" activeCell="D5" sqref="D5"/>
    </sheetView>
  </sheetViews>
  <sheetFormatPr defaultColWidth="9.7109375" defaultRowHeight="12.75" x14ac:dyDescent="0.2"/>
  <cols>
    <col min="1" max="1" width="44" customWidth="1"/>
    <col min="2" max="3" width="9.7109375" customWidth="1"/>
    <col min="4" max="4" width="11.42578125" customWidth="1"/>
    <col min="5" max="5" width="11.28515625" customWidth="1"/>
    <col min="6" max="11" width="9.7109375" customWidth="1"/>
    <col min="12" max="12" width="2.140625" customWidth="1"/>
  </cols>
  <sheetData>
    <row r="1" spans="1:14" x14ac:dyDescent="0.2">
      <c r="A1" s="45" t="s">
        <v>143</v>
      </c>
      <c r="B1" s="116">
        <v>2</v>
      </c>
      <c r="C1" s="82">
        <v>3</v>
      </c>
      <c r="D1" s="82">
        <v>4</v>
      </c>
      <c r="E1" s="82">
        <v>5</v>
      </c>
      <c r="F1" s="82">
        <v>6</v>
      </c>
      <c r="G1" s="82">
        <v>7</v>
      </c>
      <c r="H1" s="82">
        <v>8</v>
      </c>
      <c r="I1" s="82">
        <v>9</v>
      </c>
      <c r="J1" s="82">
        <v>10</v>
      </c>
      <c r="K1" s="82">
        <v>11</v>
      </c>
      <c r="L1" s="110"/>
    </row>
    <row r="2" spans="1:14" x14ac:dyDescent="0.2">
      <c r="A2" s="219" t="s">
        <v>144</v>
      </c>
      <c r="B2" s="218">
        <v>201</v>
      </c>
      <c r="C2" s="117">
        <v>202</v>
      </c>
      <c r="D2" s="118">
        <v>203</v>
      </c>
      <c r="E2" s="117">
        <v>204</v>
      </c>
      <c r="F2" s="117">
        <v>205</v>
      </c>
      <c r="G2" s="117">
        <v>206</v>
      </c>
      <c r="H2" s="117">
        <v>207</v>
      </c>
      <c r="I2" s="117">
        <v>208</v>
      </c>
      <c r="J2" s="117">
        <v>209</v>
      </c>
      <c r="K2" s="117">
        <v>210</v>
      </c>
      <c r="L2" s="110"/>
    </row>
    <row r="3" spans="1:14" ht="24.75" customHeight="1" x14ac:dyDescent="0.2">
      <c r="A3" s="207" t="s">
        <v>117</v>
      </c>
      <c r="B3" s="405" t="s">
        <v>339</v>
      </c>
      <c r="C3" s="399" t="s">
        <v>135</v>
      </c>
      <c r="D3" s="400" t="s">
        <v>341</v>
      </c>
      <c r="E3" s="548" t="s">
        <v>363</v>
      </c>
      <c r="F3" s="220"/>
      <c r="G3" s="220"/>
      <c r="H3" s="220"/>
      <c r="I3" s="220"/>
      <c r="J3" s="220"/>
      <c r="K3" s="220"/>
      <c r="L3" s="110"/>
    </row>
    <row r="4" spans="1:14" ht="12.75" customHeight="1" x14ac:dyDescent="0.2">
      <c r="A4" s="112" t="s">
        <v>142</v>
      </c>
      <c r="B4" s="204">
        <v>0</v>
      </c>
      <c r="C4" s="205">
        <v>0</v>
      </c>
      <c r="D4" s="205">
        <v>0</v>
      </c>
      <c r="E4" s="206">
        <v>0</v>
      </c>
      <c r="F4" s="206">
        <v>0</v>
      </c>
      <c r="G4" s="206">
        <v>0</v>
      </c>
      <c r="H4" s="206">
        <v>0</v>
      </c>
      <c r="I4" s="206">
        <v>0</v>
      </c>
      <c r="J4" s="206">
        <v>0</v>
      </c>
      <c r="K4" s="206">
        <v>0</v>
      </c>
      <c r="L4" s="110"/>
    </row>
    <row r="5" spans="1:14" ht="12.75" customHeight="1" x14ac:dyDescent="0.2">
      <c r="A5" s="85" t="s">
        <v>115</v>
      </c>
      <c r="B5" s="312">
        <v>101.798</v>
      </c>
      <c r="C5" s="313">
        <v>20.5</v>
      </c>
      <c r="D5" s="315">
        <v>7</v>
      </c>
      <c r="E5" s="315">
        <v>114</v>
      </c>
      <c r="F5" s="16"/>
      <c r="G5" s="16"/>
      <c r="H5" s="16"/>
      <c r="I5" s="16"/>
      <c r="J5" s="16"/>
      <c r="K5" s="16"/>
      <c r="L5" s="110"/>
    </row>
    <row r="6" spans="1:14" ht="12.75" customHeight="1" x14ac:dyDescent="0.2">
      <c r="A6" s="85" t="s">
        <v>141</v>
      </c>
      <c r="B6" s="314">
        <v>0.9</v>
      </c>
      <c r="C6" s="315">
        <v>0.9</v>
      </c>
      <c r="D6" s="509">
        <v>0.85</v>
      </c>
      <c r="E6" s="315">
        <v>0.9</v>
      </c>
      <c r="F6" s="16"/>
      <c r="G6" s="16"/>
      <c r="H6" s="16"/>
      <c r="I6" s="16"/>
      <c r="J6" s="16"/>
      <c r="K6" s="16"/>
      <c r="L6" s="110"/>
    </row>
    <row r="7" spans="1:14" ht="12.75" customHeight="1" x14ac:dyDescent="0.2">
      <c r="A7" s="85" t="s">
        <v>116</v>
      </c>
      <c r="B7" s="316">
        <v>3.2002433645144115</v>
      </c>
      <c r="C7" s="317">
        <v>1.8761178344768039</v>
      </c>
      <c r="D7" s="513">
        <v>0.94099999999999995</v>
      </c>
      <c r="E7" s="550">
        <v>8.76</v>
      </c>
      <c r="F7" s="16"/>
      <c r="G7" s="16"/>
      <c r="H7" s="16"/>
      <c r="I7" s="16"/>
      <c r="J7" s="16"/>
      <c r="K7" s="16"/>
      <c r="L7" s="110"/>
      <c r="N7" s="549" t="s">
        <v>364</v>
      </c>
    </row>
    <row r="8" spans="1:14" s="529" customFormat="1" ht="12.75" customHeight="1" x14ac:dyDescent="0.2">
      <c r="A8" s="523" t="s">
        <v>352</v>
      </c>
      <c r="B8" s="524">
        <v>3</v>
      </c>
      <c r="C8" s="525">
        <v>3</v>
      </c>
      <c r="D8" s="526">
        <v>3</v>
      </c>
      <c r="E8" s="527">
        <v>5</v>
      </c>
      <c r="F8" s="230"/>
      <c r="G8" s="230"/>
      <c r="H8" s="230"/>
      <c r="I8" s="230"/>
      <c r="J8" s="230"/>
      <c r="K8" s="230"/>
      <c r="L8" s="528"/>
      <c r="N8" s="544" t="s">
        <v>356</v>
      </c>
    </row>
    <row r="9" spans="1:14" ht="12.75" customHeight="1" x14ac:dyDescent="0.2">
      <c r="A9" s="244" t="s">
        <v>230</v>
      </c>
      <c r="B9" s="328">
        <v>6</v>
      </c>
      <c r="C9" s="328">
        <v>6</v>
      </c>
      <c r="D9" s="511">
        <v>5</v>
      </c>
      <c r="E9" s="82">
        <v>5</v>
      </c>
      <c r="F9" s="16"/>
      <c r="G9" s="16"/>
      <c r="H9" s="16"/>
      <c r="I9" s="16"/>
      <c r="J9" s="16"/>
      <c r="K9" s="16"/>
      <c r="L9" s="110"/>
      <c r="N9" s="545" t="s">
        <v>357</v>
      </c>
    </row>
    <row r="10" spans="1:14" ht="12.75" customHeight="1" x14ac:dyDescent="0.2">
      <c r="A10" s="244" t="s">
        <v>235</v>
      </c>
      <c r="B10" s="328">
        <v>0</v>
      </c>
      <c r="C10" s="328">
        <v>0</v>
      </c>
      <c r="D10" s="328">
        <v>0</v>
      </c>
      <c r="E10" s="328">
        <v>0</v>
      </c>
      <c r="F10" s="16"/>
      <c r="G10" s="16"/>
      <c r="H10" s="16"/>
      <c r="I10" s="16"/>
      <c r="J10" s="16"/>
      <c r="K10" s="16"/>
      <c r="L10" s="110"/>
      <c r="N10" s="545" t="s">
        <v>358</v>
      </c>
    </row>
    <row r="11" spans="1:14" ht="12.75" customHeight="1" x14ac:dyDescent="0.2">
      <c r="A11" s="244" t="s">
        <v>234</v>
      </c>
      <c r="B11" s="328">
        <v>0</v>
      </c>
      <c r="C11" s="328">
        <v>0</v>
      </c>
      <c r="D11" s="328">
        <v>0</v>
      </c>
      <c r="E11" s="328">
        <v>0</v>
      </c>
      <c r="F11" s="16"/>
      <c r="G11" s="16"/>
      <c r="H11" s="16"/>
      <c r="I11" s="16"/>
      <c r="J11" s="16"/>
      <c r="K11" s="16"/>
      <c r="L11" s="110"/>
      <c r="N11" s="545" t="s">
        <v>359</v>
      </c>
    </row>
    <row r="12" spans="1:14" ht="12.75" customHeight="1" x14ac:dyDescent="0.2">
      <c r="A12" s="244" t="s">
        <v>233</v>
      </c>
      <c r="B12" s="328">
        <v>0</v>
      </c>
      <c r="C12" s="328">
        <v>0</v>
      </c>
      <c r="D12" s="328">
        <v>0</v>
      </c>
      <c r="E12" s="328">
        <v>0</v>
      </c>
      <c r="F12" s="16"/>
      <c r="G12" s="16"/>
      <c r="H12" s="16"/>
      <c r="I12" s="16"/>
      <c r="J12" s="16"/>
      <c r="K12" s="16"/>
      <c r="L12" s="110"/>
      <c r="N12" s="545" t="s">
        <v>360</v>
      </c>
    </row>
    <row r="13" spans="1:14" ht="12.75" customHeight="1" x14ac:dyDescent="0.2">
      <c r="A13" s="244" t="s">
        <v>232</v>
      </c>
      <c r="B13" s="328">
        <v>0</v>
      </c>
      <c r="C13" s="328">
        <v>0</v>
      </c>
      <c r="D13" s="328">
        <v>0</v>
      </c>
      <c r="E13" s="328">
        <v>0</v>
      </c>
      <c r="F13" s="16"/>
      <c r="G13" s="16"/>
      <c r="H13" s="16"/>
      <c r="I13" s="16"/>
      <c r="J13" s="16"/>
      <c r="K13" s="16"/>
      <c r="L13" s="110"/>
      <c r="N13" s="545" t="s">
        <v>361</v>
      </c>
    </row>
    <row r="14" spans="1:14" ht="12.75" customHeight="1" x14ac:dyDescent="0.2">
      <c r="A14" s="244" t="s">
        <v>231</v>
      </c>
      <c r="B14" s="328">
        <v>0</v>
      </c>
      <c r="C14" s="328">
        <v>0</v>
      </c>
      <c r="D14" s="328">
        <v>0</v>
      </c>
      <c r="E14" s="328">
        <v>0</v>
      </c>
      <c r="F14" s="16"/>
      <c r="G14" s="16"/>
      <c r="H14" s="16"/>
      <c r="I14" s="16"/>
      <c r="J14" s="16"/>
      <c r="K14" s="16"/>
      <c r="L14" s="110"/>
      <c r="N14" s="545" t="s">
        <v>362</v>
      </c>
    </row>
    <row r="15" spans="1:14" ht="12.75" customHeight="1" x14ac:dyDescent="0.2">
      <c r="A15" s="244" t="s">
        <v>193</v>
      </c>
      <c r="B15" s="250">
        <v>201</v>
      </c>
      <c r="C15" s="250">
        <v>202</v>
      </c>
      <c r="D15" s="250">
        <v>203</v>
      </c>
      <c r="E15" s="250">
        <v>103</v>
      </c>
      <c r="F15" s="250">
        <f t="shared" ref="F15:K15" si="0">F3</f>
        <v>0</v>
      </c>
      <c r="G15" s="250">
        <f t="shared" si="0"/>
        <v>0</v>
      </c>
      <c r="H15" s="250">
        <f t="shared" si="0"/>
        <v>0</v>
      </c>
      <c r="I15" s="250">
        <f t="shared" si="0"/>
        <v>0</v>
      </c>
      <c r="J15" s="250">
        <f t="shared" si="0"/>
        <v>0</v>
      </c>
      <c r="K15" s="250">
        <f t="shared" si="0"/>
        <v>0</v>
      </c>
      <c r="L15" s="110"/>
    </row>
    <row r="16" spans="1:14" ht="12.75" customHeight="1" x14ac:dyDescent="0.2">
      <c r="A16" s="155" t="s">
        <v>140</v>
      </c>
      <c r="B16" s="110"/>
      <c r="C16" s="130"/>
      <c r="D16" s="130"/>
      <c r="E16" s="130"/>
      <c r="F16" s="130"/>
      <c r="G16" s="130"/>
      <c r="H16" s="130"/>
      <c r="I16" s="130"/>
      <c r="J16" s="130"/>
      <c r="K16" s="130"/>
      <c r="L16" s="110"/>
    </row>
    <row r="17" spans="1:12" ht="12.75" customHeight="1" x14ac:dyDescent="0.2">
      <c r="A17" s="87" t="s">
        <v>118</v>
      </c>
      <c r="B17" s="184">
        <v>0</v>
      </c>
      <c r="C17" s="149">
        <v>0</v>
      </c>
      <c r="D17" s="45">
        <v>0</v>
      </c>
      <c r="E17" s="45">
        <v>0</v>
      </c>
      <c r="F17" s="179"/>
      <c r="G17" s="179"/>
      <c r="H17" s="179"/>
      <c r="I17" s="179"/>
      <c r="J17" s="179"/>
      <c r="K17" s="179"/>
      <c r="L17" s="110"/>
    </row>
    <row r="18" spans="1:12" ht="12.75" customHeight="1" x14ac:dyDescent="0.2">
      <c r="A18" s="88" t="s">
        <v>79</v>
      </c>
      <c r="B18" s="157">
        <v>0</v>
      </c>
      <c r="C18" s="134">
        <v>0</v>
      </c>
      <c r="D18" s="16">
        <v>0</v>
      </c>
      <c r="E18" s="16">
        <v>0</v>
      </c>
      <c r="F18" s="24"/>
      <c r="G18" s="24"/>
      <c r="H18" s="24"/>
      <c r="I18" s="24"/>
      <c r="J18" s="24"/>
      <c r="K18" s="24"/>
      <c r="L18" s="110"/>
    </row>
    <row r="19" spans="1:12" ht="12.75" customHeight="1" x14ac:dyDescent="0.2">
      <c r="A19" s="88" t="s">
        <v>80</v>
      </c>
      <c r="B19" s="157">
        <v>0</v>
      </c>
      <c r="C19" s="134">
        <v>0</v>
      </c>
      <c r="D19" s="16">
        <v>0</v>
      </c>
      <c r="E19" s="16">
        <v>0</v>
      </c>
      <c r="F19" s="24"/>
      <c r="G19" s="24"/>
      <c r="H19" s="24"/>
      <c r="I19" s="24"/>
      <c r="J19" s="24"/>
      <c r="K19" s="24"/>
      <c r="L19" s="110"/>
    </row>
    <row r="20" spans="1:12" ht="12.75" customHeight="1" x14ac:dyDescent="0.2">
      <c r="A20" s="88" t="s">
        <v>81</v>
      </c>
      <c r="B20" s="157">
        <v>0</v>
      </c>
      <c r="C20" s="134">
        <v>0</v>
      </c>
      <c r="D20" s="16">
        <v>0</v>
      </c>
      <c r="E20" s="16">
        <v>0</v>
      </c>
      <c r="F20" s="24"/>
      <c r="G20" s="24"/>
      <c r="H20" s="24"/>
      <c r="I20" s="24"/>
      <c r="J20" s="24"/>
      <c r="K20" s="24"/>
      <c r="L20" s="110"/>
    </row>
    <row r="21" spans="1:12" ht="12.75" customHeight="1" x14ac:dyDescent="0.2">
      <c r="A21" s="88" t="s">
        <v>38</v>
      </c>
      <c r="B21" s="157">
        <v>0</v>
      </c>
      <c r="C21" s="134">
        <v>0</v>
      </c>
      <c r="D21" s="16">
        <v>0</v>
      </c>
      <c r="E21" s="16">
        <v>0</v>
      </c>
      <c r="F21" s="24"/>
      <c r="G21" s="24"/>
      <c r="H21" s="24"/>
      <c r="I21" s="24"/>
      <c r="J21" s="24"/>
      <c r="K21" s="24"/>
      <c r="L21" s="110"/>
    </row>
    <row r="22" spans="1:12" ht="12.75" customHeight="1" x14ac:dyDescent="0.2">
      <c r="A22" s="88" t="s">
        <v>82</v>
      </c>
      <c r="B22" s="157">
        <v>0</v>
      </c>
      <c r="C22" s="134">
        <v>0</v>
      </c>
      <c r="D22" s="16">
        <v>0</v>
      </c>
      <c r="E22" s="16">
        <v>0</v>
      </c>
      <c r="F22" s="24"/>
      <c r="G22" s="24"/>
      <c r="H22" s="24"/>
      <c r="I22" s="24"/>
      <c r="J22" s="24"/>
      <c r="K22" s="24"/>
      <c r="L22" s="110"/>
    </row>
    <row r="23" spans="1:12" ht="12.75" customHeight="1" x14ac:dyDescent="0.2">
      <c r="A23" s="89" t="s">
        <v>22</v>
      </c>
      <c r="B23" s="77">
        <v>0</v>
      </c>
      <c r="C23" s="68">
        <v>0</v>
      </c>
      <c r="D23" s="175">
        <v>0</v>
      </c>
      <c r="E23" s="175">
        <v>0</v>
      </c>
      <c r="F23" s="180"/>
      <c r="G23" s="180"/>
      <c r="H23" s="180"/>
      <c r="I23" s="180"/>
      <c r="J23" s="180"/>
      <c r="K23" s="180"/>
      <c r="L23" s="110"/>
    </row>
    <row r="24" spans="1:12" ht="12.75" customHeight="1" x14ac:dyDescent="0.2">
      <c r="A24" s="77" t="s">
        <v>23</v>
      </c>
      <c r="B24" s="77">
        <v>0</v>
      </c>
      <c r="C24" s="68">
        <v>0</v>
      </c>
      <c r="D24" s="175">
        <v>0</v>
      </c>
      <c r="E24" s="175">
        <v>0</v>
      </c>
      <c r="F24" s="180"/>
      <c r="G24" s="180"/>
      <c r="H24" s="180"/>
      <c r="I24" s="180"/>
      <c r="J24" s="180"/>
      <c r="K24" s="180"/>
      <c r="L24" s="110"/>
    </row>
    <row r="25" spans="1:12" ht="12.75" customHeight="1" x14ac:dyDescent="0.2">
      <c r="A25" s="90" t="s">
        <v>24</v>
      </c>
      <c r="B25" s="157">
        <v>0</v>
      </c>
      <c r="C25" s="134">
        <v>0</v>
      </c>
      <c r="D25" s="16">
        <v>0</v>
      </c>
      <c r="E25" s="16">
        <v>0</v>
      </c>
      <c r="F25" s="24"/>
      <c r="G25" s="24"/>
      <c r="H25" s="24"/>
      <c r="I25" s="24"/>
      <c r="J25" s="24"/>
      <c r="K25" s="24"/>
      <c r="L25" s="110"/>
    </row>
    <row r="26" spans="1:12" ht="12.75" customHeight="1" x14ac:dyDescent="0.2">
      <c r="A26" s="90" t="s">
        <v>25</v>
      </c>
      <c r="B26" s="157">
        <v>0</v>
      </c>
      <c r="C26" s="134">
        <v>0</v>
      </c>
      <c r="D26" s="16">
        <v>0</v>
      </c>
      <c r="E26" s="16">
        <v>0</v>
      </c>
      <c r="F26" s="24"/>
      <c r="G26" s="24"/>
      <c r="H26" s="24"/>
      <c r="I26" s="24"/>
      <c r="J26" s="24"/>
      <c r="K26" s="24"/>
      <c r="L26" s="110"/>
    </row>
    <row r="27" spans="1:12" ht="12.75" customHeight="1" x14ac:dyDescent="0.2">
      <c r="A27" s="90" t="s">
        <v>26</v>
      </c>
      <c r="B27" s="157">
        <v>0</v>
      </c>
      <c r="C27" s="134">
        <v>0</v>
      </c>
      <c r="D27" s="16">
        <v>0</v>
      </c>
      <c r="E27" s="16">
        <v>0</v>
      </c>
      <c r="F27" s="24"/>
      <c r="G27" s="24"/>
      <c r="H27" s="24"/>
      <c r="I27" s="24"/>
      <c r="J27" s="24"/>
      <c r="K27" s="24"/>
      <c r="L27" s="110"/>
    </row>
    <row r="28" spans="1:12" ht="12.75" customHeight="1" x14ac:dyDescent="0.2">
      <c r="A28" s="90" t="s">
        <v>27</v>
      </c>
      <c r="B28" s="157">
        <v>0</v>
      </c>
      <c r="C28" s="134">
        <v>0</v>
      </c>
      <c r="D28" s="16">
        <v>0</v>
      </c>
      <c r="E28" s="16">
        <v>0</v>
      </c>
      <c r="F28" s="24"/>
      <c r="G28" s="24"/>
      <c r="H28" s="24"/>
      <c r="I28" s="24"/>
      <c r="J28" s="24"/>
      <c r="K28" s="24"/>
      <c r="L28" s="110"/>
    </row>
    <row r="29" spans="1:12" ht="12.75" customHeight="1" x14ac:dyDescent="0.2">
      <c r="A29" s="90" t="s">
        <v>28</v>
      </c>
      <c r="B29" s="157">
        <v>0</v>
      </c>
      <c r="C29" s="134">
        <v>0</v>
      </c>
      <c r="D29" s="16">
        <v>0</v>
      </c>
      <c r="E29" s="546">
        <v>0.60129999999999995</v>
      </c>
      <c r="F29" s="24"/>
      <c r="G29" s="24"/>
      <c r="H29" s="24"/>
      <c r="I29" s="24"/>
      <c r="J29" s="24"/>
      <c r="K29" s="24"/>
      <c r="L29" s="110"/>
    </row>
    <row r="30" spans="1:12" ht="12.75" customHeight="1" x14ac:dyDescent="0.2">
      <c r="A30" s="90" t="s">
        <v>29</v>
      </c>
      <c r="B30" s="157">
        <v>0</v>
      </c>
      <c r="C30" s="134">
        <v>0</v>
      </c>
      <c r="D30" s="16">
        <v>0</v>
      </c>
      <c r="E30" s="16">
        <v>0</v>
      </c>
      <c r="F30" s="24"/>
      <c r="G30" s="24"/>
      <c r="H30" s="24"/>
      <c r="I30" s="24"/>
      <c r="J30" s="24"/>
      <c r="K30" s="24"/>
      <c r="L30" s="110"/>
    </row>
    <row r="31" spans="1:12" ht="12.75" customHeight="1" x14ac:dyDescent="0.2">
      <c r="A31" s="91" t="s">
        <v>31</v>
      </c>
      <c r="B31" s="158">
        <v>0</v>
      </c>
      <c r="C31" s="135">
        <v>0</v>
      </c>
      <c r="D31" s="16">
        <v>0</v>
      </c>
      <c r="E31" s="16">
        <v>0</v>
      </c>
      <c r="F31" s="24"/>
      <c r="G31" s="24"/>
      <c r="H31" s="24"/>
      <c r="I31" s="24"/>
      <c r="J31" s="24"/>
      <c r="K31" s="24"/>
      <c r="L31" s="110"/>
    </row>
    <row r="32" spans="1:12" ht="12.75" customHeight="1" x14ac:dyDescent="0.2">
      <c r="A32" s="92" t="s">
        <v>32</v>
      </c>
      <c r="B32" s="159">
        <v>0</v>
      </c>
      <c r="C32" s="136">
        <v>0</v>
      </c>
      <c r="D32" s="61">
        <v>0</v>
      </c>
      <c r="E32" s="61">
        <v>0</v>
      </c>
      <c r="F32" s="181"/>
      <c r="G32" s="181"/>
      <c r="H32" s="181"/>
      <c r="I32" s="181"/>
      <c r="J32" s="181"/>
      <c r="K32" s="181"/>
      <c r="L32" s="110"/>
    </row>
    <row r="33" spans="1:12" ht="12.75" customHeight="1" x14ac:dyDescent="0.2">
      <c r="A33" s="91" t="s">
        <v>2</v>
      </c>
      <c r="B33" s="160">
        <v>0</v>
      </c>
      <c r="C33" s="137">
        <v>0</v>
      </c>
      <c r="D33" s="16">
        <v>0</v>
      </c>
      <c r="E33" s="16">
        <v>0</v>
      </c>
      <c r="F33" s="24"/>
      <c r="G33" s="24"/>
      <c r="H33" s="24"/>
      <c r="I33" s="24"/>
      <c r="J33" s="24"/>
      <c r="K33" s="24"/>
      <c r="L33" s="110"/>
    </row>
    <row r="34" spans="1:12" ht="12.75" customHeight="1" x14ac:dyDescent="0.2">
      <c r="A34" s="93" t="s">
        <v>3</v>
      </c>
      <c r="B34" s="161">
        <v>0.14000000000000001</v>
      </c>
      <c r="C34" s="138">
        <v>2.057096363025656E-2</v>
      </c>
      <c r="D34" s="181">
        <v>7.11E-3</v>
      </c>
      <c r="E34" s="547">
        <v>7.2040000000000007E-2</v>
      </c>
      <c r="F34" s="181"/>
      <c r="G34" s="181"/>
      <c r="H34" s="181"/>
      <c r="I34" s="181"/>
      <c r="J34" s="181"/>
      <c r="K34" s="181"/>
      <c r="L34" s="110"/>
    </row>
    <row r="35" spans="1:12" ht="12.75" customHeight="1" x14ac:dyDescent="0.2">
      <c r="A35" s="91" t="s">
        <v>4</v>
      </c>
      <c r="B35" s="160">
        <v>0</v>
      </c>
      <c r="C35" s="135">
        <v>0</v>
      </c>
      <c r="D35" s="230">
        <v>0</v>
      </c>
      <c r="E35" s="230">
        <v>0</v>
      </c>
      <c r="F35" s="24"/>
      <c r="G35" s="24"/>
      <c r="H35" s="24"/>
      <c r="I35" s="24"/>
      <c r="J35" s="24"/>
      <c r="K35" s="24"/>
      <c r="L35" s="110"/>
    </row>
    <row r="36" spans="1:12" ht="12.75" customHeight="1" x14ac:dyDescent="0.2">
      <c r="A36" s="91" t="s">
        <v>5</v>
      </c>
      <c r="B36" s="162">
        <v>0.86</v>
      </c>
      <c r="C36" s="139">
        <v>0.97849450118860004</v>
      </c>
      <c r="D36" s="24">
        <v>0.99289000000000005</v>
      </c>
      <c r="E36" s="546">
        <v>0.32679999999999998</v>
      </c>
      <c r="F36" s="24"/>
      <c r="G36" s="24"/>
      <c r="H36" s="24"/>
      <c r="I36" s="24"/>
      <c r="J36" s="24"/>
      <c r="K36" s="24"/>
      <c r="L36" s="110"/>
    </row>
    <row r="37" spans="1:12" ht="12.75" customHeight="1" x14ac:dyDescent="0.2">
      <c r="A37" s="94" t="s">
        <v>6</v>
      </c>
      <c r="B37" s="160">
        <v>0</v>
      </c>
      <c r="C37" s="137">
        <v>0</v>
      </c>
      <c r="D37" s="230">
        <v>0</v>
      </c>
      <c r="E37" s="230">
        <v>0</v>
      </c>
      <c r="F37" s="24"/>
      <c r="G37" s="24"/>
      <c r="H37" s="24"/>
      <c r="I37" s="24"/>
      <c r="J37" s="24"/>
      <c r="K37" s="24"/>
      <c r="L37" s="110"/>
    </row>
    <row r="38" spans="1:12" ht="12.75" customHeight="1" x14ac:dyDescent="0.2">
      <c r="A38" s="94" t="s">
        <v>7</v>
      </c>
      <c r="B38" s="160">
        <v>0</v>
      </c>
      <c r="C38" s="137">
        <v>0</v>
      </c>
      <c r="D38" s="230">
        <v>0</v>
      </c>
      <c r="E38" s="230">
        <v>0</v>
      </c>
      <c r="F38" s="24"/>
      <c r="G38" s="24"/>
      <c r="H38" s="24"/>
      <c r="I38" s="24"/>
      <c r="J38" s="24"/>
      <c r="K38" s="24"/>
      <c r="L38" s="110"/>
    </row>
    <row r="39" spans="1:12" ht="12.75" customHeight="1" x14ac:dyDescent="0.2">
      <c r="A39" s="95" t="s">
        <v>8</v>
      </c>
      <c r="B39" s="163">
        <v>0</v>
      </c>
      <c r="C39" s="140">
        <v>0</v>
      </c>
      <c r="D39" s="229">
        <v>0</v>
      </c>
      <c r="E39" s="229">
        <v>0</v>
      </c>
      <c r="F39" s="46"/>
      <c r="G39" s="46"/>
      <c r="H39" s="46"/>
      <c r="I39" s="46"/>
      <c r="J39" s="46"/>
      <c r="K39" s="46"/>
      <c r="L39" s="110"/>
    </row>
    <row r="40" spans="1:12" ht="12.75" customHeight="1" x14ac:dyDescent="0.2">
      <c r="A40" s="94" t="s">
        <v>9</v>
      </c>
      <c r="B40" s="160">
        <v>0</v>
      </c>
      <c r="C40" s="137">
        <v>0</v>
      </c>
      <c r="D40" s="230">
        <v>0</v>
      </c>
      <c r="E40" s="230">
        <v>0</v>
      </c>
      <c r="F40" s="24"/>
      <c r="G40" s="24"/>
      <c r="H40" s="24"/>
      <c r="I40" s="24"/>
      <c r="J40" s="24"/>
      <c r="K40" s="24"/>
      <c r="L40" s="110"/>
    </row>
    <row r="41" spans="1:12" ht="12.75" customHeight="1" x14ac:dyDescent="0.2">
      <c r="A41" s="95" t="s">
        <v>10</v>
      </c>
      <c r="B41" s="163">
        <v>0</v>
      </c>
      <c r="C41" s="140">
        <v>0</v>
      </c>
      <c r="D41" s="229">
        <v>0</v>
      </c>
      <c r="E41" s="229">
        <v>0</v>
      </c>
      <c r="F41" s="46"/>
      <c r="G41" s="46"/>
      <c r="H41" s="46"/>
      <c r="I41" s="46"/>
      <c r="J41" s="46"/>
      <c r="K41" s="46"/>
      <c r="L41" s="110"/>
    </row>
    <row r="42" spans="1:12" ht="12.75" customHeight="1" x14ac:dyDescent="0.2">
      <c r="A42" s="94" t="s">
        <v>11</v>
      </c>
      <c r="B42" s="160">
        <v>0</v>
      </c>
      <c r="C42" s="137">
        <v>0</v>
      </c>
      <c r="D42" s="230">
        <v>0</v>
      </c>
      <c r="E42" s="230">
        <v>0</v>
      </c>
      <c r="F42" s="24"/>
      <c r="G42" s="24"/>
      <c r="H42" s="24"/>
      <c r="I42" s="24"/>
      <c r="J42" s="24"/>
      <c r="K42" s="24"/>
      <c r="L42" s="110"/>
    </row>
    <row r="43" spans="1:12" ht="12.75" customHeight="1" x14ac:dyDescent="0.2">
      <c r="A43" s="96" t="s">
        <v>12</v>
      </c>
      <c r="B43" s="160">
        <v>0</v>
      </c>
      <c r="C43" s="137">
        <v>0</v>
      </c>
      <c r="D43" s="230">
        <v>0</v>
      </c>
      <c r="E43" s="230">
        <v>0</v>
      </c>
      <c r="F43" s="24"/>
      <c r="G43" s="24"/>
      <c r="H43" s="24"/>
      <c r="I43" s="24"/>
      <c r="J43" s="24"/>
      <c r="K43" s="24"/>
      <c r="L43" s="110"/>
    </row>
    <row r="44" spans="1:12" ht="12.75" customHeight="1" x14ac:dyDescent="0.2">
      <c r="A44" s="94" t="s">
        <v>13</v>
      </c>
      <c r="B44" s="160">
        <v>0</v>
      </c>
      <c r="C44" s="137">
        <v>0</v>
      </c>
      <c r="D44" s="230">
        <v>0</v>
      </c>
      <c r="E44" s="230">
        <v>0</v>
      </c>
      <c r="F44" s="24"/>
      <c r="G44" s="24"/>
      <c r="H44" s="24"/>
      <c r="I44" s="24"/>
      <c r="J44" s="24"/>
      <c r="K44" s="24"/>
      <c r="L44" s="110"/>
    </row>
    <row r="45" spans="1:12" ht="12.75" customHeight="1" x14ac:dyDescent="0.2">
      <c r="A45" s="95" t="s">
        <v>35</v>
      </c>
      <c r="B45" s="163">
        <v>0</v>
      </c>
      <c r="C45" s="140">
        <v>0</v>
      </c>
      <c r="D45" s="229">
        <v>0</v>
      </c>
      <c r="E45" s="229">
        <v>0</v>
      </c>
      <c r="F45" s="46"/>
      <c r="G45" s="46"/>
      <c r="H45" s="46"/>
      <c r="I45" s="46"/>
      <c r="J45" s="46"/>
      <c r="K45" s="46"/>
      <c r="L45" s="110"/>
    </row>
    <row r="46" spans="1:12" ht="12.75" customHeight="1" x14ac:dyDescent="0.2">
      <c r="A46" s="94" t="s">
        <v>14</v>
      </c>
      <c r="B46" s="160">
        <v>0</v>
      </c>
      <c r="C46" s="137">
        <v>0</v>
      </c>
      <c r="D46" s="230">
        <v>0</v>
      </c>
      <c r="E46" s="230">
        <v>0</v>
      </c>
      <c r="F46" s="24"/>
      <c r="G46" s="24"/>
      <c r="H46" s="24"/>
      <c r="I46" s="24"/>
      <c r="J46" s="24"/>
      <c r="K46" s="24"/>
      <c r="L46" s="110"/>
    </row>
    <row r="47" spans="1:12" ht="12.75" customHeight="1" x14ac:dyDescent="0.2">
      <c r="A47" s="94" t="s">
        <v>15</v>
      </c>
      <c r="B47" s="160">
        <v>0</v>
      </c>
      <c r="C47" s="137">
        <v>0</v>
      </c>
      <c r="D47" s="230">
        <v>0</v>
      </c>
      <c r="E47" s="230">
        <v>0</v>
      </c>
      <c r="F47" s="24"/>
      <c r="G47" s="24"/>
      <c r="H47" s="24"/>
      <c r="I47" s="24"/>
      <c r="J47" s="24"/>
      <c r="K47" s="24"/>
      <c r="L47" s="110"/>
    </row>
    <row r="48" spans="1:12" ht="12.75" customHeight="1" x14ac:dyDescent="0.2">
      <c r="A48" s="95" t="s">
        <v>16</v>
      </c>
      <c r="B48" s="163">
        <v>0</v>
      </c>
      <c r="C48" s="140">
        <v>0</v>
      </c>
      <c r="D48" s="229">
        <v>0</v>
      </c>
      <c r="E48" s="229">
        <v>0</v>
      </c>
      <c r="F48" s="46"/>
      <c r="G48" s="46"/>
      <c r="H48" s="46"/>
      <c r="I48" s="46"/>
      <c r="J48" s="46"/>
      <c r="K48" s="46"/>
      <c r="L48" s="110"/>
    </row>
    <row r="49" spans="1:12" ht="12.75" customHeight="1" x14ac:dyDescent="0.2">
      <c r="A49" s="94" t="s">
        <v>17</v>
      </c>
      <c r="B49" s="160">
        <v>0</v>
      </c>
      <c r="C49" s="137">
        <v>0</v>
      </c>
      <c r="D49" s="230">
        <v>0</v>
      </c>
      <c r="E49" s="230">
        <v>0</v>
      </c>
      <c r="F49" s="24"/>
      <c r="G49" s="24"/>
      <c r="H49" s="24"/>
      <c r="I49" s="24"/>
      <c r="J49" s="24"/>
      <c r="K49" s="24"/>
      <c r="L49" s="110"/>
    </row>
    <row r="50" spans="1:12" ht="12.75" customHeight="1" x14ac:dyDescent="0.2">
      <c r="A50" s="95" t="s">
        <v>18</v>
      </c>
      <c r="B50" s="163">
        <v>0</v>
      </c>
      <c r="C50" s="140">
        <v>0</v>
      </c>
      <c r="D50" s="229">
        <v>0</v>
      </c>
      <c r="E50" s="229">
        <v>0</v>
      </c>
      <c r="F50" s="46"/>
      <c r="G50" s="46"/>
      <c r="H50" s="46"/>
      <c r="I50" s="46"/>
      <c r="J50" s="46"/>
      <c r="K50" s="46"/>
      <c r="L50" s="110"/>
    </row>
    <row r="51" spans="1:12" ht="12.75" customHeight="1" x14ac:dyDescent="0.2">
      <c r="A51" s="94" t="s">
        <v>19</v>
      </c>
      <c r="B51" s="160">
        <v>0</v>
      </c>
      <c r="C51" s="137">
        <v>0</v>
      </c>
      <c r="D51" s="16">
        <v>0</v>
      </c>
      <c r="E51" s="16">
        <v>0</v>
      </c>
      <c r="F51" s="24"/>
      <c r="G51" s="24"/>
      <c r="H51" s="24"/>
      <c r="I51" s="24"/>
      <c r="J51" s="24"/>
      <c r="K51" s="24"/>
      <c r="L51" s="110"/>
    </row>
    <row r="52" spans="1:12" ht="12.75" customHeight="1" x14ac:dyDescent="0.2">
      <c r="A52" s="95" t="s">
        <v>20</v>
      </c>
      <c r="B52" s="163">
        <v>0</v>
      </c>
      <c r="C52" s="140">
        <v>0</v>
      </c>
      <c r="D52" s="47">
        <v>0</v>
      </c>
      <c r="E52" s="47">
        <v>0</v>
      </c>
      <c r="F52" s="46"/>
      <c r="G52" s="46"/>
      <c r="H52" s="46"/>
      <c r="I52" s="46"/>
      <c r="J52" s="46"/>
      <c r="K52" s="46"/>
      <c r="L52" s="110"/>
    </row>
    <row r="53" spans="1:12" ht="12.75" customHeight="1" x14ac:dyDescent="0.2">
      <c r="A53" s="94" t="s">
        <v>21</v>
      </c>
      <c r="B53" s="160">
        <v>0</v>
      </c>
      <c r="C53" s="137">
        <v>0</v>
      </c>
      <c r="D53" s="16">
        <v>0</v>
      </c>
      <c r="E53" s="16">
        <v>0</v>
      </c>
      <c r="F53" s="24"/>
      <c r="G53" s="24"/>
      <c r="H53" s="24"/>
      <c r="I53" s="24"/>
      <c r="J53" s="24"/>
      <c r="K53" s="24"/>
      <c r="L53" s="110"/>
    </row>
    <row r="54" spans="1:12" ht="12.75" customHeight="1" x14ac:dyDescent="0.2">
      <c r="A54" s="96" t="s">
        <v>36</v>
      </c>
      <c r="B54" s="160">
        <v>0</v>
      </c>
      <c r="C54" s="137">
        <v>0</v>
      </c>
      <c r="D54" s="16">
        <v>0</v>
      </c>
      <c r="E54" s="16">
        <v>0</v>
      </c>
      <c r="F54" s="24"/>
      <c r="G54" s="24"/>
      <c r="H54" s="24"/>
      <c r="I54" s="24"/>
      <c r="J54" s="24"/>
      <c r="K54" s="24"/>
      <c r="L54" s="110"/>
    </row>
    <row r="55" spans="1:12" ht="12.75" customHeight="1" x14ac:dyDescent="0.2">
      <c r="A55" s="96" t="s">
        <v>83</v>
      </c>
      <c r="B55" s="160">
        <v>0</v>
      </c>
      <c r="C55" s="137">
        <v>0</v>
      </c>
      <c r="D55" s="16">
        <v>0</v>
      </c>
      <c r="E55" s="16">
        <v>0</v>
      </c>
      <c r="F55" s="24"/>
      <c r="G55" s="24"/>
      <c r="H55" s="24"/>
      <c r="I55" s="24"/>
      <c r="J55" s="24"/>
      <c r="K55" s="24"/>
      <c r="L55" s="110"/>
    </row>
    <row r="56" spans="1:12" ht="12.75" customHeight="1" x14ac:dyDescent="0.2">
      <c r="A56" s="95" t="s">
        <v>39</v>
      </c>
      <c r="B56" s="163">
        <v>0</v>
      </c>
      <c r="C56" s="140">
        <v>0</v>
      </c>
      <c r="D56" s="47">
        <v>0</v>
      </c>
      <c r="E56" s="47">
        <v>0</v>
      </c>
      <c r="F56" s="46"/>
      <c r="G56" s="46"/>
      <c r="H56" s="46"/>
      <c r="I56" s="46"/>
      <c r="J56" s="46"/>
      <c r="K56" s="46"/>
      <c r="L56" s="110"/>
    </row>
    <row r="57" spans="1:12" ht="12.75" customHeight="1" x14ac:dyDescent="0.2">
      <c r="A57" s="94" t="s">
        <v>37</v>
      </c>
      <c r="B57" s="160">
        <v>0</v>
      </c>
      <c r="C57" s="137">
        <v>0</v>
      </c>
      <c r="D57" s="16">
        <v>0</v>
      </c>
      <c r="E57" s="16">
        <v>0</v>
      </c>
      <c r="F57" s="24"/>
      <c r="G57" s="24"/>
      <c r="H57" s="24"/>
      <c r="I57" s="24"/>
      <c r="J57" s="24"/>
      <c r="K57" s="24"/>
      <c r="L57" s="110"/>
    </row>
    <row r="58" spans="1:12" ht="12.75" customHeight="1" x14ac:dyDescent="0.2">
      <c r="A58" s="97" t="s">
        <v>40</v>
      </c>
      <c r="B58" s="163">
        <v>0</v>
      </c>
      <c r="C58" s="140">
        <v>0</v>
      </c>
      <c r="D58" s="47">
        <v>0</v>
      </c>
      <c r="E58" s="47">
        <v>0</v>
      </c>
      <c r="F58" s="46"/>
      <c r="G58" s="46"/>
      <c r="H58" s="46"/>
      <c r="I58" s="46"/>
      <c r="J58" s="46"/>
      <c r="K58" s="46"/>
      <c r="L58" s="110"/>
    </row>
    <row r="59" spans="1:12" ht="12.75" customHeight="1" x14ac:dyDescent="0.2">
      <c r="A59" s="98" t="s">
        <v>64</v>
      </c>
      <c r="B59" s="160">
        <v>0</v>
      </c>
      <c r="C59" s="137">
        <v>0</v>
      </c>
      <c r="D59" s="16">
        <v>0</v>
      </c>
      <c r="E59" s="16">
        <v>0</v>
      </c>
      <c r="F59" s="24"/>
      <c r="G59" s="24"/>
      <c r="H59" s="24"/>
      <c r="I59" s="24"/>
      <c r="J59" s="24"/>
      <c r="K59" s="24"/>
      <c r="L59" s="110"/>
    </row>
    <row r="60" spans="1:12" ht="12.75" customHeight="1" x14ac:dyDescent="0.2">
      <c r="A60" s="99" t="s">
        <v>42</v>
      </c>
      <c r="B60" s="157">
        <v>0</v>
      </c>
      <c r="C60" s="134">
        <v>0</v>
      </c>
      <c r="D60" s="16">
        <v>0</v>
      </c>
      <c r="E60" s="16">
        <v>0</v>
      </c>
      <c r="F60" s="24"/>
      <c r="G60" s="24"/>
      <c r="H60" s="24"/>
      <c r="I60" s="24"/>
      <c r="J60" s="24"/>
      <c r="K60" s="24"/>
      <c r="L60" s="110"/>
    </row>
    <row r="61" spans="1:12" ht="12.75" customHeight="1" x14ac:dyDescent="0.2">
      <c r="A61" s="99" t="s">
        <v>33</v>
      </c>
      <c r="B61" s="157">
        <v>0</v>
      </c>
      <c r="C61" s="134">
        <v>0</v>
      </c>
      <c r="D61" s="16">
        <v>0</v>
      </c>
      <c r="E61" s="16">
        <v>0</v>
      </c>
      <c r="F61" s="24"/>
      <c r="G61" s="24"/>
      <c r="H61" s="24"/>
      <c r="I61" s="24"/>
      <c r="J61" s="24"/>
      <c r="K61" s="24"/>
      <c r="L61" s="110"/>
    </row>
    <row r="62" spans="1:12" ht="12.75" customHeight="1" x14ac:dyDescent="0.2">
      <c r="A62" s="99" t="s">
        <v>85</v>
      </c>
      <c r="B62" s="157">
        <v>0</v>
      </c>
      <c r="C62" s="134">
        <v>0</v>
      </c>
      <c r="D62" s="16">
        <v>0</v>
      </c>
      <c r="E62" s="16">
        <v>0</v>
      </c>
      <c r="F62" s="24"/>
      <c r="G62" s="24"/>
      <c r="H62" s="24"/>
      <c r="I62" s="24"/>
      <c r="J62" s="24"/>
      <c r="K62" s="24"/>
      <c r="L62" s="110"/>
    </row>
    <row r="63" spans="1:12" ht="12.75" customHeight="1" x14ac:dyDescent="0.2">
      <c r="A63" s="100" t="s">
        <v>44</v>
      </c>
      <c r="B63" s="157">
        <v>0</v>
      </c>
      <c r="C63" s="134">
        <v>0</v>
      </c>
      <c r="D63" s="16">
        <v>0</v>
      </c>
      <c r="E63" s="16">
        <v>0</v>
      </c>
      <c r="F63" s="24"/>
      <c r="G63" s="24"/>
      <c r="H63" s="24"/>
      <c r="I63" s="24"/>
      <c r="J63" s="24"/>
      <c r="K63" s="24"/>
      <c r="L63" s="110"/>
    </row>
    <row r="64" spans="1:12" ht="12.75" customHeight="1" x14ac:dyDescent="0.2">
      <c r="A64" s="100" t="s">
        <v>43</v>
      </c>
      <c r="B64" s="157">
        <v>0</v>
      </c>
      <c r="C64" s="134">
        <v>0</v>
      </c>
      <c r="D64" s="16">
        <v>0</v>
      </c>
      <c r="E64" s="16">
        <v>0</v>
      </c>
      <c r="F64" s="24"/>
      <c r="G64" s="24"/>
      <c r="H64" s="24"/>
      <c r="I64" s="24"/>
      <c r="J64" s="24"/>
      <c r="K64" s="24"/>
      <c r="L64" s="110"/>
    </row>
    <row r="65" spans="1:12" ht="12.75" customHeight="1" x14ac:dyDescent="0.2">
      <c r="A65" s="100" t="s">
        <v>119</v>
      </c>
      <c r="B65" s="157">
        <v>0</v>
      </c>
      <c r="C65" s="134">
        <v>0</v>
      </c>
      <c r="D65" s="16">
        <v>0</v>
      </c>
      <c r="E65" s="16">
        <v>0</v>
      </c>
      <c r="F65" s="24"/>
      <c r="G65" s="24"/>
      <c r="H65" s="24"/>
      <c r="I65" s="24"/>
      <c r="J65" s="24"/>
      <c r="K65" s="24"/>
      <c r="L65" s="110"/>
    </row>
    <row r="66" spans="1:12" ht="12.75" customHeight="1" x14ac:dyDescent="0.2">
      <c r="A66" s="101" t="s">
        <v>120</v>
      </c>
      <c r="B66" s="77">
        <v>0</v>
      </c>
      <c r="C66" s="68">
        <v>0</v>
      </c>
      <c r="D66" s="175">
        <v>0</v>
      </c>
      <c r="E66" s="175">
        <v>0</v>
      </c>
      <c r="F66" s="180"/>
      <c r="G66" s="180"/>
      <c r="H66" s="180"/>
      <c r="I66" s="180"/>
      <c r="J66" s="180"/>
      <c r="K66" s="180"/>
      <c r="L66" s="110"/>
    </row>
    <row r="67" spans="1:12" ht="12.75" customHeight="1" x14ac:dyDescent="0.2">
      <c r="A67" s="101" t="s">
        <v>121</v>
      </c>
      <c r="B67" s="77">
        <v>0</v>
      </c>
      <c r="C67" s="68">
        <v>0</v>
      </c>
      <c r="D67" s="175">
        <v>0</v>
      </c>
      <c r="E67" s="175">
        <v>0</v>
      </c>
      <c r="F67" s="180"/>
      <c r="G67" s="180"/>
      <c r="H67" s="180"/>
      <c r="I67" s="180"/>
      <c r="J67" s="180"/>
      <c r="K67" s="180"/>
      <c r="L67" s="110"/>
    </row>
    <row r="68" spans="1:12" ht="12.75" customHeight="1" x14ac:dyDescent="0.2">
      <c r="A68" s="102" t="s">
        <v>114</v>
      </c>
      <c r="B68" s="77">
        <v>0</v>
      </c>
      <c r="C68" s="68">
        <v>0</v>
      </c>
      <c r="D68" s="175">
        <v>0</v>
      </c>
      <c r="E68" s="175">
        <v>0</v>
      </c>
      <c r="F68" s="180"/>
      <c r="G68" s="180"/>
      <c r="H68" s="180"/>
      <c r="I68" s="180"/>
      <c r="J68" s="180"/>
      <c r="K68" s="180"/>
      <c r="L68" s="110"/>
    </row>
    <row r="69" spans="1:12" ht="12.75" customHeight="1" x14ac:dyDescent="0.2">
      <c r="A69" s="103" t="s">
        <v>122</v>
      </c>
      <c r="B69" s="76">
        <v>0</v>
      </c>
      <c r="C69" s="66">
        <v>0</v>
      </c>
      <c r="D69" s="16">
        <v>0</v>
      </c>
      <c r="E69" s="16">
        <v>0</v>
      </c>
      <c r="F69" s="24"/>
      <c r="G69" s="24"/>
      <c r="H69" s="24"/>
      <c r="I69" s="24"/>
      <c r="J69" s="24"/>
      <c r="K69" s="24"/>
      <c r="L69" s="110"/>
    </row>
    <row r="70" spans="1:12" ht="12.75" customHeight="1" x14ac:dyDescent="0.2">
      <c r="A70" s="103" t="s">
        <v>123</v>
      </c>
      <c r="B70" s="76">
        <v>0</v>
      </c>
      <c r="C70" s="66">
        <v>0</v>
      </c>
      <c r="D70" s="16">
        <v>0</v>
      </c>
      <c r="E70" s="16">
        <v>0</v>
      </c>
      <c r="F70" s="24"/>
      <c r="G70" s="24"/>
      <c r="H70" s="24"/>
      <c r="I70" s="24"/>
      <c r="J70" s="24"/>
      <c r="K70" s="24"/>
      <c r="L70" s="110"/>
    </row>
    <row r="71" spans="1:12" ht="12.75" customHeight="1" x14ac:dyDescent="0.2">
      <c r="A71" s="103" t="s">
        <v>91</v>
      </c>
      <c r="B71" s="76">
        <v>0</v>
      </c>
      <c r="C71" s="66">
        <v>0</v>
      </c>
      <c r="D71" s="16">
        <v>0</v>
      </c>
      <c r="E71" s="16">
        <v>0</v>
      </c>
      <c r="F71" s="24"/>
      <c r="G71" s="24"/>
      <c r="H71" s="24"/>
      <c r="I71" s="24"/>
      <c r="J71" s="24"/>
      <c r="K71" s="24"/>
      <c r="L71" s="110"/>
    </row>
    <row r="72" spans="1:12" ht="12.75" customHeight="1" x14ac:dyDescent="0.2">
      <c r="A72" s="104" t="s">
        <v>1</v>
      </c>
      <c r="B72" s="79">
        <v>0</v>
      </c>
      <c r="C72" s="70">
        <v>0</v>
      </c>
      <c r="D72" s="176">
        <v>0</v>
      </c>
      <c r="E72" s="176">
        <v>0</v>
      </c>
      <c r="F72" s="183"/>
      <c r="G72" s="183"/>
      <c r="H72" s="183"/>
      <c r="I72" s="183"/>
      <c r="J72" s="183"/>
      <c r="K72" s="183"/>
      <c r="L72" s="110"/>
    </row>
    <row r="73" spans="1:12" ht="12.75" customHeight="1" x14ac:dyDescent="0.2">
      <c r="A73" s="104" t="s">
        <v>92</v>
      </c>
      <c r="B73" s="79">
        <v>0</v>
      </c>
      <c r="C73" s="70">
        <v>0</v>
      </c>
      <c r="D73" s="176">
        <v>0</v>
      </c>
      <c r="E73" s="176">
        <v>0</v>
      </c>
      <c r="F73" s="183"/>
      <c r="G73" s="183"/>
      <c r="H73" s="183"/>
      <c r="I73" s="183"/>
      <c r="J73" s="183"/>
      <c r="K73" s="183"/>
      <c r="L73" s="110"/>
    </row>
    <row r="74" spans="1:12" ht="12.75" customHeight="1" x14ac:dyDescent="0.2">
      <c r="A74" s="88" t="s">
        <v>124</v>
      </c>
      <c r="B74" s="157">
        <v>0</v>
      </c>
      <c r="C74" s="134">
        <v>0</v>
      </c>
      <c r="D74" s="16">
        <v>0</v>
      </c>
      <c r="E74" s="16">
        <v>0</v>
      </c>
      <c r="F74" s="24"/>
      <c r="G74" s="24"/>
      <c r="H74" s="24"/>
      <c r="I74" s="24"/>
      <c r="J74" s="24"/>
      <c r="K74" s="24"/>
      <c r="L74" s="110"/>
    </row>
    <row r="75" spans="1:12" ht="12.75" customHeight="1" x14ac:dyDescent="0.2">
      <c r="A75" s="88" t="s">
        <v>94</v>
      </c>
      <c r="B75" s="157">
        <v>0</v>
      </c>
      <c r="C75" s="134">
        <v>0</v>
      </c>
      <c r="D75" s="16">
        <v>0</v>
      </c>
      <c r="E75" s="16">
        <v>0</v>
      </c>
      <c r="F75" s="24"/>
      <c r="G75" s="24"/>
      <c r="H75" s="24"/>
      <c r="I75" s="24"/>
      <c r="J75" s="24"/>
      <c r="K75" s="24"/>
      <c r="L75" s="110"/>
    </row>
    <row r="76" spans="1:12" ht="12.75" customHeight="1" x14ac:dyDescent="0.2">
      <c r="A76" s="88" t="s">
        <v>95</v>
      </c>
      <c r="B76" s="157">
        <v>0</v>
      </c>
      <c r="C76" s="134">
        <v>0</v>
      </c>
      <c r="D76" s="16">
        <v>0</v>
      </c>
      <c r="E76" s="16">
        <v>0</v>
      </c>
      <c r="F76" s="24"/>
      <c r="G76" s="24"/>
      <c r="H76" s="24"/>
      <c r="I76" s="24"/>
      <c r="J76" s="24"/>
      <c r="K76" s="24"/>
      <c r="L76" s="110"/>
    </row>
    <row r="77" spans="1:12" ht="12.75" customHeight="1" x14ac:dyDescent="0.2">
      <c r="A77" s="88" t="s">
        <v>96</v>
      </c>
      <c r="B77" s="157">
        <v>0</v>
      </c>
      <c r="C77" s="134">
        <v>0</v>
      </c>
      <c r="D77" s="16">
        <v>0</v>
      </c>
      <c r="E77" s="16">
        <v>0</v>
      </c>
      <c r="F77" s="24"/>
      <c r="G77" s="24"/>
      <c r="H77" s="24"/>
      <c r="I77" s="24"/>
      <c r="J77" s="24"/>
      <c r="K77" s="24"/>
      <c r="L77" s="110"/>
    </row>
    <row r="78" spans="1:12" ht="12.75" customHeight="1" x14ac:dyDescent="0.2">
      <c r="A78" s="88" t="s">
        <v>97</v>
      </c>
      <c r="B78" s="157">
        <v>0</v>
      </c>
      <c r="C78" s="134">
        <v>0</v>
      </c>
      <c r="D78" s="16">
        <v>0</v>
      </c>
      <c r="E78" s="16">
        <v>0</v>
      </c>
      <c r="F78" s="24"/>
      <c r="G78" s="24"/>
      <c r="H78" s="24"/>
      <c r="I78" s="24"/>
      <c r="J78" s="24"/>
      <c r="K78" s="24"/>
      <c r="L78" s="110"/>
    </row>
    <row r="79" spans="1:12" ht="12.75" customHeight="1" x14ac:dyDescent="0.2">
      <c r="A79" s="88" t="s">
        <v>125</v>
      </c>
      <c r="B79" s="157">
        <v>0</v>
      </c>
      <c r="C79" s="134">
        <v>0</v>
      </c>
      <c r="D79" s="16">
        <v>0</v>
      </c>
      <c r="E79" s="16">
        <v>0</v>
      </c>
      <c r="F79" s="24"/>
      <c r="G79" s="24"/>
      <c r="H79" s="24"/>
      <c r="I79" s="24"/>
      <c r="J79" s="24"/>
      <c r="K79" s="24"/>
      <c r="L79" s="110"/>
    </row>
    <row r="80" spans="1:12" ht="12.75" customHeight="1" x14ac:dyDescent="0.2">
      <c r="A80" s="88" t="s">
        <v>126</v>
      </c>
      <c r="B80" s="157">
        <v>0</v>
      </c>
      <c r="C80" s="134">
        <v>0</v>
      </c>
      <c r="D80" s="16">
        <v>0</v>
      </c>
      <c r="E80" s="16">
        <v>0</v>
      </c>
      <c r="F80" s="24"/>
      <c r="G80" s="24"/>
      <c r="H80" s="24"/>
      <c r="I80" s="24"/>
      <c r="J80" s="24"/>
      <c r="K80" s="24"/>
      <c r="L80" s="110"/>
    </row>
    <row r="81" spans="1:12" ht="12.75" customHeight="1" x14ac:dyDescent="0.2">
      <c r="A81" s="88" t="s">
        <v>127</v>
      </c>
      <c r="B81" s="157">
        <v>0</v>
      </c>
      <c r="C81" s="134">
        <v>0</v>
      </c>
      <c r="D81" s="16">
        <v>0</v>
      </c>
      <c r="E81" s="16">
        <v>0</v>
      </c>
      <c r="F81" s="24"/>
      <c r="G81" s="24"/>
      <c r="H81" s="24"/>
      <c r="I81" s="24"/>
      <c r="J81" s="24"/>
      <c r="K81" s="24"/>
      <c r="L81" s="110"/>
    </row>
    <row r="82" spans="1:12" ht="12.75" customHeight="1" x14ac:dyDescent="0.2">
      <c r="A82" s="105" t="s">
        <v>34</v>
      </c>
      <c r="B82" s="157">
        <v>0</v>
      </c>
      <c r="C82" s="134">
        <v>0</v>
      </c>
      <c r="D82" s="16">
        <v>0</v>
      </c>
      <c r="E82" s="16">
        <v>0</v>
      </c>
      <c r="F82" s="24"/>
      <c r="G82" s="24"/>
      <c r="H82" s="24"/>
      <c r="I82" s="24"/>
      <c r="J82" s="24"/>
      <c r="K82" s="24"/>
      <c r="L82" s="110"/>
    </row>
    <row r="83" spans="1:12" ht="12.75" customHeight="1" x14ac:dyDescent="0.2">
      <c r="A83" s="106" t="s">
        <v>128</v>
      </c>
      <c r="B83" s="157">
        <v>0</v>
      </c>
      <c r="C83" s="134">
        <v>0</v>
      </c>
      <c r="D83" s="16">
        <v>0</v>
      </c>
      <c r="E83" s="16">
        <v>0</v>
      </c>
      <c r="F83" s="24"/>
      <c r="G83" s="24"/>
      <c r="H83" s="24"/>
      <c r="I83" s="24"/>
      <c r="J83" s="24"/>
      <c r="K83" s="24"/>
      <c r="L83" s="110"/>
    </row>
    <row r="84" spans="1:12" ht="12.75" customHeight="1" x14ac:dyDescent="0.2">
      <c r="A84" s="101" t="s">
        <v>41</v>
      </c>
      <c r="B84" s="77">
        <v>0</v>
      </c>
      <c r="C84" s="68">
        <v>0</v>
      </c>
      <c r="D84" s="175">
        <v>0</v>
      </c>
      <c r="E84" s="175">
        <v>0</v>
      </c>
      <c r="F84" s="180"/>
      <c r="G84" s="180"/>
      <c r="H84" s="180"/>
      <c r="I84" s="180"/>
      <c r="J84" s="180"/>
      <c r="K84" s="180"/>
      <c r="L84" s="110"/>
    </row>
    <row r="85" spans="1:12" ht="12.75" customHeight="1" x14ac:dyDescent="0.2">
      <c r="A85" s="101" t="s">
        <v>30</v>
      </c>
      <c r="B85" s="77">
        <v>0</v>
      </c>
      <c r="C85" s="68">
        <v>0</v>
      </c>
      <c r="D85" s="175">
        <v>0</v>
      </c>
      <c r="E85" s="175">
        <v>0</v>
      </c>
      <c r="F85" s="180"/>
      <c r="G85" s="180"/>
      <c r="H85" s="180"/>
      <c r="I85" s="180"/>
      <c r="J85" s="180"/>
      <c r="K85" s="180"/>
      <c r="L85" s="110"/>
    </row>
    <row r="86" spans="1:12" ht="12.75" customHeight="1" x14ac:dyDescent="0.2">
      <c r="A86" s="101" t="s">
        <v>129</v>
      </c>
      <c r="B86" s="77">
        <v>0</v>
      </c>
      <c r="C86" s="68">
        <v>0</v>
      </c>
      <c r="D86" s="175">
        <v>0</v>
      </c>
      <c r="E86" s="175">
        <v>0</v>
      </c>
      <c r="F86" s="180"/>
      <c r="G86" s="180"/>
      <c r="H86" s="180"/>
      <c r="I86" s="180"/>
      <c r="J86" s="180"/>
      <c r="K86" s="180"/>
      <c r="L86" s="110"/>
    </row>
    <row r="87" spans="1:12" ht="12.75" customHeight="1" x14ac:dyDescent="0.2">
      <c r="A87" s="101" t="s">
        <v>113</v>
      </c>
      <c r="B87" s="77">
        <v>0</v>
      </c>
      <c r="C87" s="68">
        <v>0</v>
      </c>
      <c r="D87" s="175">
        <v>0</v>
      </c>
      <c r="E87" s="175">
        <v>0</v>
      </c>
      <c r="F87" s="180"/>
      <c r="G87" s="180"/>
      <c r="H87" s="180"/>
      <c r="I87" s="180"/>
      <c r="J87" s="180"/>
      <c r="K87" s="180"/>
      <c r="L87" s="110"/>
    </row>
    <row r="88" spans="1:12" ht="12.75" customHeight="1" x14ac:dyDescent="0.2">
      <c r="A88" s="102" t="s">
        <v>130</v>
      </c>
      <c r="B88" s="77">
        <v>0</v>
      </c>
      <c r="C88" s="68">
        <v>0</v>
      </c>
      <c r="D88" s="175">
        <v>0</v>
      </c>
      <c r="E88" s="175">
        <v>0</v>
      </c>
      <c r="F88" s="180"/>
      <c r="G88" s="180"/>
      <c r="H88" s="180"/>
      <c r="I88" s="180"/>
      <c r="J88" s="180"/>
      <c r="K88" s="180"/>
      <c r="L88" s="110"/>
    </row>
    <row r="89" spans="1:12" ht="12.75" customHeight="1" x14ac:dyDescent="0.2">
      <c r="A89" s="107" t="s">
        <v>131</v>
      </c>
      <c r="B89" s="157">
        <v>0</v>
      </c>
      <c r="C89" s="134">
        <v>0</v>
      </c>
      <c r="D89" s="16">
        <v>0</v>
      </c>
      <c r="E89" s="16">
        <v>0</v>
      </c>
      <c r="F89" s="24"/>
      <c r="G89" s="24"/>
      <c r="H89" s="24"/>
      <c r="I89" s="24"/>
      <c r="J89" s="24"/>
      <c r="K89" s="24"/>
      <c r="L89" s="110"/>
    </row>
    <row r="90" spans="1:12" ht="12.75" customHeight="1" x14ac:dyDescent="0.2">
      <c r="A90" s="107" t="s">
        <v>105</v>
      </c>
      <c r="B90" s="157">
        <v>0</v>
      </c>
      <c r="C90" s="134">
        <v>0</v>
      </c>
      <c r="D90" s="16">
        <v>0</v>
      </c>
      <c r="E90" s="16">
        <v>0</v>
      </c>
      <c r="F90" s="24"/>
      <c r="G90" s="24"/>
      <c r="H90" s="24"/>
      <c r="I90" s="24"/>
      <c r="J90" s="24"/>
      <c r="K90" s="24"/>
      <c r="L90" s="110"/>
    </row>
    <row r="91" spans="1:12" ht="12.75" customHeight="1" x14ac:dyDescent="0.2">
      <c r="A91" s="107" t="s">
        <v>106</v>
      </c>
      <c r="B91" s="157">
        <v>0</v>
      </c>
      <c r="C91" s="134">
        <v>0</v>
      </c>
      <c r="D91" s="16">
        <v>0</v>
      </c>
      <c r="E91" s="16">
        <v>0</v>
      </c>
      <c r="F91" s="24"/>
      <c r="G91" s="24"/>
      <c r="H91" s="24"/>
      <c r="I91" s="24"/>
      <c r="J91" s="24"/>
      <c r="K91" s="24"/>
      <c r="L91" s="110"/>
    </row>
    <row r="92" spans="1:12" ht="12.75" customHeight="1" x14ac:dyDescent="0.2">
      <c r="A92" s="107" t="s">
        <v>107</v>
      </c>
      <c r="B92" s="157">
        <v>0</v>
      </c>
      <c r="C92" s="134">
        <v>0</v>
      </c>
      <c r="D92" s="16">
        <v>0</v>
      </c>
      <c r="E92" s="16">
        <v>0</v>
      </c>
      <c r="F92" s="24"/>
      <c r="G92" s="24"/>
      <c r="H92" s="24"/>
      <c r="I92" s="24"/>
      <c r="J92" s="24"/>
      <c r="K92" s="24"/>
      <c r="L92" s="110"/>
    </row>
    <row r="93" spans="1:12" ht="12.75" customHeight="1" x14ac:dyDescent="0.2">
      <c r="A93" s="107" t="s">
        <v>108</v>
      </c>
      <c r="B93" s="157">
        <v>0</v>
      </c>
      <c r="C93" s="134">
        <v>0</v>
      </c>
      <c r="D93" s="16">
        <v>0</v>
      </c>
      <c r="E93" s="16">
        <v>0</v>
      </c>
      <c r="F93" s="24"/>
      <c r="G93" s="24"/>
      <c r="H93" s="24"/>
      <c r="I93" s="24"/>
      <c r="J93" s="24"/>
      <c r="K93" s="24"/>
      <c r="L93" s="110"/>
    </row>
    <row r="94" spans="1:12" ht="12.75" customHeight="1" x14ac:dyDescent="0.2">
      <c r="A94" s="107" t="s">
        <v>109</v>
      </c>
      <c r="B94" s="157">
        <v>0</v>
      </c>
      <c r="C94" s="134">
        <v>0</v>
      </c>
      <c r="D94" s="16">
        <v>0</v>
      </c>
      <c r="E94" s="16">
        <v>0</v>
      </c>
      <c r="F94" s="24"/>
      <c r="G94" s="24"/>
      <c r="H94" s="24"/>
      <c r="I94" s="24"/>
      <c r="J94" s="24"/>
      <c r="K94" s="24"/>
      <c r="L94" s="110"/>
    </row>
    <row r="95" spans="1:12" ht="12.75" customHeight="1" x14ac:dyDescent="0.2">
      <c r="A95" s="107" t="s">
        <v>110</v>
      </c>
      <c r="B95" s="157">
        <v>0</v>
      </c>
      <c r="C95" s="134">
        <v>0</v>
      </c>
      <c r="D95" s="16">
        <v>0</v>
      </c>
      <c r="E95" s="16">
        <v>0</v>
      </c>
      <c r="F95" s="24"/>
      <c r="G95" s="24"/>
      <c r="H95" s="24"/>
      <c r="I95" s="24"/>
      <c r="J95" s="24"/>
      <c r="K95" s="24"/>
      <c r="L95" s="110"/>
    </row>
    <row r="96" spans="1:12" ht="12.75" customHeight="1" x14ac:dyDescent="0.2">
      <c r="A96" s="107" t="s">
        <v>111</v>
      </c>
      <c r="B96" s="157">
        <v>0</v>
      </c>
      <c r="C96" s="134">
        <v>0</v>
      </c>
      <c r="D96" s="16">
        <v>0</v>
      </c>
      <c r="E96" s="16">
        <v>0</v>
      </c>
      <c r="F96" s="24"/>
      <c r="G96" s="24"/>
      <c r="H96" s="24"/>
      <c r="I96" s="24"/>
      <c r="J96" s="24"/>
      <c r="K96" s="24"/>
      <c r="L96" s="110"/>
    </row>
    <row r="97" spans="1:12" ht="12.75" customHeight="1" x14ac:dyDescent="0.2">
      <c r="A97" s="107" t="s">
        <v>132</v>
      </c>
      <c r="B97" s="157">
        <v>0</v>
      </c>
      <c r="C97" s="134">
        <v>9.3453518114336985E-4</v>
      </c>
      <c r="D97" s="16">
        <v>0</v>
      </c>
      <c r="E97" s="16">
        <v>0</v>
      </c>
      <c r="F97" s="24"/>
      <c r="G97" s="24"/>
      <c r="H97" s="24"/>
      <c r="I97" s="24"/>
      <c r="J97" s="24"/>
      <c r="K97" s="24"/>
      <c r="L97" s="110"/>
    </row>
    <row r="98" spans="1:12" ht="12.75" customHeight="1" x14ac:dyDescent="0.2">
      <c r="A98" s="111" t="s">
        <v>134</v>
      </c>
      <c r="B98" s="141">
        <f t="shared" ref="B98:K98" si="1">SUM(B17:B97)</f>
        <v>1</v>
      </c>
      <c r="C98" s="141">
        <f t="shared" si="1"/>
        <v>1</v>
      </c>
      <c r="D98" s="141">
        <f t="shared" si="1"/>
        <v>1</v>
      </c>
      <c r="E98" s="141">
        <f t="shared" si="1"/>
        <v>1.00014</v>
      </c>
      <c r="F98" s="141">
        <f t="shared" si="1"/>
        <v>0</v>
      </c>
      <c r="G98" s="141">
        <f t="shared" si="1"/>
        <v>0</v>
      </c>
      <c r="H98" s="141">
        <f t="shared" si="1"/>
        <v>0</v>
      </c>
      <c r="I98" s="141">
        <f t="shared" si="1"/>
        <v>0</v>
      </c>
      <c r="J98" s="141">
        <f t="shared" si="1"/>
        <v>0</v>
      </c>
      <c r="K98" s="141">
        <f t="shared" si="1"/>
        <v>0</v>
      </c>
      <c r="L98" s="110"/>
    </row>
    <row r="99" spans="1:12" ht="12.75" customHeight="1" x14ac:dyDescent="0.2">
      <c r="A99" s="111" t="s">
        <v>139</v>
      </c>
      <c r="B99" s="164"/>
      <c r="C99" s="142"/>
      <c r="D99" s="142"/>
      <c r="E99" s="142"/>
      <c r="F99" s="142"/>
      <c r="G99" s="142"/>
      <c r="H99" s="142"/>
      <c r="I99" s="142"/>
      <c r="J99" s="142"/>
      <c r="K99" s="142"/>
      <c r="L99" s="110"/>
    </row>
    <row r="100" spans="1:12" ht="12.75" customHeight="1" x14ac:dyDescent="0.2">
      <c r="A100" s="87" t="s">
        <v>118</v>
      </c>
      <c r="B100" s="177">
        <v>9.9860091683631734E-7</v>
      </c>
      <c r="C100" s="178">
        <v>6.1423333868976775E-8</v>
      </c>
      <c r="D100" s="45"/>
      <c r="E100" s="179"/>
      <c r="F100" s="179"/>
      <c r="G100" s="179"/>
      <c r="H100" s="179"/>
      <c r="I100" s="179"/>
      <c r="J100" s="179"/>
      <c r="K100" s="179"/>
      <c r="L100" s="110"/>
    </row>
    <row r="101" spans="1:12" ht="12.75" customHeight="1" x14ac:dyDescent="0.2">
      <c r="A101" s="88" t="s">
        <v>79</v>
      </c>
      <c r="B101" s="165">
        <v>5.5719485714285718E-20</v>
      </c>
      <c r="C101" s="143">
        <v>1.8961794659983554E-21</v>
      </c>
      <c r="D101" s="16"/>
      <c r="E101" s="24"/>
      <c r="F101" s="24"/>
      <c r="G101" s="24"/>
      <c r="H101" s="24"/>
      <c r="I101" s="24"/>
      <c r="J101" s="24"/>
      <c r="K101" s="24"/>
      <c r="L101" s="110"/>
    </row>
    <row r="102" spans="1:12" ht="12.75" customHeight="1" x14ac:dyDescent="0.2">
      <c r="A102" s="88" t="s">
        <v>80</v>
      </c>
      <c r="B102" s="165">
        <v>1.644176512111186E-16</v>
      </c>
      <c r="C102" s="143">
        <v>1.8347868364632771E-18</v>
      </c>
      <c r="D102" s="16"/>
      <c r="E102" s="24"/>
      <c r="F102" s="24"/>
      <c r="G102" s="24"/>
      <c r="H102" s="24"/>
      <c r="I102" s="24"/>
      <c r="J102" s="24"/>
      <c r="K102" s="24"/>
      <c r="L102" s="110"/>
    </row>
    <row r="103" spans="1:12" ht="12.75" customHeight="1" x14ac:dyDescent="0.2">
      <c r="A103" s="88" t="s">
        <v>81</v>
      </c>
      <c r="B103" s="165">
        <v>1.5626866417374497E-13</v>
      </c>
      <c r="C103" s="143">
        <v>8.018340357614468E-15</v>
      </c>
      <c r="D103" s="16"/>
      <c r="E103" s="24"/>
      <c r="F103" s="24"/>
      <c r="G103" s="24"/>
      <c r="H103" s="24"/>
      <c r="I103" s="24"/>
      <c r="J103" s="24"/>
      <c r="K103" s="24"/>
      <c r="L103" s="110"/>
    </row>
    <row r="104" spans="1:12" ht="12.75" customHeight="1" x14ac:dyDescent="0.2">
      <c r="A104" s="88" t="s">
        <v>38</v>
      </c>
      <c r="B104" s="165">
        <v>2.8662187733716709E-18</v>
      </c>
      <c r="C104" s="143">
        <v>1.2748157355435673E-19</v>
      </c>
      <c r="D104" s="16"/>
      <c r="E104" s="24"/>
      <c r="F104" s="24"/>
      <c r="G104" s="24"/>
      <c r="H104" s="24"/>
      <c r="I104" s="24"/>
      <c r="J104" s="24"/>
      <c r="K104" s="24"/>
      <c r="L104" s="110"/>
    </row>
    <row r="105" spans="1:12" ht="12.75" customHeight="1" x14ac:dyDescent="0.2">
      <c r="A105" s="88" t="s">
        <v>82</v>
      </c>
      <c r="B105" s="165">
        <v>1.4021158046357226E-17</v>
      </c>
      <c r="C105" s="143">
        <v>6.2185322933669616E-18</v>
      </c>
      <c r="D105" s="16"/>
      <c r="E105" s="24"/>
      <c r="F105" s="24"/>
      <c r="G105" s="24"/>
      <c r="H105" s="24"/>
      <c r="I105" s="24"/>
      <c r="J105" s="24"/>
      <c r="K105" s="24"/>
      <c r="L105" s="110"/>
    </row>
    <row r="106" spans="1:12" ht="12.75" customHeight="1" x14ac:dyDescent="0.2">
      <c r="A106" s="89" t="s">
        <v>22</v>
      </c>
      <c r="B106" s="166">
        <v>4.0949999999999999E-17</v>
      </c>
      <c r="C106" s="144">
        <v>5.9055350178944404E-18</v>
      </c>
      <c r="D106" s="175"/>
      <c r="E106" s="180"/>
      <c r="F106" s="180"/>
      <c r="G106" s="180"/>
      <c r="H106" s="180"/>
      <c r="I106" s="180"/>
      <c r="J106" s="180"/>
      <c r="K106" s="180"/>
      <c r="L106" s="110"/>
    </row>
    <row r="107" spans="1:12" ht="12.75" customHeight="1" x14ac:dyDescent="0.2">
      <c r="A107" s="77" t="s">
        <v>23</v>
      </c>
      <c r="B107" s="166">
        <v>3.1720000000000003E-20</v>
      </c>
      <c r="C107" s="144">
        <v>1.7873459900208348E-21</v>
      </c>
      <c r="D107" s="175"/>
      <c r="E107" s="180"/>
      <c r="F107" s="180"/>
      <c r="G107" s="180"/>
      <c r="H107" s="180"/>
      <c r="I107" s="180"/>
      <c r="J107" s="180"/>
      <c r="K107" s="180"/>
      <c r="L107" s="110"/>
    </row>
    <row r="108" spans="1:12" ht="12.75" customHeight="1" x14ac:dyDescent="0.2">
      <c r="A108" s="90" t="s">
        <v>24</v>
      </c>
      <c r="B108" s="165">
        <v>4.8730000000000001E-15</v>
      </c>
      <c r="C108" s="143">
        <v>5.7546746241028556E-17</v>
      </c>
      <c r="D108" s="16"/>
      <c r="E108" s="24"/>
      <c r="F108" s="24"/>
      <c r="G108" s="24"/>
      <c r="H108" s="24"/>
      <c r="I108" s="24"/>
      <c r="J108" s="24"/>
      <c r="K108" s="24"/>
      <c r="L108" s="110"/>
    </row>
    <row r="109" spans="1:12" ht="12.75" customHeight="1" x14ac:dyDescent="0.2">
      <c r="A109" s="90" t="s">
        <v>25</v>
      </c>
      <c r="B109" s="165">
        <v>5.7420103600000006E-13</v>
      </c>
      <c r="C109" s="143">
        <v>3.8544464052965387E-14</v>
      </c>
      <c r="D109" s="16"/>
      <c r="E109" s="24"/>
      <c r="F109" s="24"/>
      <c r="G109" s="24"/>
      <c r="H109" s="24"/>
      <c r="I109" s="24"/>
      <c r="J109" s="24"/>
      <c r="K109" s="24"/>
      <c r="L109" s="110"/>
    </row>
    <row r="110" spans="1:12" ht="12.75" customHeight="1" x14ac:dyDescent="0.2">
      <c r="A110" s="90" t="s">
        <v>26</v>
      </c>
      <c r="B110" s="165">
        <v>6.9990000262099995E-14</v>
      </c>
      <c r="C110" s="143">
        <v>1.3387611118460976E-14</v>
      </c>
      <c r="D110" s="16"/>
      <c r="E110" s="24"/>
      <c r="F110" s="24"/>
      <c r="G110" s="24"/>
      <c r="H110" s="24"/>
      <c r="I110" s="24"/>
      <c r="J110" s="24"/>
      <c r="K110" s="24"/>
      <c r="L110" s="110"/>
    </row>
    <row r="111" spans="1:12" ht="12.75" customHeight="1" x14ac:dyDescent="0.2">
      <c r="A111" s="90" t="s">
        <v>27</v>
      </c>
      <c r="B111" s="165">
        <v>5.8119999999999999E-12</v>
      </c>
      <c r="C111" s="143">
        <v>1.1189645102422219E-12</v>
      </c>
      <c r="D111" s="16"/>
      <c r="E111" s="24"/>
      <c r="F111" s="24"/>
      <c r="G111" s="24"/>
      <c r="H111" s="24"/>
      <c r="I111" s="24"/>
      <c r="J111" s="24"/>
      <c r="K111" s="24"/>
      <c r="L111" s="110"/>
    </row>
    <row r="112" spans="1:12" ht="12.75" customHeight="1" x14ac:dyDescent="0.2">
      <c r="A112" s="90" t="s">
        <v>28</v>
      </c>
      <c r="B112" s="165">
        <v>7.1767969999999995E-10</v>
      </c>
      <c r="C112" s="143">
        <v>6.644507173062049E-11</v>
      </c>
      <c r="D112" s="16"/>
      <c r="E112" s="24">
        <v>0.55859999999999999</v>
      </c>
      <c r="F112" s="24"/>
      <c r="G112" s="24"/>
      <c r="H112" s="24"/>
      <c r="I112" s="24"/>
      <c r="J112" s="24"/>
      <c r="K112" s="24"/>
      <c r="L112" s="110"/>
    </row>
    <row r="113" spans="1:12" ht="12.75" customHeight="1" x14ac:dyDescent="0.2">
      <c r="A113" s="90" t="s">
        <v>29</v>
      </c>
      <c r="B113" s="165">
        <v>1.4680131581999998E-10</v>
      </c>
      <c r="C113" s="143">
        <v>5.4473196842641814E-12</v>
      </c>
      <c r="D113" s="16"/>
      <c r="E113" s="24">
        <v>6.4820000000000006E-5</v>
      </c>
      <c r="F113" s="24"/>
      <c r="G113" s="24"/>
      <c r="H113" s="24"/>
      <c r="I113" s="24"/>
      <c r="J113" s="24"/>
      <c r="K113" s="24"/>
      <c r="L113" s="110"/>
    </row>
    <row r="114" spans="1:12" ht="12.75" customHeight="1" x14ac:dyDescent="0.2">
      <c r="A114" s="91" t="s">
        <v>31</v>
      </c>
      <c r="B114" s="167">
        <v>1.3461019383389832E-10</v>
      </c>
      <c r="C114" s="145">
        <v>1.7726708292959261E-11</v>
      </c>
      <c r="D114" s="16"/>
      <c r="E114" s="24">
        <v>8.9603299999999996E-5</v>
      </c>
      <c r="F114" s="24"/>
      <c r="G114" s="24"/>
      <c r="H114" s="24"/>
      <c r="I114" s="24"/>
      <c r="J114" s="24"/>
      <c r="K114" s="24"/>
      <c r="L114" s="110"/>
    </row>
    <row r="115" spans="1:12" ht="12.75" customHeight="1" x14ac:dyDescent="0.2">
      <c r="A115" s="92" t="s">
        <v>32</v>
      </c>
      <c r="B115" s="161">
        <v>2.0126074309999999E-10</v>
      </c>
      <c r="C115" s="138">
        <v>2.9401047170948002E-11</v>
      </c>
      <c r="D115" s="61"/>
      <c r="E115" s="181">
        <v>1.12000003E-2</v>
      </c>
      <c r="F115" s="181"/>
      <c r="G115" s="181"/>
      <c r="H115" s="181"/>
      <c r="I115" s="181"/>
      <c r="J115" s="181"/>
      <c r="K115" s="181"/>
      <c r="L115" s="110"/>
    </row>
    <row r="116" spans="1:12" ht="12.75" customHeight="1" x14ac:dyDescent="0.2">
      <c r="A116" s="91" t="s">
        <v>2</v>
      </c>
      <c r="B116" s="162">
        <v>2.4070117925492996E-6</v>
      </c>
      <c r="C116" s="139">
        <v>5.2982369299979805E-7</v>
      </c>
      <c r="D116" s="16"/>
      <c r="E116" s="24">
        <v>3.0573699999999998E-3</v>
      </c>
      <c r="F116" s="24"/>
      <c r="G116" s="24"/>
      <c r="H116" s="24"/>
      <c r="I116" s="24"/>
      <c r="J116" s="24"/>
      <c r="K116" s="24"/>
      <c r="L116" s="110"/>
    </row>
    <row r="117" spans="1:12" ht="12.75" customHeight="1" x14ac:dyDescent="0.2">
      <c r="A117" s="93" t="s">
        <v>3</v>
      </c>
      <c r="B117" s="161">
        <v>4.8559999999999999E-2</v>
      </c>
      <c r="C117" s="138">
        <v>5.8196145287151271E-3</v>
      </c>
      <c r="D117" s="181">
        <v>2.3751002375100244E-3</v>
      </c>
      <c r="E117" s="181">
        <v>1.4548999999999999E-2</v>
      </c>
      <c r="F117" s="181"/>
      <c r="G117" s="181"/>
      <c r="H117" s="181"/>
      <c r="I117" s="181"/>
      <c r="J117" s="181"/>
      <c r="K117" s="181"/>
      <c r="L117" s="110"/>
    </row>
    <row r="118" spans="1:12" ht="12.75" customHeight="1" x14ac:dyDescent="0.2">
      <c r="A118" s="91" t="s">
        <v>4</v>
      </c>
      <c r="B118" s="162">
        <v>1.5840000371723399E-2</v>
      </c>
      <c r="C118" s="139">
        <v>2.3278458823953315E-3</v>
      </c>
      <c r="D118" s="24">
        <v>7.1110007111000731E-4</v>
      </c>
      <c r="E118" s="24">
        <v>1.0045E-2</v>
      </c>
      <c r="F118" s="24"/>
      <c r="G118" s="24"/>
      <c r="H118" s="24"/>
      <c r="I118" s="24"/>
      <c r="J118" s="24"/>
      <c r="K118" s="24"/>
      <c r="L118" s="110"/>
    </row>
    <row r="119" spans="1:12" ht="12.75" customHeight="1" x14ac:dyDescent="0.2">
      <c r="A119" s="91" t="s">
        <v>5</v>
      </c>
      <c r="B119" s="162">
        <v>0.81030000000000002</v>
      </c>
      <c r="C119" s="139">
        <v>0.96280901653609752</v>
      </c>
      <c r="D119" s="24">
        <v>0.98582909858291001</v>
      </c>
      <c r="E119" s="24">
        <v>0.30580000000000002</v>
      </c>
      <c r="F119" s="24"/>
      <c r="G119" s="24"/>
      <c r="H119" s="24"/>
      <c r="I119" s="24"/>
      <c r="J119" s="24"/>
      <c r="K119" s="24"/>
      <c r="L119" s="110"/>
    </row>
    <row r="120" spans="1:12" ht="12.75" customHeight="1" x14ac:dyDescent="0.2">
      <c r="A120" s="94" t="s">
        <v>6</v>
      </c>
      <c r="B120" s="162">
        <v>7.6422999999999986E-4</v>
      </c>
      <c r="C120" s="139">
        <v>1.5538320837896609E-4</v>
      </c>
      <c r="D120" s="24">
        <v>2.5900002590000259E-5</v>
      </c>
      <c r="E120" s="24">
        <v>1.0403999999999999E-3</v>
      </c>
      <c r="F120" s="24"/>
      <c r="G120" s="24"/>
      <c r="H120" s="24"/>
      <c r="I120" s="24"/>
      <c r="J120" s="24"/>
      <c r="K120" s="24"/>
      <c r="L120" s="110"/>
    </row>
    <row r="121" spans="1:12" ht="12.75" customHeight="1" x14ac:dyDescent="0.2">
      <c r="A121" s="94" t="s">
        <v>7</v>
      </c>
      <c r="B121" s="162">
        <v>3.1318299999999997E-4</v>
      </c>
      <c r="C121" s="139">
        <v>3.648793406581549E-5</v>
      </c>
      <c r="D121" s="24">
        <v>3.3000003300000338E-6</v>
      </c>
      <c r="E121" s="24">
        <v>5.6910000000000001E-4</v>
      </c>
      <c r="F121" s="24"/>
      <c r="G121" s="24"/>
      <c r="H121" s="24"/>
      <c r="I121" s="24"/>
      <c r="J121" s="24"/>
      <c r="K121" s="24"/>
      <c r="L121" s="110"/>
    </row>
    <row r="122" spans="1:12" ht="12.75" customHeight="1" x14ac:dyDescent="0.2">
      <c r="A122" s="95" t="s">
        <v>8</v>
      </c>
      <c r="B122" s="168">
        <v>8.9321669999999995E-3</v>
      </c>
      <c r="C122" s="146">
        <v>4.0595784660874823E-3</v>
      </c>
      <c r="D122" s="46">
        <v>2.6582002658200273E-3</v>
      </c>
      <c r="E122" s="46">
        <v>3.215E-3</v>
      </c>
      <c r="F122" s="46"/>
      <c r="G122" s="46"/>
      <c r="H122" s="46"/>
      <c r="I122" s="46"/>
      <c r="J122" s="46"/>
      <c r="K122" s="46"/>
      <c r="L122" s="110"/>
    </row>
    <row r="123" spans="1:12" ht="12.75" customHeight="1" x14ac:dyDescent="0.2">
      <c r="A123" s="94" t="s">
        <v>9</v>
      </c>
      <c r="B123" s="162">
        <v>4.2500042647996995E-3</v>
      </c>
      <c r="C123" s="139">
        <v>1.7134174609606269E-3</v>
      </c>
      <c r="D123" s="24">
        <v>9.5700009570000972E-4</v>
      </c>
      <c r="E123" s="24">
        <v>1.2949000000000001E-3</v>
      </c>
      <c r="F123" s="24"/>
      <c r="G123" s="24"/>
      <c r="H123" s="24"/>
      <c r="I123" s="24"/>
      <c r="J123" s="24"/>
      <c r="K123" s="24"/>
      <c r="L123" s="110"/>
    </row>
    <row r="124" spans="1:12" ht="12.75" customHeight="1" x14ac:dyDescent="0.2">
      <c r="A124" s="95" t="s">
        <v>10</v>
      </c>
      <c r="B124" s="168">
        <v>3.9449999999999997E-3</v>
      </c>
      <c r="C124" s="146">
        <v>7.3781722394096504E-4</v>
      </c>
      <c r="D124" s="46">
        <v>1.8130001813000186E-4</v>
      </c>
      <c r="E124" s="46">
        <v>1.0805999999999999E-3</v>
      </c>
      <c r="F124" s="46"/>
      <c r="G124" s="46"/>
      <c r="H124" s="46"/>
      <c r="I124" s="46"/>
      <c r="J124" s="46"/>
      <c r="K124" s="46"/>
      <c r="L124" s="110"/>
    </row>
    <row r="125" spans="1:12" ht="12.75" customHeight="1" x14ac:dyDescent="0.2">
      <c r="A125" s="94" t="s">
        <v>11</v>
      </c>
      <c r="B125" s="162">
        <v>1.6590639927E-3</v>
      </c>
      <c r="C125" s="139">
        <v>2.6846022901407034E-4</v>
      </c>
      <c r="D125" s="24">
        <v>3.9300003930000402E-5</v>
      </c>
      <c r="E125" s="24">
        <v>7.5880000000000001E-4</v>
      </c>
      <c r="F125" s="24"/>
      <c r="G125" s="24"/>
      <c r="H125" s="24"/>
      <c r="I125" s="24"/>
      <c r="J125" s="24"/>
      <c r="K125" s="24"/>
      <c r="L125" s="110"/>
    </row>
    <row r="126" spans="1:12" ht="12.75" customHeight="1" x14ac:dyDescent="0.2">
      <c r="A126" s="96" t="s">
        <v>12</v>
      </c>
      <c r="B126" s="162">
        <v>1.5440000000000001E-8</v>
      </c>
      <c r="C126" s="139">
        <v>1.8353016118883586E-8</v>
      </c>
      <c r="D126" s="16"/>
      <c r="E126" s="24">
        <v>1.1811E-7</v>
      </c>
      <c r="F126" s="24"/>
      <c r="G126" s="24"/>
      <c r="H126" s="24"/>
      <c r="I126" s="24"/>
      <c r="J126" s="24"/>
      <c r="K126" s="24"/>
      <c r="L126" s="110"/>
    </row>
    <row r="127" spans="1:12" ht="12.75" customHeight="1" x14ac:dyDescent="0.2">
      <c r="A127" s="94" t="s">
        <v>13</v>
      </c>
      <c r="B127" s="162">
        <v>9.1519999999999991E-5</v>
      </c>
      <c r="C127" s="139">
        <v>1.3907130341581899E-5</v>
      </c>
      <c r="D127" s="24">
        <v>1.400000140000014E-6</v>
      </c>
      <c r="E127" s="24">
        <v>4.0370000000000001E-5</v>
      </c>
      <c r="F127" s="24"/>
      <c r="G127" s="24"/>
      <c r="H127" s="24"/>
      <c r="I127" s="24"/>
      <c r="J127" s="24"/>
      <c r="K127" s="24"/>
      <c r="L127" s="110"/>
    </row>
    <row r="128" spans="1:12" ht="12.75" customHeight="1" x14ac:dyDescent="0.2">
      <c r="A128" s="95" t="s">
        <v>35</v>
      </c>
      <c r="B128" s="168">
        <v>1.8999999999999998E-6</v>
      </c>
      <c r="C128" s="146">
        <v>1.407697316902938E-7</v>
      </c>
      <c r="D128" s="47"/>
      <c r="E128" s="46">
        <v>9.3620000000000003E-7</v>
      </c>
      <c r="F128" s="46"/>
      <c r="G128" s="46"/>
      <c r="H128" s="46"/>
      <c r="I128" s="46"/>
      <c r="J128" s="46"/>
      <c r="K128" s="46"/>
      <c r="L128" s="110"/>
    </row>
    <row r="129" spans="1:12" ht="12.75" customHeight="1" x14ac:dyDescent="0.2">
      <c r="A129" s="94" t="s">
        <v>14</v>
      </c>
      <c r="B129" s="162">
        <v>2.3283059999999999E-4</v>
      </c>
      <c r="C129" s="139">
        <v>3.4301787126193417E-5</v>
      </c>
      <c r="D129" s="24">
        <v>1.2000001200000125E-6</v>
      </c>
      <c r="E129" s="24">
        <v>2.6949999999999999E-4</v>
      </c>
      <c r="F129" s="24"/>
      <c r="G129" s="24"/>
      <c r="H129" s="24"/>
      <c r="I129" s="24"/>
      <c r="J129" s="24"/>
      <c r="K129" s="24"/>
      <c r="L129" s="110"/>
    </row>
    <row r="130" spans="1:12" ht="12.75" customHeight="1" x14ac:dyDescent="0.2">
      <c r="A130" s="94" t="s">
        <v>15</v>
      </c>
      <c r="B130" s="162">
        <v>4.9025907300000002E-5</v>
      </c>
      <c r="C130" s="139">
        <v>4.9328430370535111E-6</v>
      </c>
      <c r="D130" s="24">
        <v>5.0000005000000503E-7</v>
      </c>
      <c r="E130" s="24">
        <v>1.7710000000000002E-5</v>
      </c>
      <c r="F130" s="24"/>
      <c r="G130" s="24"/>
      <c r="H130" s="24"/>
      <c r="I130" s="24"/>
      <c r="J130" s="24"/>
      <c r="K130" s="24"/>
      <c r="L130" s="110"/>
    </row>
    <row r="131" spans="1:12" ht="12.75" customHeight="1" x14ac:dyDescent="0.2">
      <c r="A131" s="95" t="s">
        <v>16</v>
      </c>
      <c r="B131" s="168">
        <v>8.6379999999999999E-7</v>
      </c>
      <c r="C131" s="146">
        <v>7.9736212109314044E-8</v>
      </c>
      <c r="D131" s="47"/>
      <c r="E131" s="46">
        <v>6.0419999999999997E-7</v>
      </c>
      <c r="F131" s="46"/>
      <c r="G131" s="46"/>
      <c r="H131" s="46"/>
      <c r="I131" s="46"/>
      <c r="J131" s="46"/>
      <c r="K131" s="46"/>
      <c r="L131" s="110"/>
    </row>
    <row r="132" spans="1:12" ht="12.75" customHeight="1" x14ac:dyDescent="0.2">
      <c r="A132" s="94" t="s">
        <v>17</v>
      </c>
      <c r="B132" s="162">
        <v>5.51011E-5</v>
      </c>
      <c r="C132" s="139">
        <v>7.1553184682894451E-6</v>
      </c>
      <c r="D132" s="24">
        <v>1.0000001000000102E-7</v>
      </c>
      <c r="E132" s="24">
        <v>1.9665000000000001E-4</v>
      </c>
      <c r="F132" s="24"/>
      <c r="G132" s="24"/>
      <c r="H132" s="24"/>
      <c r="I132" s="24"/>
      <c r="J132" s="24"/>
      <c r="K132" s="24"/>
      <c r="L132" s="110"/>
    </row>
    <row r="133" spans="1:12" ht="12.75" customHeight="1" x14ac:dyDescent="0.2">
      <c r="A133" s="95" t="s">
        <v>18</v>
      </c>
      <c r="B133" s="168">
        <v>2.3440002092899997E-6</v>
      </c>
      <c r="C133" s="146">
        <v>2.2269526370296924E-7</v>
      </c>
      <c r="D133" s="229"/>
      <c r="E133" s="46">
        <v>1.7728E-5</v>
      </c>
      <c r="F133" s="46"/>
      <c r="G133" s="46"/>
      <c r="H133" s="46"/>
      <c r="I133" s="46"/>
      <c r="J133" s="46"/>
      <c r="K133" s="46"/>
      <c r="L133" s="110"/>
    </row>
    <row r="134" spans="1:12" ht="12.75" customHeight="1" x14ac:dyDescent="0.2">
      <c r="A134" s="94" t="s">
        <v>19</v>
      </c>
      <c r="B134" s="162">
        <v>1.3E-7</v>
      </c>
      <c r="C134" s="139">
        <v>2.3008707741855685E-8</v>
      </c>
      <c r="D134" s="16"/>
      <c r="E134" s="24">
        <v>6.0379000000000002E-6</v>
      </c>
      <c r="F134" s="24"/>
      <c r="G134" s="24"/>
      <c r="H134" s="24"/>
      <c r="I134" s="24"/>
      <c r="J134" s="24"/>
      <c r="K134" s="24"/>
      <c r="L134" s="110"/>
    </row>
    <row r="135" spans="1:12" ht="12.75" customHeight="1" x14ac:dyDescent="0.2">
      <c r="A135" s="95" t="s">
        <v>20</v>
      </c>
      <c r="B135" s="168">
        <v>6.6390000000000005E-10</v>
      </c>
      <c r="C135" s="146">
        <v>1.1739136602987595E-10</v>
      </c>
      <c r="D135" s="47"/>
      <c r="E135" s="46">
        <v>1.5699100000000001E-7</v>
      </c>
      <c r="F135" s="46"/>
      <c r="G135" s="46"/>
      <c r="H135" s="46"/>
      <c r="I135" s="46"/>
      <c r="J135" s="46"/>
      <c r="K135" s="46"/>
      <c r="L135" s="110"/>
    </row>
    <row r="136" spans="1:12" ht="12.75" customHeight="1" x14ac:dyDescent="0.2">
      <c r="A136" s="94" t="s">
        <v>21</v>
      </c>
      <c r="B136" s="162">
        <v>1.7450000000000002E-11</v>
      </c>
      <c r="C136" s="139">
        <v>1.0030717573957061E-11</v>
      </c>
      <c r="D136" s="16"/>
      <c r="E136" s="24">
        <v>3.08075E-8</v>
      </c>
      <c r="F136" s="24"/>
      <c r="G136" s="24"/>
      <c r="H136" s="24"/>
      <c r="I136" s="24"/>
      <c r="J136" s="24"/>
      <c r="K136" s="24"/>
      <c r="L136" s="110"/>
    </row>
    <row r="137" spans="1:12" ht="12.75" customHeight="1" x14ac:dyDescent="0.2">
      <c r="A137" s="96" t="s">
        <v>36</v>
      </c>
      <c r="B137" s="162">
        <v>1.7409999999999999E-20</v>
      </c>
      <c r="C137" s="139">
        <v>1.4856252024376642E-19</v>
      </c>
      <c r="D137" s="16"/>
      <c r="E137" s="24"/>
      <c r="F137" s="24"/>
      <c r="G137" s="24"/>
      <c r="H137" s="24"/>
      <c r="I137" s="24"/>
      <c r="J137" s="24"/>
      <c r="K137" s="24"/>
      <c r="L137" s="110"/>
    </row>
    <row r="138" spans="1:12" ht="12.75" customHeight="1" x14ac:dyDescent="0.2">
      <c r="A138" s="96" t="s">
        <v>83</v>
      </c>
      <c r="B138" s="162">
        <v>1.045E-13</v>
      </c>
      <c r="C138" s="139">
        <v>4.0742297078283756E-14</v>
      </c>
      <c r="D138" s="16"/>
      <c r="E138" s="24"/>
      <c r="F138" s="24"/>
      <c r="G138" s="24"/>
      <c r="H138" s="24"/>
      <c r="I138" s="24"/>
      <c r="J138" s="24"/>
      <c r="K138" s="24"/>
      <c r="L138" s="110"/>
    </row>
    <row r="139" spans="1:12" ht="12.75" customHeight="1" x14ac:dyDescent="0.2">
      <c r="A139" s="95" t="s">
        <v>39</v>
      </c>
      <c r="B139" s="168">
        <v>1.5694212220158103E-14</v>
      </c>
      <c r="C139" s="146">
        <v>1.9226142515068335E-15</v>
      </c>
      <c r="D139" s="47"/>
      <c r="E139" s="46"/>
      <c r="F139" s="46"/>
      <c r="G139" s="46"/>
      <c r="H139" s="46"/>
      <c r="I139" s="46"/>
      <c r="J139" s="46"/>
      <c r="K139" s="46"/>
      <c r="L139" s="110"/>
    </row>
    <row r="140" spans="1:12" ht="12.75" customHeight="1" x14ac:dyDescent="0.2">
      <c r="A140" s="125" t="s">
        <v>37</v>
      </c>
      <c r="B140" s="194">
        <v>1.5175454301181101E-14</v>
      </c>
      <c r="C140" s="139">
        <v>2.2562438829343546E-14</v>
      </c>
      <c r="D140" s="16"/>
      <c r="E140" s="24"/>
      <c r="F140" s="24"/>
      <c r="G140" s="24"/>
      <c r="H140" s="24"/>
      <c r="I140" s="24"/>
      <c r="J140" s="24"/>
      <c r="K140" s="24"/>
      <c r="L140" s="110"/>
    </row>
    <row r="141" spans="1:12" ht="12.75" customHeight="1" x14ac:dyDescent="0.2">
      <c r="A141" s="210" t="s">
        <v>40</v>
      </c>
      <c r="B141" s="209">
        <v>4.5600043682E-15</v>
      </c>
      <c r="C141" s="146">
        <v>5.2148011230407378E-15</v>
      </c>
      <c r="D141" s="47"/>
      <c r="E141" s="46"/>
      <c r="F141" s="46"/>
      <c r="G141" s="46"/>
      <c r="H141" s="46"/>
      <c r="I141" s="46"/>
      <c r="J141" s="46"/>
      <c r="K141" s="46"/>
      <c r="L141" s="110"/>
    </row>
    <row r="142" spans="1:12" ht="12.75" customHeight="1" x14ac:dyDescent="0.2">
      <c r="A142" s="198" t="s">
        <v>64</v>
      </c>
      <c r="B142" s="194">
        <v>1.0230000000000001E-15</v>
      </c>
      <c r="C142" s="139">
        <v>1.3167814504457575E-14</v>
      </c>
      <c r="D142" s="16"/>
      <c r="E142" s="24"/>
      <c r="F142" s="24"/>
      <c r="G142" s="24"/>
      <c r="H142" s="24"/>
      <c r="I142" s="24"/>
      <c r="J142" s="24"/>
      <c r="K142" s="24"/>
      <c r="L142" s="110"/>
    </row>
    <row r="143" spans="1:12" ht="12.75" customHeight="1" x14ac:dyDescent="0.2">
      <c r="A143" s="199" t="s">
        <v>42</v>
      </c>
      <c r="B143" s="195">
        <v>1.6043907931592888E-7</v>
      </c>
      <c r="C143" s="143">
        <v>0</v>
      </c>
      <c r="D143" s="24"/>
      <c r="E143" s="24">
        <v>1.2606000000000001E-7</v>
      </c>
      <c r="F143" s="24"/>
      <c r="G143" s="24"/>
      <c r="H143" s="24"/>
      <c r="I143" s="24"/>
      <c r="J143" s="24"/>
      <c r="K143" s="24"/>
      <c r="L143" s="110"/>
    </row>
    <row r="144" spans="1:12" ht="12.75" customHeight="1" x14ac:dyDescent="0.2">
      <c r="A144" s="199" t="s">
        <v>33</v>
      </c>
      <c r="B144" s="195">
        <v>8.1158597780984222E-11</v>
      </c>
      <c r="C144" s="143">
        <v>1.6272011048172601E-11</v>
      </c>
      <c r="D144" s="24"/>
      <c r="E144" s="24">
        <v>7.7649999999999998E-11</v>
      </c>
      <c r="F144" s="24"/>
      <c r="G144" s="24"/>
      <c r="H144" s="24"/>
      <c r="I144" s="24"/>
      <c r="J144" s="24"/>
      <c r="K144" s="24"/>
      <c r="L144" s="110"/>
    </row>
    <row r="145" spans="1:12" ht="12.75" customHeight="1" x14ac:dyDescent="0.2">
      <c r="A145" s="199" t="s">
        <v>85</v>
      </c>
      <c r="B145" s="182"/>
      <c r="C145" s="143"/>
      <c r="D145" s="24"/>
      <c r="E145" s="24"/>
      <c r="F145" s="24"/>
      <c r="G145" s="24"/>
      <c r="H145" s="24"/>
      <c r="I145" s="24"/>
      <c r="J145" s="24"/>
      <c r="K145" s="24"/>
      <c r="L145" s="110"/>
    </row>
    <row r="146" spans="1:12" ht="12.75" customHeight="1" x14ac:dyDescent="0.2">
      <c r="A146" s="200" t="s">
        <v>44</v>
      </c>
      <c r="B146" s="195">
        <v>4.2946924158105744E-11</v>
      </c>
      <c r="C146" s="143">
        <v>2.0374868179045982E-11</v>
      </c>
      <c r="D146" s="24">
        <v>6.6800788205901556E-12</v>
      </c>
      <c r="E146" s="24">
        <v>3.1030000000000002E-11</v>
      </c>
      <c r="F146" s="24"/>
      <c r="G146" s="24"/>
      <c r="H146" s="24"/>
      <c r="I146" s="24"/>
      <c r="J146" s="24"/>
      <c r="K146" s="24"/>
      <c r="L146" s="110"/>
    </row>
    <row r="147" spans="1:12" ht="12.75" customHeight="1" x14ac:dyDescent="0.2">
      <c r="A147" s="200" t="s">
        <v>43</v>
      </c>
      <c r="B147" s="195">
        <v>7.862114285282445E-5</v>
      </c>
      <c r="C147" s="143">
        <v>1.5126796072322017E-5</v>
      </c>
      <c r="D147" s="24">
        <v>4.9594524577108727E-6</v>
      </c>
      <c r="E147" s="24">
        <v>7.8990000000000001E-5</v>
      </c>
      <c r="F147" s="24"/>
      <c r="G147" s="24"/>
      <c r="H147" s="24"/>
      <c r="I147" s="24"/>
      <c r="J147" s="24"/>
      <c r="K147" s="24"/>
      <c r="L147" s="110"/>
    </row>
    <row r="148" spans="1:12" ht="12.75" customHeight="1" x14ac:dyDescent="0.2">
      <c r="A148" s="200" t="s">
        <v>119</v>
      </c>
      <c r="B148" s="195">
        <v>1.6468308161494454E-2</v>
      </c>
      <c r="C148" s="143">
        <v>3.5430136211992347E-3</v>
      </c>
      <c r="D148" s="24">
        <v>1.1616080184693315E-3</v>
      </c>
      <c r="E148" s="24">
        <v>1.6129999999999999E-2</v>
      </c>
      <c r="F148" s="24"/>
      <c r="G148" s="24"/>
      <c r="H148" s="24"/>
      <c r="I148" s="24"/>
      <c r="J148" s="24"/>
      <c r="K148" s="24"/>
      <c r="L148" s="110"/>
    </row>
    <row r="149" spans="1:12" ht="12.75" customHeight="1" x14ac:dyDescent="0.2">
      <c r="A149" s="201" t="s">
        <v>120</v>
      </c>
      <c r="B149" s="196">
        <v>1.1422374682225275E-3</v>
      </c>
      <c r="C149" s="144">
        <v>2.1024401362456927E-4</v>
      </c>
      <c r="D149" s="180">
        <v>6.8930339584416108E-5</v>
      </c>
      <c r="E149" s="180">
        <v>1.2761999999999999E-3</v>
      </c>
      <c r="F149" s="180"/>
      <c r="G149" s="180"/>
      <c r="H149" s="180"/>
      <c r="I149" s="180"/>
      <c r="J149" s="180"/>
      <c r="K149" s="180"/>
      <c r="L149" s="110"/>
    </row>
    <row r="150" spans="1:12" ht="12.75" customHeight="1" x14ac:dyDescent="0.2">
      <c r="A150" s="201" t="s">
        <v>121</v>
      </c>
      <c r="B150" s="196">
        <v>1.8051893918050034E-3</v>
      </c>
      <c r="C150" s="144">
        <v>3.3430318903742605E-4</v>
      </c>
      <c r="D150" s="180">
        <v>1.0960422580997631E-4</v>
      </c>
      <c r="E150" s="180">
        <v>1.9469999999999999E-3</v>
      </c>
      <c r="F150" s="180"/>
      <c r="G150" s="180"/>
      <c r="H150" s="180"/>
      <c r="I150" s="180"/>
      <c r="J150" s="180"/>
      <c r="K150" s="180"/>
      <c r="L150" s="110"/>
    </row>
    <row r="151" spans="1:12" ht="12.75" customHeight="1" x14ac:dyDescent="0.2">
      <c r="A151" s="201" t="s">
        <v>114</v>
      </c>
      <c r="B151" s="196">
        <v>1.2686566188614544E-3</v>
      </c>
      <c r="C151" s="144">
        <v>2.4333272549380026E-4</v>
      </c>
      <c r="D151" s="180">
        <v>7.9778763309953528E-5</v>
      </c>
      <c r="E151" s="180">
        <v>1.387E-3</v>
      </c>
      <c r="F151" s="180"/>
      <c r="G151" s="180"/>
      <c r="H151" s="180"/>
      <c r="I151" s="180"/>
      <c r="J151" s="180"/>
      <c r="K151" s="180"/>
      <c r="L151" s="110"/>
    </row>
    <row r="152" spans="1:12" ht="12.75" customHeight="1" x14ac:dyDescent="0.2">
      <c r="A152" s="103" t="s">
        <v>122</v>
      </c>
      <c r="B152" s="195">
        <v>2.3446483135397579E-3</v>
      </c>
      <c r="C152" s="143">
        <v>4.4643467275983943E-4</v>
      </c>
      <c r="D152" s="24">
        <v>1.4636751394284296E-4</v>
      </c>
      <c r="E152" s="24">
        <v>2.4420000000000002E-3</v>
      </c>
      <c r="F152" s="24"/>
      <c r="G152" s="24"/>
      <c r="H152" s="24"/>
      <c r="I152" s="24"/>
      <c r="J152" s="24"/>
      <c r="K152" s="24"/>
      <c r="L152" s="110"/>
    </row>
    <row r="153" spans="1:12" ht="12.75" customHeight="1" x14ac:dyDescent="0.2">
      <c r="A153" s="103" t="s">
        <v>123</v>
      </c>
      <c r="B153" s="195">
        <v>2.1388547248779813E-4</v>
      </c>
      <c r="C153" s="143">
        <v>6.8244854169600264E-5</v>
      </c>
      <c r="D153" s="24">
        <v>2.2374672608750901E-5</v>
      </c>
      <c r="E153" s="24">
        <v>1.293E-4</v>
      </c>
      <c r="F153" s="24"/>
      <c r="G153" s="24"/>
      <c r="H153" s="24"/>
      <c r="I153" s="24"/>
      <c r="J153" s="24"/>
      <c r="K153" s="24"/>
      <c r="L153" s="110"/>
    </row>
    <row r="154" spans="1:12" ht="12.75" customHeight="1" x14ac:dyDescent="0.2">
      <c r="A154" s="103" t="s">
        <v>91</v>
      </c>
      <c r="B154" s="165">
        <v>8.9142520057387958E-3</v>
      </c>
      <c r="C154" s="143">
        <v>1.684482641836228E-3</v>
      </c>
      <c r="D154" s="24">
        <v>5.5227237400997092E-4</v>
      </c>
      <c r="E154" s="24">
        <v>9.7009999999999996E-3</v>
      </c>
      <c r="F154" s="24"/>
      <c r="G154" s="24"/>
      <c r="H154" s="24"/>
      <c r="I154" s="24"/>
      <c r="J154" s="24"/>
      <c r="K154" s="24"/>
      <c r="L154" s="110"/>
    </row>
    <row r="155" spans="1:12" ht="12.75" customHeight="1" x14ac:dyDescent="0.2">
      <c r="A155" s="104" t="s">
        <v>1</v>
      </c>
      <c r="B155" s="169">
        <v>2.5064859900601841E-3</v>
      </c>
      <c r="C155" s="147">
        <v>4.9881580991613557E-4</v>
      </c>
      <c r="D155" s="183">
        <v>1.6354112811503468E-4</v>
      </c>
      <c r="E155" s="183">
        <v>2.1740000000000002E-3</v>
      </c>
      <c r="F155" s="183"/>
      <c r="G155" s="183"/>
      <c r="H155" s="183"/>
      <c r="I155" s="183"/>
      <c r="J155" s="183"/>
      <c r="K155" s="183"/>
      <c r="L155" s="110"/>
    </row>
    <row r="156" spans="1:12" ht="12.75" customHeight="1" x14ac:dyDescent="0.2">
      <c r="A156" s="104" t="s">
        <v>92</v>
      </c>
      <c r="B156" s="169">
        <v>9.1211840056855166E-7</v>
      </c>
      <c r="C156" s="147">
        <v>3.0518503604691878E-7</v>
      </c>
      <c r="D156" s="183">
        <v>1.0005758455677635E-7</v>
      </c>
      <c r="E156" s="183">
        <v>1.1090000000000001E-6</v>
      </c>
      <c r="F156" s="183"/>
      <c r="G156" s="183"/>
      <c r="H156" s="183"/>
      <c r="I156" s="183"/>
      <c r="J156" s="183"/>
      <c r="K156" s="183"/>
      <c r="L156" s="110"/>
    </row>
    <row r="157" spans="1:12" ht="12.75" customHeight="1" x14ac:dyDescent="0.2">
      <c r="A157" s="88" t="s">
        <v>124</v>
      </c>
      <c r="B157" s="165">
        <v>4.0429449190010228E-4</v>
      </c>
      <c r="C157" s="143">
        <v>1.256748956107333E-4</v>
      </c>
      <c r="D157" s="24">
        <v>4.1203614230619632E-5</v>
      </c>
      <c r="E157" s="24">
        <v>1.0937E-4</v>
      </c>
      <c r="F157" s="24"/>
      <c r="G157" s="24"/>
      <c r="H157" s="24"/>
      <c r="I157" s="24"/>
      <c r="J157" s="24"/>
      <c r="K157" s="24"/>
      <c r="L157" s="110"/>
    </row>
    <row r="158" spans="1:12" ht="12.75" customHeight="1" x14ac:dyDescent="0.2">
      <c r="A158" s="88" t="s">
        <v>94</v>
      </c>
      <c r="B158" s="165">
        <v>5.4884950296495226E-4</v>
      </c>
      <c r="C158" s="143">
        <v>1.3553370279414264E-4</v>
      </c>
      <c r="D158" s="24">
        <v>4.4435910434131003E-5</v>
      </c>
      <c r="E158" s="24">
        <v>1.8450000000000001E-4</v>
      </c>
      <c r="F158" s="24"/>
      <c r="G158" s="24"/>
      <c r="H158" s="24"/>
      <c r="I158" s="24"/>
      <c r="J158" s="24"/>
      <c r="K158" s="24"/>
      <c r="L158" s="110"/>
    </row>
    <row r="159" spans="1:12" ht="12.75" customHeight="1" x14ac:dyDescent="0.2">
      <c r="A159" s="88" t="s">
        <v>95</v>
      </c>
      <c r="B159" s="165">
        <v>2.0168850381955247E-2</v>
      </c>
      <c r="C159" s="143">
        <v>4.1680109735659611E-3</v>
      </c>
      <c r="D159" s="24">
        <v>1.3665188694147918E-3</v>
      </c>
      <c r="E159" s="24">
        <v>1.78E-2</v>
      </c>
      <c r="F159" s="24"/>
      <c r="G159" s="24"/>
      <c r="H159" s="24"/>
      <c r="I159" s="24"/>
      <c r="J159" s="24"/>
      <c r="K159" s="24"/>
      <c r="L159" s="110"/>
    </row>
    <row r="160" spans="1:12" ht="12.75" customHeight="1" x14ac:dyDescent="0.2">
      <c r="A160" s="88" t="s">
        <v>96</v>
      </c>
      <c r="B160" s="165">
        <v>1.7632314756700775E-5</v>
      </c>
      <c r="C160" s="143">
        <v>3.5372205167141416E-6</v>
      </c>
      <c r="D160" s="24">
        <v>1.1597086984719567E-6</v>
      </c>
      <c r="E160" s="24">
        <v>1.768E-5</v>
      </c>
      <c r="F160" s="24"/>
      <c r="G160" s="24"/>
      <c r="H160" s="24"/>
      <c r="I160" s="24"/>
      <c r="J160" s="24"/>
      <c r="K160" s="24"/>
      <c r="L160" s="110"/>
    </row>
    <row r="161" spans="1:12" ht="12.75" customHeight="1" x14ac:dyDescent="0.2">
      <c r="A161" s="88" t="s">
        <v>97</v>
      </c>
      <c r="B161" s="165">
        <v>4.1248627552644484E-7</v>
      </c>
      <c r="C161" s="143">
        <v>1.313511785345144E-7</v>
      </c>
      <c r="D161" s="24">
        <v>4.3064633256883746E-8</v>
      </c>
      <c r="E161" s="24">
        <v>3.0339999999999998E-7</v>
      </c>
      <c r="F161" s="24"/>
      <c r="G161" s="24"/>
      <c r="H161" s="24"/>
      <c r="I161" s="24"/>
      <c r="J161" s="24"/>
      <c r="K161" s="24"/>
      <c r="L161" s="110"/>
    </row>
    <row r="162" spans="1:12" ht="12.75" customHeight="1" x14ac:dyDescent="0.2">
      <c r="A162" s="88" t="s">
        <v>125</v>
      </c>
      <c r="B162" s="165">
        <v>5.9740080592108014E-5</v>
      </c>
      <c r="C162" s="143">
        <v>1.5564965280473546E-5</v>
      </c>
      <c r="D162" s="24">
        <v>5.1031100667558229E-6</v>
      </c>
      <c r="E162" s="24">
        <v>4.579E-5</v>
      </c>
      <c r="F162" s="24"/>
      <c r="G162" s="24"/>
      <c r="H162" s="24"/>
      <c r="I162" s="24"/>
      <c r="J162" s="24"/>
      <c r="K162" s="24"/>
      <c r="L162" s="110"/>
    </row>
    <row r="163" spans="1:12" ht="12.75" customHeight="1" x14ac:dyDescent="0.2">
      <c r="A163" s="88" t="s">
        <v>126</v>
      </c>
      <c r="B163" s="165">
        <v>2.6353567324745982E-5</v>
      </c>
      <c r="C163" s="143">
        <v>8.6120166183963663E-6</v>
      </c>
      <c r="D163" s="24">
        <v>2.8235250068652823E-6</v>
      </c>
      <c r="E163" s="24">
        <v>1.4932999999999999E-5</v>
      </c>
      <c r="F163" s="24"/>
      <c r="G163" s="24"/>
      <c r="H163" s="24"/>
      <c r="I163" s="24"/>
      <c r="J163" s="24"/>
      <c r="K163" s="24"/>
      <c r="L163" s="110"/>
    </row>
    <row r="164" spans="1:12" ht="12.75" customHeight="1" x14ac:dyDescent="0.2">
      <c r="A164" s="88" t="s">
        <v>127</v>
      </c>
      <c r="B164" s="165">
        <v>2.1436012483158416E-3</v>
      </c>
      <c r="C164" s="143">
        <v>5.1176810626831718E-4</v>
      </c>
      <c r="D164" s="24">
        <v>1.6778765181177187E-4</v>
      </c>
      <c r="E164" s="24">
        <v>3.5230000000000001E-3</v>
      </c>
      <c r="F164" s="24"/>
      <c r="G164" s="24"/>
      <c r="H164" s="24"/>
      <c r="I164" s="24"/>
      <c r="J164" s="24"/>
      <c r="K164" s="24"/>
      <c r="L164" s="110"/>
    </row>
    <row r="165" spans="1:12" ht="12.75" customHeight="1" x14ac:dyDescent="0.2">
      <c r="A165" s="105" t="s">
        <v>34</v>
      </c>
      <c r="B165" s="165">
        <v>5.0399449262071062E-4</v>
      </c>
      <c r="C165" s="143">
        <v>1.1004022159259929E-4</v>
      </c>
      <c r="D165" s="24">
        <v>3.6077649544243025E-5</v>
      </c>
      <c r="E165" s="24">
        <v>3.8309999999999999E-4</v>
      </c>
      <c r="F165" s="24"/>
      <c r="G165" s="24"/>
      <c r="H165" s="24"/>
      <c r="I165" s="24"/>
      <c r="J165" s="24"/>
      <c r="K165" s="24"/>
      <c r="L165" s="110"/>
    </row>
    <row r="166" spans="1:12" ht="12.75" customHeight="1" x14ac:dyDescent="0.2">
      <c r="A166" s="106" t="s">
        <v>128</v>
      </c>
      <c r="B166" s="165">
        <v>2.2932945009400459E-4</v>
      </c>
      <c r="C166" s="143">
        <v>5.481556017811306E-5</v>
      </c>
      <c r="D166" s="24">
        <v>1.7971761062050886E-5</v>
      </c>
      <c r="E166" s="24">
        <v>1.7310000000000001E-4</v>
      </c>
      <c r="F166" s="24"/>
      <c r="G166" s="24"/>
      <c r="H166" s="24"/>
      <c r="I166" s="24"/>
      <c r="J166" s="24"/>
      <c r="K166" s="24"/>
      <c r="L166" s="110"/>
    </row>
    <row r="167" spans="1:12" ht="12.75" customHeight="1" x14ac:dyDescent="0.2">
      <c r="A167" s="101" t="s">
        <v>41</v>
      </c>
      <c r="B167" s="166">
        <v>2.2647284732827571E-4</v>
      </c>
      <c r="C167" s="144">
        <v>6.0258224511929248E-5</v>
      </c>
      <c r="D167" s="180">
        <v>1.975618618934068E-5</v>
      </c>
      <c r="E167" s="180">
        <v>3.8200000000000002E-4</v>
      </c>
      <c r="F167" s="180"/>
      <c r="G167" s="180"/>
      <c r="H167" s="180"/>
      <c r="I167" s="180"/>
      <c r="J167" s="180"/>
      <c r="K167" s="180"/>
      <c r="L167" s="110"/>
    </row>
    <row r="168" spans="1:12" ht="12.75" customHeight="1" x14ac:dyDescent="0.2">
      <c r="A168" s="101" t="s">
        <v>30</v>
      </c>
      <c r="B168" s="166">
        <v>1.8251693518692535E-3</v>
      </c>
      <c r="C168" s="144">
        <v>1.4449625477906022E-4</v>
      </c>
      <c r="D168" s="180">
        <v>4.7374361528232235E-5</v>
      </c>
      <c r="E168" s="180">
        <v>1.2570000000000001E-3</v>
      </c>
      <c r="F168" s="180"/>
      <c r="G168" s="180"/>
      <c r="H168" s="180"/>
      <c r="I168" s="180"/>
      <c r="J168" s="180"/>
      <c r="K168" s="180"/>
      <c r="L168" s="110"/>
    </row>
    <row r="169" spans="1:12" ht="12.75" customHeight="1" x14ac:dyDescent="0.2">
      <c r="A169" s="101" t="s">
        <v>129</v>
      </c>
      <c r="B169" s="166">
        <v>3.6932956178766445E-3</v>
      </c>
      <c r="C169" s="144">
        <v>7.5116144024703737E-4</v>
      </c>
      <c r="D169" s="180">
        <v>2.4627485114228517E-4</v>
      </c>
      <c r="E169" s="180">
        <v>3.3449999999999999E-3</v>
      </c>
      <c r="F169" s="180"/>
      <c r="G169" s="180"/>
      <c r="H169" s="180"/>
      <c r="I169" s="180"/>
      <c r="J169" s="180"/>
      <c r="K169" s="180"/>
      <c r="L169" s="110"/>
    </row>
    <row r="170" spans="1:12" ht="12.75" customHeight="1" x14ac:dyDescent="0.2">
      <c r="A170" s="101" t="s">
        <v>113</v>
      </c>
      <c r="B170" s="166">
        <v>3.7092633561615776E-3</v>
      </c>
      <c r="C170" s="144">
        <v>7.2486466671937326E-4</v>
      </c>
      <c r="D170" s="180">
        <v>2.376532238341555E-4</v>
      </c>
      <c r="E170" s="180">
        <v>3.0620000000000001E-3</v>
      </c>
      <c r="F170" s="180"/>
      <c r="G170" s="180"/>
      <c r="H170" s="180"/>
      <c r="I170" s="180"/>
      <c r="J170" s="180"/>
      <c r="K170" s="180"/>
      <c r="L170" s="110"/>
    </row>
    <row r="171" spans="1:12" ht="12.75" customHeight="1" x14ac:dyDescent="0.2">
      <c r="A171" s="102" t="s">
        <v>130</v>
      </c>
      <c r="B171" s="166">
        <v>4.3373514331064168E-3</v>
      </c>
      <c r="C171" s="144">
        <v>8.4526982279866021E-4</v>
      </c>
      <c r="D171" s="180">
        <v>2.7712910784710216E-4</v>
      </c>
      <c r="E171" s="180">
        <v>2.5934999999999999E-3</v>
      </c>
      <c r="F171" s="180"/>
      <c r="G171" s="180"/>
      <c r="H171" s="180"/>
      <c r="I171" s="180"/>
      <c r="J171" s="180"/>
      <c r="K171" s="180"/>
      <c r="L171" s="110"/>
    </row>
    <row r="172" spans="1:12" ht="12.75" customHeight="1" x14ac:dyDescent="0.2">
      <c r="A172" s="107" t="s">
        <v>131</v>
      </c>
      <c r="B172" s="165">
        <v>1.1458507096847475E-3</v>
      </c>
      <c r="C172" s="143">
        <v>3.1020388258909203E-4</v>
      </c>
      <c r="D172" s="24">
        <v>1.0170305731250408E-4</v>
      </c>
      <c r="E172" s="24">
        <v>7.226E-4</v>
      </c>
      <c r="F172" s="24"/>
      <c r="G172" s="24"/>
      <c r="H172" s="24"/>
      <c r="I172" s="24"/>
      <c r="J172" s="24"/>
      <c r="K172" s="24"/>
      <c r="L172" s="110"/>
    </row>
    <row r="173" spans="1:12" ht="12.75" customHeight="1" x14ac:dyDescent="0.2">
      <c r="A173" s="107" t="s">
        <v>105</v>
      </c>
      <c r="B173" s="165">
        <v>6.0898918275834534E-4</v>
      </c>
      <c r="C173" s="143">
        <v>1.4320166393679438E-4</v>
      </c>
      <c r="D173" s="24">
        <v>4.6949918592417627E-5</v>
      </c>
      <c r="E173" s="24">
        <v>2.5999999999999998E-4</v>
      </c>
      <c r="F173" s="24"/>
      <c r="G173" s="24"/>
      <c r="H173" s="24"/>
      <c r="I173" s="24"/>
      <c r="J173" s="24"/>
      <c r="K173" s="24"/>
      <c r="L173" s="110"/>
    </row>
    <row r="174" spans="1:12" ht="12.75" customHeight="1" x14ac:dyDescent="0.2">
      <c r="A174" s="107" t="s">
        <v>106</v>
      </c>
      <c r="B174" s="165">
        <v>9.1348377413751805E-9</v>
      </c>
      <c r="C174" s="143">
        <v>1.2199029090582272E-9</v>
      </c>
      <c r="D174" s="24"/>
      <c r="E174" s="24">
        <v>2.4879999999999998E-8</v>
      </c>
      <c r="F174" s="24"/>
      <c r="G174" s="24"/>
      <c r="H174" s="24"/>
      <c r="I174" s="24"/>
      <c r="J174" s="24"/>
      <c r="K174" s="24"/>
      <c r="L174" s="110"/>
    </row>
    <row r="175" spans="1:12" ht="12.75" customHeight="1" x14ac:dyDescent="0.2">
      <c r="A175" s="107" t="s">
        <v>107</v>
      </c>
      <c r="B175" s="165">
        <v>2.6563356905420608E-4</v>
      </c>
      <c r="C175" s="143">
        <v>3.3380526948270848E-5</v>
      </c>
      <c r="D175" s="24">
        <v>1.0944097852697073E-5</v>
      </c>
      <c r="E175" s="24">
        <v>2.4030000000000001E-4</v>
      </c>
      <c r="F175" s="24"/>
      <c r="G175" s="24"/>
      <c r="H175" s="24"/>
      <c r="I175" s="24"/>
      <c r="J175" s="24"/>
      <c r="K175" s="24"/>
      <c r="L175" s="110"/>
    </row>
    <row r="176" spans="1:12" ht="12.75" customHeight="1" x14ac:dyDescent="0.2">
      <c r="A176" s="107" t="s">
        <v>108</v>
      </c>
      <c r="B176" s="165">
        <v>6.9240551602658983E-5</v>
      </c>
      <c r="C176" s="143">
        <v>6.4998418672841215E-6</v>
      </c>
      <c r="D176" s="24">
        <v>2.1310300323554228E-6</v>
      </c>
      <c r="E176" s="24">
        <v>2.8059999999999999E-5</v>
      </c>
      <c r="F176" s="24"/>
      <c r="G176" s="24"/>
      <c r="H176" s="24"/>
      <c r="I176" s="24"/>
      <c r="J176" s="24"/>
      <c r="K176" s="24"/>
      <c r="L176" s="110"/>
    </row>
    <row r="177" spans="1:12" ht="12.75" customHeight="1" x14ac:dyDescent="0.2">
      <c r="A177" s="107" t="s">
        <v>109</v>
      </c>
      <c r="B177" s="165">
        <v>5.6133697800510868E-5</v>
      </c>
      <c r="C177" s="143">
        <v>1.7596477063721533E-5</v>
      </c>
      <c r="D177" s="24">
        <v>5.7691589814187713E-6</v>
      </c>
      <c r="E177" s="24">
        <v>9.2040000000000006E-5</v>
      </c>
      <c r="F177" s="24"/>
      <c r="G177" s="24"/>
      <c r="H177" s="24"/>
      <c r="I177" s="24"/>
      <c r="J177" s="24"/>
      <c r="K177" s="24"/>
      <c r="L177" s="110"/>
    </row>
    <row r="178" spans="1:12" ht="12.75" customHeight="1" x14ac:dyDescent="0.2">
      <c r="A178" s="107" t="s">
        <v>110</v>
      </c>
      <c r="B178" s="165">
        <v>2.7732184569179244E-5</v>
      </c>
      <c r="C178" s="143">
        <v>3.7802052594163509E-6</v>
      </c>
      <c r="D178" s="24">
        <v>1.2393733725787013E-6</v>
      </c>
      <c r="E178" s="24">
        <v>3.0979999999999998E-5</v>
      </c>
      <c r="F178" s="24"/>
      <c r="G178" s="24"/>
      <c r="H178" s="24"/>
      <c r="I178" s="24"/>
      <c r="J178" s="24"/>
      <c r="K178" s="24"/>
      <c r="L178" s="110"/>
    </row>
    <row r="179" spans="1:12" ht="12.75" customHeight="1" x14ac:dyDescent="0.2">
      <c r="A179" s="107" t="s">
        <v>111</v>
      </c>
      <c r="B179" s="165">
        <v>7.4465311159460395E-10</v>
      </c>
      <c r="C179" s="143">
        <v>2.2137503402746442E-6</v>
      </c>
      <c r="D179" s="24">
        <v>7.2579742024300672E-7</v>
      </c>
      <c r="E179" s="24">
        <v>1.775E-9</v>
      </c>
      <c r="F179" s="24"/>
      <c r="G179" s="24"/>
      <c r="H179" s="24"/>
      <c r="I179" s="24"/>
      <c r="J179" s="24"/>
      <c r="K179" s="24"/>
      <c r="L179" s="110"/>
    </row>
    <row r="180" spans="1:12" ht="12.75" customHeight="1" x14ac:dyDescent="0.2">
      <c r="A180" s="107" t="s">
        <v>132</v>
      </c>
      <c r="B180" s="165">
        <v>3.0187655362372993E-2</v>
      </c>
      <c r="C180" s="143">
        <v>6.7900848524388843E-3</v>
      </c>
      <c r="D180" s="24">
        <v>2.2261887347783983E-3</v>
      </c>
      <c r="E180" s="24">
        <v>1.8550000000000001E-2</v>
      </c>
      <c r="F180" s="24"/>
      <c r="G180" s="24"/>
      <c r="H180" s="24"/>
      <c r="I180" s="24"/>
      <c r="J180" s="24"/>
      <c r="K180" s="24"/>
      <c r="L180" s="110"/>
    </row>
    <row r="181" spans="1:12" ht="12.75" customHeight="1" x14ac:dyDescent="0.2">
      <c r="A181" s="111" t="s">
        <v>133</v>
      </c>
      <c r="B181" s="148">
        <f t="shared" ref="B181:K181" si="2">SUM(B100:B180)</f>
        <v>0.9999999999850262</v>
      </c>
      <c r="C181" s="148">
        <f t="shared" si="2"/>
        <v>0.99999999999509037</v>
      </c>
      <c r="D181" s="148">
        <f t="shared" si="2"/>
        <v>0.99999999959470975</v>
      </c>
      <c r="E181" s="148">
        <f t="shared" si="2"/>
        <v>0.99999644403218002</v>
      </c>
      <c r="F181" s="148">
        <f t="shared" si="2"/>
        <v>0</v>
      </c>
      <c r="G181" s="148">
        <f t="shared" si="2"/>
        <v>0</v>
      </c>
      <c r="H181" s="148">
        <f t="shared" si="2"/>
        <v>0</v>
      </c>
      <c r="I181" s="148">
        <f t="shared" si="2"/>
        <v>0</v>
      </c>
      <c r="J181" s="148">
        <f t="shared" si="2"/>
        <v>0</v>
      </c>
      <c r="K181" s="148">
        <f t="shared" si="2"/>
        <v>0</v>
      </c>
      <c r="L181" s="110"/>
    </row>
    <row r="182" spans="1:12" ht="12.75" customHeight="1" x14ac:dyDescent="0.2">
      <c r="A182" s="127" t="s">
        <v>136</v>
      </c>
      <c r="B182" s="164"/>
      <c r="C182" s="142"/>
      <c r="D182" s="142"/>
      <c r="E182" s="142"/>
      <c r="F182" s="142"/>
      <c r="G182" s="142"/>
      <c r="H182" s="142"/>
      <c r="I182" s="142"/>
      <c r="J182" s="142"/>
      <c r="K182" s="142"/>
      <c r="L182" s="110"/>
    </row>
    <row r="183" spans="1:12" ht="12.75" customHeight="1" x14ac:dyDescent="0.2">
      <c r="A183" s="119" t="s">
        <v>31</v>
      </c>
      <c r="B183" s="170"/>
      <c r="C183" s="150"/>
      <c r="D183" s="150"/>
      <c r="E183" s="150"/>
      <c r="F183" s="150"/>
      <c r="G183" s="150"/>
      <c r="H183" s="150"/>
      <c r="I183" s="150"/>
      <c r="J183" s="150"/>
      <c r="K183" s="150"/>
      <c r="L183" s="110"/>
    </row>
    <row r="184" spans="1:12" ht="12.75" customHeight="1" x14ac:dyDescent="0.2">
      <c r="A184" s="120" t="s">
        <v>32</v>
      </c>
      <c r="B184" s="171"/>
      <c r="C184" s="151"/>
      <c r="D184" s="151"/>
      <c r="E184" s="151"/>
      <c r="F184" s="151"/>
      <c r="G184" s="151"/>
      <c r="H184" s="151"/>
      <c r="I184" s="151"/>
      <c r="J184" s="151"/>
      <c r="K184" s="151"/>
      <c r="L184" s="110"/>
    </row>
    <row r="185" spans="1:12" ht="12.75" customHeight="1" x14ac:dyDescent="0.2">
      <c r="A185" s="119" t="s">
        <v>2</v>
      </c>
      <c r="B185" s="172"/>
      <c r="C185" s="152"/>
      <c r="D185" s="152"/>
      <c r="E185" s="152"/>
      <c r="F185" s="152"/>
      <c r="G185" s="152"/>
      <c r="H185" s="152"/>
      <c r="I185" s="152"/>
      <c r="J185" s="152"/>
      <c r="K185" s="152"/>
      <c r="L185" s="110"/>
    </row>
    <row r="186" spans="1:12" ht="12.75" customHeight="1" x14ac:dyDescent="0.2">
      <c r="A186" s="120" t="s">
        <v>3</v>
      </c>
      <c r="B186" s="171"/>
      <c r="C186" s="151"/>
      <c r="D186" s="151"/>
      <c r="E186" s="151"/>
      <c r="F186" s="151"/>
      <c r="G186" s="151"/>
      <c r="H186" s="151"/>
      <c r="I186" s="151"/>
      <c r="J186" s="151"/>
      <c r="K186" s="151"/>
      <c r="L186" s="110"/>
    </row>
    <row r="187" spans="1:12" ht="12.75" customHeight="1" x14ac:dyDescent="0.2">
      <c r="A187" s="119" t="s">
        <v>4</v>
      </c>
      <c r="B187" s="172"/>
      <c r="C187" s="152"/>
      <c r="D187" s="152"/>
      <c r="E187" s="152"/>
      <c r="F187" s="152"/>
      <c r="G187" s="152"/>
      <c r="H187" s="152"/>
      <c r="I187" s="152"/>
      <c r="J187" s="152"/>
      <c r="K187" s="152"/>
      <c r="L187" s="110"/>
    </row>
    <row r="188" spans="1:12" ht="12.75" customHeight="1" x14ac:dyDescent="0.2">
      <c r="A188" s="119" t="s">
        <v>5</v>
      </c>
      <c r="B188" s="172"/>
      <c r="C188" s="152"/>
      <c r="D188" s="152"/>
      <c r="E188" s="152"/>
      <c r="F188" s="152"/>
      <c r="G188" s="152"/>
      <c r="H188" s="152"/>
      <c r="I188" s="152"/>
      <c r="J188" s="152"/>
      <c r="K188" s="152"/>
      <c r="L188" s="110"/>
    </row>
    <row r="189" spans="1:12" ht="12.75" customHeight="1" x14ac:dyDescent="0.2">
      <c r="A189" s="121" t="s">
        <v>6</v>
      </c>
      <c r="B189" s="172"/>
      <c r="C189" s="152"/>
      <c r="D189" s="152"/>
      <c r="E189" s="152"/>
      <c r="F189" s="152"/>
      <c r="G189" s="152"/>
      <c r="H189" s="152"/>
      <c r="I189" s="152"/>
      <c r="J189" s="152"/>
      <c r="K189" s="152"/>
      <c r="L189" s="110"/>
    </row>
    <row r="190" spans="1:12" ht="12.75" customHeight="1" x14ac:dyDescent="0.2">
      <c r="A190" s="121" t="s">
        <v>7</v>
      </c>
      <c r="B190" s="172"/>
      <c r="C190" s="152"/>
      <c r="D190" s="152"/>
      <c r="E190" s="152"/>
      <c r="F190" s="152"/>
      <c r="G190" s="152"/>
      <c r="H190" s="152"/>
      <c r="I190" s="152"/>
      <c r="J190" s="152"/>
      <c r="K190" s="152"/>
      <c r="L190" s="110"/>
    </row>
    <row r="191" spans="1:12" ht="12.75" customHeight="1" x14ac:dyDescent="0.2">
      <c r="A191" s="122" t="s">
        <v>8</v>
      </c>
      <c r="B191" s="173"/>
      <c r="C191" s="153"/>
      <c r="D191" s="153"/>
      <c r="E191" s="153"/>
      <c r="F191" s="153"/>
      <c r="G191" s="153"/>
      <c r="H191" s="153"/>
      <c r="I191" s="153"/>
      <c r="J191" s="153"/>
      <c r="K191" s="153"/>
      <c r="L191" s="110"/>
    </row>
    <row r="192" spans="1:12" ht="12.75" customHeight="1" x14ac:dyDescent="0.2">
      <c r="A192" s="121" t="s">
        <v>9</v>
      </c>
      <c r="B192" s="172"/>
      <c r="C192" s="152"/>
      <c r="D192" s="152"/>
      <c r="E192" s="152"/>
      <c r="F192" s="152"/>
      <c r="G192" s="152"/>
      <c r="H192" s="152"/>
      <c r="I192" s="152"/>
      <c r="J192" s="152"/>
      <c r="K192" s="152"/>
      <c r="L192" s="110"/>
    </row>
    <row r="193" spans="1:12" ht="12.75" customHeight="1" x14ac:dyDescent="0.2">
      <c r="A193" s="122" t="s">
        <v>10</v>
      </c>
      <c r="B193" s="173"/>
      <c r="C193" s="153"/>
      <c r="D193" s="153"/>
      <c r="E193" s="153"/>
      <c r="F193" s="153"/>
      <c r="G193" s="153"/>
      <c r="H193" s="153"/>
      <c r="I193" s="153"/>
      <c r="J193" s="153"/>
      <c r="K193" s="153"/>
      <c r="L193" s="110"/>
    </row>
    <row r="194" spans="1:12" ht="12.75" customHeight="1" x14ac:dyDescent="0.2">
      <c r="A194" s="121" t="s">
        <v>11</v>
      </c>
      <c r="B194" s="172"/>
      <c r="C194" s="152"/>
      <c r="D194" s="152"/>
      <c r="E194" s="152"/>
      <c r="F194" s="152"/>
      <c r="G194" s="152"/>
      <c r="H194" s="152"/>
      <c r="I194" s="152"/>
      <c r="J194" s="152"/>
      <c r="K194" s="152"/>
      <c r="L194" s="110"/>
    </row>
    <row r="195" spans="1:12" ht="12.75" customHeight="1" x14ac:dyDescent="0.2">
      <c r="A195" s="121" t="s">
        <v>12</v>
      </c>
      <c r="B195" s="172"/>
      <c r="C195" s="152"/>
      <c r="D195" s="152"/>
      <c r="E195" s="152"/>
      <c r="F195" s="152"/>
      <c r="G195" s="152"/>
      <c r="H195" s="152"/>
      <c r="I195" s="152"/>
      <c r="J195" s="152"/>
      <c r="K195" s="152"/>
      <c r="L195" s="110"/>
    </row>
    <row r="196" spans="1:12" ht="12.75" customHeight="1" x14ac:dyDescent="0.2">
      <c r="A196" s="121" t="s">
        <v>13</v>
      </c>
      <c r="B196" s="172"/>
      <c r="C196" s="152"/>
      <c r="D196" s="152"/>
      <c r="E196" s="152"/>
      <c r="F196" s="152"/>
      <c r="G196" s="152"/>
      <c r="H196" s="152"/>
      <c r="I196" s="152"/>
      <c r="J196" s="152"/>
      <c r="K196" s="152"/>
      <c r="L196" s="110"/>
    </row>
    <row r="197" spans="1:12" ht="12.75" customHeight="1" x14ac:dyDescent="0.2">
      <c r="A197" s="122" t="s">
        <v>35</v>
      </c>
      <c r="B197" s="173"/>
      <c r="C197" s="153"/>
      <c r="D197" s="153"/>
      <c r="E197" s="153"/>
      <c r="F197" s="153"/>
      <c r="G197" s="153"/>
      <c r="H197" s="153"/>
      <c r="I197" s="153"/>
      <c r="J197" s="153"/>
      <c r="K197" s="153"/>
      <c r="L197" s="110"/>
    </row>
    <row r="198" spans="1:12" ht="12.75" customHeight="1" x14ac:dyDescent="0.2">
      <c r="A198" s="121" t="s">
        <v>14</v>
      </c>
      <c r="B198" s="172"/>
      <c r="C198" s="152"/>
      <c r="D198" s="152"/>
      <c r="E198" s="152"/>
      <c r="F198" s="152"/>
      <c r="G198" s="152"/>
      <c r="H198" s="152"/>
      <c r="I198" s="152"/>
      <c r="J198" s="152"/>
      <c r="K198" s="152"/>
      <c r="L198" s="110"/>
    </row>
    <row r="199" spans="1:12" ht="12.75" customHeight="1" x14ac:dyDescent="0.2">
      <c r="A199" s="121" t="s">
        <v>15</v>
      </c>
      <c r="B199" s="172"/>
      <c r="C199" s="152"/>
      <c r="D199" s="152"/>
      <c r="E199" s="152"/>
      <c r="F199" s="152"/>
      <c r="G199" s="152"/>
      <c r="H199" s="152"/>
      <c r="I199" s="152"/>
      <c r="J199" s="152"/>
      <c r="K199" s="152"/>
      <c r="L199" s="110"/>
    </row>
    <row r="200" spans="1:12" ht="12.75" customHeight="1" x14ac:dyDescent="0.2">
      <c r="A200" s="122" t="s">
        <v>16</v>
      </c>
      <c r="B200" s="173"/>
      <c r="C200" s="153"/>
      <c r="D200" s="153"/>
      <c r="E200" s="153"/>
      <c r="F200" s="153"/>
      <c r="G200" s="153"/>
      <c r="H200" s="153"/>
      <c r="I200" s="153"/>
      <c r="J200" s="153"/>
      <c r="K200" s="153"/>
      <c r="L200" s="110"/>
    </row>
    <row r="201" spans="1:12" ht="12.75" customHeight="1" x14ac:dyDescent="0.2">
      <c r="A201" s="121" t="s">
        <v>17</v>
      </c>
      <c r="B201" s="172"/>
      <c r="C201" s="152"/>
      <c r="D201" s="152"/>
      <c r="E201" s="152"/>
      <c r="F201" s="152"/>
      <c r="G201" s="152"/>
      <c r="H201" s="152"/>
      <c r="I201" s="152"/>
      <c r="J201" s="152"/>
      <c r="K201" s="152"/>
      <c r="L201" s="110"/>
    </row>
    <row r="202" spans="1:12" ht="12.75" customHeight="1" x14ac:dyDescent="0.2">
      <c r="A202" s="122" t="s">
        <v>18</v>
      </c>
      <c r="B202" s="173"/>
      <c r="C202" s="153"/>
      <c r="D202" s="153"/>
      <c r="E202" s="153"/>
      <c r="F202" s="153"/>
      <c r="G202" s="153"/>
      <c r="H202" s="153"/>
      <c r="I202" s="153"/>
      <c r="J202" s="153"/>
      <c r="K202" s="153"/>
      <c r="L202" s="110"/>
    </row>
    <row r="203" spans="1:12" ht="12.75" customHeight="1" x14ac:dyDescent="0.2">
      <c r="A203" s="121" t="s">
        <v>19</v>
      </c>
      <c r="B203" s="172"/>
      <c r="C203" s="152"/>
      <c r="D203" s="152"/>
      <c r="E203" s="152"/>
      <c r="F203" s="152"/>
      <c r="G203" s="152"/>
      <c r="H203" s="152"/>
      <c r="I203" s="152"/>
      <c r="J203" s="152"/>
      <c r="K203" s="152"/>
      <c r="L203" s="110"/>
    </row>
    <row r="204" spans="1:12" ht="12.75" customHeight="1" x14ac:dyDescent="0.2">
      <c r="A204" s="122" t="s">
        <v>20</v>
      </c>
      <c r="B204" s="173"/>
      <c r="C204" s="153"/>
      <c r="D204" s="153"/>
      <c r="E204" s="153"/>
      <c r="F204" s="153"/>
      <c r="G204" s="153"/>
      <c r="H204" s="153"/>
      <c r="I204" s="153"/>
      <c r="J204" s="153"/>
      <c r="K204" s="153"/>
      <c r="L204" s="110"/>
    </row>
    <row r="205" spans="1:12" ht="12.75" customHeight="1" x14ac:dyDescent="0.2">
      <c r="A205" s="121" t="s">
        <v>21</v>
      </c>
      <c r="B205" s="172"/>
      <c r="C205" s="152"/>
      <c r="D205" s="152"/>
      <c r="E205" s="152"/>
      <c r="F205" s="152"/>
      <c r="G205" s="152"/>
      <c r="H205" s="152"/>
      <c r="I205" s="152"/>
      <c r="J205" s="152"/>
      <c r="K205" s="152"/>
      <c r="L205" s="110"/>
    </row>
    <row r="206" spans="1:12" ht="12.75" customHeight="1" x14ac:dyDescent="0.2">
      <c r="A206" s="121" t="s">
        <v>36</v>
      </c>
      <c r="B206" s="172"/>
      <c r="C206" s="152"/>
      <c r="D206" s="152"/>
      <c r="E206" s="152"/>
      <c r="F206" s="152"/>
      <c r="G206" s="152"/>
      <c r="H206" s="152"/>
      <c r="I206" s="152"/>
      <c r="J206" s="152"/>
      <c r="K206" s="152"/>
      <c r="L206" s="110"/>
    </row>
    <row r="207" spans="1:12" ht="12.75" customHeight="1" x14ac:dyDescent="0.2">
      <c r="A207" s="121" t="s">
        <v>83</v>
      </c>
      <c r="B207" s="172"/>
      <c r="C207" s="152"/>
      <c r="D207" s="152"/>
      <c r="E207" s="152"/>
      <c r="F207" s="152"/>
      <c r="G207" s="152"/>
      <c r="H207" s="152"/>
      <c r="I207" s="152"/>
      <c r="J207" s="152"/>
      <c r="K207" s="152"/>
      <c r="L207" s="110"/>
    </row>
    <row r="208" spans="1:12" ht="12.75" customHeight="1" x14ac:dyDescent="0.2">
      <c r="A208" s="122" t="s">
        <v>39</v>
      </c>
      <c r="B208" s="173"/>
      <c r="C208" s="153"/>
      <c r="D208" s="153"/>
      <c r="E208" s="153"/>
      <c r="F208" s="153"/>
      <c r="G208" s="153"/>
      <c r="H208" s="153"/>
      <c r="I208" s="153"/>
      <c r="J208" s="153"/>
      <c r="K208" s="153"/>
      <c r="L208" s="110"/>
    </row>
    <row r="209" spans="1:12" ht="12.75" customHeight="1" x14ac:dyDescent="0.2">
      <c r="A209" s="121" t="s">
        <v>37</v>
      </c>
      <c r="B209" s="172"/>
      <c r="C209" s="152"/>
      <c r="D209" s="152"/>
      <c r="E209" s="152"/>
      <c r="F209" s="152"/>
      <c r="G209" s="152"/>
      <c r="H209" s="152"/>
      <c r="I209" s="152"/>
      <c r="J209" s="152"/>
      <c r="K209" s="152"/>
      <c r="L209" s="110"/>
    </row>
    <row r="210" spans="1:12" ht="12.75" customHeight="1" x14ac:dyDescent="0.2">
      <c r="A210" s="122" t="s">
        <v>40</v>
      </c>
      <c r="B210" s="173"/>
      <c r="C210" s="153"/>
      <c r="D210" s="153"/>
      <c r="E210" s="153"/>
      <c r="F210" s="153"/>
      <c r="G210" s="153"/>
      <c r="H210" s="153"/>
      <c r="I210" s="153"/>
      <c r="J210" s="153"/>
      <c r="K210" s="153"/>
      <c r="L210" s="110"/>
    </row>
    <row r="211" spans="1:12" ht="12.75" customHeight="1" x14ac:dyDescent="0.2">
      <c r="A211" s="121" t="s">
        <v>64</v>
      </c>
      <c r="B211" s="172"/>
      <c r="C211" s="152"/>
      <c r="D211" s="152"/>
      <c r="E211" s="152"/>
      <c r="F211" s="152"/>
      <c r="G211" s="152"/>
      <c r="H211" s="152"/>
      <c r="I211" s="152"/>
      <c r="J211" s="152"/>
      <c r="K211" s="152"/>
      <c r="L211" s="110"/>
    </row>
    <row r="212" spans="1:12" ht="12.75" customHeight="1" x14ac:dyDescent="0.2">
      <c r="A212" s="199" t="s">
        <v>42</v>
      </c>
      <c r="B212" s="203">
        <v>0</v>
      </c>
      <c r="C212" s="203">
        <v>0</v>
      </c>
      <c r="D212" s="203">
        <v>0</v>
      </c>
      <c r="E212" s="203">
        <v>0</v>
      </c>
      <c r="F212" s="203">
        <v>0</v>
      </c>
      <c r="G212" s="203">
        <v>0</v>
      </c>
      <c r="H212" s="203">
        <v>0</v>
      </c>
      <c r="I212" s="203">
        <v>0</v>
      </c>
      <c r="J212" s="203">
        <v>0</v>
      </c>
      <c r="K212" s="203">
        <v>0</v>
      </c>
      <c r="L212" s="110"/>
    </row>
    <row r="213" spans="1:12" ht="12.75" customHeight="1" x14ac:dyDescent="0.2">
      <c r="A213" s="199" t="s">
        <v>33</v>
      </c>
      <c r="B213" s="203">
        <v>0</v>
      </c>
      <c r="C213" s="203">
        <v>0</v>
      </c>
      <c r="D213" s="203">
        <v>0</v>
      </c>
      <c r="E213" s="203">
        <v>0</v>
      </c>
      <c r="F213" s="203">
        <v>0</v>
      </c>
      <c r="G213" s="203">
        <v>0</v>
      </c>
      <c r="H213" s="203">
        <v>0</v>
      </c>
      <c r="I213" s="203">
        <v>0</v>
      </c>
      <c r="J213" s="203">
        <v>0</v>
      </c>
      <c r="K213" s="203">
        <v>0</v>
      </c>
      <c r="L213" s="110"/>
    </row>
    <row r="214" spans="1:12" ht="12.75" customHeight="1" x14ac:dyDescent="0.2">
      <c r="A214" s="199" t="s">
        <v>85</v>
      </c>
      <c r="B214" s="203">
        <v>0</v>
      </c>
      <c r="C214" s="203">
        <v>0</v>
      </c>
      <c r="D214" s="203">
        <v>0</v>
      </c>
      <c r="E214" s="203">
        <v>0</v>
      </c>
      <c r="F214" s="203">
        <v>0</v>
      </c>
      <c r="G214" s="203">
        <v>0</v>
      </c>
      <c r="H214" s="203">
        <v>0</v>
      </c>
      <c r="I214" s="203">
        <v>0</v>
      </c>
      <c r="J214" s="203">
        <v>0</v>
      </c>
      <c r="K214" s="203">
        <v>0</v>
      </c>
      <c r="L214" s="110"/>
    </row>
    <row r="215" spans="1:12" ht="12.75" customHeight="1" x14ac:dyDescent="0.2">
      <c r="A215" s="200" t="s">
        <v>44</v>
      </c>
      <c r="B215" s="203">
        <v>0</v>
      </c>
      <c r="C215" s="203">
        <v>0</v>
      </c>
      <c r="D215" s="203">
        <v>0</v>
      </c>
      <c r="E215" s="203">
        <v>0</v>
      </c>
      <c r="F215" s="203">
        <v>0</v>
      </c>
      <c r="G215" s="203">
        <v>0</v>
      </c>
      <c r="H215" s="203">
        <v>0</v>
      </c>
      <c r="I215" s="203">
        <v>0</v>
      </c>
      <c r="J215" s="203">
        <v>0</v>
      </c>
      <c r="K215" s="203">
        <v>0</v>
      </c>
      <c r="L215" s="110"/>
    </row>
    <row r="216" spans="1:12" ht="12.75" customHeight="1" x14ac:dyDescent="0.2">
      <c r="A216" s="200" t="s">
        <v>43</v>
      </c>
      <c r="B216" s="203">
        <v>0</v>
      </c>
      <c r="C216" s="203">
        <v>0</v>
      </c>
      <c r="D216" s="203">
        <v>0</v>
      </c>
      <c r="E216" s="203">
        <v>0</v>
      </c>
      <c r="F216" s="203">
        <v>0</v>
      </c>
      <c r="G216" s="203">
        <v>0</v>
      </c>
      <c r="H216" s="203">
        <v>0</v>
      </c>
      <c r="I216" s="203">
        <v>0</v>
      </c>
      <c r="J216" s="203">
        <v>0</v>
      </c>
      <c r="K216" s="203">
        <v>0</v>
      </c>
      <c r="L216" s="110"/>
    </row>
    <row r="217" spans="1:12" ht="12.75" customHeight="1" x14ac:dyDescent="0.2">
      <c r="A217" s="200" t="s">
        <v>119</v>
      </c>
      <c r="B217" s="203">
        <v>0</v>
      </c>
      <c r="C217" s="203">
        <v>0</v>
      </c>
      <c r="D217" s="203">
        <v>0</v>
      </c>
      <c r="E217" s="203">
        <v>0</v>
      </c>
      <c r="F217" s="203">
        <v>0</v>
      </c>
      <c r="G217" s="203">
        <v>0</v>
      </c>
      <c r="H217" s="203">
        <v>0</v>
      </c>
      <c r="I217" s="203">
        <v>0</v>
      </c>
      <c r="J217" s="203">
        <v>0</v>
      </c>
      <c r="K217" s="203">
        <v>0</v>
      </c>
      <c r="L217" s="110"/>
    </row>
    <row r="218" spans="1:12" ht="12.75" customHeight="1" x14ac:dyDescent="0.2">
      <c r="A218" s="201" t="s">
        <v>120</v>
      </c>
      <c r="B218" s="203">
        <v>0</v>
      </c>
      <c r="C218" s="203">
        <v>0</v>
      </c>
      <c r="D218" s="203">
        <v>0</v>
      </c>
      <c r="E218" s="203">
        <v>0</v>
      </c>
      <c r="F218" s="203">
        <v>0</v>
      </c>
      <c r="G218" s="203">
        <v>0</v>
      </c>
      <c r="H218" s="203">
        <v>0</v>
      </c>
      <c r="I218" s="203">
        <v>0</v>
      </c>
      <c r="J218" s="203">
        <v>0</v>
      </c>
      <c r="K218" s="203">
        <v>0</v>
      </c>
      <c r="L218" s="110"/>
    </row>
    <row r="219" spans="1:12" ht="12.75" customHeight="1" x14ac:dyDescent="0.2">
      <c r="A219" s="201" t="s">
        <v>121</v>
      </c>
      <c r="B219" s="203">
        <v>0</v>
      </c>
      <c r="C219" s="203">
        <v>0</v>
      </c>
      <c r="D219" s="203">
        <v>0</v>
      </c>
      <c r="E219" s="203">
        <v>0</v>
      </c>
      <c r="F219" s="203">
        <v>0</v>
      </c>
      <c r="G219" s="203">
        <v>0</v>
      </c>
      <c r="H219" s="203">
        <v>0</v>
      </c>
      <c r="I219" s="203">
        <v>0</v>
      </c>
      <c r="J219" s="203">
        <v>0</v>
      </c>
      <c r="K219" s="203">
        <v>0</v>
      </c>
      <c r="L219" s="110"/>
    </row>
    <row r="220" spans="1:12" ht="12.75" customHeight="1" x14ac:dyDescent="0.2">
      <c r="A220" s="201" t="s">
        <v>114</v>
      </c>
      <c r="B220" s="203">
        <v>0</v>
      </c>
      <c r="C220" s="203">
        <v>0</v>
      </c>
      <c r="D220" s="203">
        <v>0</v>
      </c>
      <c r="E220" s="203">
        <v>0</v>
      </c>
      <c r="F220" s="203">
        <v>0</v>
      </c>
      <c r="G220" s="203">
        <v>0</v>
      </c>
      <c r="H220" s="203">
        <v>0</v>
      </c>
      <c r="I220" s="203">
        <v>0</v>
      </c>
      <c r="J220" s="203">
        <v>0</v>
      </c>
      <c r="K220" s="203">
        <v>0</v>
      </c>
      <c r="L220" s="110"/>
    </row>
    <row r="221" spans="1:12" ht="12.75" customHeight="1" x14ac:dyDescent="0.2">
      <c r="A221" s="103" t="s">
        <v>122</v>
      </c>
      <c r="B221" s="203">
        <v>0</v>
      </c>
      <c r="C221" s="203">
        <v>0</v>
      </c>
      <c r="D221" s="203">
        <v>0</v>
      </c>
      <c r="E221" s="203">
        <v>0</v>
      </c>
      <c r="F221" s="203">
        <v>0</v>
      </c>
      <c r="G221" s="203">
        <v>0</v>
      </c>
      <c r="H221" s="203">
        <v>0</v>
      </c>
      <c r="I221" s="203">
        <v>0</v>
      </c>
      <c r="J221" s="203">
        <v>0</v>
      </c>
      <c r="K221" s="203">
        <v>0</v>
      </c>
      <c r="L221" s="110"/>
    </row>
    <row r="222" spans="1:12" ht="12.75" customHeight="1" x14ac:dyDescent="0.2">
      <c r="A222" s="103" t="s">
        <v>123</v>
      </c>
      <c r="B222" s="203">
        <v>0</v>
      </c>
      <c r="C222" s="203">
        <v>0</v>
      </c>
      <c r="D222" s="203">
        <v>0</v>
      </c>
      <c r="E222" s="203">
        <v>0</v>
      </c>
      <c r="F222" s="203">
        <v>0</v>
      </c>
      <c r="G222" s="203">
        <v>0</v>
      </c>
      <c r="H222" s="203">
        <v>0</v>
      </c>
      <c r="I222" s="203">
        <v>0</v>
      </c>
      <c r="J222" s="203">
        <v>0</v>
      </c>
      <c r="K222" s="203">
        <v>0</v>
      </c>
      <c r="L222" s="110"/>
    </row>
    <row r="223" spans="1:12" ht="12.75" customHeight="1" x14ac:dyDescent="0.2">
      <c r="A223" s="103" t="s">
        <v>91</v>
      </c>
      <c r="B223" s="203">
        <v>0</v>
      </c>
      <c r="C223" s="203">
        <v>0</v>
      </c>
      <c r="D223" s="203">
        <v>0</v>
      </c>
      <c r="E223" s="203">
        <v>0</v>
      </c>
      <c r="F223" s="203">
        <v>0</v>
      </c>
      <c r="G223" s="203">
        <v>0</v>
      </c>
      <c r="H223" s="203">
        <v>0</v>
      </c>
      <c r="I223" s="203">
        <v>0</v>
      </c>
      <c r="J223" s="203">
        <v>0</v>
      </c>
      <c r="K223" s="203">
        <v>0</v>
      </c>
      <c r="L223" s="110"/>
    </row>
    <row r="224" spans="1:12" ht="12.75" customHeight="1" x14ac:dyDescent="0.2">
      <c r="A224" s="104" t="s">
        <v>1</v>
      </c>
      <c r="B224" s="203">
        <v>0</v>
      </c>
      <c r="C224" s="203">
        <v>0</v>
      </c>
      <c r="D224" s="203">
        <v>0</v>
      </c>
      <c r="E224" s="203">
        <v>0</v>
      </c>
      <c r="F224" s="203">
        <v>0</v>
      </c>
      <c r="G224" s="203">
        <v>0</v>
      </c>
      <c r="H224" s="203">
        <v>0</v>
      </c>
      <c r="I224" s="203">
        <v>0</v>
      </c>
      <c r="J224" s="203">
        <v>0</v>
      </c>
      <c r="K224" s="203">
        <v>0</v>
      </c>
      <c r="L224" s="110"/>
    </row>
    <row r="225" spans="1:12" ht="12.75" customHeight="1" x14ac:dyDescent="0.2">
      <c r="A225" s="104" t="s">
        <v>92</v>
      </c>
      <c r="B225" s="203">
        <v>0</v>
      </c>
      <c r="C225" s="203">
        <v>0</v>
      </c>
      <c r="D225" s="203">
        <v>0</v>
      </c>
      <c r="E225" s="203">
        <v>0</v>
      </c>
      <c r="F225" s="203">
        <v>0</v>
      </c>
      <c r="G225" s="203">
        <v>0</v>
      </c>
      <c r="H225" s="203">
        <v>0</v>
      </c>
      <c r="I225" s="203">
        <v>0</v>
      </c>
      <c r="J225" s="203">
        <v>0</v>
      </c>
      <c r="K225" s="203">
        <v>0</v>
      </c>
      <c r="L225" s="110"/>
    </row>
    <row r="226" spans="1:12" ht="12.75" customHeight="1" x14ac:dyDescent="0.2">
      <c r="A226" s="88" t="s">
        <v>124</v>
      </c>
      <c r="B226" s="203">
        <v>0</v>
      </c>
      <c r="C226" s="203">
        <v>0</v>
      </c>
      <c r="D226" s="203">
        <v>0</v>
      </c>
      <c r="E226" s="203">
        <v>0</v>
      </c>
      <c r="F226" s="203">
        <v>0</v>
      </c>
      <c r="G226" s="203">
        <v>0</v>
      </c>
      <c r="H226" s="203">
        <v>0</v>
      </c>
      <c r="I226" s="203">
        <v>0</v>
      </c>
      <c r="J226" s="203">
        <v>0</v>
      </c>
      <c r="K226" s="203">
        <v>0</v>
      </c>
      <c r="L226" s="110"/>
    </row>
    <row r="227" spans="1:12" ht="12.75" customHeight="1" x14ac:dyDescent="0.2">
      <c r="A227" s="88" t="s">
        <v>94</v>
      </c>
      <c r="B227" s="203">
        <v>0</v>
      </c>
      <c r="C227" s="203">
        <v>0</v>
      </c>
      <c r="D227" s="203">
        <v>0</v>
      </c>
      <c r="E227" s="203">
        <v>0</v>
      </c>
      <c r="F227" s="203">
        <v>0</v>
      </c>
      <c r="G227" s="203">
        <v>0</v>
      </c>
      <c r="H227" s="203">
        <v>0</v>
      </c>
      <c r="I227" s="203">
        <v>0</v>
      </c>
      <c r="J227" s="203">
        <v>0</v>
      </c>
      <c r="K227" s="203">
        <v>0</v>
      </c>
      <c r="L227" s="110"/>
    </row>
    <row r="228" spans="1:12" ht="12.75" customHeight="1" x14ac:dyDescent="0.2">
      <c r="A228" s="88" t="s">
        <v>95</v>
      </c>
      <c r="B228" s="203">
        <v>0</v>
      </c>
      <c r="C228" s="203">
        <v>0</v>
      </c>
      <c r="D228" s="203">
        <v>0</v>
      </c>
      <c r="E228" s="203">
        <v>0</v>
      </c>
      <c r="F228" s="203">
        <v>0</v>
      </c>
      <c r="G228" s="203">
        <v>0</v>
      </c>
      <c r="H228" s="203">
        <v>0</v>
      </c>
      <c r="I228" s="203">
        <v>0</v>
      </c>
      <c r="J228" s="203">
        <v>0</v>
      </c>
      <c r="K228" s="203">
        <v>0</v>
      </c>
      <c r="L228" s="110"/>
    </row>
    <row r="229" spans="1:12" ht="12.75" customHeight="1" x14ac:dyDescent="0.2">
      <c r="A229" s="88" t="s">
        <v>96</v>
      </c>
      <c r="B229" s="203">
        <v>0</v>
      </c>
      <c r="C229" s="203">
        <v>0</v>
      </c>
      <c r="D229" s="203">
        <v>0</v>
      </c>
      <c r="E229" s="203">
        <v>0</v>
      </c>
      <c r="F229" s="203">
        <v>0</v>
      </c>
      <c r="G229" s="203">
        <v>0</v>
      </c>
      <c r="H229" s="203">
        <v>0</v>
      </c>
      <c r="I229" s="203">
        <v>0</v>
      </c>
      <c r="J229" s="203">
        <v>0</v>
      </c>
      <c r="K229" s="203">
        <v>0</v>
      </c>
      <c r="L229" s="110"/>
    </row>
    <row r="230" spans="1:12" ht="12.75" customHeight="1" x14ac:dyDescent="0.2">
      <c r="A230" s="88" t="s">
        <v>97</v>
      </c>
      <c r="B230" s="203">
        <v>0</v>
      </c>
      <c r="C230" s="203">
        <v>0</v>
      </c>
      <c r="D230" s="203">
        <v>0</v>
      </c>
      <c r="E230" s="203">
        <v>0</v>
      </c>
      <c r="F230" s="203">
        <v>0</v>
      </c>
      <c r="G230" s="203">
        <v>0</v>
      </c>
      <c r="H230" s="203">
        <v>0</v>
      </c>
      <c r="I230" s="203">
        <v>0</v>
      </c>
      <c r="J230" s="203">
        <v>0</v>
      </c>
      <c r="K230" s="203">
        <v>0</v>
      </c>
      <c r="L230" s="110"/>
    </row>
    <row r="231" spans="1:12" ht="12.75" customHeight="1" x14ac:dyDescent="0.2">
      <c r="A231" s="88" t="s">
        <v>125</v>
      </c>
      <c r="B231" s="203">
        <v>0</v>
      </c>
      <c r="C231" s="203">
        <v>0</v>
      </c>
      <c r="D231" s="203">
        <v>0</v>
      </c>
      <c r="E231" s="203">
        <v>0</v>
      </c>
      <c r="F231" s="203">
        <v>0</v>
      </c>
      <c r="G231" s="203">
        <v>0</v>
      </c>
      <c r="H231" s="203">
        <v>0</v>
      </c>
      <c r="I231" s="203">
        <v>0</v>
      </c>
      <c r="J231" s="203">
        <v>0</v>
      </c>
      <c r="K231" s="203">
        <v>0</v>
      </c>
      <c r="L231" s="110"/>
    </row>
    <row r="232" spans="1:12" ht="12.75" customHeight="1" x14ac:dyDescent="0.2">
      <c r="A232" s="88" t="s">
        <v>126</v>
      </c>
      <c r="B232" s="203">
        <v>0</v>
      </c>
      <c r="C232" s="203">
        <v>0</v>
      </c>
      <c r="D232" s="203">
        <v>0</v>
      </c>
      <c r="E232" s="203">
        <v>0</v>
      </c>
      <c r="F232" s="203">
        <v>0</v>
      </c>
      <c r="G232" s="203">
        <v>0</v>
      </c>
      <c r="H232" s="203">
        <v>0</v>
      </c>
      <c r="I232" s="203">
        <v>0</v>
      </c>
      <c r="J232" s="203">
        <v>0</v>
      </c>
      <c r="K232" s="203">
        <v>0</v>
      </c>
      <c r="L232" s="110"/>
    </row>
    <row r="233" spans="1:12" ht="12.75" customHeight="1" x14ac:dyDescent="0.2">
      <c r="A233" s="88" t="s">
        <v>127</v>
      </c>
      <c r="B233" s="203">
        <v>0</v>
      </c>
      <c r="C233" s="203">
        <v>0</v>
      </c>
      <c r="D233" s="203">
        <v>0</v>
      </c>
      <c r="E233" s="203">
        <v>0</v>
      </c>
      <c r="F233" s="203">
        <v>0</v>
      </c>
      <c r="G233" s="203">
        <v>0</v>
      </c>
      <c r="H233" s="203">
        <v>0</v>
      </c>
      <c r="I233" s="203">
        <v>0</v>
      </c>
      <c r="J233" s="203">
        <v>0</v>
      </c>
      <c r="K233" s="203">
        <v>0</v>
      </c>
      <c r="L233" s="110"/>
    </row>
    <row r="234" spans="1:12" ht="12.75" customHeight="1" x14ac:dyDescent="0.2">
      <c r="A234" s="202" t="s">
        <v>34</v>
      </c>
      <c r="B234" s="203">
        <v>0</v>
      </c>
      <c r="C234" s="203">
        <v>0</v>
      </c>
      <c r="D234" s="203">
        <v>0</v>
      </c>
      <c r="E234" s="203">
        <v>0</v>
      </c>
      <c r="F234" s="203">
        <v>0</v>
      </c>
      <c r="G234" s="203">
        <v>0</v>
      </c>
      <c r="H234" s="203">
        <v>0</v>
      </c>
      <c r="I234" s="203">
        <v>0</v>
      </c>
      <c r="J234" s="203">
        <v>0</v>
      </c>
      <c r="K234" s="203">
        <v>0</v>
      </c>
      <c r="L234" s="110"/>
    </row>
    <row r="235" spans="1:12" ht="12.75" customHeight="1" x14ac:dyDescent="0.2">
      <c r="A235" s="202" t="s">
        <v>128</v>
      </c>
      <c r="B235" s="203">
        <v>0</v>
      </c>
      <c r="C235" s="203">
        <v>0</v>
      </c>
      <c r="D235" s="203">
        <v>0</v>
      </c>
      <c r="E235" s="203">
        <v>0</v>
      </c>
      <c r="F235" s="203">
        <v>0</v>
      </c>
      <c r="G235" s="203">
        <v>0</v>
      </c>
      <c r="H235" s="203">
        <v>0</v>
      </c>
      <c r="I235" s="203">
        <v>0</v>
      </c>
      <c r="J235" s="203">
        <v>0</v>
      </c>
      <c r="K235" s="203">
        <v>0</v>
      </c>
      <c r="L235" s="110"/>
    </row>
    <row r="236" spans="1:12" ht="12.75" customHeight="1" x14ac:dyDescent="0.2">
      <c r="A236" s="201" t="s">
        <v>41</v>
      </c>
      <c r="B236" s="203">
        <v>0</v>
      </c>
      <c r="C236" s="203">
        <v>0</v>
      </c>
      <c r="D236" s="203">
        <v>0</v>
      </c>
      <c r="E236" s="203">
        <v>0</v>
      </c>
      <c r="F236" s="203">
        <v>0</v>
      </c>
      <c r="G236" s="203">
        <v>0</v>
      </c>
      <c r="H236" s="203">
        <v>0</v>
      </c>
      <c r="I236" s="203">
        <v>0</v>
      </c>
      <c r="J236" s="203">
        <v>0</v>
      </c>
      <c r="K236" s="203">
        <v>0</v>
      </c>
      <c r="L236" s="110"/>
    </row>
    <row r="237" spans="1:12" ht="12.75" customHeight="1" x14ac:dyDescent="0.2">
      <c r="A237" s="201" t="s">
        <v>30</v>
      </c>
      <c r="B237" s="203">
        <v>0</v>
      </c>
      <c r="C237" s="203">
        <v>0</v>
      </c>
      <c r="D237" s="203">
        <v>0</v>
      </c>
      <c r="E237" s="203">
        <v>0</v>
      </c>
      <c r="F237" s="203">
        <v>0</v>
      </c>
      <c r="G237" s="203">
        <v>0</v>
      </c>
      <c r="H237" s="203">
        <v>0</v>
      </c>
      <c r="I237" s="203">
        <v>0</v>
      </c>
      <c r="J237" s="203">
        <v>0</v>
      </c>
      <c r="K237" s="203">
        <v>0</v>
      </c>
      <c r="L237" s="110"/>
    </row>
    <row r="238" spans="1:12" ht="12.75" customHeight="1" x14ac:dyDescent="0.2">
      <c r="A238" s="201" t="s">
        <v>129</v>
      </c>
      <c r="B238" s="203">
        <v>0</v>
      </c>
      <c r="C238" s="203">
        <v>0</v>
      </c>
      <c r="D238" s="203">
        <v>0</v>
      </c>
      <c r="E238" s="203">
        <v>0</v>
      </c>
      <c r="F238" s="203">
        <v>0</v>
      </c>
      <c r="G238" s="203">
        <v>0</v>
      </c>
      <c r="H238" s="203">
        <v>0</v>
      </c>
      <c r="I238" s="203">
        <v>0</v>
      </c>
      <c r="J238" s="203">
        <v>0</v>
      </c>
      <c r="K238" s="203">
        <v>0</v>
      </c>
      <c r="L238" s="110"/>
    </row>
    <row r="239" spans="1:12" ht="12.75" customHeight="1" x14ac:dyDescent="0.2">
      <c r="A239" s="201" t="s">
        <v>113</v>
      </c>
      <c r="B239" s="203">
        <v>0</v>
      </c>
      <c r="C239" s="203">
        <v>0</v>
      </c>
      <c r="D239" s="203">
        <v>0</v>
      </c>
      <c r="E239" s="203">
        <v>0</v>
      </c>
      <c r="F239" s="203">
        <v>0</v>
      </c>
      <c r="G239" s="203">
        <v>0</v>
      </c>
      <c r="H239" s="203">
        <v>0</v>
      </c>
      <c r="I239" s="203">
        <v>0</v>
      </c>
      <c r="J239" s="203">
        <v>0</v>
      </c>
      <c r="K239" s="203">
        <v>0</v>
      </c>
      <c r="L239" s="110"/>
    </row>
    <row r="240" spans="1:12" ht="12.75" customHeight="1" x14ac:dyDescent="0.2">
      <c r="A240" s="201" t="s">
        <v>130</v>
      </c>
      <c r="B240" s="203">
        <v>0</v>
      </c>
      <c r="C240" s="203">
        <v>0</v>
      </c>
      <c r="D240" s="203">
        <v>0</v>
      </c>
      <c r="E240" s="203">
        <v>0</v>
      </c>
      <c r="F240" s="203">
        <v>0</v>
      </c>
      <c r="G240" s="203">
        <v>0</v>
      </c>
      <c r="H240" s="203">
        <v>0</v>
      </c>
      <c r="I240" s="203">
        <v>0</v>
      </c>
      <c r="J240" s="203">
        <v>0</v>
      </c>
      <c r="K240" s="203">
        <v>0</v>
      </c>
      <c r="L240" s="110"/>
    </row>
    <row r="241" spans="1:12" ht="12.75" customHeight="1" x14ac:dyDescent="0.2">
      <c r="A241" s="107" t="s">
        <v>131</v>
      </c>
      <c r="B241" s="203">
        <v>0</v>
      </c>
      <c r="C241" s="203">
        <v>0</v>
      </c>
      <c r="D241" s="203">
        <v>0</v>
      </c>
      <c r="E241" s="203">
        <v>0</v>
      </c>
      <c r="F241" s="203">
        <v>0</v>
      </c>
      <c r="G241" s="203">
        <v>0</v>
      </c>
      <c r="H241" s="203">
        <v>0</v>
      </c>
      <c r="I241" s="203">
        <v>0</v>
      </c>
      <c r="J241" s="203">
        <v>0</v>
      </c>
      <c r="K241" s="203">
        <v>0</v>
      </c>
      <c r="L241" s="110"/>
    </row>
    <row r="242" spans="1:12" ht="12.75" customHeight="1" x14ac:dyDescent="0.2">
      <c r="A242" s="107" t="s">
        <v>105</v>
      </c>
      <c r="B242" s="203">
        <v>0</v>
      </c>
      <c r="C242" s="203">
        <v>0</v>
      </c>
      <c r="D242" s="203">
        <v>0</v>
      </c>
      <c r="E242" s="203">
        <v>0</v>
      </c>
      <c r="F242" s="203">
        <v>0</v>
      </c>
      <c r="G242" s="203">
        <v>0</v>
      </c>
      <c r="H242" s="203">
        <v>0</v>
      </c>
      <c r="I242" s="203">
        <v>0</v>
      </c>
      <c r="J242" s="203">
        <v>0</v>
      </c>
      <c r="K242" s="203">
        <v>0</v>
      </c>
      <c r="L242" s="110"/>
    </row>
    <row r="243" spans="1:12" ht="12.75" customHeight="1" x14ac:dyDescent="0.2">
      <c r="A243" s="107" t="s">
        <v>106</v>
      </c>
      <c r="B243" s="203">
        <v>0</v>
      </c>
      <c r="C243" s="203">
        <v>0</v>
      </c>
      <c r="D243" s="203">
        <v>0</v>
      </c>
      <c r="E243" s="203">
        <v>0</v>
      </c>
      <c r="F243" s="203">
        <v>0</v>
      </c>
      <c r="G243" s="203">
        <v>0</v>
      </c>
      <c r="H243" s="203">
        <v>0</v>
      </c>
      <c r="I243" s="203">
        <v>0</v>
      </c>
      <c r="J243" s="203">
        <v>0</v>
      </c>
      <c r="K243" s="203">
        <v>0</v>
      </c>
      <c r="L243" s="110"/>
    </row>
    <row r="244" spans="1:12" ht="12.75" customHeight="1" x14ac:dyDescent="0.2">
      <c r="A244" s="107" t="s">
        <v>107</v>
      </c>
      <c r="B244" s="203">
        <v>0</v>
      </c>
      <c r="C244" s="203">
        <v>0</v>
      </c>
      <c r="D244" s="203">
        <v>0</v>
      </c>
      <c r="E244" s="203">
        <v>0</v>
      </c>
      <c r="F244" s="203">
        <v>0</v>
      </c>
      <c r="G244" s="203">
        <v>0</v>
      </c>
      <c r="H244" s="203">
        <v>0</v>
      </c>
      <c r="I244" s="203">
        <v>0</v>
      </c>
      <c r="J244" s="203">
        <v>0</v>
      </c>
      <c r="K244" s="203">
        <v>0</v>
      </c>
      <c r="L244" s="110"/>
    </row>
    <row r="245" spans="1:12" ht="12.75" customHeight="1" x14ac:dyDescent="0.2">
      <c r="A245" s="107" t="s">
        <v>108</v>
      </c>
      <c r="B245" s="203">
        <v>0</v>
      </c>
      <c r="C245" s="203">
        <v>0</v>
      </c>
      <c r="D245" s="203">
        <v>0</v>
      </c>
      <c r="E245" s="203">
        <v>0</v>
      </c>
      <c r="F245" s="203">
        <v>0</v>
      </c>
      <c r="G245" s="203">
        <v>0</v>
      </c>
      <c r="H245" s="203">
        <v>0</v>
      </c>
      <c r="I245" s="203">
        <v>0</v>
      </c>
      <c r="J245" s="203">
        <v>0</v>
      </c>
      <c r="K245" s="203">
        <v>0</v>
      </c>
      <c r="L245" s="110"/>
    </row>
    <row r="246" spans="1:12" ht="12.75" customHeight="1" x14ac:dyDescent="0.2">
      <c r="A246" s="107" t="s">
        <v>109</v>
      </c>
      <c r="B246" s="203">
        <v>0</v>
      </c>
      <c r="C246" s="203">
        <v>0</v>
      </c>
      <c r="D246" s="203">
        <v>0</v>
      </c>
      <c r="E246" s="203">
        <v>0</v>
      </c>
      <c r="F246" s="203">
        <v>0</v>
      </c>
      <c r="G246" s="203">
        <v>0</v>
      </c>
      <c r="H246" s="203">
        <v>0</v>
      </c>
      <c r="I246" s="203">
        <v>0</v>
      </c>
      <c r="J246" s="203">
        <v>0</v>
      </c>
      <c r="K246" s="203">
        <v>0</v>
      </c>
      <c r="L246" s="110"/>
    </row>
    <row r="247" spans="1:12" ht="12.75" customHeight="1" x14ac:dyDescent="0.2">
      <c r="A247" s="107" t="s">
        <v>110</v>
      </c>
      <c r="B247" s="203">
        <v>0</v>
      </c>
      <c r="C247" s="203">
        <v>0</v>
      </c>
      <c r="D247" s="203">
        <v>0</v>
      </c>
      <c r="E247" s="203">
        <v>0</v>
      </c>
      <c r="F247" s="203">
        <v>0</v>
      </c>
      <c r="G247" s="203">
        <v>0</v>
      </c>
      <c r="H247" s="203">
        <v>0</v>
      </c>
      <c r="I247" s="203">
        <v>0</v>
      </c>
      <c r="J247" s="203">
        <v>0</v>
      </c>
      <c r="K247" s="203">
        <v>0</v>
      </c>
      <c r="L247" s="110"/>
    </row>
    <row r="248" spans="1:12" ht="12.75" customHeight="1" x14ac:dyDescent="0.2">
      <c r="A248" s="107" t="s">
        <v>111</v>
      </c>
      <c r="B248" s="203">
        <v>0</v>
      </c>
      <c r="C248" s="203">
        <v>0</v>
      </c>
      <c r="D248" s="203">
        <v>0</v>
      </c>
      <c r="E248" s="203">
        <v>0</v>
      </c>
      <c r="F248" s="203">
        <v>0</v>
      </c>
      <c r="G248" s="203">
        <v>0</v>
      </c>
      <c r="H248" s="203">
        <v>0</v>
      </c>
      <c r="I248" s="203">
        <v>0</v>
      </c>
      <c r="J248" s="203">
        <v>0</v>
      </c>
      <c r="K248" s="203">
        <v>0</v>
      </c>
      <c r="L248" s="110"/>
    </row>
    <row r="249" spans="1:12" ht="12.75" customHeight="1" x14ac:dyDescent="0.2">
      <c r="A249" s="107" t="s">
        <v>132</v>
      </c>
      <c r="B249" s="203">
        <v>0</v>
      </c>
      <c r="C249" s="203">
        <v>0</v>
      </c>
      <c r="D249" s="203">
        <v>0</v>
      </c>
      <c r="E249" s="203">
        <v>0</v>
      </c>
      <c r="F249" s="203">
        <v>0</v>
      </c>
      <c r="G249" s="203">
        <v>0</v>
      </c>
      <c r="H249" s="203">
        <v>0</v>
      </c>
      <c r="I249" s="203">
        <v>0</v>
      </c>
      <c r="J249" s="203">
        <v>0</v>
      </c>
      <c r="K249" s="203">
        <v>0</v>
      </c>
      <c r="L249" s="110"/>
    </row>
    <row r="250" spans="1:12" ht="12.75" customHeight="1" x14ac:dyDescent="0.2">
      <c r="A250" s="128" t="s">
        <v>137</v>
      </c>
      <c r="B250" s="154"/>
      <c r="C250" s="174"/>
      <c r="D250" s="174"/>
      <c r="E250" s="174"/>
      <c r="F250" s="174"/>
      <c r="G250" s="174"/>
      <c r="H250" s="174"/>
      <c r="I250" s="174"/>
      <c r="J250" s="174"/>
      <c r="K250" s="174"/>
      <c r="L250" s="110"/>
    </row>
    <row r="251" spans="1:12" ht="12.75" customHeight="1" x14ac:dyDescent="0.2">
      <c r="A251" s="119" t="s">
        <v>31</v>
      </c>
      <c r="B251" s="170"/>
      <c r="C251" s="150"/>
      <c r="D251" s="150"/>
      <c r="E251" s="150"/>
      <c r="F251" s="150"/>
      <c r="G251" s="150"/>
      <c r="H251" s="150"/>
      <c r="I251" s="150"/>
      <c r="J251" s="150"/>
      <c r="K251" s="150"/>
      <c r="L251" s="110"/>
    </row>
    <row r="252" spans="1:12" ht="12.75" customHeight="1" x14ac:dyDescent="0.2">
      <c r="A252" s="120" t="s">
        <v>32</v>
      </c>
      <c r="B252" s="171"/>
      <c r="C252" s="151"/>
      <c r="D252" s="151"/>
      <c r="E252" s="151"/>
      <c r="F252" s="151"/>
      <c r="G252" s="151"/>
      <c r="H252" s="151"/>
      <c r="I252" s="151"/>
      <c r="J252" s="151"/>
      <c r="K252" s="151"/>
      <c r="L252" s="110"/>
    </row>
    <row r="253" spans="1:12" ht="12.75" customHeight="1" x14ac:dyDescent="0.2">
      <c r="A253" s="119" t="s">
        <v>2</v>
      </c>
      <c r="B253" s="172"/>
      <c r="C253" s="152"/>
      <c r="D253" s="152"/>
      <c r="E253" s="152"/>
      <c r="F253" s="152"/>
      <c r="G253" s="152"/>
      <c r="H253" s="152"/>
      <c r="I253" s="152"/>
      <c r="J253" s="152"/>
      <c r="K253" s="152"/>
      <c r="L253" s="110"/>
    </row>
    <row r="254" spans="1:12" ht="12.75" customHeight="1" x14ac:dyDescent="0.2">
      <c r="A254" s="120" t="s">
        <v>3</v>
      </c>
      <c r="B254" s="171"/>
      <c r="C254" s="151"/>
      <c r="D254" s="151"/>
      <c r="E254" s="151"/>
      <c r="F254" s="151"/>
      <c r="G254" s="151"/>
      <c r="H254" s="151"/>
      <c r="I254" s="151"/>
      <c r="J254" s="151"/>
      <c r="K254" s="151"/>
      <c r="L254" s="110"/>
    </row>
    <row r="255" spans="1:12" ht="12.75" customHeight="1" x14ac:dyDescent="0.2">
      <c r="A255" s="119" t="s">
        <v>4</v>
      </c>
      <c r="B255" s="172"/>
      <c r="C255" s="152"/>
      <c r="D255" s="152"/>
      <c r="E255" s="152"/>
      <c r="F255" s="152"/>
      <c r="G255" s="152"/>
      <c r="H255" s="152"/>
      <c r="I255" s="152"/>
      <c r="J255" s="152"/>
      <c r="K255" s="152"/>
      <c r="L255" s="110"/>
    </row>
    <row r="256" spans="1:12" ht="12.75" customHeight="1" x14ac:dyDescent="0.2">
      <c r="A256" s="119" t="s">
        <v>5</v>
      </c>
      <c r="B256" s="172"/>
      <c r="C256" s="152"/>
      <c r="D256" s="152"/>
      <c r="E256" s="152"/>
      <c r="F256" s="152"/>
      <c r="G256" s="152"/>
      <c r="H256" s="152"/>
      <c r="I256" s="152"/>
      <c r="J256" s="152"/>
      <c r="K256" s="152"/>
      <c r="L256" s="110"/>
    </row>
    <row r="257" spans="1:12" ht="12.75" customHeight="1" x14ac:dyDescent="0.2">
      <c r="A257" s="121" t="s">
        <v>6</v>
      </c>
      <c r="B257" s="172"/>
      <c r="C257" s="152"/>
      <c r="D257" s="152"/>
      <c r="E257" s="152"/>
      <c r="F257" s="152"/>
      <c r="G257" s="152"/>
      <c r="H257" s="152"/>
      <c r="I257" s="152"/>
      <c r="J257" s="152"/>
      <c r="K257" s="152"/>
      <c r="L257" s="110"/>
    </row>
    <row r="258" spans="1:12" ht="12.75" customHeight="1" x14ac:dyDescent="0.2">
      <c r="A258" s="121" t="s">
        <v>7</v>
      </c>
      <c r="B258" s="172"/>
      <c r="C258" s="152"/>
      <c r="D258" s="152"/>
      <c r="E258" s="152"/>
      <c r="F258" s="152"/>
      <c r="G258" s="152"/>
      <c r="H258" s="152"/>
      <c r="I258" s="152"/>
      <c r="J258" s="152"/>
      <c r="K258" s="152"/>
      <c r="L258" s="110"/>
    </row>
    <row r="259" spans="1:12" ht="12.75" customHeight="1" x14ac:dyDescent="0.2">
      <c r="A259" s="122" t="s">
        <v>8</v>
      </c>
      <c r="B259" s="173"/>
      <c r="C259" s="153"/>
      <c r="D259" s="153"/>
      <c r="E259" s="153"/>
      <c r="F259" s="153"/>
      <c r="G259" s="153"/>
      <c r="H259" s="153"/>
      <c r="I259" s="153"/>
      <c r="J259" s="153"/>
      <c r="K259" s="153"/>
      <c r="L259" s="110"/>
    </row>
    <row r="260" spans="1:12" ht="12.75" customHeight="1" x14ac:dyDescent="0.2">
      <c r="A260" s="121" t="s">
        <v>9</v>
      </c>
      <c r="B260" s="172"/>
      <c r="C260" s="152"/>
      <c r="D260" s="152"/>
      <c r="E260" s="152"/>
      <c r="F260" s="152"/>
      <c r="G260" s="152"/>
      <c r="H260" s="152"/>
      <c r="I260" s="152"/>
      <c r="J260" s="152"/>
      <c r="K260" s="152"/>
      <c r="L260" s="110"/>
    </row>
    <row r="261" spans="1:12" ht="12.75" customHeight="1" x14ac:dyDescent="0.2">
      <c r="A261" s="122" t="s">
        <v>10</v>
      </c>
      <c r="B261" s="173"/>
      <c r="C261" s="153"/>
      <c r="D261" s="153"/>
      <c r="E261" s="153"/>
      <c r="F261" s="153"/>
      <c r="G261" s="153"/>
      <c r="H261" s="153"/>
      <c r="I261" s="153"/>
      <c r="J261" s="153"/>
      <c r="K261" s="153"/>
      <c r="L261" s="110"/>
    </row>
    <row r="262" spans="1:12" ht="12.75" customHeight="1" x14ac:dyDescent="0.2">
      <c r="A262" s="121" t="s">
        <v>11</v>
      </c>
      <c r="B262" s="172"/>
      <c r="C262" s="152"/>
      <c r="D262" s="152"/>
      <c r="E262" s="152"/>
      <c r="F262" s="152"/>
      <c r="G262" s="152"/>
      <c r="H262" s="152"/>
      <c r="I262" s="152"/>
      <c r="J262" s="152"/>
      <c r="K262" s="152"/>
      <c r="L262" s="110"/>
    </row>
    <row r="263" spans="1:12" ht="12.75" customHeight="1" x14ac:dyDescent="0.2">
      <c r="A263" s="121" t="s">
        <v>12</v>
      </c>
      <c r="B263" s="172"/>
      <c r="C263" s="152"/>
      <c r="D263" s="152"/>
      <c r="E263" s="152"/>
      <c r="F263" s="152"/>
      <c r="G263" s="152"/>
      <c r="H263" s="152"/>
      <c r="I263" s="152"/>
      <c r="J263" s="152"/>
      <c r="K263" s="152"/>
      <c r="L263" s="110"/>
    </row>
    <row r="264" spans="1:12" ht="12.75" customHeight="1" x14ac:dyDescent="0.2">
      <c r="A264" s="121" t="s">
        <v>13</v>
      </c>
      <c r="B264" s="172"/>
      <c r="C264" s="152"/>
      <c r="D264" s="152"/>
      <c r="E264" s="152"/>
      <c r="F264" s="152"/>
      <c r="G264" s="152"/>
      <c r="H264" s="152"/>
      <c r="I264" s="152"/>
      <c r="J264" s="152"/>
      <c r="K264" s="152"/>
      <c r="L264" s="110"/>
    </row>
    <row r="265" spans="1:12" ht="12.75" customHeight="1" x14ac:dyDescent="0.2">
      <c r="A265" s="122" t="s">
        <v>35</v>
      </c>
      <c r="B265" s="173"/>
      <c r="C265" s="153"/>
      <c r="D265" s="153"/>
      <c r="E265" s="153"/>
      <c r="F265" s="153"/>
      <c r="G265" s="153"/>
      <c r="H265" s="153"/>
      <c r="I265" s="153"/>
      <c r="J265" s="153"/>
      <c r="K265" s="153"/>
      <c r="L265" s="110"/>
    </row>
    <row r="266" spans="1:12" ht="12.75" customHeight="1" x14ac:dyDescent="0.2">
      <c r="A266" s="121" t="s">
        <v>14</v>
      </c>
      <c r="B266" s="172"/>
      <c r="C266" s="152"/>
      <c r="D266" s="152"/>
      <c r="E266" s="152"/>
      <c r="F266" s="152"/>
      <c r="G266" s="152"/>
      <c r="H266" s="152"/>
      <c r="I266" s="152"/>
      <c r="J266" s="152"/>
      <c r="K266" s="152"/>
      <c r="L266" s="110"/>
    </row>
    <row r="267" spans="1:12" ht="12.75" customHeight="1" x14ac:dyDescent="0.2">
      <c r="A267" s="121" t="s">
        <v>15</v>
      </c>
      <c r="B267" s="172"/>
      <c r="C267" s="152"/>
      <c r="D267" s="152"/>
      <c r="E267" s="152"/>
      <c r="F267" s="152"/>
      <c r="G267" s="152"/>
      <c r="H267" s="152"/>
      <c r="I267" s="152"/>
      <c r="J267" s="152"/>
      <c r="K267" s="152"/>
      <c r="L267" s="110"/>
    </row>
    <row r="268" spans="1:12" ht="12.75" customHeight="1" x14ac:dyDescent="0.2">
      <c r="A268" s="122" t="s">
        <v>16</v>
      </c>
      <c r="B268" s="173"/>
      <c r="C268" s="153"/>
      <c r="D268" s="153"/>
      <c r="E268" s="153"/>
      <c r="F268" s="153"/>
      <c r="G268" s="153"/>
      <c r="H268" s="153"/>
      <c r="I268" s="153"/>
      <c r="J268" s="153"/>
      <c r="K268" s="153"/>
      <c r="L268" s="110"/>
    </row>
    <row r="269" spans="1:12" ht="12.75" customHeight="1" x14ac:dyDescent="0.2">
      <c r="A269" s="121" t="s">
        <v>17</v>
      </c>
      <c r="B269" s="172"/>
      <c r="C269" s="152"/>
      <c r="D269" s="152"/>
      <c r="E269" s="152"/>
      <c r="F269" s="152"/>
      <c r="G269" s="152"/>
      <c r="H269" s="152"/>
      <c r="I269" s="152"/>
      <c r="J269" s="152"/>
      <c r="K269" s="152"/>
      <c r="L269" s="110"/>
    </row>
    <row r="270" spans="1:12" ht="12.75" customHeight="1" x14ac:dyDescent="0.2">
      <c r="A270" s="122" t="s">
        <v>18</v>
      </c>
      <c r="B270" s="173"/>
      <c r="C270" s="153"/>
      <c r="D270" s="153"/>
      <c r="E270" s="153"/>
      <c r="F270" s="153"/>
      <c r="G270" s="153"/>
      <c r="H270" s="153"/>
      <c r="I270" s="153"/>
      <c r="J270" s="153"/>
      <c r="K270" s="153"/>
      <c r="L270" s="110"/>
    </row>
    <row r="271" spans="1:12" ht="12.75" customHeight="1" x14ac:dyDescent="0.2">
      <c r="A271" s="121" t="s">
        <v>19</v>
      </c>
      <c r="B271" s="172"/>
      <c r="C271" s="152"/>
      <c r="D271" s="152"/>
      <c r="E271" s="152"/>
      <c r="F271" s="152"/>
      <c r="G271" s="152"/>
      <c r="H271" s="152"/>
      <c r="I271" s="152"/>
      <c r="J271" s="152"/>
      <c r="K271" s="152"/>
      <c r="L271" s="110"/>
    </row>
    <row r="272" spans="1:12" ht="12.75" customHeight="1" x14ac:dyDescent="0.2">
      <c r="A272" s="122" t="s">
        <v>20</v>
      </c>
      <c r="B272" s="173"/>
      <c r="C272" s="153"/>
      <c r="D272" s="153"/>
      <c r="E272" s="153"/>
      <c r="F272" s="153"/>
      <c r="G272" s="153"/>
      <c r="H272" s="153"/>
      <c r="I272" s="153"/>
      <c r="J272" s="153"/>
      <c r="K272" s="153"/>
      <c r="L272" s="110"/>
    </row>
    <row r="273" spans="1:12" ht="12.75" customHeight="1" x14ac:dyDescent="0.2">
      <c r="A273" s="121" t="s">
        <v>21</v>
      </c>
      <c r="B273" s="172"/>
      <c r="C273" s="152"/>
      <c r="D273" s="152"/>
      <c r="E273" s="152"/>
      <c r="F273" s="152"/>
      <c r="G273" s="152"/>
      <c r="H273" s="152"/>
      <c r="I273" s="152"/>
      <c r="J273" s="152"/>
      <c r="K273" s="152"/>
      <c r="L273" s="110"/>
    </row>
    <row r="274" spans="1:12" ht="12.75" customHeight="1" x14ac:dyDescent="0.2">
      <c r="A274" s="121" t="s">
        <v>36</v>
      </c>
      <c r="B274" s="172"/>
      <c r="C274" s="152"/>
      <c r="D274" s="152"/>
      <c r="E274" s="152"/>
      <c r="F274" s="152"/>
      <c r="G274" s="152"/>
      <c r="H274" s="152"/>
      <c r="I274" s="152"/>
      <c r="J274" s="152"/>
      <c r="K274" s="152"/>
      <c r="L274" s="110"/>
    </row>
    <row r="275" spans="1:12" ht="12.75" customHeight="1" x14ac:dyDescent="0.2">
      <c r="A275" s="121" t="s">
        <v>83</v>
      </c>
      <c r="B275" s="172"/>
      <c r="C275" s="152"/>
      <c r="D275" s="152"/>
      <c r="E275" s="152"/>
      <c r="F275" s="152"/>
      <c r="G275" s="152"/>
      <c r="H275" s="152"/>
      <c r="I275" s="152"/>
      <c r="J275" s="152"/>
      <c r="K275" s="152"/>
      <c r="L275" s="110"/>
    </row>
    <row r="276" spans="1:12" ht="12.75" customHeight="1" x14ac:dyDescent="0.2">
      <c r="A276" s="122" t="s">
        <v>39</v>
      </c>
      <c r="B276" s="173"/>
      <c r="C276" s="153"/>
      <c r="D276" s="153"/>
      <c r="E276" s="153"/>
      <c r="F276" s="153"/>
      <c r="G276" s="153"/>
      <c r="H276" s="153"/>
      <c r="I276" s="153"/>
      <c r="J276" s="153"/>
      <c r="K276" s="153"/>
      <c r="L276" s="110"/>
    </row>
    <row r="277" spans="1:12" ht="12.75" customHeight="1" x14ac:dyDescent="0.2">
      <c r="A277" s="121" t="s">
        <v>37</v>
      </c>
      <c r="B277" s="172"/>
      <c r="C277" s="152"/>
      <c r="D277" s="152"/>
      <c r="E277" s="152"/>
      <c r="F277" s="152"/>
      <c r="G277" s="152"/>
      <c r="H277" s="152"/>
      <c r="I277" s="152"/>
      <c r="J277" s="152"/>
      <c r="K277" s="152"/>
      <c r="L277" s="110"/>
    </row>
    <row r="278" spans="1:12" ht="12.75" customHeight="1" x14ac:dyDescent="0.2">
      <c r="A278" s="122" t="s">
        <v>40</v>
      </c>
      <c r="B278" s="173"/>
      <c r="C278" s="153"/>
      <c r="D278" s="153"/>
      <c r="E278" s="153"/>
      <c r="F278" s="153"/>
      <c r="G278" s="153"/>
      <c r="H278" s="153"/>
      <c r="I278" s="153"/>
      <c r="J278" s="153"/>
      <c r="K278" s="153"/>
      <c r="L278" s="110"/>
    </row>
    <row r="279" spans="1:12" ht="12.75" customHeight="1" x14ac:dyDescent="0.2">
      <c r="A279" s="121" t="s">
        <v>64</v>
      </c>
      <c r="B279" s="172"/>
      <c r="C279" s="152"/>
      <c r="D279" s="152"/>
      <c r="E279" s="152"/>
      <c r="F279" s="152"/>
      <c r="G279" s="152"/>
      <c r="H279" s="152"/>
      <c r="I279" s="152"/>
      <c r="J279" s="152"/>
      <c r="K279" s="152"/>
      <c r="L279" s="110"/>
    </row>
    <row r="280" spans="1:12" ht="12.75" customHeight="1" x14ac:dyDescent="0.2">
      <c r="A280" s="199" t="s">
        <v>42</v>
      </c>
      <c r="B280" s="203">
        <v>0</v>
      </c>
      <c r="C280" s="203">
        <v>0</v>
      </c>
      <c r="D280" s="203">
        <v>0</v>
      </c>
      <c r="E280" s="203">
        <v>0</v>
      </c>
      <c r="F280" s="203">
        <v>0</v>
      </c>
      <c r="G280" s="203">
        <v>0</v>
      </c>
      <c r="H280" s="203">
        <v>0</v>
      </c>
      <c r="I280" s="203">
        <v>0</v>
      </c>
      <c r="J280" s="203">
        <v>0</v>
      </c>
      <c r="K280" s="203">
        <v>0</v>
      </c>
      <c r="L280" s="110"/>
    </row>
    <row r="281" spans="1:12" ht="12.75" customHeight="1" x14ac:dyDescent="0.2">
      <c r="A281" s="199" t="s">
        <v>33</v>
      </c>
      <c r="B281" s="203">
        <v>0</v>
      </c>
      <c r="C281" s="203">
        <v>0</v>
      </c>
      <c r="D281" s="203">
        <v>0</v>
      </c>
      <c r="E281" s="203">
        <v>0</v>
      </c>
      <c r="F281" s="203">
        <v>0</v>
      </c>
      <c r="G281" s="203">
        <v>0</v>
      </c>
      <c r="H281" s="203">
        <v>0</v>
      </c>
      <c r="I281" s="203">
        <v>0</v>
      </c>
      <c r="J281" s="203">
        <v>0</v>
      </c>
      <c r="K281" s="203">
        <v>0</v>
      </c>
      <c r="L281" s="110"/>
    </row>
    <row r="282" spans="1:12" ht="12.75" customHeight="1" x14ac:dyDescent="0.2">
      <c r="A282" s="199" t="s">
        <v>85</v>
      </c>
      <c r="B282" s="203">
        <v>0</v>
      </c>
      <c r="C282" s="203">
        <v>0</v>
      </c>
      <c r="D282" s="203">
        <v>0</v>
      </c>
      <c r="E282" s="203">
        <v>0</v>
      </c>
      <c r="F282" s="203">
        <v>0</v>
      </c>
      <c r="G282" s="203">
        <v>0</v>
      </c>
      <c r="H282" s="203">
        <v>0</v>
      </c>
      <c r="I282" s="203">
        <v>0</v>
      </c>
      <c r="J282" s="203">
        <v>0</v>
      </c>
      <c r="K282" s="203">
        <v>0</v>
      </c>
      <c r="L282" s="110"/>
    </row>
    <row r="283" spans="1:12" ht="12.75" customHeight="1" x14ac:dyDescent="0.2">
      <c r="A283" s="200" t="s">
        <v>44</v>
      </c>
      <c r="B283" s="203">
        <v>0</v>
      </c>
      <c r="C283" s="203">
        <v>0</v>
      </c>
      <c r="D283" s="203">
        <v>0</v>
      </c>
      <c r="E283" s="203">
        <v>0</v>
      </c>
      <c r="F283" s="203">
        <v>0</v>
      </c>
      <c r="G283" s="203">
        <v>0</v>
      </c>
      <c r="H283" s="203">
        <v>0</v>
      </c>
      <c r="I283" s="203">
        <v>0</v>
      </c>
      <c r="J283" s="203">
        <v>0</v>
      </c>
      <c r="K283" s="203">
        <v>0</v>
      </c>
      <c r="L283" s="110"/>
    </row>
    <row r="284" spans="1:12" ht="12.75" customHeight="1" x14ac:dyDescent="0.2">
      <c r="A284" s="200" t="s">
        <v>43</v>
      </c>
      <c r="B284" s="203">
        <v>0</v>
      </c>
      <c r="C284" s="203">
        <v>0</v>
      </c>
      <c r="D284" s="203">
        <v>0</v>
      </c>
      <c r="E284" s="203">
        <v>0</v>
      </c>
      <c r="F284" s="203">
        <v>0</v>
      </c>
      <c r="G284" s="203">
        <v>0</v>
      </c>
      <c r="H284" s="203">
        <v>0</v>
      </c>
      <c r="I284" s="203">
        <v>0</v>
      </c>
      <c r="J284" s="203">
        <v>0</v>
      </c>
      <c r="K284" s="203">
        <v>0</v>
      </c>
      <c r="L284" s="110"/>
    </row>
    <row r="285" spans="1:12" ht="12.75" customHeight="1" x14ac:dyDescent="0.2">
      <c r="A285" s="200" t="s">
        <v>119</v>
      </c>
      <c r="B285" s="203">
        <v>0</v>
      </c>
      <c r="C285" s="203">
        <v>0</v>
      </c>
      <c r="D285" s="203">
        <v>0</v>
      </c>
      <c r="E285" s="203">
        <v>0</v>
      </c>
      <c r="F285" s="203">
        <v>0</v>
      </c>
      <c r="G285" s="203">
        <v>0</v>
      </c>
      <c r="H285" s="203">
        <v>0</v>
      </c>
      <c r="I285" s="203">
        <v>0</v>
      </c>
      <c r="J285" s="203">
        <v>0</v>
      </c>
      <c r="K285" s="203">
        <v>0</v>
      </c>
      <c r="L285" s="110"/>
    </row>
    <row r="286" spans="1:12" ht="12.75" customHeight="1" x14ac:dyDescent="0.2">
      <c r="A286" s="201" t="s">
        <v>120</v>
      </c>
      <c r="B286" s="203">
        <v>0</v>
      </c>
      <c r="C286" s="203">
        <v>0</v>
      </c>
      <c r="D286" s="203">
        <v>0</v>
      </c>
      <c r="E286" s="203">
        <v>0</v>
      </c>
      <c r="F286" s="203">
        <v>0</v>
      </c>
      <c r="G286" s="203">
        <v>0</v>
      </c>
      <c r="H286" s="203">
        <v>0</v>
      </c>
      <c r="I286" s="203">
        <v>0</v>
      </c>
      <c r="J286" s="203">
        <v>0</v>
      </c>
      <c r="K286" s="203">
        <v>0</v>
      </c>
      <c r="L286" s="110"/>
    </row>
    <row r="287" spans="1:12" ht="12.75" customHeight="1" x14ac:dyDescent="0.2">
      <c r="A287" s="201" t="s">
        <v>121</v>
      </c>
      <c r="B287" s="203">
        <v>0</v>
      </c>
      <c r="C287" s="203">
        <v>0</v>
      </c>
      <c r="D287" s="203">
        <v>0</v>
      </c>
      <c r="E287" s="203">
        <v>0</v>
      </c>
      <c r="F287" s="203">
        <v>0</v>
      </c>
      <c r="G287" s="203">
        <v>0</v>
      </c>
      <c r="H287" s="203">
        <v>0</v>
      </c>
      <c r="I287" s="203">
        <v>0</v>
      </c>
      <c r="J287" s="203">
        <v>0</v>
      </c>
      <c r="K287" s="203">
        <v>0</v>
      </c>
      <c r="L287" s="110"/>
    </row>
    <row r="288" spans="1:12" ht="12.75" customHeight="1" x14ac:dyDescent="0.2">
      <c r="A288" s="201" t="s">
        <v>114</v>
      </c>
      <c r="B288" s="203">
        <v>0</v>
      </c>
      <c r="C288" s="203">
        <v>0</v>
      </c>
      <c r="D288" s="203">
        <v>0</v>
      </c>
      <c r="E288" s="203">
        <v>0</v>
      </c>
      <c r="F288" s="203">
        <v>0</v>
      </c>
      <c r="G288" s="203">
        <v>0</v>
      </c>
      <c r="H288" s="203">
        <v>0</v>
      </c>
      <c r="I288" s="203">
        <v>0</v>
      </c>
      <c r="J288" s="203">
        <v>0</v>
      </c>
      <c r="K288" s="203">
        <v>0</v>
      </c>
      <c r="L288" s="110"/>
    </row>
    <row r="289" spans="1:12" ht="12.75" customHeight="1" x14ac:dyDescent="0.2">
      <c r="A289" s="103" t="s">
        <v>122</v>
      </c>
      <c r="B289" s="203">
        <v>0</v>
      </c>
      <c r="C289" s="203">
        <v>0</v>
      </c>
      <c r="D289" s="203">
        <v>0</v>
      </c>
      <c r="E289" s="203">
        <v>0</v>
      </c>
      <c r="F289" s="203">
        <v>0</v>
      </c>
      <c r="G289" s="203">
        <v>0</v>
      </c>
      <c r="H289" s="203">
        <v>0</v>
      </c>
      <c r="I289" s="203">
        <v>0</v>
      </c>
      <c r="J289" s="203">
        <v>0</v>
      </c>
      <c r="K289" s="203">
        <v>0</v>
      </c>
      <c r="L289" s="110"/>
    </row>
    <row r="290" spans="1:12" ht="12.75" customHeight="1" x14ac:dyDescent="0.2">
      <c r="A290" s="103" t="s">
        <v>123</v>
      </c>
      <c r="B290" s="203">
        <v>0</v>
      </c>
      <c r="C290" s="203">
        <v>0</v>
      </c>
      <c r="D290" s="203">
        <v>0</v>
      </c>
      <c r="E290" s="203">
        <v>0</v>
      </c>
      <c r="F290" s="203">
        <v>0</v>
      </c>
      <c r="G290" s="203">
        <v>0</v>
      </c>
      <c r="H290" s="203">
        <v>0</v>
      </c>
      <c r="I290" s="203">
        <v>0</v>
      </c>
      <c r="J290" s="203">
        <v>0</v>
      </c>
      <c r="K290" s="203">
        <v>0</v>
      </c>
      <c r="L290" s="110"/>
    </row>
    <row r="291" spans="1:12" ht="12.75" customHeight="1" x14ac:dyDescent="0.2">
      <c r="A291" s="103" t="s">
        <v>91</v>
      </c>
      <c r="B291" s="203">
        <v>0</v>
      </c>
      <c r="C291" s="203">
        <v>0</v>
      </c>
      <c r="D291" s="203">
        <v>0</v>
      </c>
      <c r="E291" s="203">
        <v>0</v>
      </c>
      <c r="F291" s="203">
        <v>0</v>
      </c>
      <c r="G291" s="203">
        <v>0</v>
      </c>
      <c r="H291" s="203">
        <v>0</v>
      </c>
      <c r="I291" s="203">
        <v>0</v>
      </c>
      <c r="J291" s="203">
        <v>0</v>
      </c>
      <c r="K291" s="203">
        <v>0</v>
      </c>
      <c r="L291" s="110"/>
    </row>
    <row r="292" spans="1:12" ht="12.75" customHeight="1" x14ac:dyDescent="0.2">
      <c r="A292" s="104" t="s">
        <v>1</v>
      </c>
      <c r="B292" s="203">
        <v>0</v>
      </c>
      <c r="C292" s="203">
        <v>0</v>
      </c>
      <c r="D292" s="203">
        <v>0</v>
      </c>
      <c r="E292" s="203">
        <v>0</v>
      </c>
      <c r="F292" s="203">
        <v>0</v>
      </c>
      <c r="G292" s="203">
        <v>0</v>
      </c>
      <c r="H292" s="203">
        <v>0</v>
      </c>
      <c r="I292" s="203">
        <v>0</v>
      </c>
      <c r="J292" s="203">
        <v>0</v>
      </c>
      <c r="K292" s="203">
        <v>0</v>
      </c>
      <c r="L292" s="110"/>
    </row>
    <row r="293" spans="1:12" ht="12.75" customHeight="1" x14ac:dyDescent="0.2">
      <c r="A293" s="104" t="s">
        <v>92</v>
      </c>
      <c r="B293" s="203">
        <v>0</v>
      </c>
      <c r="C293" s="203">
        <v>0</v>
      </c>
      <c r="D293" s="203">
        <v>0</v>
      </c>
      <c r="E293" s="203">
        <v>0</v>
      </c>
      <c r="F293" s="203">
        <v>0</v>
      </c>
      <c r="G293" s="203">
        <v>0</v>
      </c>
      <c r="H293" s="203">
        <v>0</v>
      </c>
      <c r="I293" s="203">
        <v>0</v>
      </c>
      <c r="J293" s="203">
        <v>0</v>
      </c>
      <c r="K293" s="203">
        <v>0</v>
      </c>
      <c r="L293" s="110"/>
    </row>
    <row r="294" spans="1:12" ht="12.75" customHeight="1" x14ac:dyDescent="0.2">
      <c r="A294" s="88" t="s">
        <v>124</v>
      </c>
      <c r="B294" s="203">
        <v>0</v>
      </c>
      <c r="C294" s="203">
        <v>0</v>
      </c>
      <c r="D294" s="203">
        <v>0</v>
      </c>
      <c r="E294" s="203">
        <v>0</v>
      </c>
      <c r="F294" s="203">
        <v>0</v>
      </c>
      <c r="G294" s="203">
        <v>0</v>
      </c>
      <c r="H294" s="203">
        <v>0</v>
      </c>
      <c r="I294" s="203">
        <v>0</v>
      </c>
      <c r="J294" s="203">
        <v>0</v>
      </c>
      <c r="K294" s="203">
        <v>0</v>
      </c>
      <c r="L294" s="110"/>
    </row>
    <row r="295" spans="1:12" ht="12.75" customHeight="1" x14ac:dyDescent="0.2">
      <c r="A295" s="88" t="s">
        <v>94</v>
      </c>
      <c r="B295" s="203">
        <v>0</v>
      </c>
      <c r="C295" s="203">
        <v>0</v>
      </c>
      <c r="D295" s="203">
        <v>0</v>
      </c>
      <c r="E295" s="203">
        <v>0</v>
      </c>
      <c r="F295" s="203">
        <v>0</v>
      </c>
      <c r="G295" s="203">
        <v>0</v>
      </c>
      <c r="H295" s="203">
        <v>0</v>
      </c>
      <c r="I295" s="203">
        <v>0</v>
      </c>
      <c r="J295" s="203">
        <v>0</v>
      </c>
      <c r="K295" s="203">
        <v>0</v>
      </c>
      <c r="L295" s="110"/>
    </row>
    <row r="296" spans="1:12" ht="12.75" customHeight="1" x14ac:dyDescent="0.2">
      <c r="A296" s="88" t="s">
        <v>95</v>
      </c>
      <c r="B296" s="203">
        <v>0</v>
      </c>
      <c r="C296" s="203">
        <v>0</v>
      </c>
      <c r="D296" s="203">
        <v>0</v>
      </c>
      <c r="E296" s="203">
        <v>0</v>
      </c>
      <c r="F296" s="203">
        <v>0</v>
      </c>
      <c r="G296" s="203">
        <v>0</v>
      </c>
      <c r="H296" s="203">
        <v>0</v>
      </c>
      <c r="I296" s="203">
        <v>0</v>
      </c>
      <c r="J296" s="203">
        <v>0</v>
      </c>
      <c r="K296" s="203">
        <v>0</v>
      </c>
      <c r="L296" s="110"/>
    </row>
    <row r="297" spans="1:12" ht="12.75" customHeight="1" x14ac:dyDescent="0.2">
      <c r="A297" s="88" t="s">
        <v>96</v>
      </c>
      <c r="B297" s="203">
        <v>0</v>
      </c>
      <c r="C297" s="203">
        <v>0</v>
      </c>
      <c r="D297" s="203">
        <v>0</v>
      </c>
      <c r="E297" s="203">
        <v>0</v>
      </c>
      <c r="F297" s="203">
        <v>0</v>
      </c>
      <c r="G297" s="203">
        <v>0</v>
      </c>
      <c r="H297" s="203">
        <v>0</v>
      </c>
      <c r="I297" s="203">
        <v>0</v>
      </c>
      <c r="J297" s="203">
        <v>0</v>
      </c>
      <c r="K297" s="203">
        <v>0</v>
      </c>
      <c r="L297" s="110"/>
    </row>
    <row r="298" spans="1:12" ht="12.75" customHeight="1" x14ac:dyDescent="0.2">
      <c r="A298" s="88" t="s">
        <v>97</v>
      </c>
      <c r="B298" s="203">
        <v>0</v>
      </c>
      <c r="C298" s="203">
        <v>0</v>
      </c>
      <c r="D298" s="203">
        <v>0</v>
      </c>
      <c r="E298" s="203">
        <v>0</v>
      </c>
      <c r="F298" s="203">
        <v>0</v>
      </c>
      <c r="G298" s="203">
        <v>0</v>
      </c>
      <c r="H298" s="203">
        <v>0</v>
      </c>
      <c r="I298" s="203">
        <v>0</v>
      </c>
      <c r="J298" s="203">
        <v>0</v>
      </c>
      <c r="K298" s="203">
        <v>0</v>
      </c>
      <c r="L298" s="110"/>
    </row>
    <row r="299" spans="1:12" ht="12.75" customHeight="1" x14ac:dyDescent="0.2">
      <c r="A299" s="88" t="s">
        <v>125</v>
      </c>
      <c r="B299" s="203">
        <v>0</v>
      </c>
      <c r="C299" s="203">
        <v>0</v>
      </c>
      <c r="D299" s="203">
        <v>0</v>
      </c>
      <c r="E299" s="203">
        <v>0</v>
      </c>
      <c r="F299" s="203">
        <v>0</v>
      </c>
      <c r="G299" s="203">
        <v>0</v>
      </c>
      <c r="H299" s="203">
        <v>0</v>
      </c>
      <c r="I299" s="203">
        <v>0</v>
      </c>
      <c r="J299" s="203">
        <v>0</v>
      </c>
      <c r="K299" s="203">
        <v>0</v>
      </c>
      <c r="L299" s="110"/>
    </row>
    <row r="300" spans="1:12" ht="12.75" customHeight="1" x14ac:dyDescent="0.2">
      <c r="A300" s="88" t="s">
        <v>126</v>
      </c>
      <c r="B300" s="203">
        <v>0</v>
      </c>
      <c r="C300" s="203">
        <v>0</v>
      </c>
      <c r="D300" s="203">
        <v>0</v>
      </c>
      <c r="E300" s="203">
        <v>0</v>
      </c>
      <c r="F300" s="203">
        <v>0</v>
      </c>
      <c r="G300" s="203">
        <v>0</v>
      </c>
      <c r="H300" s="203">
        <v>0</v>
      </c>
      <c r="I300" s="203">
        <v>0</v>
      </c>
      <c r="J300" s="203">
        <v>0</v>
      </c>
      <c r="K300" s="203">
        <v>0</v>
      </c>
      <c r="L300" s="110"/>
    </row>
    <row r="301" spans="1:12" ht="12.75" customHeight="1" x14ac:dyDescent="0.2">
      <c r="A301" s="88" t="s">
        <v>127</v>
      </c>
      <c r="B301" s="203">
        <v>0</v>
      </c>
      <c r="C301" s="203">
        <v>0</v>
      </c>
      <c r="D301" s="203">
        <v>0</v>
      </c>
      <c r="E301" s="203">
        <v>0</v>
      </c>
      <c r="F301" s="203">
        <v>0</v>
      </c>
      <c r="G301" s="203">
        <v>0</v>
      </c>
      <c r="H301" s="203">
        <v>0</v>
      </c>
      <c r="I301" s="203">
        <v>0</v>
      </c>
      <c r="J301" s="203">
        <v>0</v>
      </c>
      <c r="K301" s="203">
        <v>0</v>
      </c>
      <c r="L301" s="110"/>
    </row>
    <row r="302" spans="1:12" ht="12.75" customHeight="1" x14ac:dyDescent="0.2">
      <c r="A302" s="202" t="s">
        <v>34</v>
      </c>
      <c r="B302" s="203">
        <v>0</v>
      </c>
      <c r="C302" s="203">
        <v>0</v>
      </c>
      <c r="D302" s="203">
        <v>0</v>
      </c>
      <c r="E302" s="203">
        <v>0</v>
      </c>
      <c r="F302" s="203">
        <v>0</v>
      </c>
      <c r="G302" s="203">
        <v>0</v>
      </c>
      <c r="H302" s="203">
        <v>0</v>
      </c>
      <c r="I302" s="203">
        <v>0</v>
      </c>
      <c r="J302" s="203">
        <v>0</v>
      </c>
      <c r="K302" s="203">
        <v>0</v>
      </c>
      <c r="L302" s="110"/>
    </row>
    <row r="303" spans="1:12" ht="12.75" customHeight="1" x14ac:dyDescent="0.2">
      <c r="A303" s="202" t="s">
        <v>128</v>
      </c>
      <c r="B303" s="203">
        <v>0</v>
      </c>
      <c r="C303" s="203">
        <v>0</v>
      </c>
      <c r="D303" s="203">
        <v>0</v>
      </c>
      <c r="E303" s="203">
        <v>0</v>
      </c>
      <c r="F303" s="203">
        <v>0</v>
      </c>
      <c r="G303" s="203">
        <v>0</v>
      </c>
      <c r="H303" s="203">
        <v>0</v>
      </c>
      <c r="I303" s="203">
        <v>0</v>
      </c>
      <c r="J303" s="203">
        <v>0</v>
      </c>
      <c r="K303" s="203">
        <v>0</v>
      </c>
      <c r="L303" s="110"/>
    </row>
    <row r="304" spans="1:12" ht="12.75" customHeight="1" x14ac:dyDescent="0.2">
      <c r="A304" s="201" t="s">
        <v>41</v>
      </c>
      <c r="B304" s="203">
        <v>0</v>
      </c>
      <c r="C304" s="203">
        <v>0</v>
      </c>
      <c r="D304" s="203">
        <v>0</v>
      </c>
      <c r="E304" s="203">
        <v>0</v>
      </c>
      <c r="F304" s="203">
        <v>0</v>
      </c>
      <c r="G304" s="203">
        <v>0</v>
      </c>
      <c r="H304" s="203">
        <v>0</v>
      </c>
      <c r="I304" s="203">
        <v>0</v>
      </c>
      <c r="J304" s="203">
        <v>0</v>
      </c>
      <c r="K304" s="203">
        <v>0</v>
      </c>
      <c r="L304" s="110"/>
    </row>
    <row r="305" spans="1:12" ht="12.75" customHeight="1" x14ac:dyDescent="0.2">
      <c r="A305" s="201" t="s">
        <v>30</v>
      </c>
      <c r="B305" s="203">
        <v>0</v>
      </c>
      <c r="C305" s="203">
        <v>0</v>
      </c>
      <c r="D305" s="203">
        <v>0</v>
      </c>
      <c r="E305" s="203">
        <v>0</v>
      </c>
      <c r="F305" s="203">
        <v>0</v>
      </c>
      <c r="G305" s="203">
        <v>0</v>
      </c>
      <c r="H305" s="203">
        <v>0</v>
      </c>
      <c r="I305" s="203">
        <v>0</v>
      </c>
      <c r="J305" s="203">
        <v>0</v>
      </c>
      <c r="K305" s="203">
        <v>0</v>
      </c>
      <c r="L305" s="110"/>
    </row>
    <row r="306" spans="1:12" ht="12.75" customHeight="1" x14ac:dyDescent="0.2">
      <c r="A306" s="201" t="s">
        <v>129</v>
      </c>
      <c r="B306" s="203">
        <v>0</v>
      </c>
      <c r="C306" s="203">
        <v>0</v>
      </c>
      <c r="D306" s="203">
        <v>0</v>
      </c>
      <c r="E306" s="203">
        <v>0</v>
      </c>
      <c r="F306" s="203">
        <v>0</v>
      </c>
      <c r="G306" s="203">
        <v>0</v>
      </c>
      <c r="H306" s="203">
        <v>0</v>
      </c>
      <c r="I306" s="203">
        <v>0</v>
      </c>
      <c r="J306" s="203">
        <v>0</v>
      </c>
      <c r="K306" s="203">
        <v>0</v>
      </c>
      <c r="L306" s="110"/>
    </row>
    <row r="307" spans="1:12" ht="12.75" customHeight="1" x14ac:dyDescent="0.2">
      <c r="A307" s="201" t="s">
        <v>113</v>
      </c>
      <c r="B307" s="203">
        <v>0</v>
      </c>
      <c r="C307" s="203">
        <v>0</v>
      </c>
      <c r="D307" s="203">
        <v>0</v>
      </c>
      <c r="E307" s="203">
        <v>0</v>
      </c>
      <c r="F307" s="203">
        <v>0</v>
      </c>
      <c r="G307" s="203">
        <v>0</v>
      </c>
      <c r="H307" s="203">
        <v>0</v>
      </c>
      <c r="I307" s="203">
        <v>0</v>
      </c>
      <c r="J307" s="203">
        <v>0</v>
      </c>
      <c r="K307" s="203">
        <v>0</v>
      </c>
      <c r="L307" s="110"/>
    </row>
    <row r="308" spans="1:12" ht="12.75" customHeight="1" x14ac:dyDescent="0.2">
      <c r="A308" s="201" t="s">
        <v>130</v>
      </c>
      <c r="B308" s="203">
        <v>0</v>
      </c>
      <c r="C308" s="203">
        <v>0</v>
      </c>
      <c r="D308" s="203">
        <v>0</v>
      </c>
      <c r="E308" s="203">
        <v>0</v>
      </c>
      <c r="F308" s="203">
        <v>0</v>
      </c>
      <c r="G308" s="203">
        <v>0</v>
      </c>
      <c r="H308" s="203">
        <v>0</v>
      </c>
      <c r="I308" s="203">
        <v>0</v>
      </c>
      <c r="J308" s="203">
        <v>0</v>
      </c>
      <c r="K308" s="203">
        <v>0</v>
      </c>
      <c r="L308" s="110"/>
    </row>
    <row r="309" spans="1:12" ht="12.75" customHeight="1" x14ac:dyDescent="0.2">
      <c r="A309" s="107" t="s">
        <v>131</v>
      </c>
      <c r="B309" s="203">
        <v>0</v>
      </c>
      <c r="C309" s="203">
        <v>0</v>
      </c>
      <c r="D309" s="203">
        <v>0</v>
      </c>
      <c r="E309" s="203">
        <v>0</v>
      </c>
      <c r="F309" s="203">
        <v>0</v>
      </c>
      <c r="G309" s="203">
        <v>0</v>
      </c>
      <c r="H309" s="203">
        <v>0</v>
      </c>
      <c r="I309" s="203">
        <v>0</v>
      </c>
      <c r="J309" s="203">
        <v>0</v>
      </c>
      <c r="K309" s="203">
        <v>0</v>
      </c>
      <c r="L309" s="110"/>
    </row>
    <row r="310" spans="1:12" ht="12.75" customHeight="1" x14ac:dyDescent="0.2">
      <c r="A310" s="107" t="s">
        <v>105</v>
      </c>
      <c r="B310" s="203">
        <v>0</v>
      </c>
      <c r="C310" s="203">
        <v>0</v>
      </c>
      <c r="D310" s="203">
        <v>0</v>
      </c>
      <c r="E310" s="203">
        <v>0</v>
      </c>
      <c r="F310" s="203">
        <v>0</v>
      </c>
      <c r="G310" s="203">
        <v>0</v>
      </c>
      <c r="H310" s="203">
        <v>0</v>
      </c>
      <c r="I310" s="203">
        <v>0</v>
      </c>
      <c r="J310" s="203">
        <v>0</v>
      </c>
      <c r="K310" s="203">
        <v>0</v>
      </c>
      <c r="L310" s="110"/>
    </row>
    <row r="311" spans="1:12" ht="12.75" customHeight="1" x14ac:dyDescent="0.2">
      <c r="A311" s="107" t="s">
        <v>106</v>
      </c>
      <c r="B311" s="203">
        <v>0</v>
      </c>
      <c r="C311" s="203">
        <v>0</v>
      </c>
      <c r="D311" s="203">
        <v>0</v>
      </c>
      <c r="E311" s="203">
        <v>0</v>
      </c>
      <c r="F311" s="203">
        <v>0</v>
      </c>
      <c r="G311" s="203">
        <v>0</v>
      </c>
      <c r="H311" s="203">
        <v>0</v>
      </c>
      <c r="I311" s="203">
        <v>0</v>
      </c>
      <c r="J311" s="203">
        <v>0</v>
      </c>
      <c r="K311" s="203">
        <v>0</v>
      </c>
      <c r="L311" s="110"/>
    </row>
    <row r="312" spans="1:12" ht="12.75" customHeight="1" x14ac:dyDescent="0.2">
      <c r="A312" s="107" t="s">
        <v>107</v>
      </c>
      <c r="B312" s="203">
        <v>0</v>
      </c>
      <c r="C312" s="203">
        <v>0</v>
      </c>
      <c r="D312" s="203">
        <v>0</v>
      </c>
      <c r="E312" s="203">
        <v>0</v>
      </c>
      <c r="F312" s="203">
        <v>0</v>
      </c>
      <c r="G312" s="203">
        <v>0</v>
      </c>
      <c r="H312" s="203">
        <v>0</v>
      </c>
      <c r="I312" s="203">
        <v>0</v>
      </c>
      <c r="J312" s="203">
        <v>0</v>
      </c>
      <c r="K312" s="203">
        <v>0</v>
      </c>
      <c r="L312" s="110"/>
    </row>
    <row r="313" spans="1:12" ht="12.75" customHeight="1" x14ac:dyDescent="0.2">
      <c r="A313" s="107" t="s">
        <v>108</v>
      </c>
      <c r="B313" s="203">
        <v>0</v>
      </c>
      <c r="C313" s="203">
        <v>0</v>
      </c>
      <c r="D313" s="203">
        <v>0</v>
      </c>
      <c r="E313" s="203">
        <v>0</v>
      </c>
      <c r="F313" s="203">
        <v>0</v>
      </c>
      <c r="G313" s="203">
        <v>0</v>
      </c>
      <c r="H313" s="203">
        <v>0</v>
      </c>
      <c r="I313" s="203">
        <v>0</v>
      </c>
      <c r="J313" s="203">
        <v>0</v>
      </c>
      <c r="K313" s="203">
        <v>0</v>
      </c>
      <c r="L313" s="110"/>
    </row>
    <row r="314" spans="1:12" ht="12.75" customHeight="1" x14ac:dyDescent="0.2">
      <c r="A314" s="107" t="s">
        <v>109</v>
      </c>
      <c r="B314" s="203">
        <v>0</v>
      </c>
      <c r="C314" s="203">
        <v>0</v>
      </c>
      <c r="D314" s="203">
        <v>0</v>
      </c>
      <c r="E314" s="203">
        <v>0</v>
      </c>
      <c r="F314" s="203">
        <v>0</v>
      </c>
      <c r="G314" s="203">
        <v>0</v>
      </c>
      <c r="H314" s="203">
        <v>0</v>
      </c>
      <c r="I314" s="203">
        <v>0</v>
      </c>
      <c r="J314" s="203">
        <v>0</v>
      </c>
      <c r="K314" s="203">
        <v>0</v>
      </c>
      <c r="L314" s="110"/>
    </row>
    <row r="315" spans="1:12" ht="12.75" customHeight="1" x14ac:dyDescent="0.2">
      <c r="A315" s="107" t="s">
        <v>110</v>
      </c>
      <c r="B315" s="203">
        <v>0</v>
      </c>
      <c r="C315" s="203">
        <v>0</v>
      </c>
      <c r="D315" s="203">
        <v>0</v>
      </c>
      <c r="E315" s="203">
        <v>0</v>
      </c>
      <c r="F315" s="203">
        <v>0</v>
      </c>
      <c r="G315" s="203">
        <v>0</v>
      </c>
      <c r="H315" s="203">
        <v>0</v>
      </c>
      <c r="I315" s="203">
        <v>0</v>
      </c>
      <c r="J315" s="203">
        <v>0</v>
      </c>
      <c r="K315" s="203">
        <v>0</v>
      </c>
      <c r="L315" s="110"/>
    </row>
    <row r="316" spans="1:12" ht="12.75" customHeight="1" x14ac:dyDescent="0.2">
      <c r="A316" s="107" t="s">
        <v>111</v>
      </c>
      <c r="B316" s="203">
        <v>0</v>
      </c>
      <c r="C316" s="203">
        <v>0</v>
      </c>
      <c r="D316" s="203">
        <v>0</v>
      </c>
      <c r="E316" s="203">
        <v>0</v>
      </c>
      <c r="F316" s="203">
        <v>0</v>
      </c>
      <c r="G316" s="203">
        <v>0</v>
      </c>
      <c r="H316" s="203">
        <v>0</v>
      </c>
      <c r="I316" s="203">
        <v>0</v>
      </c>
      <c r="J316" s="203">
        <v>0</v>
      </c>
      <c r="K316" s="203">
        <v>0</v>
      </c>
      <c r="L316" s="110"/>
    </row>
    <row r="317" spans="1:12" ht="12.75" customHeight="1" x14ac:dyDescent="0.2">
      <c r="A317" s="107" t="s">
        <v>132</v>
      </c>
      <c r="B317" s="203">
        <v>0</v>
      </c>
      <c r="C317" s="203">
        <v>0</v>
      </c>
      <c r="D317" s="203">
        <v>0</v>
      </c>
      <c r="E317" s="203">
        <v>0</v>
      </c>
      <c r="F317" s="203">
        <v>0</v>
      </c>
      <c r="G317" s="203">
        <v>0</v>
      </c>
      <c r="H317" s="203">
        <v>0</v>
      </c>
      <c r="I317" s="203">
        <v>0</v>
      </c>
      <c r="J317" s="203">
        <v>0</v>
      </c>
      <c r="K317" s="203">
        <v>0</v>
      </c>
      <c r="L317" s="110"/>
    </row>
    <row r="318" spans="1:12" ht="12.75" customHeight="1" x14ac:dyDescent="0.2">
      <c r="A318" s="129" t="s">
        <v>138</v>
      </c>
      <c r="B318" s="154"/>
      <c r="C318" s="174"/>
      <c r="D318" s="174"/>
      <c r="E318" s="174"/>
      <c r="F318" s="174"/>
      <c r="G318" s="174"/>
      <c r="H318" s="174"/>
      <c r="I318" s="174"/>
      <c r="J318" s="174"/>
      <c r="K318" s="174"/>
      <c r="L318" s="110"/>
    </row>
    <row r="319" spans="1:12" ht="12.75" customHeight="1" x14ac:dyDescent="0.2">
      <c r="A319" s="123" t="s">
        <v>31</v>
      </c>
      <c r="B319" s="167"/>
      <c r="C319" s="145"/>
      <c r="D319" s="145"/>
      <c r="E319" s="145"/>
      <c r="F319" s="145"/>
      <c r="G319" s="145"/>
      <c r="H319" s="145"/>
      <c r="I319" s="145"/>
      <c r="J319" s="145"/>
      <c r="K319" s="145"/>
      <c r="L319" s="110"/>
    </row>
    <row r="320" spans="1:12" ht="12.75" customHeight="1" x14ac:dyDescent="0.2">
      <c r="A320" s="124" t="s">
        <v>32</v>
      </c>
      <c r="B320" s="161"/>
      <c r="C320" s="138"/>
      <c r="D320" s="138"/>
      <c r="E320" s="138"/>
      <c r="F320" s="138"/>
      <c r="G320" s="138"/>
      <c r="H320" s="138"/>
      <c r="I320" s="138"/>
      <c r="J320" s="138"/>
      <c r="K320" s="138"/>
      <c r="L320" s="110"/>
    </row>
    <row r="321" spans="1:12" ht="12.75" customHeight="1" x14ac:dyDescent="0.2">
      <c r="A321" s="123" t="s">
        <v>2</v>
      </c>
      <c r="B321" s="162"/>
      <c r="C321" s="139"/>
      <c r="D321" s="139"/>
      <c r="E321" s="139"/>
      <c r="F321" s="139"/>
      <c r="G321" s="139"/>
      <c r="H321" s="139"/>
      <c r="I321" s="139"/>
      <c r="J321" s="139"/>
      <c r="K321" s="139"/>
      <c r="L321" s="110"/>
    </row>
    <row r="322" spans="1:12" ht="12.75" customHeight="1" x14ac:dyDescent="0.2">
      <c r="A322" s="124" t="s">
        <v>3</v>
      </c>
      <c r="B322" s="161"/>
      <c r="C322" s="138"/>
      <c r="D322" s="138"/>
      <c r="E322" s="138"/>
      <c r="F322" s="138"/>
      <c r="G322" s="138"/>
      <c r="H322" s="138"/>
      <c r="I322" s="138"/>
      <c r="J322" s="138"/>
      <c r="K322" s="138"/>
      <c r="L322" s="110"/>
    </row>
    <row r="323" spans="1:12" ht="12.75" customHeight="1" x14ac:dyDescent="0.2">
      <c r="A323" s="123" t="s">
        <v>4</v>
      </c>
      <c r="B323" s="162"/>
      <c r="C323" s="139"/>
      <c r="D323" s="139"/>
      <c r="E323" s="139"/>
      <c r="F323" s="139"/>
      <c r="G323" s="139"/>
      <c r="H323" s="139"/>
      <c r="I323" s="139"/>
      <c r="J323" s="139"/>
      <c r="K323" s="139"/>
      <c r="L323" s="110"/>
    </row>
    <row r="324" spans="1:12" ht="12.75" customHeight="1" x14ac:dyDescent="0.2">
      <c r="A324" s="123" t="s">
        <v>5</v>
      </c>
      <c r="B324" s="162"/>
      <c r="C324" s="139"/>
      <c r="D324" s="139"/>
      <c r="E324" s="139"/>
      <c r="F324" s="139"/>
      <c r="G324" s="139"/>
      <c r="H324" s="139"/>
      <c r="I324" s="139"/>
      <c r="J324" s="139"/>
      <c r="K324" s="139"/>
      <c r="L324" s="110"/>
    </row>
    <row r="325" spans="1:12" ht="12.75" customHeight="1" x14ac:dyDescent="0.2">
      <c r="A325" s="125" t="s">
        <v>6</v>
      </c>
      <c r="B325" s="162"/>
      <c r="C325" s="139"/>
      <c r="D325" s="139"/>
      <c r="E325" s="139"/>
      <c r="F325" s="139"/>
      <c r="G325" s="139"/>
      <c r="H325" s="139"/>
      <c r="I325" s="139"/>
      <c r="J325" s="139"/>
      <c r="K325" s="139"/>
      <c r="L325" s="110"/>
    </row>
    <row r="326" spans="1:12" ht="12.75" customHeight="1" x14ac:dyDescent="0.2">
      <c r="A326" s="125" t="s">
        <v>7</v>
      </c>
      <c r="B326" s="162"/>
      <c r="C326" s="139"/>
      <c r="D326" s="139"/>
      <c r="E326" s="139"/>
      <c r="F326" s="139"/>
      <c r="G326" s="139"/>
      <c r="H326" s="139"/>
      <c r="I326" s="139"/>
      <c r="J326" s="139"/>
      <c r="K326" s="139"/>
      <c r="L326" s="110"/>
    </row>
    <row r="327" spans="1:12" ht="12.75" customHeight="1" x14ac:dyDescent="0.2">
      <c r="A327" s="126" t="s">
        <v>8</v>
      </c>
      <c r="B327" s="168"/>
      <c r="C327" s="146"/>
      <c r="D327" s="146"/>
      <c r="E327" s="146"/>
      <c r="F327" s="146"/>
      <c r="G327" s="146"/>
      <c r="H327" s="146"/>
      <c r="I327" s="146"/>
      <c r="J327" s="146"/>
      <c r="K327" s="146"/>
      <c r="L327" s="110"/>
    </row>
    <row r="328" spans="1:12" ht="12.75" customHeight="1" x14ac:dyDescent="0.2">
      <c r="A328" s="125" t="s">
        <v>9</v>
      </c>
      <c r="B328" s="162"/>
      <c r="C328" s="139"/>
      <c r="D328" s="139"/>
      <c r="E328" s="139"/>
      <c r="F328" s="139"/>
      <c r="G328" s="139"/>
      <c r="H328" s="139"/>
      <c r="I328" s="139"/>
      <c r="J328" s="139"/>
      <c r="K328" s="139"/>
      <c r="L328" s="110"/>
    </row>
    <row r="329" spans="1:12" ht="12.75" customHeight="1" x14ac:dyDescent="0.2">
      <c r="A329" s="126" t="s">
        <v>10</v>
      </c>
      <c r="B329" s="168"/>
      <c r="C329" s="146"/>
      <c r="D329" s="146"/>
      <c r="E329" s="146"/>
      <c r="F329" s="146"/>
      <c r="G329" s="146"/>
      <c r="H329" s="146"/>
      <c r="I329" s="146"/>
      <c r="J329" s="146"/>
      <c r="K329" s="146"/>
      <c r="L329" s="110"/>
    </row>
    <row r="330" spans="1:12" ht="12.75" customHeight="1" x14ac:dyDescent="0.2">
      <c r="A330" s="125" t="s">
        <v>11</v>
      </c>
      <c r="B330" s="162"/>
      <c r="C330" s="139"/>
      <c r="D330" s="139"/>
      <c r="E330" s="139"/>
      <c r="F330" s="139"/>
      <c r="G330" s="139"/>
      <c r="H330" s="139"/>
      <c r="I330" s="139"/>
      <c r="J330" s="139"/>
      <c r="K330" s="139"/>
      <c r="L330" s="110"/>
    </row>
    <row r="331" spans="1:12" ht="12.75" customHeight="1" x14ac:dyDescent="0.2">
      <c r="A331" s="125" t="s">
        <v>12</v>
      </c>
      <c r="B331" s="162"/>
      <c r="C331" s="139"/>
      <c r="D331" s="139"/>
      <c r="E331" s="139"/>
      <c r="F331" s="139"/>
      <c r="G331" s="139"/>
      <c r="H331" s="139"/>
      <c r="I331" s="139"/>
      <c r="J331" s="139"/>
      <c r="K331" s="139"/>
      <c r="L331" s="110"/>
    </row>
    <row r="332" spans="1:12" ht="12.75" customHeight="1" x14ac:dyDescent="0.2">
      <c r="A332" s="125" t="s">
        <v>13</v>
      </c>
      <c r="B332" s="162"/>
      <c r="C332" s="139"/>
      <c r="D332" s="139"/>
      <c r="E332" s="139"/>
      <c r="F332" s="139"/>
      <c r="G332" s="139"/>
      <c r="H332" s="139"/>
      <c r="I332" s="139"/>
      <c r="J332" s="139"/>
      <c r="K332" s="139"/>
      <c r="L332" s="110"/>
    </row>
    <row r="333" spans="1:12" ht="12.75" customHeight="1" x14ac:dyDescent="0.2">
      <c r="A333" s="126" t="s">
        <v>35</v>
      </c>
      <c r="B333" s="168"/>
      <c r="C333" s="146"/>
      <c r="D333" s="146"/>
      <c r="E333" s="146"/>
      <c r="F333" s="146"/>
      <c r="G333" s="146"/>
      <c r="H333" s="146"/>
      <c r="I333" s="146"/>
      <c r="J333" s="146"/>
      <c r="K333" s="146"/>
      <c r="L333" s="110"/>
    </row>
    <row r="334" spans="1:12" ht="12.75" customHeight="1" x14ac:dyDescent="0.2">
      <c r="A334" s="125" t="s">
        <v>14</v>
      </c>
      <c r="B334" s="162"/>
      <c r="C334" s="139"/>
      <c r="D334" s="139"/>
      <c r="E334" s="139"/>
      <c r="F334" s="139"/>
      <c r="G334" s="139"/>
      <c r="H334" s="139"/>
      <c r="I334" s="139"/>
      <c r="J334" s="139"/>
      <c r="K334" s="139"/>
      <c r="L334" s="110"/>
    </row>
    <row r="335" spans="1:12" ht="12.75" customHeight="1" x14ac:dyDescent="0.2">
      <c r="A335" s="125" t="s">
        <v>15</v>
      </c>
      <c r="B335" s="162"/>
      <c r="C335" s="139"/>
      <c r="D335" s="139"/>
      <c r="E335" s="139"/>
      <c r="F335" s="139"/>
      <c r="G335" s="139"/>
      <c r="H335" s="139"/>
      <c r="I335" s="139"/>
      <c r="J335" s="139"/>
      <c r="K335" s="139"/>
      <c r="L335" s="110"/>
    </row>
    <row r="336" spans="1:12" ht="12.75" customHeight="1" x14ac:dyDescent="0.2">
      <c r="A336" s="126" t="s">
        <v>16</v>
      </c>
      <c r="B336" s="168"/>
      <c r="C336" s="146"/>
      <c r="D336" s="146"/>
      <c r="E336" s="146"/>
      <c r="F336" s="146"/>
      <c r="G336" s="146"/>
      <c r="H336" s="146"/>
      <c r="I336" s="146"/>
      <c r="J336" s="146"/>
      <c r="K336" s="146"/>
      <c r="L336" s="110"/>
    </row>
    <row r="337" spans="1:12" ht="12.75" customHeight="1" x14ac:dyDescent="0.2">
      <c r="A337" s="125" t="s">
        <v>17</v>
      </c>
      <c r="B337" s="162"/>
      <c r="C337" s="139"/>
      <c r="D337" s="139"/>
      <c r="E337" s="139"/>
      <c r="F337" s="139"/>
      <c r="G337" s="139"/>
      <c r="H337" s="139"/>
      <c r="I337" s="139"/>
      <c r="J337" s="139"/>
      <c r="K337" s="139"/>
      <c r="L337" s="110"/>
    </row>
    <row r="338" spans="1:12" ht="12.75" customHeight="1" x14ac:dyDescent="0.2">
      <c r="A338" s="126" t="s">
        <v>18</v>
      </c>
      <c r="B338" s="168"/>
      <c r="C338" s="146"/>
      <c r="D338" s="146"/>
      <c r="E338" s="146"/>
      <c r="F338" s="146"/>
      <c r="G338" s="146"/>
      <c r="H338" s="146"/>
      <c r="I338" s="146"/>
      <c r="J338" s="146"/>
      <c r="K338" s="146"/>
      <c r="L338" s="110"/>
    </row>
    <row r="339" spans="1:12" ht="12.75" customHeight="1" x14ac:dyDescent="0.2">
      <c r="A339" s="125" t="s">
        <v>19</v>
      </c>
      <c r="B339" s="162"/>
      <c r="C339" s="139"/>
      <c r="D339" s="139"/>
      <c r="E339" s="139"/>
      <c r="F339" s="139"/>
      <c r="G339" s="139"/>
      <c r="H339" s="139"/>
      <c r="I339" s="139"/>
      <c r="J339" s="139"/>
      <c r="K339" s="139"/>
      <c r="L339" s="110"/>
    </row>
    <row r="340" spans="1:12" ht="12.75" customHeight="1" x14ac:dyDescent="0.2">
      <c r="A340" s="126" t="s">
        <v>20</v>
      </c>
      <c r="B340" s="168"/>
      <c r="C340" s="146"/>
      <c r="D340" s="146"/>
      <c r="E340" s="146"/>
      <c r="F340" s="146"/>
      <c r="G340" s="146"/>
      <c r="H340" s="146"/>
      <c r="I340" s="146"/>
      <c r="J340" s="146"/>
      <c r="K340" s="146"/>
      <c r="L340" s="110"/>
    </row>
    <row r="341" spans="1:12" ht="12.75" customHeight="1" x14ac:dyDescent="0.2">
      <c r="A341" s="125" t="s">
        <v>21</v>
      </c>
      <c r="B341" s="162"/>
      <c r="C341" s="139"/>
      <c r="D341" s="139"/>
      <c r="E341" s="139"/>
      <c r="F341" s="139"/>
      <c r="G341" s="139"/>
      <c r="H341" s="139"/>
      <c r="I341" s="139"/>
      <c r="J341" s="139"/>
      <c r="K341" s="139"/>
      <c r="L341" s="110"/>
    </row>
    <row r="342" spans="1:12" ht="12.75" customHeight="1" x14ac:dyDescent="0.2">
      <c r="A342" s="125" t="s">
        <v>36</v>
      </c>
      <c r="B342" s="162"/>
      <c r="C342" s="139"/>
      <c r="D342" s="139"/>
      <c r="E342" s="139"/>
      <c r="F342" s="139"/>
      <c r="G342" s="139"/>
      <c r="H342" s="139"/>
      <c r="I342" s="139"/>
      <c r="J342" s="139"/>
      <c r="K342" s="139"/>
      <c r="L342" s="110"/>
    </row>
    <row r="343" spans="1:12" ht="12.75" customHeight="1" x14ac:dyDescent="0.2">
      <c r="A343" s="125" t="s">
        <v>83</v>
      </c>
      <c r="B343" s="162"/>
      <c r="C343" s="139"/>
      <c r="D343" s="139"/>
      <c r="E343" s="139"/>
      <c r="F343" s="139"/>
      <c r="G343" s="139"/>
      <c r="H343" s="139"/>
      <c r="I343" s="139"/>
      <c r="J343" s="139"/>
      <c r="K343" s="139"/>
      <c r="L343" s="110"/>
    </row>
    <row r="344" spans="1:12" ht="12.75" customHeight="1" x14ac:dyDescent="0.2">
      <c r="A344" s="126" t="s">
        <v>39</v>
      </c>
      <c r="B344" s="168"/>
      <c r="C344" s="146"/>
      <c r="D344" s="146"/>
      <c r="E344" s="146"/>
      <c r="F344" s="146"/>
      <c r="G344" s="146"/>
      <c r="H344" s="146"/>
      <c r="I344" s="146"/>
      <c r="J344" s="146"/>
      <c r="K344" s="146"/>
      <c r="L344" s="110"/>
    </row>
    <row r="345" spans="1:12" ht="12.75" customHeight="1" x14ac:dyDescent="0.2">
      <c r="A345" s="125" t="s">
        <v>37</v>
      </c>
      <c r="B345" s="162"/>
      <c r="C345" s="139"/>
      <c r="D345" s="139"/>
      <c r="E345" s="139"/>
      <c r="F345" s="139"/>
      <c r="G345" s="139"/>
      <c r="H345" s="139"/>
      <c r="I345" s="139"/>
      <c r="J345" s="139"/>
      <c r="K345" s="139"/>
      <c r="L345" s="110"/>
    </row>
    <row r="346" spans="1:12" ht="12.75" customHeight="1" x14ac:dyDescent="0.2">
      <c r="A346" s="126" t="s">
        <v>40</v>
      </c>
      <c r="B346" s="168"/>
      <c r="C346" s="146"/>
      <c r="D346" s="146"/>
      <c r="E346" s="146"/>
      <c r="F346" s="146"/>
      <c r="G346" s="146"/>
      <c r="H346" s="146"/>
      <c r="I346" s="146"/>
      <c r="J346" s="146"/>
      <c r="K346" s="146"/>
      <c r="L346" s="110"/>
    </row>
    <row r="347" spans="1:12" ht="12.75" customHeight="1" x14ac:dyDescent="0.2">
      <c r="A347" s="125" t="s">
        <v>64</v>
      </c>
      <c r="B347" s="162"/>
      <c r="C347" s="139"/>
      <c r="D347" s="139"/>
      <c r="E347" s="139"/>
      <c r="F347" s="139"/>
      <c r="G347" s="139"/>
      <c r="H347" s="139"/>
      <c r="I347" s="139"/>
      <c r="J347" s="139"/>
      <c r="K347" s="139"/>
      <c r="L347" s="110"/>
    </row>
    <row r="348" spans="1:12" ht="12.75" customHeight="1" x14ac:dyDescent="0.2">
      <c r="A348" s="199" t="s">
        <v>42</v>
      </c>
      <c r="B348" s="203">
        <v>0</v>
      </c>
      <c r="C348" s="203">
        <v>0</v>
      </c>
      <c r="D348" s="203">
        <v>0</v>
      </c>
      <c r="E348" s="203">
        <v>0</v>
      </c>
      <c r="F348" s="203">
        <v>0</v>
      </c>
      <c r="G348" s="203">
        <v>0</v>
      </c>
      <c r="H348" s="203">
        <v>0</v>
      </c>
      <c r="I348" s="203">
        <v>0</v>
      </c>
      <c r="J348" s="203">
        <v>0</v>
      </c>
      <c r="K348" s="203">
        <v>0</v>
      </c>
      <c r="L348" s="110"/>
    </row>
    <row r="349" spans="1:12" ht="12.75" customHeight="1" x14ac:dyDescent="0.2">
      <c r="A349" s="199" t="s">
        <v>33</v>
      </c>
      <c r="B349" s="203">
        <v>0</v>
      </c>
      <c r="C349" s="203">
        <v>0</v>
      </c>
      <c r="D349" s="203">
        <v>0</v>
      </c>
      <c r="E349" s="203">
        <v>0</v>
      </c>
      <c r="F349" s="203">
        <v>0</v>
      </c>
      <c r="G349" s="203">
        <v>0</v>
      </c>
      <c r="H349" s="203">
        <v>0</v>
      </c>
      <c r="I349" s="203">
        <v>0</v>
      </c>
      <c r="J349" s="203">
        <v>0</v>
      </c>
      <c r="K349" s="203">
        <v>0</v>
      </c>
      <c r="L349" s="110"/>
    </row>
    <row r="350" spans="1:12" ht="12.75" customHeight="1" x14ac:dyDescent="0.2">
      <c r="A350" s="199" t="s">
        <v>85</v>
      </c>
      <c r="B350" s="203">
        <v>0</v>
      </c>
      <c r="C350" s="203">
        <v>0</v>
      </c>
      <c r="D350" s="203">
        <v>0</v>
      </c>
      <c r="E350" s="203">
        <v>0</v>
      </c>
      <c r="F350" s="203">
        <v>0</v>
      </c>
      <c r="G350" s="203">
        <v>0</v>
      </c>
      <c r="H350" s="203">
        <v>0</v>
      </c>
      <c r="I350" s="203">
        <v>0</v>
      </c>
      <c r="J350" s="203">
        <v>0</v>
      </c>
      <c r="K350" s="203">
        <v>0</v>
      </c>
      <c r="L350" s="110"/>
    </row>
    <row r="351" spans="1:12" ht="12.75" customHeight="1" x14ac:dyDescent="0.2">
      <c r="A351" s="200" t="s">
        <v>44</v>
      </c>
      <c r="B351" s="203">
        <v>0</v>
      </c>
      <c r="C351" s="203">
        <v>0</v>
      </c>
      <c r="D351" s="203">
        <v>0</v>
      </c>
      <c r="E351" s="203">
        <v>0</v>
      </c>
      <c r="F351" s="203">
        <v>0</v>
      </c>
      <c r="G351" s="203">
        <v>0</v>
      </c>
      <c r="H351" s="203">
        <v>0</v>
      </c>
      <c r="I351" s="203">
        <v>0</v>
      </c>
      <c r="J351" s="203">
        <v>0</v>
      </c>
      <c r="K351" s="203">
        <v>0</v>
      </c>
      <c r="L351" s="110"/>
    </row>
    <row r="352" spans="1:12" ht="12.75" customHeight="1" x14ac:dyDescent="0.2">
      <c r="A352" s="200" t="s">
        <v>43</v>
      </c>
      <c r="B352" s="203">
        <v>0</v>
      </c>
      <c r="C352" s="203">
        <v>0</v>
      </c>
      <c r="D352" s="203">
        <v>0</v>
      </c>
      <c r="E352" s="203">
        <v>0</v>
      </c>
      <c r="F352" s="203">
        <v>0</v>
      </c>
      <c r="G352" s="203">
        <v>0</v>
      </c>
      <c r="H352" s="203">
        <v>0</v>
      </c>
      <c r="I352" s="203">
        <v>0</v>
      </c>
      <c r="J352" s="203">
        <v>0</v>
      </c>
      <c r="K352" s="203">
        <v>0</v>
      </c>
      <c r="L352" s="110"/>
    </row>
    <row r="353" spans="1:12" ht="12.75" customHeight="1" x14ac:dyDescent="0.2">
      <c r="A353" s="200" t="s">
        <v>119</v>
      </c>
      <c r="B353" s="203">
        <v>0</v>
      </c>
      <c r="C353" s="203">
        <v>0</v>
      </c>
      <c r="D353" s="203">
        <v>0</v>
      </c>
      <c r="E353" s="203">
        <v>0</v>
      </c>
      <c r="F353" s="203">
        <v>0</v>
      </c>
      <c r="G353" s="203">
        <v>0</v>
      </c>
      <c r="H353" s="203">
        <v>0</v>
      </c>
      <c r="I353" s="203">
        <v>0</v>
      </c>
      <c r="J353" s="203">
        <v>0</v>
      </c>
      <c r="K353" s="203">
        <v>0</v>
      </c>
      <c r="L353" s="110"/>
    </row>
    <row r="354" spans="1:12" ht="12.75" customHeight="1" x14ac:dyDescent="0.2">
      <c r="A354" s="201" t="s">
        <v>120</v>
      </c>
      <c r="B354" s="203">
        <v>0</v>
      </c>
      <c r="C354" s="203">
        <v>0</v>
      </c>
      <c r="D354" s="203">
        <v>0</v>
      </c>
      <c r="E354" s="203">
        <v>0</v>
      </c>
      <c r="F354" s="203">
        <v>0</v>
      </c>
      <c r="G354" s="203">
        <v>0</v>
      </c>
      <c r="H354" s="203">
        <v>0</v>
      </c>
      <c r="I354" s="203">
        <v>0</v>
      </c>
      <c r="J354" s="203">
        <v>0</v>
      </c>
      <c r="K354" s="203">
        <v>0</v>
      </c>
      <c r="L354" s="110"/>
    </row>
    <row r="355" spans="1:12" ht="12.75" customHeight="1" x14ac:dyDescent="0.2">
      <c r="A355" s="201" t="s">
        <v>121</v>
      </c>
      <c r="B355" s="203">
        <v>0</v>
      </c>
      <c r="C355" s="203">
        <v>0</v>
      </c>
      <c r="D355" s="203">
        <v>0</v>
      </c>
      <c r="E355" s="203">
        <v>0</v>
      </c>
      <c r="F355" s="203">
        <v>0</v>
      </c>
      <c r="G355" s="203">
        <v>0</v>
      </c>
      <c r="H355" s="203">
        <v>0</v>
      </c>
      <c r="I355" s="203">
        <v>0</v>
      </c>
      <c r="J355" s="203">
        <v>0</v>
      </c>
      <c r="K355" s="203">
        <v>0</v>
      </c>
      <c r="L355" s="110"/>
    </row>
    <row r="356" spans="1:12" ht="12.75" customHeight="1" x14ac:dyDescent="0.2">
      <c r="A356" s="201" t="s">
        <v>114</v>
      </c>
      <c r="B356" s="203">
        <v>0</v>
      </c>
      <c r="C356" s="203">
        <v>0</v>
      </c>
      <c r="D356" s="203">
        <v>0</v>
      </c>
      <c r="E356" s="203">
        <v>0</v>
      </c>
      <c r="F356" s="203">
        <v>0</v>
      </c>
      <c r="G356" s="203">
        <v>0</v>
      </c>
      <c r="H356" s="203">
        <v>0</v>
      </c>
      <c r="I356" s="203">
        <v>0</v>
      </c>
      <c r="J356" s="203">
        <v>0</v>
      </c>
      <c r="K356" s="203">
        <v>0</v>
      </c>
      <c r="L356" s="110"/>
    </row>
    <row r="357" spans="1:12" ht="12.75" customHeight="1" x14ac:dyDescent="0.2">
      <c r="A357" s="103" t="s">
        <v>122</v>
      </c>
      <c r="B357" s="203">
        <v>0</v>
      </c>
      <c r="C357" s="203">
        <v>0</v>
      </c>
      <c r="D357" s="203">
        <v>0</v>
      </c>
      <c r="E357" s="203">
        <v>0</v>
      </c>
      <c r="F357" s="203">
        <v>0</v>
      </c>
      <c r="G357" s="203">
        <v>0</v>
      </c>
      <c r="H357" s="203">
        <v>0</v>
      </c>
      <c r="I357" s="203">
        <v>0</v>
      </c>
      <c r="J357" s="203">
        <v>0</v>
      </c>
      <c r="K357" s="203">
        <v>0</v>
      </c>
      <c r="L357" s="110"/>
    </row>
    <row r="358" spans="1:12" ht="12.75" customHeight="1" x14ac:dyDescent="0.2">
      <c r="A358" s="103" t="s">
        <v>123</v>
      </c>
      <c r="B358" s="203">
        <v>0</v>
      </c>
      <c r="C358" s="203">
        <v>0</v>
      </c>
      <c r="D358" s="203">
        <v>0</v>
      </c>
      <c r="E358" s="203">
        <v>0</v>
      </c>
      <c r="F358" s="203">
        <v>0</v>
      </c>
      <c r="G358" s="203">
        <v>0</v>
      </c>
      <c r="H358" s="203">
        <v>0</v>
      </c>
      <c r="I358" s="203">
        <v>0</v>
      </c>
      <c r="J358" s="203">
        <v>0</v>
      </c>
      <c r="K358" s="203">
        <v>0</v>
      </c>
      <c r="L358" s="110"/>
    </row>
    <row r="359" spans="1:12" ht="12.75" customHeight="1" x14ac:dyDescent="0.2">
      <c r="A359" s="103" t="s">
        <v>91</v>
      </c>
      <c r="B359" s="203">
        <v>0</v>
      </c>
      <c r="C359" s="203">
        <v>0</v>
      </c>
      <c r="D359" s="203">
        <v>0</v>
      </c>
      <c r="E359" s="203">
        <v>0</v>
      </c>
      <c r="F359" s="203">
        <v>0</v>
      </c>
      <c r="G359" s="203">
        <v>0</v>
      </c>
      <c r="H359" s="203">
        <v>0</v>
      </c>
      <c r="I359" s="203">
        <v>0</v>
      </c>
      <c r="J359" s="203">
        <v>0</v>
      </c>
      <c r="K359" s="203">
        <v>0</v>
      </c>
      <c r="L359" s="110"/>
    </row>
    <row r="360" spans="1:12" ht="12.75" customHeight="1" x14ac:dyDescent="0.2">
      <c r="A360" s="104" t="s">
        <v>1</v>
      </c>
      <c r="B360" s="203">
        <v>0</v>
      </c>
      <c r="C360" s="203">
        <v>0</v>
      </c>
      <c r="D360" s="203">
        <v>0</v>
      </c>
      <c r="E360" s="203">
        <v>0</v>
      </c>
      <c r="F360" s="203">
        <v>0</v>
      </c>
      <c r="G360" s="203">
        <v>0</v>
      </c>
      <c r="H360" s="203">
        <v>0</v>
      </c>
      <c r="I360" s="203">
        <v>0</v>
      </c>
      <c r="J360" s="203">
        <v>0</v>
      </c>
      <c r="K360" s="203">
        <v>0</v>
      </c>
      <c r="L360" s="110"/>
    </row>
    <row r="361" spans="1:12" ht="12.75" customHeight="1" x14ac:dyDescent="0.2">
      <c r="A361" s="104" t="s">
        <v>92</v>
      </c>
      <c r="B361" s="203">
        <v>0</v>
      </c>
      <c r="C361" s="203">
        <v>0</v>
      </c>
      <c r="D361" s="203">
        <v>0</v>
      </c>
      <c r="E361" s="203">
        <v>0</v>
      </c>
      <c r="F361" s="203">
        <v>0</v>
      </c>
      <c r="G361" s="203">
        <v>0</v>
      </c>
      <c r="H361" s="203">
        <v>0</v>
      </c>
      <c r="I361" s="203">
        <v>0</v>
      </c>
      <c r="J361" s="203">
        <v>0</v>
      </c>
      <c r="K361" s="203">
        <v>0</v>
      </c>
      <c r="L361" s="110"/>
    </row>
    <row r="362" spans="1:12" ht="12.75" customHeight="1" x14ac:dyDescent="0.2">
      <c r="A362" s="88" t="s">
        <v>124</v>
      </c>
      <c r="B362" s="203">
        <v>0</v>
      </c>
      <c r="C362" s="203">
        <v>0</v>
      </c>
      <c r="D362" s="203">
        <v>0</v>
      </c>
      <c r="E362" s="203">
        <v>0</v>
      </c>
      <c r="F362" s="203">
        <v>0</v>
      </c>
      <c r="G362" s="203">
        <v>0</v>
      </c>
      <c r="H362" s="203">
        <v>0</v>
      </c>
      <c r="I362" s="203">
        <v>0</v>
      </c>
      <c r="J362" s="203">
        <v>0</v>
      </c>
      <c r="K362" s="203">
        <v>0</v>
      </c>
      <c r="L362" s="110"/>
    </row>
    <row r="363" spans="1:12" ht="12.75" customHeight="1" x14ac:dyDescent="0.2">
      <c r="A363" s="88" t="s">
        <v>94</v>
      </c>
      <c r="B363" s="203">
        <v>0</v>
      </c>
      <c r="C363" s="203">
        <v>0</v>
      </c>
      <c r="D363" s="203">
        <v>0</v>
      </c>
      <c r="E363" s="203">
        <v>0</v>
      </c>
      <c r="F363" s="203">
        <v>0</v>
      </c>
      <c r="G363" s="203">
        <v>0</v>
      </c>
      <c r="H363" s="203">
        <v>0</v>
      </c>
      <c r="I363" s="203">
        <v>0</v>
      </c>
      <c r="J363" s="203">
        <v>0</v>
      </c>
      <c r="K363" s="203">
        <v>0</v>
      </c>
      <c r="L363" s="110"/>
    </row>
    <row r="364" spans="1:12" ht="12.75" customHeight="1" x14ac:dyDescent="0.2">
      <c r="A364" s="88" t="s">
        <v>95</v>
      </c>
      <c r="B364" s="203">
        <v>0</v>
      </c>
      <c r="C364" s="203">
        <v>0</v>
      </c>
      <c r="D364" s="203">
        <v>0</v>
      </c>
      <c r="E364" s="203">
        <v>0</v>
      </c>
      <c r="F364" s="203">
        <v>0</v>
      </c>
      <c r="G364" s="203">
        <v>0</v>
      </c>
      <c r="H364" s="203">
        <v>0</v>
      </c>
      <c r="I364" s="203">
        <v>0</v>
      </c>
      <c r="J364" s="203">
        <v>0</v>
      </c>
      <c r="K364" s="203">
        <v>0</v>
      </c>
      <c r="L364" s="110"/>
    </row>
    <row r="365" spans="1:12" ht="12.75" customHeight="1" x14ac:dyDescent="0.2">
      <c r="A365" s="88" t="s">
        <v>96</v>
      </c>
      <c r="B365" s="203">
        <v>0</v>
      </c>
      <c r="C365" s="203">
        <v>0</v>
      </c>
      <c r="D365" s="203">
        <v>0</v>
      </c>
      <c r="E365" s="203">
        <v>0</v>
      </c>
      <c r="F365" s="203">
        <v>0</v>
      </c>
      <c r="G365" s="203">
        <v>0</v>
      </c>
      <c r="H365" s="203">
        <v>0</v>
      </c>
      <c r="I365" s="203">
        <v>0</v>
      </c>
      <c r="J365" s="203">
        <v>0</v>
      </c>
      <c r="K365" s="203">
        <v>0</v>
      </c>
      <c r="L365" s="110"/>
    </row>
    <row r="366" spans="1:12" ht="12.75" customHeight="1" x14ac:dyDescent="0.2">
      <c r="A366" s="88" t="s">
        <v>97</v>
      </c>
      <c r="B366" s="203">
        <v>0</v>
      </c>
      <c r="C366" s="203">
        <v>0</v>
      </c>
      <c r="D366" s="203">
        <v>0</v>
      </c>
      <c r="E366" s="203">
        <v>0</v>
      </c>
      <c r="F366" s="203">
        <v>0</v>
      </c>
      <c r="G366" s="203">
        <v>0</v>
      </c>
      <c r="H366" s="203">
        <v>0</v>
      </c>
      <c r="I366" s="203">
        <v>0</v>
      </c>
      <c r="J366" s="203">
        <v>0</v>
      </c>
      <c r="K366" s="203">
        <v>0</v>
      </c>
      <c r="L366" s="110"/>
    </row>
    <row r="367" spans="1:12" ht="12.75" customHeight="1" x14ac:dyDescent="0.2">
      <c r="A367" s="88" t="s">
        <v>125</v>
      </c>
      <c r="B367" s="203">
        <v>0</v>
      </c>
      <c r="C367" s="203">
        <v>0</v>
      </c>
      <c r="D367" s="203">
        <v>0</v>
      </c>
      <c r="E367" s="203">
        <v>0</v>
      </c>
      <c r="F367" s="203">
        <v>0</v>
      </c>
      <c r="G367" s="203">
        <v>0</v>
      </c>
      <c r="H367" s="203">
        <v>0</v>
      </c>
      <c r="I367" s="203">
        <v>0</v>
      </c>
      <c r="J367" s="203">
        <v>0</v>
      </c>
      <c r="K367" s="203">
        <v>0</v>
      </c>
      <c r="L367" s="110"/>
    </row>
    <row r="368" spans="1:12" ht="12.75" customHeight="1" x14ac:dyDescent="0.2">
      <c r="A368" s="88" t="s">
        <v>126</v>
      </c>
      <c r="B368" s="203">
        <v>0</v>
      </c>
      <c r="C368" s="203">
        <v>0</v>
      </c>
      <c r="D368" s="203">
        <v>0</v>
      </c>
      <c r="E368" s="203">
        <v>0</v>
      </c>
      <c r="F368" s="203">
        <v>0</v>
      </c>
      <c r="G368" s="203">
        <v>0</v>
      </c>
      <c r="H368" s="203">
        <v>0</v>
      </c>
      <c r="I368" s="203">
        <v>0</v>
      </c>
      <c r="J368" s="203">
        <v>0</v>
      </c>
      <c r="K368" s="203">
        <v>0</v>
      </c>
      <c r="L368" s="110"/>
    </row>
    <row r="369" spans="1:12" ht="12.75" customHeight="1" x14ac:dyDescent="0.2">
      <c r="A369" s="88" t="s">
        <v>127</v>
      </c>
      <c r="B369" s="203">
        <v>0</v>
      </c>
      <c r="C369" s="203">
        <v>0</v>
      </c>
      <c r="D369" s="203">
        <v>0</v>
      </c>
      <c r="E369" s="203">
        <v>0</v>
      </c>
      <c r="F369" s="203">
        <v>0</v>
      </c>
      <c r="G369" s="203">
        <v>0</v>
      </c>
      <c r="H369" s="203">
        <v>0</v>
      </c>
      <c r="I369" s="203">
        <v>0</v>
      </c>
      <c r="J369" s="203">
        <v>0</v>
      </c>
      <c r="K369" s="203">
        <v>0</v>
      </c>
      <c r="L369" s="110"/>
    </row>
    <row r="370" spans="1:12" ht="12.75" customHeight="1" x14ac:dyDescent="0.2">
      <c r="A370" s="202" t="s">
        <v>34</v>
      </c>
      <c r="B370" s="203">
        <v>0</v>
      </c>
      <c r="C370" s="203">
        <v>0</v>
      </c>
      <c r="D370" s="203">
        <v>0</v>
      </c>
      <c r="E370" s="203">
        <v>0</v>
      </c>
      <c r="F370" s="203">
        <v>0</v>
      </c>
      <c r="G370" s="203">
        <v>0</v>
      </c>
      <c r="H370" s="203">
        <v>0</v>
      </c>
      <c r="I370" s="203">
        <v>0</v>
      </c>
      <c r="J370" s="203">
        <v>0</v>
      </c>
      <c r="K370" s="203">
        <v>0</v>
      </c>
      <c r="L370" s="110"/>
    </row>
    <row r="371" spans="1:12" ht="12.75" customHeight="1" x14ac:dyDescent="0.2">
      <c r="A371" s="202" t="s">
        <v>128</v>
      </c>
      <c r="B371" s="203">
        <v>0</v>
      </c>
      <c r="C371" s="203">
        <v>0</v>
      </c>
      <c r="D371" s="203">
        <v>0</v>
      </c>
      <c r="E371" s="203">
        <v>0</v>
      </c>
      <c r="F371" s="203">
        <v>0</v>
      </c>
      <c r="G371" s="203">
        <v>0</v>
      </c>
      <c r="H371" s="203">
        <v>0</v>
      </c>
      <c r="I371" s="203">
        <v>0</v>
      </c>
      <c r="J371" s="203">
        <v>0</v>
      </c>
      <c r="K371" s="203">
        <v>0</v>
      </c>
      <c r="L371" s="110"/>
    </row>
    <row r="372" spans="1:12" ht="12.75" customHeight="1" x14ac:dyDescent="0.2">
      <c r="A372" s="201" t="s">
        <v>41</v>
      </c>
      <c r="B372" s="203">
        <v>0</v>
      </c>
      <c r="C372" s="203">
        <v>0</v>
      </c>
      <c r="D372" s="203">
        <v>0</v>
      </c>
      <c r="E372" s="203">
        <v>0</v>
      </c>
      <c r="F372" s="203">
        <v>0</v>
      </c>
      <c r="G372" s="203">
        <v>0</v>
      </c>
      <c r="H372" s="203">
        <v>0</v>
      </c>
      <c r="I372" s="203">
        <v>0</v>
      </c>
      <c r="J372" s="203">
        <v>0</v>
      </c>
      <c r="K372" s="203">
        <v>0</v>
      </c>
      <c r="L372" s="110"/>
    </row>
    <row r="373" spans="1:12" ht="12.75" customHeight="1" x14ac:dyDescent="0.2">
      <c r="A373" s="201" t="s">
        <v>30</v>
      </c>
      <c r="B373" s="203">
        <v>0</v>
      </c>
      <c r="C373" s="203">
        <v>0</v>
      </c>
      <c r="D373" s="203">
        <v>0</v>
      </c>
      <c r="E373" s="203">
        <v>0</v>
      </c>
      <c r="F373" s="203">
        <v>0</v>
      </c>
      <c r="G373" s="203">
        <v>0</v>
      </c>
      <c r="H373" s="203">
        <v>0</v>
      </c>
      <c r="I373" s="203">
        <v>0</v>
      </c>
      <c r="J373" s="203">
        <v>0</v>
      </c>
      <c r="K373" s="203">
        <v>0</v>
      </c>
      <c r="L373" s="110"/>
    </row>
    <row r="374" spans="1:12" ht="12.75" customHeight="1" x14ac:dyDescent="0.2">
      <c r="A374" s="201" t="s">
        <v>129</v>
      </c>
      <c r="B374" s="203">
        <v>0</v>
      </c>
      <c r="C374" s="203">
        <v>0</v>
      </c>
      <c r="D374" s="203">
        <v>0</v>
      </c>
      <c r="E374" s="203">
        <v>0</v>
      </c>
      <c r="F374" s="203">
        <v>0</v>
      </c>
      <c r="G374" s="203">
        <v>0</v>
      </c>
      <c r="H374" s="203">
        <v>0</v>
      </c>
      <c r="I374" s="203">
        <v>0</v>
      </c>
      <c r="J374" s="203">
        <v>0</v>
      </c>
      <c r="K374" s="203">
        <v>0</v>
      </c>
      <c r="L374" s="110"/>
    </row>
    <row r="375" spans="1:12" ht="12.75" customHeight="1" x14ac:dyDescent="0.2">
      <c r="A375" s="201" t="s">
        <v>113</v>
      </c>
      <c r="B375" s="203">
        <v>0</v>
      </c>
      <c r="C375" s="203">
        <v>0</v>
      </c>
      <c r="D375" s="203">
        <v>0</v>
      </c>
      <c r="E375" s="203">
        <v>0</v>
      </c>
      <c r="F375" s="203">
        <v>0</v>
      </c>
      <c r="G375" s="203">
        <v>0</v>
      </c>
      <c r="H375" s="203">
        <v>0</v>
      </c>
      <c r="I375" s="203">
        <v>0</v>
      </c>
      <c r="J375" s="203">
        <v>0</v>
      </c>
      <c r="K375" s="203">
        <v>0</v>
      </c>
      <c r="L375" s="110"/>
    </row>
    <row r="376" spans="1:12" ht="12.75" customHeight="1" x14ac:dyDescent="0.2">
      <c r="A376" s="201" t="s">
        <v>130</v>
      </c>
      <c r="B376" s="203">
        <v>0</v>
      </c>
      <c r="C376" s="203">
        <v>0</v>
      </c>
      <c r="D376" s="203">
        <v>0</v>
      </c>
      <c r="E376" s="203">
        <v>0</v>
      </c>
      <c r="F376" s="203">
        <v>0</v>
      </c>
      <c r="G376" s="203">
        <v>0</v>
      </c>
      <c r="H376" s="203">
        <v>0</v>
      </c>
      <c r="I376" s="203">
        <v>0</v>
      </c>
      <c r="J376" s="203">
        <v>0</v>
      </c>
      <c r="K376" s="203">
        <v>0</v>
      </c>
      <c r="L376" s="110"/>
    </row>
    <row r="377" spans="1:12" ht="12.75" customHeight="1" x14ac:dyDescent="0.2">
      <c r="A377" s="107" t="s">
        <v>131</v>
      </c>
      <c r="B377" s="203">
        <v>0</v>
      </c>
      <c r="C377" s="203">
        <v>0</v>
      </c>
      <c r="D377" s="203">
        <v>0</v>
      </c>
      <c r="E377" s="203">
        <v>0</v>
      </c>
      <c r="F377" s="203">
        <v>0</v>
      </c>
      <c r="G377" s="203">
        <v>0</v>
      </c>
      <c r="H377" s="203">
        <v>0</v>
      </c>
      <c r="I377" s="203">
        <v>0</v>
      </c>
      <c r="J377" s="203">
        <v>0</v>
      </c>
      <c r="K377" s="203">
        <v>0</v>
      </c>
      <c r="L377" s="110"/>
    </row>
    <row r="378" spans="1:12" ht="12.75" customHeight="1" x14ac:dyDescent="0.2">
      <c r="A378" s="107" t="s">
        <v>105</v>
      </c>
      <c r="B378" s="203">
        <v>0</v>
      </c>
      <c r="C378" s="203">
        <v>0</v>
      </c>
      <c r="D378" s="203">
        <v>0</v>
      </c>
      <c r="E378" s="203">
        <v>0</v>
      </c>
      <c r="F378" s="203">
        <v>0</v>
      </c>
      <c r="G378" s="203">
        <v>0</v>
      </c>
      <c r="H378" s="203">
        <v>0</v>
      </c>
      <c r="I378" s="203">
        <v>0</v>
      </c>
      <c r="J378" s="203">
        <v>0</v>
      </c>
      <c r="K378" s="203">
        <v>0</v>
      </c>
      <c r="L378" s="110"/>
    </row>
    <row r="379" spans="1:12" ht="12.75" customHeight="1" x14ac:dyDescent="0.2">
      <c r="A379" s="107" t="s">
        <v>106</v>
      </c>
      <c r="B379" s="203">
        <v>0</v>
      </c>
      <c r="C379" s="203">
        <v>0</v>
      </c>
      <c r="D379" s="203">
        <v>0</v>
      </c>
      <c r="E379" s="203">
        <v>0</v>
      </c>
      <c r="F379" s="203">
        <v>0</v>
      </c>
      <c r="G379" s="203">
        <v>0</v>
      </c>
      <c r="H379" s="203">
        <v>0</v>
      </c>
      <c r="I379" s="203">
        <v>0</v>
      </c>
      <c r="J379" s="203">
        <v>0</v>
      </c>
      <c r="K379" s="203">
        <v>0</v>
      </c>
      <c r="L379" s="110"/>
    </row>
    <row r="380" spans="1:12" ht="12.75" customHeight="1" x14ac:dyDescent="0.2">
      <c r="A380" s="107" t="s">
        <v>107</v>
      </c>
      <c r="B380" s="203">
        <v>0</v>
      </c>
      <c r="C380" s="203">
        <v>0</v>
      </c>
      <c r="D380" s="203">
        <v>0</v>
      </c>
      <c r="E380" s="203">
        <v>0</v>
      </c>
      <c r="F380" s="203">
        <v>0</v>
      </c>
      <c r="G380" s="203">
        <v>0</v>
      </c>
      <c r="H380" s="203">
        <v>0</v>
      </c>
      <c r="I380" s="203">
        <v>0</v>
      </c>
      <c r="J380" s="203">
        <v>0</v>
      </c>
      <c r="K380" s="203">
        <v>0</v>
      </c>
      <c r="L380" s="110"/>
    </row>
    <row r="381" spans="1:12" ht="12.75" customHeight="1" x14ac:dyDescent="0.2">
      <c r="A381" s="107" t="s">
        <v>108</v>
      </c>
      <c r="B381" s="203">
        <v>0</v>
      </c>
      <c r="C381" s="203">
        <v>0</v>
      </c>
      <c r="D381" s="203">
        <v>0</v>
      </c>
      <c r="E381" s="203">
        <v>0</v>
      </c>
      <c r="F381" s="203">
        <v>0</v>
      </c>
      <c r="G381" s="203">
        <v>0</v>
      </c>
      <c r="H381" s="203">
        <v>0</v>
      </c>
      <c r="I381" s="203">
        <v>0</v>
      </c>
      <c r="J381" s="203">
        <v>0</v>
      </c>
      <c r="K381" s="203">
        <v>0</v>
      </c>
      <c r="L381" s="110"/>
    </row>
    <row r="382" spans="1:12" ht="12.75" customHeight="1" x14ac:dyDescent="0.2">
      <c r="A382" s="107" t="s">
        <v>109</v>
      </c>
      <c r="B382" s="203">
        <v>0</v>
      </c>
      <c r="C382" s="203">
        <v>0</v>
      </c>
      <c r="D382" s="203">
        <v>0</v>
      </c>
      <c r="E382" s="203">
        <v>0</v>
      </c>
      <c r="F382" s="203">
        <v>0</v>
      </c>
      <c r="G382" s="203">
        <v>0</v>
      </c>
      <c r="H382" s="203">
        <v>0</v>
      </c>
      <c r="I382" s="203">
        <v>0</v>
      </c>
      <c r="J382" s="203">
        <v>0</v>
      </c>
      <c r="K382" s="203">
        <v>0</v>
      </c>
      <c r="L382" s="110"/>
    </row>
    <row r="383" spans="1:12" ht="12.75" customHeight="1" x14ac:dyDescent="0.2">
      <c r="A383" s="107" t="s">
        <v>110</v>
      </c>
      <c r="B383" s="203">
        <v>0</v>
      </c>
      <c r="C383" s="203">
        <v>0</v>
      </c>
      <c r="D383" s="203">
        <v>0</v>
      </c>
      <c r="E383" s="203">
        <v>0</v>
      </c>
      <c r="F383" s="203">
        <v>0</v>
      </c>
      <c r="G383" s="203">
        <v>0</v>
      </c>
      <c r="H383" s="203">
        <v>0</v>
      </c>
      <c r="I383" s="203">
        <v>0</v>
      </c>
      <c r="J383" s="203">
        <v>0</v>
      </c>
      <c r="K383" s="203">
        <v>0</v>
      </c>
      <c r="L383" s="110"/>
    </row>
    <row r="384" spans="1:12" ht="12.75" customHeight="1" x14ac:dyDescent="0.2">
      <c r="A384" s="107" t="s">
        <v>111</v>
      </c>
      <c r="B384" s="203">
        <v>0</v>
      </c>
      <c r="C384" s="203">
        <v>0</v>
      </c>
      <c r="D384" s="203">
        <v>0</v>
      </c>
      <c r="E384" s="203">
        <v>0</v>
      </c>
      <c r="F384" s="203">
        <v>0</v>
      </c>
      <c r="G384" s="203">
        <v>0</v>
      </c>
      <c r="H384" s="203">
        <v>0</v>
      </c>
      <c r="I384" s="203">
        <v>0</v>
      </c>
      <c r="J384" s="203">
        <v>0</v>
      </c>
      <c r="K384" s="203">
        <v>0</v>
      </c>
      <c r="L384" s="110"/>
    </row>
    <row r="385" spans="1:12" ht="12.75" customHeight="1" x14ac:dyDescent="0.2">
      <c r="A385" s="107" t="s">
        <v>132</v>
      </c>
      <c r="B385" s="203">
        <v>0</v>
      </c>
      <c r="C385" s="203">
        <v>0</v>
      </c>
      <c r="D385" s="203">
        <v>0</v>
      </c>
      <c r="E385" s="203">
        <v>0</v>
      </c>
      <c r="F385" s="203">
        <v>0</v>
      </c>
      <c r="G385" s="203">
        <v>0</v>
      </c>
      <c r="H385" s="203">
        <v>0</v>
      </c>
      <c r="I385" s="203">
        <v>0</v>
      </c>
      <c r="J385" s="203">
        <v>0</v>
      </c>
      <c r="K385" s="203">
        <v>0</v>
      </c>
      <c r="L385" s="110"/>
    </row>
    <row r="386" spans="1:12" ht="40.5" customHeight="1" x14ac:dyDescent="0.2">
      <c r="A386" s="129" t="s">
        <v>385</v>
      </c>
      <c r="B386" s="563" t="str">
        <f>B3</f>
        <v>VHTR</v>
      </c>
      <c r="C386" s="563" t="str">
        <f t="shared" ref="C386:K386" si="3">C3</f>
        <v>ACR-700</v>
      </c>
      <c r="D386" s="563" t="str">
        <f t="shared" si="3"/>
        <v>INPRO HWR</v>
      </c>
      <c r="E386" s="563" t="str">
        <f t="shared" si="3"/>
        <v>Th seed-blanket</v>
      </c>
      <c r="F386" s="563">
        <f t="shared" si="3"/>
        <v>0</v>
      </c>
      <c r="G386" s="563">
        <f t="shared" si="3"/>
        <v>0</v>
      </c>
      <c r="H386" s="563">
        <f t="shared" si="3"/>
        <v>0</v>
      </c>
      <c r="I386" s="563">
        <f t="shared" si="3"/>
        <v>0</v>
      </c>
      <c r="J386" s="563">
        <f t="shared" si="3"/>
        <v>0</v>
      </c>
      <c r="K386" s="563">
        <f t="shared" si="3"/>
        <v>0</v>
      </c>
      <c r="L386" s="110"/>
    </row>
    <row r="387" spans="1:12" x14ac:dyDescent="0.2">
      <c r="A387" s="562" t="s">
        <v>365</v>
      </c>
      <c r="B387" s="566">
        <v>0</v>
      </c>
      <c r="C387" s="570">
        <v>0</v>
      </c>
      <c r="D387" s="570">
        <v>0</v>
      </c>
      <c r="E387" s="566">
        <v>0</v>
      </c>
      <c r="F387" s="566">
        <v>0</v>
      </c>
      <c r="G387" s="566">
        <v>0</v>
      </c>
      <c r="H387" s="566">
        <v>0</v>
      </c>
      <c r="I387" s="566">
        <v>0</v>
      </c>
      <c r="J387" s="566">
        <v>0</v>
      </c>
      <c r="K387" s="566">
        <v>0</v>
      </c>
      <c r="L387" s="110"/>
    </row>
    <row r="388" spans="1:12" x14ac:dyDescent="0.2">
      <c r="A388" s="562" t="s">
        <v>366</v>
      </c>
      <c r="B388" s="567">
        <v>0.13445378151260504</v>
      </c>
      <c r="C388" s="570">
        <v>0</v>
      </c>
      <c r="D388" s="570">
        <v>0</v>
      </c>
      <c r="E388" s="567">
        <v>0.13431932773109248</v>
      </c>
      <c r="F388" s="566">
        <v>0</v>
      </c>
      <c r="G388" s="566">
        <v>0</v>
      </c>
      <c r="H388" s="566">
        <v>0</v>
      </c>
      <c r="I388" s="566">
        <v>0</v>
      </c>
      <c r="J388" s="566">
        <v>0</v>
      </c>
      <c r="K388" s="566">
        <v>0</v>
      </c>
      <c r="L388" s="110"/>
    </row>
    <row r="389" spans="1:12" x14ac:dyDescent="0.2">
      <c r="A389" s="562" t="s">
        <v>367</v>
      </c>
      <c r="B389" s="566">
        <v>0</v>
      </c>
      <c r="C389" s="570">
        <v>0</v>
      </c>
      <c r="D389" s="570">
        <v>0</v>
      </c>
      <c r="E389" s="566">
        <v>0</v>
      </c>
      <c r="F389" s="566">
        <v>0</v>
      </c>
      <c r="G389" s="566">
        <v>0</v>
      </c>
      <c r="H389" s="566">
        <v>0</v>
      </c>
      <c r="I389" s="566">
        <v>0</v>
      </c>
      <c r="J389" s="566">
        <v>0</v>
      </c>
      <c r="K389" s="566">
        <v>0</v>
      </c>
      <c r="L389" s="110"/>
    </row>
    <row r="390" spans="1:12" x14ac:dyDescent="0.2">
      <c r="A390" s="562" t="s">
        <v>368</v>
      </c>
      <c r="B390" s="566">
        <v>0</v>
      </c>
      <c r="C390" s="570">
        <v>0</v>
      </c>
      <c r="D390" s="570">
        <v>0</v>
      </c>
      <c r="E390" s="566">
        <v>0</v>
      </c>
      <c r="F390" s="566">
        <v>0</v>
      </c>
      <c r="G390" s="566">
        <v>0</v>
      </c>
      <c r="H390" s="566">
        <v>0</v>
      </c>
      <c r="I390" s="566">
        <v>0</v>
      </c>
      <c r="J390" s="566">
        <v>0</v>
      </c>
      <c r="K390" s="566">
        <v>0</v>
      </c>
      <c r="L390" s="110"/>
    </row>
    <row r="391" spans="1:12" x14ac:dyDescent="0.2">
      <c r="A391" s="562" t="s">
        <v>369</v>
      </c>
      <c r="B391" s="566">
        <v>0</v>
      </c>
      <c r="C391" s="570">
        <v>0</v>
      </c>
      <c r="D391" s="570">
        <v>0</v>
      </c>
      <c r="E391" s="566">
        <v>0</v>
      </c>
      <c r="F391" s="566">
        <v>0</v>
      </c>
      <c r="G391" s="566">
        <v>0</v>
      </c>
      <c r="H391" s="566">
        <v>0</v>
      </c>
      <c r="I391" s="566">
        <v>0</v>
      </c>
      <c r="J391" s="566">
        <v>0</v>
      </c>
      <c r="K391" s="566">
        <v>0</v>
      </c>
      <c r="L391" s="110"/>
    </row>
    <row r="392" spans="1:12" x14ac:dyDescent="0.2">
      <c r="A392" s="562" t="s">
        <v>370</v>
      </c>
      <c r="B392" s="566">
        <v>0</v>
      </c>
      <c r="C392" s="570">
        <v>0</v>
      </c>
      <c r="D392" s="570">
        <v>0</v>
      </c>
      <c r="E392" s="567">
        <v>0.34409439670572983</v>
      </c>
      <c r="F392" s="566">
        <v>0</v>
      </c>
      <c r="G392" s="566">
        <v>0</v>
      </c>
      <c r="H392" s="566">
        <v>0</v>
      </c>
      <c r="I392" s="566">
        <v>0</v>
      </c>
      <c r="J392" s="566">
        <v>0</v>
      </c>
      <c r="K392" s="566">
        <v>0</v>
      </c>
      <c r="L392" s="110"/>
    </row>
    <row r="393" spans="1:12" x14ac:dyDescent="0.2">
      <c r="A393" s="562" t="s">
        <v>371</v>
      </c>
      <c r="B393" s="566">
        <v>0</v>
      </c>
      <c r="C393" s="570">
        <v>0</v>
      </c>
      <c r="D393" s="570">
        <v>0</v>
      </c>
      <c r="E393" s="566">
        <v>0</v>
      </c>
      <c r="F393" s="566">
        <v>0</v>
      </c>
      <c r="G393" s="566">
        <v>0</v>
      </c>
      <c r="H393" s="566">
        <v>0</v>
      </c>
      <c r="I393" s="566">
        <v>0</v>
      </c>
      <c r="J393" s="566">
        <v>0</v>
      </c>
      <c r="K393" s="566">
        <v>0</v>
      </c>
      <c r="L393" s="110"/>
    </row>
    <row r="394" spans="1:12" x14ac:dyDescent="0.2">
      <c r="A394" s="562" t="s">
        <v>372</v>
      </c>
      <c r="B394" s="569">
        <v>1.9403847465246109</v>
      </c>
      <c r="C394" s="570">
        <v>0</v>
      </c>
      <c r="D394" s="570">
        <v>0</v>
      </c>
      <c r="E394" s="566">
        <v>0</v>
      </c>
      <c r="F394" s="566">
        <v>0</v>
      </c>
      <c r="G394" s="566">
        <v>0</v>
      </c>
      <c r="H394" s="566">
        <v>0</v>
      </c>
      <c r="I394" s="566">
        <v>0</v>
      </c>
      <c r="J394" s="566">
        <v>0</v>
      </c>
      <c r="K394" s="566">
        <v>0</v>
      </c>
      <c r="L394" s="110"/>
    </row>
    <row r="395" spans="1:12" x14ac:dyDescent="0.2">
      <c r="A395" s="562" t="s">
        <v>373</v>
      </c>
      <c r="B395" s="566">
        <v>0</v>
      </c>
      <c r="C395" s="570">
        <v>0</v>
      </c>
      <c r="D395" s="570">
        <v>0</v>
      </c>
      <c r="E395" s="566">
        <v>0</v>
      </c>
      <c r="F395" s="566">
        <v>0</v>
      </c>
      <c r="G395" s="566">
        <v>0</v>
      </c>
      <c r="H395" s="566">
        <v>0</v>
      </c>
      <c r="I395" s="566">
        <v>0</v>
      </c>
      <c r="J395" s="566">
        <v>0</v>
      </c>
      <c r="K395" s="566">
        <v>0</v>
      </c>
      <c r="L395" s="110"/>
    </row>
    <row r="396" spans="1:12" x14ac:dyDescent="0.2">
      <c r="A396" s="562" t="s">
        <v>374</v>
      </c>
      <c r="B396" s="566">
        <v>0</v>
      </c>
      <c r="C396" s="570">
        <v>0</v>
      </c>
      <c r="D396" s="570">
        <v>0</v>
      </c>
      <c r="E396" s="566">
        <v>0</v>
      </c>
      <c r="F396" s="566">
        <v>0</v>
      </c>
      <c r="G396" s="566">
        <v>0</v>
      </c>
      <c r="H396" s="566">
        <v>0</v>
      </c>
      <c r="I396" s="566">
        <v>0</v>
      </c>
      <c r="J396" s="566">
        <v>0</v>
      </c>
      <c r="K396" s="566">
        <v>0</v>
      </c>
      <c r="L396" s="110"/>
    </row>
    <row r="397" spans="1:12" x14ac:dyDescent="0.2">
      <c r="A397" s="562" t="s">
        <v>375</v>
      </c>
      <c r="B397" s="566">
        <v>0</v>
      </c>
      <c r="C397" s="570">
        <v>0</v>
      </c>
      <c r="D397" s="570">
        <v>0</v>
      </c>
      <c r="E397" s="566">
        <v>0</v>
      </c>
      <c r="F397" s="566">
        <v>0</v>
      </c>
      <c r="G397" s="566">
        <v>0</v>
      </c>
      <c r="H397" s="566">
        <v>0</v>
      </c>
      <c r="I397" s="566">
        <v>0</v>
      </c>
      <c r="J397" s="566">
        <v>0</v>
      </c>
      <c r="K397" s="566">
        <v>0</v>
      </c>
      <c r="L397" s="110"/>
    </row>
    <row r="398" spans="1:12" x14ac:dyDescent="0.2">
      <c r="A398" s="562" t="s">
        <v>376</v>
      </c>
      <c r="B398" s="566">
        <v>0</v>
      </c>
      <c r="C398" s="570">
        <v>0</v>
      </c>
      <c r="D398" s="570">
        <v>0</v>
      </c>
      <c r="E398" s="567">
        <v>5.3295728568168124E-2</v>
      </c>
      <c r="F398" s="566">
        <v>0</v>
      </c>
      <c r="G398" s="566">
        <v>0</v>
      </c>
      <c r="H398" s="566">
        <v>0</v>
      </c>
      <c r="I398" s="566">
        <v>0</v>
      </c>
      <c r="J398" s="566">
        <v>0</v>
      </c>
      <c r="K398" s="566">
        <v>0</v>
      </c>
      <c r="L398" s="110"/>
    </row>
    <row r="399" spans="1:12" x14ac:dyDescent="0.2">
      <c r="A399" s="562" t="s">
        <v>377</v>
      </c>
      <c r="B399" s="569">
        <v>15.531304285596846</v>
      </c>
      <c r="C399" s="570">
        <v>0</v>
      </c>
      <c r="D399" s="570">
        <v>0</v>
      </c>
      <c r="E399" s="566">
        <v>0</v>
      </c>
      <c r="F399" s="566">
        <v>0</v>
      </c>
      <c r="G399" s="566">
        <v>0</v>
      </c>
      <c r="H399" s="566">
        <v>0</v>
      </c>
      <c r="I399" s="566">
        <v>0</v>
      </c>
      <c r="J399" s="566">
        <v>0</v>
      </c>
      <c r="K399" s="566">
        <v>0</v>
      </c>
      <c r="L399" s="110"/>
    </row>
    <row r="400" spans="1:12" x14ac:dyDescent="0.2">
      <c r="A400" s="562" t="s">
        <v>378</v>
      </c>
      <c r="B400" s="566">
        <v>0</v>
      </c>
      <c r="C400" s="570">
        <v>0</v>
      </c>
      <c r="D400" s="570">
        <v>0</v>
      </c>
      <c r="E400" s="566">
        <v>0</v>
      </c>
      <c r="F400" s="566">
        <v>0</v>
      </c>
      <c r="G400" s="566">
        <v>0</v>
      </c>
      <c r="H400" s="566">
        <v>0</v>
      </c>
      <c r="I400" s="566">
        <v>0</v>
      </c>
      <c r="J400" s="566">
        <v>0</v>
      </c>
      <c r="K400" s="566">
        <v>0</v>
      </c>
      <c r="L400" s="110"/>
    </row>
    <row r="401" spans="1:12" x14ac:dyDescent="0.2">
      <c r="A401" s="562" t="s">
        <v>379</v>
      </c>
      <c r="B401" s="566">
        <v>0</v>
      </c>
      <c r="C401" s="570">
        <v>0</v>
      </c>
      <c r="D401" s="570">
        <v>0</v>
      </c>
      <c r="E401" s="566">
        <v>0</v>
      </c>
      <c r="F401" s="566">
        <v>0</v>
      </c>
      <c r="G401" s="566">
        <v>0</v>
      </c>
      <c r="H401" s="566">
        <v>0</v>
      </c>
      <c r="I401" s="566">
        <v>0</v>
      </c>
      <c r="J401" s="566">
        <v>0</v>
      </c>
      <c r="K401" s="566">
        <v>0</v>
      </c>
      <c r="L401" s="110"/>
    </row>
    <row r="402" spans="1:12" x14ac:dyDescent="0.2">
      <c r="A402" s="562" t="s">
        <v>380</v>
      </c>
      <c r="B402" s="566">
        <v>0</v>
      </c>
      <c r="C402" s="570">
        <v>0</v>
      </c>
      <c r="D402" s="570">
        <v>0</v>
      </c>
      <c r="E402" s="566">
        <v>0</v>
      </c>
      <c r="F402" s="566">
        <v>0</v>
      </c>
      <c r="G402" s="566">
        <v>0</v>
      </c>
      <c r="H402" s="566">
        <v>0</v>
      </c>
      <c r="I402" s="566">
        <v>0</v>
      </c>
      <c r="J402" s="566">
        <v>0</v>
      </c>
      <c r="K402" s="566">
        <v>0</v>
      </c>
      <c r="L402" s="110"/>
    </row>
    <row r="403" spans="1:12" x14ac:dyDescent="0.2">
      <c r="A403" s="562" t="s">
        <v>381</v>
      </c>
      <c r="B403" s="566">
        <v>0</v>
      </c>
      <c r="C403" s="570">
        <v>0</v>
      </c>
      <c r="D403" s="570">
        <v>0</v>
      </c>
      <c r="E403" s="566">
        <v>0</v>
      </c>
      <c r="F403" s="566">
        <v>0</v>
      </c>
      <c r="G403" s="566">
        <v>0</v>
      </c>
      <c r="H403" s="566">
        <v>0</v>
      </c>
      <c r="I403" s="566">
        <v>0</v>
      </c>
      <c r="J403" s="566">
        <v>0</v>
      </c>
      <c r="K403" s="566">
        <v>0</v>
      </c>
      <c r="L403" s="110"/>
    </row>
    <row r="404" spans="1:12" x14ac:dyDescent="0.2">
      <c r="A404" s="562" t="s">
        <v>382</v>
      </c>
      <c r="B404" s="566">
        <v>0</v>
      </c>
      <c r="C404" s="570">
        <v>0</v>
      </c>
      <c r="D404" s="570">
        <v>0</v>
      </c>
      <c r="E404" s="566">
        <v>0</v>
      </c>
      <c r="F404" s="566">
        <v>0</v>
      </c>
      <c r="G404" s="566">
        <v>0</v>
      </c>
      <c r="H404" s="566">
        <v>0</v>
      </c>
      <c r="I404" s="566">
        <v>0</v>
      </c>
      <c r="J404" s="566">
        <v>0</v>
      </c>
      <c r="K404" s="566">
        <v>0</v>
      </c>
      <c r="L404" s="110"/>
    </row>
    <row r="405" spans="1:12" x14ac:dyDescent="0.2">
      <c r="A405" s="562" t="s">
        <v>383</v>
      </c>
      <c r="B405" s="566">
        <v>0</v>
      </c>
      <c r="C405" s="570">
        <v>0</v>
      </c>
      <c r="D405" s="570">
        <v>0</v>
      </c>
      <c r="E405" s="566">
        <v>0</v>
      </c>
      <c r="F405" s="566">
        <v>0</v>
      </c>
      <c r="G405" s="566">
        <v>0</v>
      </c>
      <c r="H405" s="566">
        <v>0</v>
      </c>
      <c r="I405" s="566">
        <v>0</v>
      </c>
      <c r="J405" s="566">
        <v>0</v>
      </c>
      <c r="K405" s="566">
        <v>0</v>
      </c>
      <c r="L405" s="110"/>
    </row>
    <row r="406" spans="1:12" x14ac:dyDescent="0.2">
      <c r="A406" s="562" t="s">
        <v>384</v>
      </c>
      <c r="B406" s="566">
        <v>0</v>
      </c>
      <c r="C406" s="570">
        <v>0</v>
      </c>
      <c r="D406" s="570">
        <v>0</v>
      </c>
      <c r="E406" s="566">
        <v>0</v>
      </c>
      <c r="F406" s="566">
        <v>0</v>
      </c>
      <c r="G406" s="566">
        <v>0</v>
      </c>
      <c r="H406" s="566">
        <v>0</v>
      </c>
      <c r="I406" s="566">
        <v>0</v>
      </c>
      <c r="J406" s="566">
        <v>0</v>
      </c>
      <c r="K406" s="566">
        <v>0</v>
      </c>
      <c r="L406" s="110"/>
    </row>
    <row r="407" spans="1:12" x14ac:dyDescent="0.2">
      <c r="A407" s="564" t="s">
        <v>386</v>
      </c>
      <c r="B407" s="568">
        <f>SUM(B387:B406)</f>
        <v>17.606142813634062</v>
      </c>
      <c r="C407" s="568">
        <f t="shared" ref="C407:K407" si="4">SUM(C387:C406)</f>
        <v>0</v>
      </c>
      <c r="D407" s="568">
        <f t="shared" si="4"/>
        <v>0</v>
      </c>
      <c r="E407" s="568">
        <f t="shared" si="4"/>
        <v>0.5317094530049904</v>
      </c>
      <c r="F407" s="568">
        <f t="shared" si="4"/>
        <v>0</v>
      </c>
      <c r="G407" s="568">
        <f t="shared" si="4"/>
        <v>0</v>
      </c>
      <c r="H407" s="568">
        <f t="shared" si="4"/>
        <v>0</v>
      </c>
      <c r="I407" s="568">
        <f t="shared" si="4"/>
        <v>0</v>
      </c>
      <c r="J407" s="568">
        <f t="shared" si="4"/>
        <v>0</v>
      </c>
      <c r="K407" s="568">
        <f t="shared" si="4"/>
        <v>0</v>
      </c>
      <c r="L407" s="110"/>
    </row>
    <row r="408" spans="1:12" x14ac:dyDescent="0.2">
      <c r="A408" s="565"/>
      <c r="B408" s="565"/>
      <c r="C408" s="565"/>
      <c r="D408" s="565"/>
      <c r="E408" s="565"/>
      <c r="F408" s="565"/>
      <c r="G408" s="565"/>
      <c r="H408" s="565"/>
      <c r="I408" s="565"/>
      <c r="J408" s="565"/>
      <c r="K408" s="565"/>
      <c r="L408" s="110"/>
    </row>
  </sheetData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oTo_START_Here_Click">
                <anchor moveWithCells="1">
                  <from>
                    <xdr:col>14</xdr:col>
                    <xdr:colOff>609600</xdr:colOff>
                    <xdr:row>367</xdr:row>
                    <xdr:rowOff>28575</xdr:rowOff>
                  </from>
                  <to>
                    <xdr:col>16</xdr:col>
                    <xdr:colOff>476250</xdr:colOff>
                    <xdr:row>368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GoTo_START_Here_Click">
                <anchor moveWithCells="1">
                  <from>
                    <xdr:col>0</xdr:col>
                    <xdr:colOff>1714500</xdr:colOff>
                    <xdr:row>2</xdr:row>
                    <xdr:rowOff>47625</xdr:rowOff>
                  </from>
                  <to>
                    <xdr:col>0</xdr:col>
                    <xdr:colOff>2876550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15"/>
  </sheetPr>
  <dimension ref="A1:CM518"/>
  <sheetViews>
    <sheetView zoomScale="75" workbookViewId="0">
      <pane xSplit="1" topLeftCell="B1" activePane="topRight" state="frozen"/>
      <selection pane="topRight" activeCell="B35" sqref="B35"/>
    </sheetView>
  </sheetViews>
  <sheetFormatPr defaultColWidth="9.7109375" defaultRowHeight="12.75" x14ac:dyDescent="0.2"/>
  <cols>
    <col min="1" max="1" width="38.28515625" customWidth="1"/>
    <col min="2" max="6" width="9.7109375" customWidth="1"/>
    <col min="7" max="7" width="1.7109375" customWidth="1"/>
    <col min="8" max="8" width="11" customWidth="1"/>
    <col min="9" max="12" width="9.7109375" customWidth="1"/>
    <col min="13" max="13" width="1.7109375" customWidth="1"/>
    <col min="14" max="18" width="9.7109375" customWidth="1"/>
    <col min="19" max="19" width="1.7109375" customWidth="1"/>
    <col min="20" max="24" width="9.7109375" customWidth="1"/>
    <col min="25" max="25" width="1.7109375" customWidth="1"/>
    <col min="26" max="30" width="9.7109375" customWidth="1"/>
    <col min="31" max="31" width="1.7109375" customWidth="1"/>
    <col min="32" max="36" width="9.7109375" customWidth="1"/>
    <col min="37" max="37" width="1.7109375" customWidth="1"/>
    <col min="38" max="42" width="9.7109375" customWidth="1"/>
    <col min="43" max="43" width="1.7109375" customWidth="1"/>
    <col min="44" max="48" width="9.7109375" customWidth="1"/>
    <col min="49" max="49" width="1.7109375" customWidth="1"/>
    <col min="50" max="54" width="9.7109375" customWidth="1"/>
    <col min="55" max="55" width="1.7109375" customWidth="1"/>
    <col min="56" max="60" width="9.7109375" customWidth="1"/>
    <col min="61" max="61" width="1.7109375" customWidth="1"/>
    <col min="62" max="66" width="9.7109375" customWidth="1"/>
    <col min="67" max="67" width="1.7109375" customWidth="1"/>
    <col min="68" max="72" width="9.7109375" customWidth="1"/>
    <col min="73" max="73" width="1.7109375" customWidth="1"/>
    <col min="74" max="78" width="9.7109375" customWidth="1"/>
    <col min="79" max="79" width="1.7109375" customWidth="1"/>
    <col min="80" max="84" width="9.7109375" customWidth="1"/>
    <col min="85" max="85" width="1.7109375" customWidth="1"/>
    <col min="86" max="90" width="9.7109375" customWidth="1"/>
    <col min="91" max="91" width="1.7109375" customWidth="1"/>
  </cols>
  <sheetData>
    <row r="1" spans="1:91" x14ac:dyDescent="0.2">
      <c r="A1" s="45" t="s">
        <v>143</v>
      </c>
      <c r="B1" s="214">
        <v>2</v>
      </c>
      <c r="C1" s="214">
        <v>3</v>
      </c>
      <c r="D1" s="214">
        <v>4</v>
      </c>
      <c r="E1" s="214">
        <v>5</v>
      </c>
      <c r="F1" s="214">
        <v>6</v>
      </c>
      <c r="G1" s="214">
        <v>7</v>
      </c>
      <c r="H1" s="214">
        <v>8</v>
      </c>
      <c r="I1" s="214">
        <v>9</v>
      </c>
      <c r="J1" s="214">
        <v>10</v>
      </c>
      <c r="K1" s="214">
        <v>11</v>
      </c>
      <c r="L1" s="214">
        <v>12</v>
      </c>
      <c r="M1" s="214">
        <v>13</v>
      </c>
      <c r="N1" s="214">
        <v>14</v>
      </c>
      <c r="O1" s="214">
        <v>15</v>
      </c>
      <c r="P1" s="214">
        <v>16</v>
      </c>
      <c r="Q1" s="214">
        <v>17</v>
      </c>
      <c r="R1" s="214">
        <v>18</v>
      </c>
      <c r="S1" s="214">
        <v>19</v>
      </c>
      <c r="T1" s="214">
        <v>20</v>
      </c>
      <c r="U1" s="214">
        <v>21</v>
      </c>
      <c r="V1" s="214">
        <v>22</v>
      </c>
      <c r="W1" s="214">
        <v>23</v>
      </c>
      <c r="X1" s="214">
        <v>24</v>
      </c>
      <c r="Y1" s="214">
        <v>25</v>
      </c>
      <c r="Z1" s="214">
        <v>26</v>
      </c>
      <c r="AA1" s="214">
        <v>27</v>
      </c>
      <c r="AB1" s="214">
        <v>28</v>
      </c>
      <c r="AC1" s="214">
        <v>29</v>
      </c>
      <c r="AD1" s="214">
        <v>30</v>
      </c>
      <c r="AE1" s="214">
        <v>31</v>
      </c>
      <c r="AF1" s="214">
        <v>32</v>
      </c>
      <c r="AG1" s="214">
        <v>33</v>
      </c>
      <c r="AH1" s="214">
        <v>34</v>
      </c>
      <c r="AI1" s="214">
        <v>35</v>
      </c>
      <c r="AJ1" s="214">
        <v>36</v>
      </c>
      <c r="AK1" s="214">
        <v>37</v>
      </c>
      <c r="AL1" s="214">
        <v>38</v>
      </c>
      <c r="AM1" s="214">
        <v>39</v>
      </c>
      <c r="AN1" s="214">
        <v>40</v>
      </c>
      <c r="AO1" s="214">
        <v>41</v>
      </c>
      <c r="AP1" s="214">
        <v>42</v>
      </c>
      <c r="AQ1" s="214">
        <v>43</v>
      </c>
      <c r="AR1" s="214">
        <v>44</v>
      </c>
      <c r="AS1" s="214">
        <v>45</v>
      </c>
      <c r="AT1" s="214">
        <v>46</v>
      </c>
      <c r="AU1" s="214">
        <v>47</v>
      </c>
      <c r="AV1" s="214">
        <v>48</v>
      </c>
      <c r="AW1" s="214">
        <v>49</v>
      </c>
      <c r="AX1" s="214">
        <v>50</v>
      </c>
      <c r="AY1" s="214">
        <v>51</v>
      </c>
      <c r="AZ1" s="214">
        <v>52</v>
      </c>
      <c r="BA1" s="214">
        <v>53</v>
      </c>
      <c r="BB1" s="214">
        <v>54</v>
      </c>
      <c r="BC1" s="214">
        <v>55</v>
      </c>
      <c r="BD1" s="214">
        <v>56</v>
      </c>
      <c r="BE1" s="214">
        <v>57</v>
      </c>
      <c r="BF1" s="214">
        <v>58</v>
      </c>
      <c r="BG1" s="214">
        <v>59</v>
      </c>
      <c r="BH1" s="214">
        <v>60</v>
      </c>
      <c r="BI1" s="214">
        <v>61</v>
      </c>
      <c r="BJ1" s="214">
        <v>62</v>
      </c>
      <c r="BK1" s="214">
        <v>63</v>
      </c>
      <c r="BL1" s="214">
        <v>64</v>
      </c>
      <c r="BM1" s="214">
        <v>65</v>
      </c>
      <c r="BN1" s="214">
        <v>66</v>
      </c>
      <c r="BO1" s="214">
        <v>67</v>
      </c>
      <c r="BP1" s="214">
        <v>68</v>
      </c>
      <c r="BQ1" s="214">
        <v>69</v>
      </c>
      <c r="BR1" s="214">
        <v>70</v>
      </c>
      <c r="BS1" s="214">
        <v>71</v>
      </c>
      <c r="BT1" s="214">
        <v>72</v>
      </c>
      <c r="BU1" s="214">
        <v>73</v>
      </c>
      <c r="BV1" s="214">
        <v>74</v>
      </c>
      <c r="BW1" s="214">
        <v>75</v>
      </c>
      <c r="BX1" s="214">
        <v>76</v>
      </c>
      <c r="BY1" s="214">
        <v>77</v>
      </c>
      <c r="BZ1" s="214">
        <v>78</v>
      </c>
      <c r="CA1" s="214">
        <v>79</v>
      </c>
      <c r="CB1" s="214">
        <v>80</v>
      </c>
      <c r="CC1" s="214">
        <v>81</v>
      </c>
      <c r="CD1" s="214">
        <v>82</v>
      </c>
      <c r="CE1" s="214">
        <v>83</v>
      </c>
      <c r="CF1" s="214">
        <v>84</v>
      </c>
      <c r="CG1" s="214">
        <v>85</v>
      </c>
      <c r="CH1" s="214">
        <v>86</v>
      </c>
      <c r="CI1" s="214">
        <v>87</v>
      </c>
      <c r="CJ1" s="214">
        <v>88</v>
      </c>
      <c r="CK1" s="214">
        <v>89</v>
      </c>
      <c r="CL1" s="214">
        <v>90</v>
      </c>
      <c r="CM1" s="214">
        <v>91</v>
      </c>
    </row>
    <row r="2" spans="1:91" x14ac:dyDescent="0.2">
      <c r="A2" s="219" t="s">
        <v>144</v>
      </c>
      <c r="B2" s="365">
        <v>301</v>
      </c>
      <c r="C2" s="294"/>
      <c r="D2" s="294"/>
      <c r="E2" s="294"/>
      <c r="F2" s="294"/>
      <c r="G2" s="208"/>
      <c r="H2" s="365">
        <v>302</v>
      </c>
      <c r="I2" s="294"/>
      <c r="J2" s="294"/>
      <c r="K2" s="294"/>
      <c r="L2" s="294"/>
      <c r="M2" s="208"/>
      <c r="N2" s="365">
        <v>303</v>
      </c>
      <c r="O2" s="294"/>
      <c r="P2" s="294"/>
      <c r="Q2" s="294"/>
      <c r="R2" s="294"/>
      <c r="S2" s="208"/>
      <c r="T2" s="365">
        <v>304</v>
      </c>
      <c r="U2" s="294"/>
      <c r="V2" s="294"/>
      <c r="W2" s="294"/>
      <c r="X2" s="294"/>
      <c r="Y2" s="208"/>
      <c r="Z2" s="365">
        <v>305</v>
      </c>
      <c r="AA2" s="294"/>
      <c r="AB2" s="294"/>
      <c r="AC2" s="294"/>
      <c r="AD2" s="294"/>
      <c r="AE2" s="208"/>
      <c r="AF2" s="365">
        <v>306</v>
      </c>
      <c r="AG2" s="294"/>
      <c r="AH2" s="294"/>
      <c r="AI2" s="294"/>
      <c r="AJ2" s="294"/>
      <c r="AK2" s="208"/>
      <c r="AL2" s="365">
        <v>307</v>
      </c>
      <c r="AM2" s="294"/>
      <c r="AN2" s="294"/>
      <c r="AO2" s="294"/>
      <c r="AP2" s="294"/>
      <c r="AQ2" s="208"/>
      <c r="AR2" s="365">
        <v>308</v>
      </c>
      <c r="AS2" s="294"/>
      <c r="AT2" s="294"/>
      <c r="AU2" s="294"/>
      <c r="AV2" s="294"/>
      <c r="AW2" s="208"/>
      <c r="AX2" s="365">
        <v>309</v>
      </c>
      <c r="AY2" s="294"/>
      <c r="AZ2" s="294"/>
      <c r="BA2" s="294"/>
      <c r="BB2" s="294"/>
      <c r="BC2" s="208"/>
      <c r="BD2" s="365">
        <v>310</v>
      </c>
      <c r="BE2" s="294"/>
      <c r="BF2" s="294"/>
      <c r="BG2" s="294"/>
      <c r="BH2" s="294"/>
      <c r="BI2" s="208"/>
      <c r="BJ2" s="365">
        <v>311</v>
      </c>
      <c r="BK2" s="294"/>
      <c r="BL2" s="294"/>
      <c r="BM2" s="294"/>
      <c r="BN2" s="294"/>
      <c r="BO2" s="208"/>
      <c r="BP2" s="365">
        <v>312</v>
      </c>
      <c r="BQ2" s="294"/>
      <c r="BR2" s="294"/>
      <c r="BS2" s="294"/>
      <c r="BT2" s="294"/>
      <c r="BU2" s="208"/>
      <c r="BV2" s="365">
        <v>313</v>
      </c>
      <c r="BW2" s="294"/>
      <c r="BX2" s="294"/>
      <c r="BY2" s="294"/>
      <c r="BZ2" s="294"/>
      <c r="CA2" s="208"/>
      <c r="CB2" s="365">
        <v>314</v>
      </c>
      <c r="CC2" s="294"/>
      <c r="CD2" s="294"/>
      <c r="CE2" s="294"/>
      <c r="CF2" s="294"/>
      <c r="CG2" s="208"/>
      <c r="CH2" s="365">
        <v>315</v>
      </c>
      <c r="CI2" s="294"/>
      <c r="CJ2" s="294"/>
      <c r="CK2" s="294"/>
      <c r="CL2" s="294"/>
      <c r="CM2" s="208"/>
    </row>
    <row r="3" spans="1:91" s="349" customFormat="1" ht="51" customHeight="1" x14ac:dyDescent="0.2">
      <c r="A3" s="346" t="s">
        <v>117</v>
      </c>
      <c r="B3" s="347" t="s">
        <v>267</v>
      </c>
      <c r="C3" s="348"/>
      <c r="D3" s="348"/>
      <c r="E3" s="348"/>
      <c r="F3" s="348"/>
      <c r="G3" s="226"/>
      <c r="H3" s="347" t="s">
        <v>268</v>
      </c>
      <c r="I3" s="348"/>
      <c r="J3" s="348"/>
      <c r="K3" s="348"/>
      <c r="L3" s="348"/>
      <c r="M3" s="226"/>
      <c r="N3" s="347" t="s">
        <v>270</v>
      </c>
      <c r="O3" s="348"/>
      <c r="P3" s="348"/>
      <c r="Q3" s="348"/>
      <c r="R3" s="348"/>
      <c r="S3" s="226"/>
      <c r="T3" s="347" t="s">
        <v>262</v>
      </c>
      <c r="U3" s="347" t="s">
        <v>262</v>
      </c>
      <c r="V3" s="347" t="s">
        <v>262</v>
      </c>
      <c r="W3" s="347" t="s">
        <v>262</v>
      </c>
      <c r="X3" s="347" t="s">
        <v>262</v>
      </c>
      <c r="Y3" s="226"/>
      <c r="Z3" s="347" t="s">
        <v>263</v>
      </c>
      <c r="AA3" s="347" t="s">
        <v>263</v>
      </c>
      <c r="AB3" s="347" t="s">
        <v>263</v>
      </c>
      <c r="AC3" s="347" t="s">
        <v>263</v>
      </c>
      <c r="AD3" s="347" t="s">
        <v>263</v>
      </c>
      <c r="AE3" s="226"/>
      <c r="AF3" s="347" t="s">
        <v>264</v>
      </c>
      <c r="AG3" s="347" t="s">
        <v>264</v>
      </c>
      <c r="AH3" s="347" t="s">
        <v>264</v>
      </c>
      <c r="AI3" s="347" t="s">
        <v>264</v>
      </c>
      <c r="AJ3" s="347" t="s">
        <v>264</v>
      </c>
      <c r="AK3" s="226"/>
      <c r="AL3" s="347" t="s">
        <v>265</v>
      </c>
      <c r="AM3" s="347" t="s">
        <v>265</v>
      </c>
      <c r="AN3" s="347" t="s">
        <v>265</v>
      </c>
      <c r="AO3" s="347" t="s">
        <v>265</v>
      </c>
      <c r="AP3" s="347" t="s">
        <v>265</v>
      </c>
      <c r="AQ3" s="226"/>
      <c r="AR3" s="347" t="s">
        <v>266</v>
      </c>
      <c r="AS3" s="348"/>
      <c r="AT3" s="348"/>
      <c r="AU3" s="348"/>
      <c r="AV3" s="348"/>
      <c r="AW3" s="226"/>
      <c r="AX3" s="347" t="s">
        <v>269</v>
      </c>
      <c r="AY3" s="347" t="s">
        <v>269</v>
      </c>
      <c r="AZ3" s="347" t="s">
        <v>269</v>
      </c>
      <c r="BA3" s="347" t="s">
        <v>269</v>
      </c>
      <c r="BB3" s="347" t="s">
        <v>269</v>
      </c>
      <c r="BC3" s="226"/>
      <c r="BD3" s="348"/>
      <c r="BE3" s="348"/>
      <c r="BF3" s="348"/>
      <c r="BG3" s="348"/>
      <c r="BH3" s="348"/>
      <c r="BI3" s="226"/>
      <c r="BJ3" s="348"/>
      <c r="BK3" s="348"/>
      <c r="BL3" s="348"/>
      <c r="BM3" s="348"/>
      <c r="BN3" s="348"/>
      <c r="BO3" s="226"/>
      <c r="BP3" s="348"/>
      <c r="BQ3" s="348"/>
      <c r="BR3" s="348"/>
      <c r="BS3" s="348"/>
      <c r="BT3" s="348"/>
      <c r="BU3" s="226"/>
      <c r="BV3" s="348"/>
      <c r="BW3" s="348"/>
      <c r="BX3" s="348"/>
      <c r="BY3" s="348"/>
      <c r="BZ3" s="348"/>
      <c r="CA3" s="226"/>
      <c r="CB3" s="348"/>
      <c r="CC3" s="348"/>
      <c r="CD3" s="348"/>
      <c r="CE3" s="348"/>
      <c r="CF3" s="348"/>
      <c r="CG3" s="226"/>
      <c r="CH3" s="348"/>
      <c r="CI3" s="348"/>
      <c r="CJ3" s="348"/>
      <c r="CK3" s="348"/>
      <c r="CL3" s="348"/>
      <c r="CM3" s="226"/>
    </row>
    <row r="4" spans="1:91" s="224" customFormat="1" ht="12.75" customHeight="1" x14ac:dyDescent="0.2">
      <c r="A4" s="338" t="s">
        <v>142</v>
      </c>
      <c r="B4" s="213">
        <v>1</v>
      </c>
      <c r="C4" s="213">
        <v>2</v>
      </c>
      <c r="D4" s="213">
        <v>3</v>
      </c>
      <c r="E4" s="213">
        <v>4</v>
      </c>
      <c r="F4" s="213">
        <v>5</v>
      </c>
      <c r="G4" s="223"/>
      <c r="H4" s="213">
        <v>1</v>
      </c>
      <c r="I4" s="213">
        <v>2</v>
      </c>
      <c r="J4" s="213">
        <v>3</v>
      </c>
      <c r="K4" s="213">
        <v>4</v>
      </c>
      <c r="L4" s="213">
        <v>5</v>
      </c>
      <c r="M4" s="223"/>
      <c r="N4" s="213">
        <v>1</v>
      </c>
      <c r="O4" s="213">
        <v>2</v>
      </c>
      <c r="P4" s="213">
        <v>3</v>
      </c>
      <c r="Q4" s="213">
        <v>4</v>
      </c>
      <c r="R4" s="213">
        <v>5</v>
      </c>
      <c r="S4" s="223"/>
      <c r="T4" s="213">
        <v>1</v>
      </c>
      <c r="U4" s="213">
        <v>2</v>
      </c>
      <c r="V4" s="213">
        <v>3</v>
      </c>
      <c r="W4" s="213">
        <v>4</v>
      </c>
      <c r="X4" s="213">
        <v>5</v>
      </c>
      <c r="Y4" s="223"/>
      <c r="Z4" s="213">
        <v>1</v>
      </c>
      <c r="AA4" s="213">
        <v>2</v>
      </c>
      <c r="AB4" s="213">
        <v>3</v>
      </c>
      <c r="AC4" s="213">
        <v>4</v>
      </c>
      <c r="AD4" s="213">
        <v>5</v>
      </c>
      <c r="AE4" s="223"/>
      <c r="AF4" s="213">
        <v>1</v>
      </c>
      <c r="AG4" s="213">
        <v>2</v>
      </c>
      <c r="AH4" s="213">
        <v>3</v>
      </c>
      <c r="AI4" s="213">
        <v>4</v>
      </c>
      <c r="AJ4" s="213">
        <v>5</v>
      </c>
      <c r="AK4" s="223"/>
      <c r="AL4" s="213">
        <v>1</v>
      </c>
      <c r="AM4" s="213">
        <v>2</v>
      </c>
      <c r="AN4" s="213">
        <v>3</v>
      </c>
      <c r="AO4" s="213">
        <v>4</v>
      </c>
      <c r="AP4" s="213">
        <v>5</v>
      </c>
      <c r="AQ4" s="223"/>
      <c r="AR4" s="213">
        <v>1</v>
      </c>
      <c r="AS4" s="213">
        <v>2</v>
      </c>
      <c r="AT4" s="213">
        <v>3</v>
      </c>
      <c r="AU4" s="213">
        <v>4</v>
      </c>
      <c r="AV4" s="213">
        <v>5</v>
      </c>
      <c r="AW4" s="223"/>
      <c r="AX4" s="213">
        <v>1</v>
      </c>
      <c r="AY4" s="213">
        <v>2</v>
      </c>
      <c r="AZ4" s="213">
        <v>3</v>
      </c>
      <c r="BA4" s="213">
        <v>4</v>
      </c>
      <c r="BB4" s="213">
        <v>5</v>
      </c>
      <c r="BC4" s="223"/>
      <c r="BD4" s="213">
        <v>1</v>
      </c>
      <c r="BE4" s="213">
        <v>2</v>
      </c>
      <c r="BF4" s="213">
        <v>3</v>
      </c>
      <c r="BG4" s="213">
        <v>4</v>
      </c>
      <c r="BH4" s="213">
        <v>5</v>
      </c>
      <c r="BI4" s="223"/>
      <c r="BJ4" s="213">
        <v>1</v>
      </c>
      <c r="BK4" s="213">
        <v>2</v>
      </c>
      <c r="BL4" s="213">
        <v>3</v>
      </c>
      <c r="BM4" s="213">
        <v>4</v>
      </c>
      <c r="BN4" s="213">
        <v>5</v>
      </c>
      <c r="BO4" s="223"/>
      <c r="BP4" s="213">
        <v>1</v>
      </c>
      <c r="BQ4" s="213">
        <v>2</v>
      </c>
      <c r="BR4" s="213">
        <v>3</v>
      </c>
      <c r="BS4" s="213">
        <v>4</v>
      </c>
      <c r="BT4" s="213">
        <v>5</v>
      </c>
      <c r="BU4" s="223"/>
      <c r="BV4" s="213">
        <v>1</v>
      </c>
      <c r="BW4" s="213">
        <v>2</v>
      </c>
      <c r="BX4" s="213">
        <v>3</v>
      </c>
      <c r="BY4" s="213">
        <v>4</v>
      </c>
      <c r="BZ4" s="213">
        <v>5</v>
      </c>
      <c r="CA4" s="223"/>
      <c r="CB4" s="213">
        <v>1</v>
      </c>
      <c r="CC4" s="213">
        <v>2</v>
      </c>
      <c r="CD4" s="213">
        <v>3</v>
      </c>
      <c r="CE4" s="213">
        <v>4</v>
      </c>
      <c r="CF4" s="213">
        <v>5</v>
      </c>
      <c r="CG4" s="223"/>
      <c r="CH4" s="213">
        <v>1</v>
      </c>
      <c r="CI4" s="213">
        <v>2</v>
      </c>
      <c r="CJ4" s="213">
        <v>3</v>
      </c>
      <c r="CK4" s="213">
        <v>4</v>
      </c>
      <c r="CL4" s="213">
        <v>5</v>
      </c>
      <c r="CM4" s="223"/>
    </row>
    <row r="5" spans="1:91" s="224" customFormat="1" ht="12.75" customHeight="1" x14ac:dyDescent="0.2">
      <c r="A5" s="222" t="s">
        <v>115</v>
      </c>
      <c r="B5" s="10">
        <v>50</v>
      </c>
      <c r="C5" s="10"/>
      <c r="D5" s="10"/>
      <c r="E5" s="10"/>
      <c r="F5" s="10"/>
      <c r="G5" s="223"/>
      <c r="H5" s="10">
        <v>50</v>
      </c>
      <c r="I5" s="313"/>
      <c r="J5" s="313"/>
      <c r="K5" s="313"/>
      <c r="L5" s="313"/>
      <c r="M5" s="223"/>
      <c r="N5" s="10">
        <v>50</v>
      </c>
      <c r="O5" s="10"/>
      <c r="P5" s="10"/>
      <c r="Q5" s="10"/>
      <c r="R5" s="10"/>
      <c r="S5" s="223"/>
      <c r="T5" s="10">
        <v>51</v>
      </c>
      <c r="U5" s="10">
        <v>51</v>
      </c>
      <c r="V5" s="10">
        <v>51</v>
      </c>
      <c r="W5" s="10">
        <v>51</v>
      </c>
      <c r="X5" s="10">
        <v>51</v>
      </c>
      <c r="Y5" s="223"/>
      <c r="Z5" s="10">
        <v>51</v>
      </c>
      <c r="AA5" s="10">
        <v>51</v>
      </c>
      <c r="AB5" s="10">
        <v>51</v>
      </c>
      <c r="AC5" s="10">
        <v>51</v>
      </c>
      <c r="AD5" s="10">
        <v>51</v>
      </c>
      <c r="AE5" s="223"/>
      <c r="AF5" s="10">
        <v>51</v>
      </c>
      <c r="AG5" s="10">
        <v>51</v>
      </c>
      <c r="AH5" s="10">
        <v>51</v>
      </c>
      <c r="AI5" s="10">
        <v>51</v>
      </c>
      <c r="AJ5" s="10">
        <v>51</v>
      </c>
      <c r="AK5" s="223"/>
      <c r="AL5" s="10">
        <v>51</v>
      </c>
      <c r="AM5" s="10">
        <v>51</v>
      </c>
      <c r="AN5" s="10">
        <v>51</v>
      </c>
      <c r="AO5" s="10">
        <v>51</v>
      </c>
      <c r="AP5" s="10">
        <v>51</v>
      </c>
      <c r="AQ5" s="223"/>
      <c r="AR5" s="10">
        <v>50</v>
      </c>
      <c r="AS5" s="10"/>
      <c r="AT5" s="10"/>
      <c r="AU5" s="10"/>
      <c r="AV5" s="10"/>
      <c r="AW5" s="223"/>
      <c r="AX5" s="10">
        <v>51</v>
      </c>
      <c r="AY5" s="10">
        <v>51</v>
      </c>
      <c r="AZ5" s="10">
        <v>51</v>
      </c>
      <c r="BA5" s="10">
        <v>51</v>
      </c>
      <c r="BB5" s="10">
        <v>51</v>
      </c>
      <c r="BC5" s="223"/>
      <c r="BD5" s="10"/>
      <c r="BE5" s="10"/>
      <c r="BF5" s="10"/>
      <c r="BG5" s="10"/>
      <c r="BH5" s="10"/>
      <c r="BI5" s="223"/>
      <c r="BJ5" s="10"/>
      <c r="BK5" s="10"/>
      <c r="BL5" s="10"/>
      <c r="BM5" s="10"/>
      <c r="BN5" s="10"/>
      <c r="BO5" s="223"/>
      <c r="BP5" s="10"/>
      <c r="BQ5" s="10"/>
      <c r="BR5" s="10"/>
      <c r="BS5" s="10"/>
      <c r="BT5" s="10"/>
      <c r="BU5" s="223"/>
      <c r="BV5" s="10"/>
      <c r="BW5" s="10"/>
      <c r="BX5" s="10"/>
      <c r="BY5" s="10"/>
      <c r="BZ5" s="10"/>
      <c r="CA5" s="223"/>
      <c r="CB5" s="10"/>
      <c r="CC5" s="10"/>
      <c r="CD5" s="10"/>
      <c r="CE5" s="10"/>
      <c r="CF5" s="10"/>
      <c r="CG5" s="223"/>
      <c r="CH5" s="10"/>
      <c r="CI5" s="10"/>
      <c r="CJ5" s="10"/>
      <c r="CK5" s="10"/>
      <c r="CL5" s="10"/>
      <c r="CM5" s="223"/>
    </row>
    <row r="6" spans="1:91" s="224" customFormat="1" ht="12.75" customHeight="1" x14ac:dyDescent="0.2">
      <c r="A6" s="222" t="s">
        <v>141</v>
      </c>
      <c r="B6" s="340">
        <v>0.9</v>
      </c>
      <c r="C6" s="10"/>
      <c r="D6" s="10"/>
      <c r="E6" s="10"/>
      <c r="F6" s="10"/>
      <c r="G6" s="223"/>
      <c r="H6" s="340">
        <v>0.9</v>
      </c>
      <c r="I6" s="317"/>
      <c r="J6" s="317"/>
      <c r="K6" s="317"/>
      <c r="L6" s="317"/>
      <c r="M6" s="223"/>
      <c r="N6" s="340">
        <v>0.9</v>
      </c>
      <c r="O6" s="340"/>
      <c r="P6" s="340"/>
      <c r="Q6" s="340"/>
      <c r="R6" s="340"/>
      <c r="S6" s="133"/>
      <c r="T6" s="340">
        <v>0.9</v>
      </c>
      <c r="U6" s="340">
        <v>0.9</v>
      </c>
      <c r="V6" s="340">
        <v>0.9</v>
      </c>
      <c r="W6" s="340">
        <v>0.9</v>
      </c>
      <c r="X6" s="340">
        <v>0.9</v>
      </c>
      <c r="Y6" s="133"/>
      <c r="Z6" s="340">
        <v>0.9</v>
      </c>
      <c r="AA6" s="340">
        <v>0.9</v>
      </c>
      <c r="AB6" s="340">
        <v>0.9</v>
      </c>
      <c r="AC6" s="340">
        <v>0.9</v>
      </c>
      <c r="AD6" s="340">
        <v>0.9</v>
      </c>
      <c r="AE6" s="133"/>
      <c r="AF6" s="340">
        <v>0.9</v>
      </c>
      <c r="AG6" s="340">
        <v>0.9</v>
      </c>
      <c r="AH6" s="340">
        <v>0.9</v>
      </c>
      <c r="AI6" s="340">
        <v>0.9</v>
      </c>
      <c r="AJ6" s="340">
        <v>0.9</v>
      </c>
      <c r="AK6" s="133"/>
      <c r="AL6" s="340">
        <v>0.9</v>
      </c>
      <c r="AM6" s="340">
        <v>0.9</v>
      </c>
      <c r="AN6" s="340">
        <v>0.9</v>
      </c>
      <c r="AO6" s="340">
        <v>0.9</v>
      </c>
      <c r="AP6" s="340">
        <v>0.9</v>
      </c>
      <c r="AQ6" s="223"/>
      <c r="AR6" s="340">
        <v>0.9</v>
      </c>
      <c r="AS6" s="10"/>
      <c r="AT6" s="10"/>
      <c r="AU6" s="10"/>
      <c r="AV6" s="10"/>
      <c r="AW6" s="223"/>
      <c r="AX6" s="10">
        <v>0.9</v>
      </c>
      <c r="AY6" s="10">
        <v>0.9</v>
      </c>
      <c r="AZ6" s="10">
        <v>0.9</v>
      </c>
      <c r="BA6" s="10">
        <v>0.9</v>
      </c>
      <c r="BB6" s="10">
        <v>0.9</v>
      </c>
      <c r="BC6" s="223"/>
      <c r="BD6" s="10"/>
      <c r="BE6" s="10"/>
      <c r="BF6" s="10"/>
      <c r="BG6" s="10"/>
      <c r="BH6" s="10"/>
      <c r="BI6" s="223"/>
      <c r="BJ6" s="10"/>
      <c r="BK6" s="10"/>
      <c r="BL6" s="10"/>
      <c r="BM6" s="10"/>
      <c r="BN6" s="10"/>
      <c r="BO6" s="223"/>
      <c r="BP6" s="10"/>
      <c r="BQ6" s="10"/>
      <c r="BR6" s="10"/>
      <c r="BS6" s="10"/>
      <c r="BT6" s="10"/>
      <c r="BU6" s="223"/>
      <c r="BV6" s="10"/>
      <c r="BW6" s="10"/>
      <c r="BX6" s="10"/>
      <c r="BY6" s="10"/>
      <c r="BZ6" s="10"/>
      <c r="CA6" s="223"/>
      <c r="CB6" s="10"/>
      <c r="CC6" s="10"/>
      <c r="CD6" s="10"/>
      <c r="CE6" s="10"/>
      <c r="CF6" s="10"/>
      <c r="CG6" s="223"/>
      <c r="CH6" s="10"/>
      <c r="CI6" s="10"/>
      <c r="CJ6" s="10"/>
      <c r="CK6" s="10"/>
      <c r="CL6" s="10"/>
      <c r="CM6" s="223"/>
    </row>
    <row r="7" spans="1:91" s="224" customFormat="1" ht="12.75" customHeight="1" x14ac:dyDescent="0.2">
      <c r="A7" s="222" t="s">
        <v>116</v>
      </c>
      <c r="B7" s="362">
        <v>4.5630846452201679</v>
      </c>
      <c r="C7" s="363"/>
      <c r="D7" s="363"/>
      <c r="E7" s="363"/>
      <c r="F7" s="363"/>
      <c r="G7" s="364"/>
      <c r="H7" s="156">
        <v>4.5630846452201679</v>
      </c>
      <c r="I7" s="156"/>
      <c r="J7" s="156"/>
      <c r="K7" s="156"/>
      <c r="L7" s="156"/>
      <c r="M7" s="364"/>
      <c r="N7" s="362">
        <v>5</v>
      </c>
      <c r="O7" s="340"/>
      <c r="P7" s="340"/>
      <c r="Q7" s="340"/>
      <c r="R7" s="340"/>
      <c r="S7" s="223"/>
      <c r="T7" s="340">
        <v>4.5630846452201679</v>
      </c>
      <c r="U7" s="340">
        <v>4.5630846452201679</v>
      </c>
      <c r="V7" s="340">
        <v>4.5630846452201679</v>
      </c>
      <c r="W7" s="340">
        <v>4.5630846452201679</v>
      </c>
      <c r="X7" s="340">
        <v>4.5630846452201679</v>
      </c>
      <c r="Y7" s="223"/>
      <c r="Z7" s="340">
        <v>4.5630846452201679</v>
      </c>
      <c r="AA7" s="340">
        <v>4.5630846452201679</v>
      </c>
      <c r="AB7" s="340">
        <v>4.5630846452201679</v>
      </c>
      <c r="AC7" s="340">
        <v>4.5630846452201679</v>
      </c>
      <c r="AD7" s="340">
        <v>4.5630846452201679</v>
      </c>
      <c r="AE7" s="223"/>
      <c r="AF7" s="340">
        <v>4.5630846452201679</v>
      </c>
      <c r="AG7" s="340">
        <v>4.5630846452201679</v>
      </c>
      <c r="AH7" s="340">
        <v>4.5630846452201679</v>
      </c>
      <c r="AI7" s="340">
        <v>4.5630846452201679</v>
      </c>
      <c r="AJ7" s="340">
        <v>4.5630846452201679</v>
      </c>
      <c r="AK7" s="223"/>
      <c r="AL7" s="340">
        <v>4.5630846452201679</v>
      </c>
      <c r="AM7" s="340">
        <v>4.5630846452201679</v>
      </c>
      <c r="AN7" s="340">
        <v>4.5630846452201679</v>
      </c>
      <c r="AO7" s="340">
        <v>4.5630846452201679</v>
      </c>
      <c r="AP7" s="340">
        <v>4.5630846452201679</v>
      </c>
      <c r="AQ7" s="223"/>
      <c r="AR7" s="340">
        <v>5</v>
      </c>
      <c r="AS7" s="10"/>
      <c r="AT7" s="10"/>
      <c r="AU7" s="10"/>
      <c r="AV7" s="10"/>
      <c r="AW7" s="223"/>
      <c r="AX7" s="340">
        <v>4.6050720670075913</v>
      </c>
      <c r="AY7" s="340">
        <v>4.6050720670075913</v>
      </c>
      <c r="AZ7" s="340">
        <v>4.6050720670075913</v>
      </c>
      <c r="BA7" s="340">
        <v>4.6050720670075913</v>
      </c>
      <c r="BB7" s="340">
        <v>4.6050720670075913</v>
      </c>
      <c r="BC7" s="223"/>
      <c r="BD7" s="10"/>
      <c r="BE7" s="10"/>
      <c r="BF7" s="10"/>
      <c r="BG7" s="10"/>
      <c r="BH7" s="10"/>
      <c r="BI7" s="223"/>
      <c r="BJ7" s="10"/>
      <c r="BK7" s="10"/>
      <c r="BL7" s="10"/>
      <c r="BM7" s="10"/>
      <c r="BN7" s="10"/>
      <c r="BO7" s="223"/>
      <c r="BP7" s="10"/>
      <c r="BQ7" s="10"/>
      <c r="BR7" s="10"/>
      <c r="BS7" s="10"/>
      <c r="BT7" s="10"/>
      <c r="BU7" s="223"/>
      <c r="BV7" s="10"/>
      <c r="BW7" s="10"/>
      <c r="BX7" s="10"/>
      <c r="BY7" s="10"/>
      <c r="BZ7" s="10"/>
      <c r="CA7" s="223"/>
      <c r="CB7" s="10"/>
      <c r="CC7" s="10"/>
      <c r="CD7" s="10"/>
      <c r="CE7" s="10"/>
      <c r="CF7" s="10"/>
      <c r="CG7" s="223"/>
      <c r="CH7" s="10"/>
      <c r="CI7" s="10"/>
      <c r="CJ7" s="10"/>
      <c r="CK7" s="10"/>
      <c r="CL7" s="10"/>
      <c r="CM7" s="223"/>
    </row>
    <row r="8" spans="1:91" s="554" customFormat="1" ht="12.75" customHeight="1" x14ac:dyDescent="0.2">
      <c r="A8" s="555" t="s">
        <v>351</v>
      </c>
      <c r="B8" s="328">
        <v>2</v>
      </c>
      <c r="C8" s="328"/>
      <c r="D8" s="328"/>
      <c r="E8" s="328"/>
      <c r="F8" s="328"/>
      <c r="G8" s="535"/>
      <c r="H8" s="525">
        <v>3</v>
      </c>
      <c r="I8" s="525"/>
      <c r="J8" s="525"/>
      <c r="K8" s="525"/>
      <c r="L8" s="525"/>
      <c r="M8" s="535"/>
      <c r="N8" s="328">
        <v>3</v>
      </c>
      <c r="O8" s="328"/>
      <c r="P8" s="328"/>
      <c r="Q8" s="328"/>
      <c r="R8" s="328"/>
      <c r="S8" s="535"/>
      <c r="T8" s="328">
        <v>3</v>
      </c>
      <c r="U8" s="328">
        <v>3</v>
      </c>
      <c r="V8" s="328">
        <v>3</v>
      </c>
      <c r="W8" s="328">
        <v>3</v>
      </c>
      <c r="X8" s="328">
        <v>3</v>
      </c>
      <c r="Y8" s="535"/>
      <c r="Z8" s="328">
        <v>3</v>
      </c>
      <c r="AA8" s="328">
        <v>3</v>
      </c>
      <c r="AB8" s="328">
        <v>3</v>
      </c>
      <c r="AC8" s="328">
        <v>3</v>
      </c>
      <c r="AD8" s="328">
        <v>3</v>
      </c>
      <c r="AE8" s="535"/>
      <c r="AF8" s="328">
        <v>3</v>
      </c>
      <c r="AG8" s="328">
        <v>3</v>
      </c>
      <c r="AH8" s="328">
        <v>3</v>
      </c>
      <c r="AI8" s="328">
        <v>3</v>
      </c>
      <c r="AJ8" s="328">
        <v>3</v>
      </c>
      <c r="AK8" s="535"/>
      <c r="AL8" s="328">
        <v>3</v>
      </c>
      <c r="AM8" s="328">
        <v>3</v>
      </c>
      <c r="AN8" s="328">
        <v>3</v>
      </c>
      <c r="AO8" s="328">
        <v>3</v>
      </c>
      <c r="AP8" s="328">
        <v>3</v>
      </c>
      <c r="AQ8" s="535"/>
      <c r="AR8" s="328">
        <v>3</v>
      </c>
      <c r="AS8" s="328"/>
      <c r="AT8" s="328"/>
      <c r="AU8" s="328"/>
      <c r="AV8" s="328"/>
      <c r="AW8" s="535"/>
      <c r="AX8" s="328">
        <v>3</v>
      </c>
      <c r="AY8" s="328">
        <v>3</v>
      </c>
      <c r="AZ8" s="328">
        <v>3</v>
      </c>
      <c r="BA8" s="328">
        <v>3</v>
      </c>
      <c r="BB8" s="328">
        <v>3</v>
      </c>
      <c r="BC8" s="535"/>
      <c r="BD8" s="328"/>
      <c r="BE8" s="328"/>
      <c r="BF8" s="328"/>
      <c r="BG8" s="328"/>
      <c r="BH8" s="328"/>
      <c r="BI8" s="535"/>
      <c r="BJ8" s="328"/>
      <c r="BK8" s="328"/>
      <c r="BL8" s="328"/>
      <c r="BM8" s="328"/>
      <c r="BN8" s="328"/>
      <c r="BO8" s="535"/>
      <c r="BP8" s="328"/>
      <c r="BQ8" s="328"/>
      <c r="BR8" s="328"/>
      <c r="BS8" s="328"/>
      <c r="BT8" s="328"/>
      <c r="BU8" s="535"/>
      <c r="BV8" s="328"/>
      <c r="BW8" s="328"/>
      <c r="BX8" s="328"/>
      <c r="BY8" s="328"/>
      <c r="BZ8" s="328"/>
      <c r="CA8" s="535"/>
      <c r="CB8" s="328"/>
      <c r="CC8" s="328"/>
      <c r="CD8" s="328"/>
      <c r="CE8" s="328"/>
      <c r="CF8" s="328"/>
      <c r="CG8" s="535"/>
      <c r="CH8" s="328"/>
      <c r="CI8" s="328"/>
      <c r="CJ8" s="328"/>
      <c r="CK8" s="328"/>
      <c r="CL8" s="328"/>
      <c r="CM8" s="535"/>
    </row>
    <row r="9" spans="1:91" s="224" customFormat="1" ht="12.75" customHeight="1" x14ac:dyDescent="0.2">
      <c r="A9" s="339" t="s">
        <v>230</v>
      </c>
      <c r="B9" s="328">
        <v>3</v>
      </c>
      <c r="C9" s="134"/>
      <c r="D9" s="134"/>
      <c r="E9" s="134"/>
      <c r="F9" s="10"/>
      <c r="G9" s="223"/>
      <c r="H9" s="328">
        <v>3</v>
      </c>
      <c r="I9" s="328"/>
      <c r="J9" s="328"/>
      <c r="K9" s="328"/>
      <c r="L9" s="328"/>
      <c r="M9" s="223"/>
      <c r="N9" s="328">
        <v>5</v>
      </c>
      <c r="O9" s="328"/>
      <c r="P9" s="328"/>
      <c r="Q9" s="328"/>
      <c r="R9" s="328"/>
      <c r="S9" s="223"/>
      <c r="T9" s="328">
        <v>6</v>
      </c>
      <c r="U9" s="328">
        <v>6</v>
      </c>
      <c r="V9" s="328">
        <v>6</v>
      </c>
      <c r="W9" s="328">
        <v>6</v>
      </c>
      <c r="X9" s="328">
        <v>6</v>
      </c>
      <c r="Y9" s="223"/>
      <c r="Z9" s="328">
        <v>6</v>
      </c>
      <c r="AA9" s="328">
        <v>6</v>
      </c>
      <c r="AB9" s="328">
        <v>6</v>
      </c>
      <c r="AC9" s="328">
        <v>6</v>
      </c>
      <c r="AD9" s="328">
        <v>6</v>
      </c>
      <c r="AE9" s="223"/>
      <c r="AF9" s="328">
        <v>6</v>
      </c>
      <c r="AG9" s="328">
        <v>6</v>
      </c>
      <c r="AH9" s="328">
        <v>6</v>
      </c>
      <c r="AI9" s="328">
        <v>6</v>
      </c>
      <c r="AJ9" s="328">
        <v>6</v>
      </c>
      <c r="AK9" s="223"/>
      <c r="AL9" s="328">
        <v>6</v>
      </c>
      <c r="AM9" s="328">
        <v>6</v>
      </c>
      <c r="AN9" s="328">
        <v>6</v>
      </c>
      <c r="AO9" s="328">
        <v>6</v>
      </c>
      <c r="AP9" s="328">
        <v>6</v>
      </c>
      <c r="AQ9" s="223"/>
      <c r="AR9" s="328">
        <v>3</v>
      </c>
      <c r="AS9" s="10"/>
      <c r="AT9" s="10"/>
      <c r="AU9" s="10"/>
      <c r="AV9" s="10"/>
      <c r="AW9" s="223"/>
      <c r="AX9" s="328">
        <v>3</v>
      </c>
      <c r="AY9" s="10">
        <v>3</v>
      </c>
      <c r="AZ9" s="10">
        <v>3</v>
      </c>
      <c r="BA9" s="10">
        <v>3</v>
      </c>
      <c r="BB9" s="10">
        <v>3</v>
      </c>
      <c r="BC9" s="223"/>
      <c r="BD9" s="328"/>
      <c r="BE9" s="10"/>
      <c r="BF9" s="10"/>
      <c r="BG9" s="10"/>
      <c r="BH9" s="10"/>
      <c r="BI9" s="223"/>
      <c r="BJ9" s="328"/>
      <c r="BK9" s="10"/>
      <c r="BL9" s="10"/>
      <c r="BM9" s="10"/>
      <c r="BN9" s="10"/>
      <c r="BO9" s="223"/>
      <c r="BP9" s="328"/>
      <c r="BQ9" s="10"/>
      <c r="BR9" s="10"/>
      <c r="BS9" s="10"/>
      <c r="BT9" s="10"/>
      <c r="BU9" s="223"/>
      <c r="BV9" s="328"/>
      <c r="BW9" s="10"/>
      <c r="BX9" s="10"/>
      <c r="BY9" s="10"/>
      <c r="BZ9" s="10"/>
      <c r="CA9" s="223"/>
      <c r="CB9" s="328"/>
      <c r="CC9" s="10"/>
      <c r="CD9" s="10"/>
      <c r="CE9" s="10"/>
      <c r="CF9" s="10"/>
      <c r="CG9" s="223"/>
      <c r="CH9" s="328"/>
      <c r="CI9" s="10"/>
      <c r="CJ9" s="10"/>
      <c r="CK9" s="10"/>
      <c r="CL9" s="10"/>
      <c r="CM9" s="223"/>
    </row>
    <row r="10" spans="1:91" s="224" customFormat="1" ht="12.75" customHeight="1" x14ac:dyDescent="0.2">
      <c r="A10" s="339" t="s">
        <v>235</v>
      </c>
      <c r="B10" s="328">
        <v>0</v>
      </c>
      <c r="C10" s="134"/>
      <c r="D10" s="134"/>
      <c r="E10" s="134"/>
      <c r="F10" s="10"/>
      <c r="G10" s="223"/>
      <c r="H10" s="328">
        <v>0</v>
      </c>
      <c r="I10" s="328"/>
      <c r="J10" s="328"/>
      <c r="K10" s="328"/>
      <c r="L10" s="328"/>
      <c r="M10" s="223"/>
      <c r="N10" s="328">
        <v>0</v>
      </c>
      <c r="O10" s="328"/>
      <c r="P10" s="328"/>
      <c r="Q10" s="328"/>
      <c r="R10" s="328"/>
      <c r="S10" s="223"/>
      <c r="T10" s="328">
        <v>0</v>
      </c>
      <c r="U10" s="328">
        <v>0</v>
      </c>
      <c r="V10" s="328">
        <v>0</v>
      </c>
      <c r="W10" s="328">
        <v>0</v>
      </c>
      <c r="X10" s="328">
        <v>0</v>
      </c>
      <c r="Y10" s="223"/>
      <c r="Z10" s="328">
        <v>0</v>
      </c>
      <c r="AA10" s="328">
        <v>0</v>
      </c>
      <c r="AB10" s="328">
        <v>0</v>
      </c>
      <c r="AC10" s="328">
        <v>0</v>
      </c>
      <c r="AD10" s="328">
        <v>0</v>
      </c>
      <c r="AE10" s="223"/>
      <c r="AF10" s="328">
        <v>0</v>
      </c>
      <c r="AG10" s="328">
        <v>0</v>
      </c>
      <c r="AH10" s="328">
        <v>0</v>
      </c>
      <c r="AI10" s="328">
        <v>0</v>
      </c>
      <c r="AJ10" s="328">
        <v>0</v>
      </c>
      <c r="AK10" s="223"/>
      <c r="AL10" s="328">
        <v>0</v>
      </c>
      <c r="AM10" s="328">
        <v>0</v>
      </c>
      <c r="AN10" s="328">
        <v>0</v>
      </c>
      <c r="AO10" s="328">
        <v>0</v>
      </c>
      <c r="AP10" s="328">
        <v>0</v>
      </c>
      <c r="AQ10" s="223"/>
      <c r="AR10" s="328">
        <v>0</v>
      </c>
      <c r="AS10" s="10"/>
      <c r="AT10" s="10"/>
      <c r="AU10" s="10"/>
      <c r="AV10" s="10"/>
      <c r="AW10" s="223"/>
      <c r="AX10" s="328">
        <v>0</v>
      </c>
      <c r="AY10" s="10">
        <v>0</v>
      </c>
      <c r="AZ10" s="10">
        <v>0</v>
      </c>
      <c r="BA10" s="10">
        <v>0</v>
      </c>
      <c r="BB10" s="10">
        <v>0</v>
      </c>
      <c r="BC10" s="223"/>
      <c r="BD10" s="328"/>
      <c r="BE10" s="10"/>
      <c r="BF10" s="10"/>
      <c r="BG10" s="10"/>
      <c r="BH10" s="10"/>
      <c r="BI10" s="223"/>
      <c r="BJ10" s="328"/>
      <c r="BK10" s="10"/>
      <c r="BL10" s="10"/>
      <c r="BM10" s="10"/>
      <c r="BN10" s="10"/>
      <c r="BO10" s="223"/>
      <c r="BP10" s="328"/>
      <c r="BQ10" s="10"/>
      <c r="BR10" s="10"/>
      <c r="BS10" s="10"/>
      <c r="BT10" s="10"/>
      <c r="BU10" s="223"/>
      <c r="BV10" s="328"/>
      <c r="BW10" s="10"/>
      <c r="BX10" s="10"/>
      <c r="BY10" s="10"/>
      <c r="BZ10" s="10"/>
      <c r="CA10" s="223"/>
      <c r="CB10" s="328"/>
      <c r="CC10" s="10"/>
      <c r="CD10" s="10"/>
      <c r="CE10" s="10"/>
      <c r="CF10" s="10"/>
      <c r="CG10" s="223"/>
      <c r="CH10" s="328"/>
      <c r="CI10" s="10"/>
      <c r="CJ10" s="10"/>
      <c r="CK10" s="10"/>
      <c r="CL10" s="10"/>
      <c r="CM10" s="223"/>
    </row>
    <row r="11" spans="1:91" s="224" customFormat="1" ht="12.75" customHeight="1" x14ac:dyDescent="0.2">
      <c r="A11" s="339" t="s">
        <v>234</v>
      </c>
      <c r="B11" s="328">
        <v>0</v>
      </c>
      <c r="C11" s="134"/>
      <c r="D11" s="134"/>
      <c r="E11" s="134"/>
      <c r="F11" s="10"/>
      <c r="G11" s="223"/>
      <c r="H11" s="328">
        <v>0</v>
      </c>
      <c r="I11" s="328"/>
      <c r="J11" s="328"/>
      <c r="K11" s="328"/>
      <c r="L11" s="328"/>
      <c r="M11" s="223"/>
      <c r="N11" s="328">
        <v>0</v>
      </c>
      <c r="O11" s="328"/>
      <c r="P11" s="328"/>
      <c r="Q11" s="328"/>
      <c r="R11" s="328"/>
      <c r="S11" s="223"/>
      <c r="T11" s="328">
        <v>0</v>
      </c>
      <c r="U11" s="328">
        <v>0</v>
      </c>
      <c r="V11" s="328">
        <v>0</v>
      </c>
      <c r="W11" s="328">
        <v>0</v>
      </c>
      <c r="X11" s="328">
        <v>0</v>
      </c>
      <c r="Y11" s="223"/>
      <c r="Z11" s="328">
        <v>0</v>
      </c>
      <c r="AA11" s="328">
        <v>0</v>
      </c>
      <c r="AB11" s="328">
        <v>0</v>
      </c>
      <c r="AC11" s="328">
        <v>0</v>
      </c>
      <c r="AD11" s="328">
        <v>0</v>
      </c>
      <c r="AE11" s="223"/>
      <c r="AF11" s="328">
        <v>0</v>
      </c>
      <c r="AG11" s="328">
        <v>0</v>
      </c>
      <c r="AH11" s="328">
        <v>0</v>
      </c>
      <c r="AI11" s="328">
        <v>0</v>
      </c>
      <c r="AJ11" s="328">
        <v>0</v>
      </c>
      <c r="AK11" s="223"/>
      <c r="AL11" s="328">
        <v>0</v>
      </c>
      <c r="AM11" s="328">
        <v>0</v>
      </c>
      <c r="AN11" s="328">
        <v>0</v>
      </c>
      <c r="AO11" s="328">
        <v>0</v>
      </c>
      <c r="AP11" s="328">
        <v>0</v>
      </c>
      <c r="AQ11" s="223"/>
      <c r="AR11" s="328">
        <v>0</v>
      </c>
      <c r="AS11" s="10"/>
      <c r="AT11" s="10"/>
      <c r="AU11" s="10"/>
      <c r="AV11" s="10"/>
      <c r="AW11" s="223"/>
      <c r="AX11" s="328">
        <v>0</v>
      </c>
      <c r="AY11" s="10">
        <v>0</v>
      </c>
      <c r="AZ11" s="10">
        <v>0</v>
      </c>
      <c r="BA11" s="10">
        <v>0</v>
      </c>
      <c r="BB11" s="10">
        <v>0</v>
      </c>
      <c r="BC11" s="223"/>
      <c r="BD11" s="328"/>
      <c r="BE11" s="10"/>
      <c r="BF11" s="10"/>
      <c r="BG11" s="10"/>
      <c r="BH11" s="10"/>
      <c r="BI11" s="223"/>
      <c r="BJ11" s="328"/>
      <c r="BK11" s="10"/>
      <c r="BL11" s="10"/>
      <c r="BM11" s="10"/>
      <c r="BN11" s="10"/>
      <c r="BO11" s="223"/>
      <c r="BP11" s="328"/>
      <c r="BQ11" s="10"/>
      <c r="BR11" s="10"/>
      <c r="BS11" s="10"/>
      <c r="BT11" s="10"/>
      <c r="BU11" s="223"/>
      <c r="BV11" s="328"/>
      <c r="BW11" s="10"/>
      <c r="BX11" s="10"/>
      <c r="BY11" s="10"/>
      <c r="BZ11" s="10"/>
      <c r="CA11" s="223"/>
      <c r="CB11" s="328"/>
      <c r="CC11" s="10"/>
      <c r="CD11" s="10"/>
      <c r="CE11" s="10"/>
      <c r="CF11" s="10"/>
      <c r="CG11" s="223"/>
      <c r="CH11" s="328"/>
      <c r="CI11" s="10"/>
      <c r="CJ11" s="10"/>
      <c r="CK11" s="10"/>
      <c r="CL11" s="10"/>
      <c r="CM11" s="223"/>
    </row>
    <row r="12" spans="1:91" s="224" customFormat="1" ht="12.75" customHeight="1" x14ac:dyDescent="0.2">
      <c r="A12" s="339" t="s">
        <v>233</v>
      </c>
      <c r="B12" s="328">
        <v>0</v>
      </c>
      <c r="C12" s="134"/>
      <c r="D12" s="134"/>
      <c r="E12" s="134"/>
      <c r="F12" s="10"/>
      <c r="G12" s="223"/>
      <c r="H12" s="328">
        <v>0</v>
      </c>
      <c r="I12" s="328"/>
      <c r="J12" s="328"/>
      <c r="K12" s="328"/>
      <c r="L12" s="328"/>
      <c r="M12" s="223"/>
      <c r="N12" s="328">
        <v>0</v>
      </c>
      <c r="O12" s="328"/>
      <c r="P12" s="328"/>
      <c r="Q12" s="328"/>
      <c r="R12" s="328"/>
      <c r="S12" s="223"/>
      <c r="T12" s="328">
        <v>0</v>
      </c>
      <c r="U12" s="328">
        <v>0</v>
      </c>
      <c r="V12" s="328">
        <v>0</v>
      </c>
      <c r="W12" s="328">
        <v>0</v>
      </c>
      <c r="X12" s="328">
        <v>0</v>
      </c>
      <c r="Y12" s="223"/>
      <c r="Z12" s="328">
        <v>0</v>
      </c>
      <c r="AA12" s="328">
        <v>0</v>
      </c>
      <c r="AB12" s="328">
        <v>0</v>
      </c>
      <c r="AC12" s="328">
        <v>0</v>
      </c>
      <c r="AD12" s="328">
        <v>0</v>
      </c>
      <c r="AE12" s="223"/>
      <c r="AF12" s="328">
        <v>0</v>
      </c>
      <c r="AG12" s="328">
        <v>0</v>
      </c>
      <c r="AH12" s="328">
        <v>0</v>
      </c>
      <c r="AI12" s="328">
        <v>0</v>
      </c>
      <c r="AJ12" s="328">
        <v>0</v>
      </c>
      <c r="AK12" s="223"/>
      <c r="AL12" s="328">
        <v>0</v>
      </c>
      <c r="AM12" s="328">
        <v>0</v>
      </c>
      <c r="AN12" s="328">
        <v>0</v>
      </c>
      <c r="AO12" s="328">
        <v>0</v>
      </c>
      <c r="AP12" s="328">
        <v>0</v>
      </c>
      <c r="AQ12" s="223"/>
      <c r="AR12" s="328">
        <v>0</v>
      </c>
      <c r="AS12" s="10"/>
      <c r="AT12" s="10"/>
      <c r="AU12" s="10"/>
      <c r="AV12" s="10"/>
      <c r="AW12" s="223"/>
      <c r="AX12" s="328">
        <v>0</v>
      </c>
      <c r="AY12" s="10">
        <v>0</v>
      </c>
      <c r="AZ12" s="10">
        <v>0</v>
      </c>
      <c r="BA12" s="10">
        <v>0</v>
      </c>
      <c r="BB12" s="10">
        <v>0</v>
      </c>
      <c r="BC12" s="223"/>
      <c r="BD12" s="328"/>
      <c r="BE12" s="10"/>
      <c r="BF12" s="10"/>
      <c r="BG12" s="10"/>
      <c r="BH12" s="10"/>
      <c r="BI12" s="223"/>
      <c r="BJ12" s="328"/>
      <c r="BK12" s="10"/>
      <c r="BL12" s="10"/>
      <c r="BM12" s="10"/>
      <c r="BN12" s="10"/>
      <c r="BO12" s="223"/>
      <c r="BP12" s="328"/>
      <c r="BQ12" s="10"/>
      <c r="BR12" s="10"/>
      <c r="BS12" s="10"/>
      <c r="BT12" s="10"/>
      <c r="BU12" s="223"/>
      <c r="BV12" s="328"/>
      <c r="BW12" s="10"/>
      <c r="BX12" s="10"/>
      <c r="BY12" s="10"/>
      <c r="BZ12" s="10"/>
      <c r="CA12" s="223"/>
      <c r="CB12" s="328"/>
      <c r="CC12" s="10"/>
      <c r="CD12" s="10"/>
      <c r="CE12" s="10"/>
      <c r="CF12" s="10"/>
      <c r="CG12" s="223"/>
      <c r="CH12" s="328"/>
      <c r="CI12" s="10"/>
      <c r="CJ12" s="10"/>
      <c r="CK12" s="10"/>
      <c r="CL12" s="10"/>
      <c r="CM12" s="223"/>
    </row>
    <row r="13" spans="1:91" s="224" customFormat="1" ht="12.75" customHeight="1" x14ac:dyDescent="0.2">
      <c r="A13" s="339" t="s">
        <v>232</v>
      </c>
      <c r="B13" s="328">
        <v>0</v>
      </c>
      <c r="C13" s="134"/>
      <c r="D13" s="134"/>
      <c r="E13" s="134"/>
      <c r="F13" s="10"/>
      <c r="G13" s="223"/>
      <c r="H13" s="328">
        <v>0</v>
      </c>
      <c r="I13" s="328"/>
      <c r="J13" s="328"/>
      <c r="K13" s="328"/>
      <c r="L13" s="328"/>
      <c r="M13" s="223"/>
      <c r="N13" s="328">
        <v>0</v>
      </c>
      <c r="O13" s="328"/>
      <c r="P13" s="328"/>
      <c r="Q13" s="328"/>
      <c r="R13" s="328"/>
      <c r="S13" s="223"/>
      <c r="T13" s="328">
        <v>0</v>
      </c>
      <c r="U13" s="328">
        <v>0</v>
      </c>
      <c r="V13" s="328">
        <v>0</v>
      </c>
      <c r="W13" s="328">
        <v>0</v>
      </c>
      <c r="X13" s="328">
        <v>0</v>
      </c>
      <c r="Y13" s="223"/>
      <c r="Z13" s="328">
        <v>0</v>
      </c>
      <c r="AA13" s="328">
        <v>0</v>
      </c>
      <c r="AB13" s="328">
        <v>0</v>
      </c>
      <c r="AC13" s="328">
        <v>0</v>
      </c>
      <c r="AD13" s="328">
        <v>0</v>
      </c>
      <c r="AE13" s="223"/>
      <c r="AF13" s="328">
        <v>0</v>
      </c>
      <c r="AG13" s="328">
        <v>0</v>
      </c>
      <c r="AH13" s="328">
        <v>0</v>
      </c>
      <c r="AI13" s="328">
        <v>0</v>
      </c>
      <c r="AJ13" s="328">
        <v>0</v>
      </c>
      <c r="AK13" s="223"/>
      <c r="AL13" s="328">
        <v>0</v>
      </c>
      <c r="AM13" s="328">
        <v>0</v>
      </c>
      <c r="AN13" s="328">
        <v>0</v>
      </c>
      <c r="AO13" s="328">
        <v>0</v>
      </c>
      <c r="AP13" s="328">
        <v>0</v>
      </c>
      <c r="AQ13" s="223"/>
      <c r="AR13" s="328">
        <v>0</v>
      </c>
      <c r="AS13" s="10"/>
      <c r="AT13" s="10"/>
      <c r="AU13" s="10"/>
      <c r="AV13" s="10"/>
      <c r="AW13" s="223"/>
      <c r="AX13" s="328">
        <v>0</v>
      </c>
      <c r="AY13" s="10">
        <v>0</v>
      </c>
      <c r="AZ13" s="10">
        <v>0</v>
      </c>
      <c r="BA13" s="10">
        <v>0</v>
      </c>
      <c r="BB13" s="10">
        <v>0</v>
      </c>
      <c r="BC13" s="223"/>
      <c r="BD13" s="328"/>
      <c r="BE13" s="10"/>
      <c r="BF13" s="10"/>
      <c r="BG13" s="10"/>
      <c r="BH13" s="10"/>
      <c r="BI13" s="223"/>
      <c r="BJ13" s="328"/>
      <c r="BK13" s="10"/>
      <c r="BL13" s="10"/>
      <c r="BM13" s="10"/>
      <c r="BN13" s="10"/>
      <c r="BO13" s="223"/>
      <c r="BP13" s="328"/>
      <c r="BQ13" s="10"/>
      <c r="BR13" s="10"/>
      <c r="BS13" s="10"/>
      <c r="BT13" s="10"/>
      <c r="BU13" s="223"/>
      <c r="BV13" s="328"/>
      <c r="BW13" s="10"/>
      <c r="BX13" s="10"/>
      <c r="BY13" s="10"/>
      <c r="BZ13" s="10"/>
      <c r="CA13" s="223"/>
      <c r="CB13" s="328"/>
      <c r="CC13" s="10"/>
      <c r="CD13" s="10"/>
      <c r="CE13" s="10"/>
      <c r="CF13" s="10"/>
      <c r="CG13" s="223"/>
      <c r="CH13" s="328"/>
      <c r="CI13" s="10"/>
      <c r="CJ13" s="10"/>
      <c r="CK13" s="10"/>
      <c r="CL13" s="10"/>
      <c r="CM13" s="223"/>
    </row>
    <row r="14" spans="1:91" s="224" customFormat="1" ht="12.75" customHeight="1" x14ac:dyDescent="0.2">
      <c r="A14" s="339" t="s">
        <v>231</v>
      </c>
      <c r="B14" s="328">
        <v>0</v>
      </c>
      <c r="C14" s="134"/>
      <c r="D14" s="134"/>
      <c r="E14" s="134"/>
      <c r="F14" s="10"/>
      <c r="G14" s="223"/>
      <c r="H14" s="328">
        <v>0</v>
      </c>
      <c r="I14" s="328"/>
      <c r="J14" s="328"/>
      <c r="K14" s="328"/>
      <c r="L14" s="328"/>
      <c r="M14" s="223"/>
      <c r="N14" s="328">
        <v>0</v>
      </c>
      <c r="O14" s="328"/>
      <c r="P14" s="328"/>
      <c r="Q14" s="328"/>
      <c r="R14" s="328"/>
      <c r="S14" s="223"/>
      <c r="T14" s="328">
        <v>0</v>
      </c>
      <c r="U14" s="328">
        <v>0</v>
      </c>
      <c r="V14" s="328">
        <v>0</v>
      </c>
      <c r="W14" s="328">
        <v>0</v>
      </c>
      <c r="X14" s="328">
        <v>0</v>
      </c>
      <c r="Y14" s="223"/>
      <c r="Z14" s="328">
        <v>0</v>
      </c>
      <c r="AA14" s="328">
        <v>0</v>
      </c>
      <c r="AB14" s="328">
        <v>0</v>
      </c>
      <c r="AC14" s="328">
        <v>0</v>
      </c>
      <c r="AD14" s="328">
        <v>0</v>
      </c>
      <c r="AE14" s="223"/>
      <c r="AF14" s="328">
        <v>0</v>
      </c>
      <c r="AG14" s="328">
        <v>0</v>
      </c>
      <c r="AH14" s="328">
        <v>0</v>
      </c>
      <c r="AI14" s="328">
        <v>0</v>
      </c>
      <c r="AJ14" s="328">
        <v>0</v>
      </c>
      <c r="AK14" s="223"/>
      <c r="AL14" s="328">
        <v>0</v>
      </c>
      <c r="AM14" s="328">
        <v>0</v>
      </c>
      <c r="AN14" s="328">
        <v>0</v>
      </c>
      <c r="AO14" s="328">
        <v>0</v>
      </c>
      <c r="AP14" s="328">
        <v>0</v>
      </c>
      <c r="AQ14" s="223"/>
      <c r="AR14" s="328">
        <v>0</v>
      </c>
      <c r="AS14" s="10"/>
      <c r="AT14" s="10"/>
      <c r="AU14" s="10"/>
      <c r="AV14" s="10"/>
      <c r="AW14" s="223"/>
      <c r="AX14" s="328">
        <v>0</v>
      </c>
      <c r="AY14" s="10">
        <v>0</v>
      </c>
      <c r="AZ14" s="10">
        <v>0</v>
      </c>
      <c r="BA14" s="10">
        <v>0</v>
      </c>
      <c r="BB14" s="10">
        <v>0</v>
      </c>
      <c r="BC14" s="223"/>
      <c r="BD14" s="328"/>
      <c r="BE14" s="10"/>
      <c r="BF14" s="10"/>
      <c r="BG14" s="10"/>
      <c r="BH14" s="10"/>
      <c r="BI14" s="223"/>
      <c r="BJ14" s="328"/>
      <c r="BK14" s="10"/>
      <c r="BL14" s="10"/>
      <c r="BM14" s="10"/>
      <c r="BN14" s="10"/>
      <c r="BO14" s="223"/>
      <c r="BP14" s="328"/>
      <c r="BQ14" s="10"/>
      <c r="BR14" s="10"/>
      <c r="BS14" s="10"/>
      <c r="BT14" s="10"/>
      <c r="BU14" s="223"/>
      <c r="BV14" s="328"/>
      <c r="BW14" s="10"/>
      <c r="BX14" s="10"/>
      <c r="BY14" s="10"/>
      <c r="BZ14" s="10"/>
      <c r="CA14" s="223"/>
      <c r="CB14" s="328"/>
      <c r="CC14" s="10"/>
      <c r="CD14" s="10"/>
      <c r="CE14" s="10"/>
      <c r="CF14" s="10"/>
      <c r="CG14" s="223"/>
      <c r="CH14" s="328"/>
      <c r="CI14" s="10"/>
      <c r="CJ14" s="10"/>
      <c r="CK14" s="10"/>
      <c r="CL14" s="10"/>
      <c r="CM14" s="223"/>
    </row>
    <row r="15" spans="1:91" ht="12.75" customHeight="1" x14ac:dyDescent="0.2">
      <c r="A15" s="244" t="s">
        <v>193</v>
      </c>
      <c r="B15" s="250">
        <v>103</v>
      </c>
      <c r="C15" s="250">
        <v>103</v>
      </c>
      <c r="D15" s="250">
        <v>103</v>
      </c>
      <c r="E15" s="250">
        <v>103</v>
      </c>
      <c r="F15" s="250">
        <v>103</v>
      </c>
      <c r="G15" s="208"/>
      <c r="H15" s="250">
        <v>103</v>
      </c>
      <c r="I15" s="250">
        <v>103</v>
      </c>
      <c r="J15" s="250">
        <v>103</v>
      </c>
      <c r="K15" s="250">
        <v>103</v>
      </c>
      <c r="L15" s="250">
        <v>103</v>
      </c>
      <c r="M15" s="208"/>
      <c r="N15" s="250">
        <v>103</v>
      </c>
      <c r="O15" s="250">
        <v>103</v>
      </c>
      <c r="P15" s="250">
        <v>103</v>
      </c>
      <c r="Q15" s="250">
        <v>103</v>
      </c>
      <c r="R15" s="250">
        <v>103</v>
      </c>
      <c r="S15" s="208"/>
      <c r="T15" s="250">
        <v>103</v>
      </c>
      <c r="U15" s="250">
        <v>103</v>
      </c>
      <c r="V15" s="250">
        <v>103</v>
      </c>
      <c r="W15" s="250">
        <v>103</v>
      </c>
      <c r="X15" s="250">
        <v>103</v>
      </c>
      <c r="Y15" s="208"/>
      <c r="Z15" s="250">
        <v>103</v>
      </c>
      <c r="AA15" s="250">
        <v>103</v>
      </c>
      <c r="AB15" s="250">
        <v>103</v>
      </c>
      <c r="AC15" s="250">
        <v>103</v>
      </c>
      <c r="AD15" s="250">
        <v>103</v>
      </c>
      <c r="AE15" s="208"/>
      <c r="AF15" s="250">
        <v>103</v>
      </c>
      <c r="AG15" s="250">
        <v>103</v>
      </c>
      <c r="AH15" s="250">
        <v>103</v>
      </c>
      <c r="AI15" s="250">
        <v>103</v>
      </c>
      <c r="AJ15" s="250">
        <v>103</v>
      </c>
      <c r="AK15" s="208"/>
      <c r="AL15" s="250">
        <v>103</v>
      </c>
      <c r="AM15" s="250">
        <v>103</v>
      </c>
      <c r="AN15" s="250">
        <v>103</v>
      </c>
      <c r="AO15" s="250">
        <v>103</v>
      </c>
      <c r="AP15" s="250">
        <v>103</v>
      </c>
      <c r="AQ15" s="208"/>
      <c r="AR15" s="250">
        <v>103</v>
      </c>
      <c r="AS15" s="250">
        <v>103</v>
      </c>
      <c r="AT15" s="250">
        <v>103</v>
      </c>
      <c r="AU15" s="250">
        <v>103</v>
      </c>
      <c r="AV15" s="250">
        <v>103</v>
      </c>
      <c r="AW15" s="208"/>
      <c r="AX15" s="250">
        <v>103</v>
      </c>
      <c r="AY15" s="250">
        <v>103</v>
      </c>
      <c r="AZ15" s="250">
        <v>103</v>
      </c>
      <c r="BA15" s="250">
        <v>103</v>
      </c>
      <c r="BB15" s="250">
        <v>103</v>
      </c>
      <c r="BC15" s="208"/>
      <c r="BD15" s="250">
        <v>103</v>
      </c>
      <c r="BE15" s="250">
        <v>103</v>
      </c>
      <c r="BF15" s="250">
        <v>103</v>
      </c>
      <c r="BG15" s="250">
        <v>103</v>
      </c>
      <c r="BH15" s="250">
        <v>103</v>
      </c>
      <c r="BI15" s="208"/>
      <c r="BJ15" s="250">
        <v>103</v>
      </c>
      <c r="BK15" s="250">
        <v>103</v>
      </c>
      <c r="BL15" s="250">
        <v>103</v>
      </c>
      <c r="BM15" s="250">
        <v>103</v>
      </c>
      <c r="BN15" s="250">
        <v>103</v>
      </c>
      <c r="BO15" s="208"/>
      <c r="BP15" s="250">
        <v>103</v>
      </c>
      <c r="BQ15" s="250">
        <v>103</v>
      </c>
      <c r="BR15" s="250">
        <v>103</v>
      </c>
      <c r="BS15" s="250">
        <v>103</v>
      </c>
      <c r="BT15" s="250">
        <v>103</v>
      </c>
      <c r="BU15" s="208"/>
      <c r="BV15" s="250">
        <v>103</v>
      </c>
      <c r="BW15" s="250">
        <v>103</v>
      </c>
      <c r="BX15" s="250">
        <v>103</v>
      </c>
      <c r="BY15" s="250">
        <v>103</v>
      </c>
      <c r="BZ15" s="250">
        <v>103</v>
      </c>
      <c r="CA15" s="208"/>
      <c r="CB15" s="250">
        <v>103</v>
      </c>
      <c r="CC15" s="250">
        <v>103</v>
      </c>
      <c r="CD15" s="250">
        <v>103</v>
      </c>
      <c r="CE15" s="250">
        <v>103</v>
      </c>
      <c r="CF15" s="250">
        <v>103</v>
      </c>
      <c r="CG15" s="208"/>
      <c r="CH15" s="250">
        <v>103</v>
      </c>
      <c r="CI15" s="250">
        <v>103</v>
      </c>
      <c r="CJ15" s="250">
        <v>103</v>
      </c>
      <c r="CK15" s="250">
        <v>103</v>
      </c>
      <c r="CL15" s="250">
        <v>103</v>
      </c>
      <c r="CM15" s="208"/>
    </row>
    <row r="16" spans="1:91" ht="12.75" customHeight="1" x14ac:dyDescent="0.2">
      <c r="A16" s="155" t="s">
        <v>140</v>
      </c>
      <c r="B16" s="108"/>
      <c r="C16" s="108"/>
      <c r="D16" s="108"/>
      <c r="E16" s="108"/>
      <c r="F16" s="108"/>
      <c r="G16" s="208"/>
      <c r="H16" s="108"/>
      <c r="I16" s="108"/>
      <c r="J16" s="108"/>
      <c r="K16" s="108"/>
      <c r="L16" s="108"/>
      <c r="M16" s="208"/>
      <c r="N16" s="108"/>
      <c r="O16" s="108"/>
      <c r="P16" s="108"/>
      <c r="Q16" s="108"/>
      <c r="R16" s="108"/>
      <c r="S16" s="208"/>
      <c r="T16" s="108"/>
      <c r="U16" s="108"/>
      <c r="V16" s="108"/>
      <c r="W16" s="108"/>
      <c r="X16" s="108"/>
      <c r="Y16" s="208"/>
      <c r="Z16" s="108"/>
      <c r="AA16" s="108"/>
      <c r="AB16" s="108"/>
      <c r="AC16" s="108"/>
      <c r="AD16" s="108"/>
      <c r="AE16" s="208"/>
      <c r="AF16" s="108"/>
      <c r="AG16" s="108"/>
      <c r="AH16" s="108"/>
      <c r="AI16" s="108"/>
      <c r="AJ16" s="108"/>
      <c r="AK16" s="208"/>
      <c r="AL16" s="108"/>
      <c r="AM16" s="108"/>
      <c r="AN16" s="108"/>
      <c r="AO16" s="108"/>
      <c r="AP16" s="108"/>
      <c r="AQ16" s="208"/>
      <c r="AR16" s="108"/>
      <c r="AS16" s="108"/>
      <c r="AT16" s="108"/>
      <c r="AU16" s="108"/>
      <c r="AV16" s="108"/>
      <c r="AW16" s="208"/>
      <c r="AX16" s="108"/>
      <c r="AY16" s="108"/>
      <c r="AZ16" s="108"/>
      <c r="BA16" s="108"/>
      <c r="BB16" s="108"/>
      <c r="BC16" s="208"/>
      <c r="BD16" s="108"/>
      <c r="BE16" s="108"/>
      <c r="BF16" s="108"/>
      <c r="BG16" s="108"/>
      <c r="BH16" s="108"/>
      <c r="BI16" s="208"/>
      <c r="BJ16" s="108"/>
      <c r="BK16" s="108"/>
      <c r="BL16" s="108"/>
      <c r="BM16" s="108"/>
      <c r="BN16" s="108"/>
      <c r="BO16" s="208"/>
      <c r="BP16" s="108"/>
      <c r="BQ16" s="108"/>
      <c r="BR16" s="108"/>
      <c r="BS16" s="108"/>
      <c r="BT16" s="108"/>
      <c r="BU16" s="208"/>
      <c r="BV16" s="108"/>
      <c r="BW16" s="108"/>
      <c r="BX16" s="108"/>
      <c r="BY16" s="108"/>
      <c r="BZ16" s="108"/>
      <c r="CA16" s="208"/>
      <c r="CB16" s="108"/>
      <c r="CC16" s="108"/>
      <c r="CD16" s="108"/>
      <c r="CE16" s="108"/>
      <c r="CF16" s="108"/>
      <c r="CG16" s="208"/>
      <c r="CH16" s="108"/>
      <c r="CI16" s="108"/>
      <c r="CJ16" s="108"/>
      <c r="CK16" s="108"/>
      <c r="CL16" s="108"/>
      <c r="CM16" s="208"/>
    </row>
    <row r="17" spans="1:91" s="281" customFormat="1" ht="12.75" customHeight="1" x14ac:dyDescent="0.2">
      <c r="A17" s="350" t="s">
        <v>118</v>
      </c>
      <c r="B17" s="179"/>
      <c r="C17" s="179"/>
      <c r="D17" s="179"/>
      <c r="E17" s="179"/>
      <c r="F17" s="179"/>
      <c r="G17" s="241"/>
      <c r="H17" s="179">
        <v>9.8372254982327617E-7</v>
      </c>
      <c r="I17" s="179"/>
      <c r="J17" s="179"/>
      <c r="K17" s="179"/>
      <c r="L17" s="179"/>
      <c r="M17" s="241"/>
      <c r="N17" s="179"/>
      <c r="O17" s="179"/>
      <c r="P17" s="179"/>
      <c r="Q17" s="179"/>
      <c r="R17" s="179"/>
      <c r="S17" s="241"/>
      <c r="T17" s="179">
        <v>4.2217346024205791E-7</v>
      </c>
      <c r="U17" s="179">
        <v>4.9480000000000001E-7</v>
      </c>
      <c r="V17" s="179">
        <v>5.3869999999999992E-7</v>
      </c>
      <c r="W17" s="179">
        <v>5.6330000000000007E-7</v>
      </c>
      <c r="X17" s="179">
        <v>5.7579999999999995E-7</v>
      </c>
      <c r="Y17" s="241"/>
      <c r="Z17" s="179">
        <v>3.2000000000000001E-7</v>
      </c>
      <c r="AA17" s="179">
        <v>5.7850000000000005E-7</v>
      </c>
      <c r="AB17" s="179">
        <v>7.0050000000000001E-7</v>
      </c>
      <c r="AC17" s="179">
        <v>7.5799999999999998E-7</v>
      </c>
      <c r="AD17" s="179">
        <v>7.836E-7</v>
      </c>
      <c r="AE17" s="241"/>
      <c r="AF17" s="179">
        <v>4.193E-7</v>
      </c>
      <c r="AG17" s="179">
        <v>9.0390000000000004E-7</v>
      </c>
      <c r="AH17" s="179">
        <v>1.2250000000000001E-6</v>
      </c>
      <c r="AI17" s="179">
        <v>1.4169999999999999E-6</v>
      </c>
      <c r="AJ17" s="179">
        <v>1.522E-6</v>
      </c>
      <c r="AK17" s="241"/>
      <c r="AL17" s="179">
        <v>6.4130000000000001E-7</v>
      </c>
      <c r="AM17" s="179">
        <v>1.6449999999999999E-6</v>
      </c>
      <c r="AN17" s="179">
        <v>2.367E-6</v>
      </c>
      <c r="AO17" s="179">
        <v>2.8260000000000001E-6</v>
      </c>
      <c r="AP17" s="179">
        <v>3.101E-6</v>
      </c>
      <c r="AQ17" s="241"/>
      <c r="AR17" s="179"/>
      <c r="AS17" s="179"/>
      <c r="AT17" s="179"/>
      <c r="AU17" s="179"/>
      <c r="AV17" s="179"/>
      <c r="AW17" s="241"/>
      <c r="AX17" s="179"/>
      <c r="AY17" s="179"/>
      <c r="AZ17" s="179"/>
      <c r="BA17" s="179"/>
      <c r="BB17" s="179"/>
      <c r="BC17" s="241"/>
      <c r="BD17" s="179"/>
      <c r="BE17" s="179"/>
      <c r="BF17" s="179"/>
      <c r="BG17" s="179"/>
      <c r="BH17" s="179"/>
      <c r="BI17" s="241"/>
      <c r="BJ17" s="179"/>
      <c r="BK17" s="179"/>
      <c r="BL17" s="179"/>
      <c r="BM17" s="179"/>
      <c r="BN17" s="179"/>
      <c r="BO17" s="241"/>
      <c r="BP17" s="179"/>
      <c r="BQ17" s="179"/>
      <c r="BR17" s="179"/>
      <c r="BS17" s="179"/>
      <c r="BT17" s="179"/>
      <c r="BU17" s="241"/>
      <c r="BV17" s="179"/>
      <c r="BW17" s="179"/>
      <c r="BX17" s="179"/>
      <c r="BY17" s="179"/>
      <c r="BZ17" s="179"/>
      <c r="CA17" s="241"/>
      <c r="CB17" s="179"/>
      <c r="CC17" s="179"/>
      <c r="CD17" s="179"/>
      <c r="CE17" s="179"/>
      <c r="CF17" s="179"/>
      <c r="CG17" s="241"/>
      <c r="CH17" s="179"/>
      <c r="CI17" s="179"/>
      <c r="CJ17" s="179"/>
      <c r="CK17" s="179"/>
      <c r="CL17" s="179"/>
      <c r="CM17" s="241"/>
    </row>
    <row r="18" spans="1:91" s="281" customFormat="1" ht="12.75" customHeight="1" x14ac:dyDescent="0.2">
      <c r="A18" s="351" t="s">
        <v>79</v>
      </c>
      <c r="B18" s="24"/>
      <c r="C18" s="24"/>
      <c r="D18" s="24"/>
      <c r="E18" s="24"/>
      <c r="F18" s="24"/>
      <c r="G18" s="241"/>
      <c r="H18" s="24"/>
      <c r="I18" s="24"/>
      <c r="J18" s="24"/>
      <c r="K18" s="24"/>
      <c r="L18" s="24"/>
      <c r="M18" s="241"/>
      <c r="N18" s="24"/>
      <c r="O18" s="24"/>
      <c r="P18" s="24"/>
      <c r="Q18" s="24"/>
      <c r="R18" s="24"/>
      <c r="S18" s="241"/>
      <c r="T18" s="24"/>
      <c r="U18" s="24"/>
      <c r="V18" s="24"/>
      <c r="W18" s="24"/>
      <c r="X18" s="24"/>
      <c r="Y18" s="241"/>
      <c r="Z18" s="24"/>
      <c r="AA18" s="24"/>
      <c r="AB18" s="24"/>
      <c r="AC18" s="24"/>
      <c r="AD18" s="24"/>
      <c r="AE18" s="241"/>
      <c r="AF18" s="24"/>
      <c r="AG18" s="24"/>
      <c r="AH18" s="24"/>
      <c r="AI18" s="24"/>
      <c r="AJ18" s="24"/>
      <c r="AK18" s="241"/>
      <c r="AL18" s="24"/>
      <c r="AM18" s="24"/>
      <c r="AN18" s="24"/>
      <c r="AO18" s="24"/>
      <c r="AP18" s="24"/>
      <c r="AQ18" s="241"/>
      <c r="AR18" s="24"/>
      <c r="AS18" s="24"/>
      <c r="AT18" s="24"/>
      <c r="AU18" s="24"/>
      <c r="AV18" s="24"/>
      <c r="AW18" s="241"/>
      <c r="AX18" s="24"/>
      <c r="AY18" s="24"/>
      <c r="AZ18" s="24"/>
      <c r="BA18" s="24"/>
      <c r="BB18" s="24"/>
      <c r="BC18" s="241"/>
      <c r="BD18" s="24"/>
      <c r="BE18" s="24"/>
      <c r="BF18" s="24"/>
      <c r="BG18" s="24"/>
      <c r="BH18" s="24"/>
      <c r="BI18" s="241"/>
      <c r="BJ18" s="24"/>
      <c r="BK18" s="24"/>
      <c r="BL18" s="24"/>
      <c r="BM18" s="24"/>
      <c r="BN18" s="24"/>
      <c r="BO18" s="241"/>
      <c r="BP18" s="24"/>
      <c r="BQ18" s="24"/>
      <c r="BR18" s="24"/>
      <c r="BS18" s="24"/>
      <c r="BT18" s="24"/>
      <c r="BU18" s="241"/>
      <c r="BV18" s="24"/>
      <c r="BW18" s="24"/>
      <c r="BX18" s="24"/>
      <c r="BY18" s="24"/>
      <c r="BZ18" s="24"/>
      <c r="CA18" s="241"/>
      <c r="CB18" s="24"/>
      <c r="CC18" s="24"/>
      <c r="CD18" s="24"/>
      <c r="CE18" s="24"/>
      <c r="CF18" s="24"/>
      <c r="CG18" s="241"/>
      <c r="CH18" s="24"/>
      <c r="CI18" s="24"/>
      <c r="CJ18" s="24"/>
      <c r="CK18" s="24"/>
      <c r="CL18" s="24"/>
      <c r="CM18" s="241"/>
    </row>
    <row r="19" spans="1:91" s="281" customFormat="1" ht="12.75" customHeight="1" x14ac:dyDescent="0.2">
      <c r="A19" s="351" t="s">
        <v>80</v>
      </c>
      <c r="B19" s="24"/>
      <c r="C19" s="24"/>
      <c r="D19" s="24"/>
      <c r="E19" s="24"/>
      <c r="F19" s="24"/>
      <c r="G19" s="241"/>
      <c r="H19" s="24">
        <v>4.8390947595780477E-18</v>
      </c>
      <c r="I19" s="24"/>
      <c r="J19" s="24"/>
      <c r="K19" s="24"/>
      <c r="L19" s="24"/>
      <c r="M19" s="241"/>
      <c r="N19" s="24"/>
      <c r="O19" s="24"/>
      <c r="P19" s="24"/>
      <c r="Q19" s="24"/>
      <c r="R19" s="24"/>
      <c r="S19" s="241"/>
      <c r="T19" s="24">
        <v>0</v>
      </c>
      <c r="U19" s="24">
        <v>1.3959999999999999E-18</v>
      </c>
      <c r="V19" s="24">
        <v>1.9369999999999998E-18</v>
      </c>
      <c r="W19" s="24">
        <v>2.1789999999999997E-18</v>
      </c>
      <c r="X19" s="24">
        <v>2.3400000000000003E-18</v>
      </c>
      <c r="Y19" s="241"/>
      <c r="Z19" s="24">
        <v>1.7560000000000001E-18</v>
      </c>
      <c r="AA19" s="24">
        <v>2.6160000000000002E-18</v>
      </c>
      <c r="AB19" s="24">
        <v>2.9299999999999998E-18</v>
      </c>
      <c r="AC19" s="24">
        <v>3.0789999999999999E-18</v>
      </c>
      <c r="AD19" s="24">
        <v>3.1539999999999999E-18</v>
      </c>
      <c r="AE19" s="241"/>
      <c r="AF19" s="24">
        <v>2.7580000000000003E-18</v>
      </c>
      <c r="AG19" s="24">
        <v>5.3320000000000006E-18</v>
      </c>
      <c r="AH19" s="24">
        <v>6.015E-18</v>
      </c>
      <c r="AI19" s="24">
        <v>6.2649999999999994E-18</v>
      </c>
      <c r="AJ19" s="24">
        <v>6.3229999999999994E-18</v>
      </c>
      <c r="AK19" s="241"/>
      <c r="AL19" s="24">
        <v>2.7350000000000001E-18</v>
      </c>
      <c r="AM19" s="24">
        <v>5.1969999999999994E-18</v>
      </c>
      <c r="AN19" s="24">
        <v>5.7740000000000002E-18</v>
      </c>
      <c r="AO19" s="24">
        <v>5.899E-18</v>
      </c>
      <c r="AP19" s="24">
        <v>5.9189999999999999E-18</v>
      </c>
      <c r="AQ19" s="241"/>
      <c r="AR19" s="24"/>
      <c r="AS19" s="24"/>
      <c r="AT19" s="24"/>
      <c r="AU19" s="24"/>
      <c r="AV19" s="24"/>
      <c r="AW19" s="241"/>
      <c r="AX19" s="24"/>
      <c r="AY19" s="24"/>
      <c r="AZ19" s="24"/>
      <c r="BA19" s="24"/>
      <c r="BB19" s="24"/>
      <c r="BC19" s="241"/>
      <c r="BD19" s="24"/>
      <c r="BE19" s="24"/>
      <c r="BF19" s="24"/>
      <c r="BG19" s="24"/>
      <c r="BH19" s="24"/>
      <c r="BI19" s="241"/>
      <c r="BJ19" s="24"/>
      <c r="BK19" s="24"/>
      <c r="BL19" s="24"/>
      <c r="BM19" s="24"/>
      <c r="BN19" s="24"/>
      <c r="BO19" s="241"/>
      <c r="BP19" s="24"/>
      <c r="BQ19" s="24"/>
      <c r="BR19" s="24"/>
      <c r="BS19" s="24"/>
      <c r="BT19" s="24"/>
      <c r="BU19" s="241"/>
      <c r="BV19" s="24"/>
      <c r="BW19" s="24"/>
      <c r="BX19" s="24"/>
      <c r="BY19" s="24"/>
      <c r="BZ19" s="24"/>
      <c r="CA19" s="241"/>
      <c r="CB19" s="24"/>
      <c r="CC19" s="24"/>
      <c r="CD19" s="24"/>
      <c r="CE19" s="24"/>
      <c r="CF19" s="24"/>
      <c r="CG19" s="241"/>
      <c r="CH19" s="24"/>
      <c r="CI19" s="24"/>
      <c r="CJ19" s="24"/>
      <c r="CK19" s="24"/>
      <c r="CL19" s="24"/>
      <c r="CM19" s="241"/>
    </row>
    <row r="20" spans="1:91" s="281" customFormat="1" ht="12.75" customHeight="1" x14ac:dyDescent="0.2">
      <c r="A20" s="351" t="s">
        <v>81</v>
      </c>
      <c r="B20" s="24"/>
      <c r="C20" s="24"/>
      <c r="D20" s="24"/>
      <c r="E20" s="24"/>
      <c r="F20" s="24"/>
      <c r="G20" s="241"/>
      <c r="H20" s="24">
        <v>7.2852481585081989E-12</v>
      </c>
      <c r="I20" s="24"/>
      <c r="J20" s="24"/>
      <c r="K20" s="24"/>
      <c r="L20" s="24"/>
      <c r="M20" s="241"/>
      <c r="N20" s="24"/>
      <c r="O20" s="24"/>
      <c r="P20" s="24"/>
      <c r="Q20" s="24"/>
      <c r="R20" s="24"/>
      <c r="S20" s="241"/>
      <c r="T20" s="24"/>
      <c r="U20" s="24"/>
      <c r="V20" s="24"/>
      <c r="W20" s="24"/>
      <c r="X20" s="24"/>
      <c r="Y20" s="241"/>
      <c r="Z20" s="24"/>
      <c r="AA20" s="24"/>
      <c r="AB20" s="24"/>
      <c r="AC20" s="24"/>
      <c r="AD20" s="24"/>
      <c r="AE20" s="241"/>
      <c r="AF20" s="24"/>
      <c r="AG20" s="24"/>
      <c r="AH20" s="24"/>
      <c r="AI20" s="24"/>
      <c r="AJ20" s="24"/>
      <c r="AK20" s="241"/>
      <c r="AL20" s="24"/>
      <c r="AM20" s="24"/>
      <c r="AN20" s="24"/>
      <c r="AO20" s="24"/>
      <c r="AP20" s="24"/>
      <c r="AQ20" s="241"/>
      <c r="AR20" s="24"/>
      <c r="AS20" s="24"/>
      <c r="AT20" s="24"/>
      <c r="AU20" s="24"/>
      <c r="AV20" s="24"/>
      <c r="AW20" s="241"/>
      <c r="AX20" s="24"/>
      <c r="AY20" s="24"/>
      <c r="AZ20" s="24"/>
      <c r="BA20" s="24"/>
      <c r="BB20" s="24"/>
      <c r="BC20" s="241"/>
      <c r="BD20" s="24"/>
      <c r="BE20" s="24"/>
      <c r="BF20" s="24"/>
      <c r="BG20" s="24"/>
      <c r="BH20" s="24"/>
      <c r="BI20" s="241"/>
      <c r="BJ20" s="24"/>
      <c r="BK20" s="24"/>
      <c r="BL20" s="24"/>
      <c r="BM20" s="24"/>
      <c r="BN20" s="24"/>
      <c r="BO20" s="241"/>
      <c r="BP20" s="24"/>
      <c r="BQ20" s="24"/>
      <c r="BR20" s="24"/>
      <c r="BS20" s="24"/>
      <c r="BT20" s="24"/>
      <c r="BU20" s="241"/>
      <c r="BV20" s="24"/>
      <c r="BW20" s="24"/>
      <c r="BX20" s="24"/>
      <c r="BY20" s="24"/>
      <c r="BZ20" s="24"/>
      <c r="CA20" s="241"/>
      <c r="CB20" s="24"/>
      <c r="CC20" s="24"/>
      <c r="CD20" s="24"/>
      <c r="CE20" s="24"/>
      <c r="CF20" s="24"/>
      <c r="CG20" s="241"/>
      <c r="CH20" s="24"/>
      <c r="CI20" s="24"/>
      <c r="CJ20" s="24"/>
      <c r="CK20" s="24"/>
      <c r="CL20" s="24"/>
      <c r="CM20" s="241"/>
    </row>
    <row r="21" spans="1:91" s="281" customFormat="1" ht="12.75" customHeight="1" x14ac:dyDescent="0.2">
      <c r="A21" s="351" t="s">
        <v>38</v>
      </c>
      <c r="B21" s="24"/>
      <c r="C21" s="24"/>
      <c r="D21" s="24"/>
      <c r="E21" s="24"/>
      <c r="F21" s="24"/>
      <c r="G21" s="241"/>
      <c r="H21" s="24">
        <v>2.3375288245419382E-18</v>
      </c>
      <c r="I21" s="24"/>
      <c r="J21" s="24"/>
      <c r="K21" s="24"/>
      <c r="L21" s="24"/>
      <c r="M21" s="241"/>
      <c r="N21" s="24"/>
      <c r="O21" s="24"/>
      <c r="P21" s="24"/>
      <c r="Q21" s="24"/>
      <c r="R21" s="24"/>
      <c r="S21" s="241"/>
      <c r="T21" s="24"/>
      <c r="U21" s="24"/>
      <c r="V21" s="24"/>
      <c r="W21" s="24"/>
      <c r="X21" s="24"/>
      <c r="Y21" s="241"/>
      <c r="Z21" s="24"/>
      <c r="AA21" s="24"/>
      <c r="AB21" s="24"/>
      <c r="AC21" s="24"/>
      <c r="AD21" s="24"/>
      <c r="AE21" s="241"/>
      <c r="AF21" s="24"/>
      <c r="AG21" s="24"/>
      <c r="AH21" s="24"/>
      <c r="AI21" s="24"/>
      <c r="AJ21" s="24"/>
      <c r="AK21" s="241"/>
      <c r="AL21" s="24"/>
      <c r="AM21" s="24"/>
      <c r="AN21" s="24"/>
      <c r="AO21" s="24"/>
      <c r="AP21" s="24"/>
      <c r="AQ21" s="241"/>
      <c r="AR21" s="24"/>
      <c r="AS21" s="24"/>
      <c r="AT21" s="24"/>
      <c r="AU21" s="24"/>
      <c r="AV21" s="24"/>
      <c r="AW21" s="241"/>
      <c r="AX21" s="24"/>
      <c r="AY21" s="24"/>
      <c r="AZ21" s="24"/>
      <c r="BA21" s="24"/>
      <c r="BB21" s="24"/>
      <c r="BC21" s="241"/>
      <c r="BD21" s="24"/>
      <c r="BE21" s="24"/>
      <c r="BF21" s="24"/>
      <c r="BG21" s="24"/>
      <c r="BH21" s="24"/>
      <c r="BI21" s="241"/>
      <c r="BJ21" s="24"/>
      <c r="BK21" s="24"/>
      <c r="BL21" s="24"/>
      <c r="BM21" s="24"/>
      <c r="BN21" s="24"/>
      <c r="BO21" s="241"/>
      <c r="BP21" s="24"/>
      <c r="BQ21" s="24"/>
      <c r="BR21" s="24"/>
      <c r="BS21" s="24"/>
      <c r="BT21" s="24"/>
      <c r="BU21" s="241"/>
      <c r="BV21" s="24"/>
      <c r="BW21" s="24"/>
      <c r="BX21" s="24"/>
      <c r="BY21" s="24"/>
      <c r="BZ21" s="24"/>
      <c r="CA21" s="241"/>
      <c r="CB21" s="24"/>
      <c r="CC21" s="24"/>
      <c r="CD21" s="24"/>
      <c r="CE21" s="24"/>
      <c r="CF21" s="24"/>
      <c r="CG21" s="241"/>
      <c r="CH21" s="24"/>
      <c r="CI21" s="24"/>
      <c r="CJ21" s="24"/>
      <c r="CK21" s="24"/>
      <c r="CL21" s="24"/>
      <c r="CM21" s="241"/>
    </row>
    <row r="22" spans="1:91" s="281" customFormat="1" ht="12.75" customHeight="1" x14ac:dyDescent="0.2">
      <c r="A22" s="351" t="s">
        <v>82</v>
      </c>
      <c r="B22" s="24"/>
      <c r="C22" s="24"/>
      <c r="D22" s="24"/>
      <c r="E22" s="24"/>
      <c r="F22" s="24"/>
      <c r="G22" s="241"/>
      <c r="H22" s="24">
        <v>1.0904466942728375E-15</v>
      </c>
      <c r="I22" s="24"/>
      <c r="J22" s="24"/>
      <c r="K22" s="24"/>
      <c r="L22" s="24"/>
      <c r="M22" s="241"/>
      <c r="N22" s="24"/>
      <c r="O22" s="24"/>
      <c r="P22" s="24"/>
      <c r="Q22" s="24"/>
      <c r="R22" s="24"/>
      <c r="S22" s="241"/>
      <c r="T22" s="24"/>
      <c r="U22" s="24"/>
      <c r="V22" s="24"/>
      <c r="W22" s="24"/>
      <c r="X22" s="24"/>
      <c r="Y22" s="241"/>
      <c r="Z22" s="24"/>
      <c r="AA22" s="24"/>
      <c r="AB22" s="24"/>
      <c r="AC22" s="24"/>
      <c r="AD22" s="24"/>
      <c r="AE22" s="241"/>
      <c r="AF22" s="24"/>
      <c r="AG22" s="24"/>
      <c r="AH22" s="24"/>
      <c r="AI22" s="24"/>
      <c r="AJ22" s="24"/>
      <c r="AK22" s="241"/>
      <c r="AL22" s="24"/>
      <c r="AM22" s="24"/>
      <c r="AN22" s="24"/>
      <c r="AO22" s="24"/>
      <c r="AP22" s="24"/>
      <c r="AQ22" s="241"/>
      <c r="AR22" s="24"/>
      <c r="AS22" s="24"/>
      <c r="AT22" s="24"/>
      <c r="AU22" s="24"/>
      <c r="AV22" s="24"/>
      <c r="AW22" s="241"/>
      <c r="AX22" s="24"/>
      <c r="AY22" s="24"/>
      <c r="AZ22" s="24"/>
      <c r="BA22" s="24"/>
      <c r="BB22" s="24"/>
      <c r="BC22" s="241"/>
      <c r="BD22" s="24"/>
      <c r="BE22" s="24"/>
      <c r="BF22" s="24"/>
      <c r="BG22" s="24"/>
      <c r="BH22" s="24"/>
      <c r="BI22" s="241"/>
      <c r="BJ22" s="24"/>
      <c r="BK22" s="24"/>
      <c r="BL22" s="24"/>
      <c r="BM22" s="24"/>
      <c r="BN22" s="24"/>
      <c r="BO22" s="241"/>
      <c r="BP22" s="24"/>
      <c r="BQ22" s="24"/>
      <c r="BR22" s="24"/>
      <c r="BS22" s="24"/>
      <c r="BT22" s="24"/>
      <c r="BU22" s="241"/>
      <c r="BV22" s="24"/>
      <c r="BW22" s="24"/>
      <c r="BX22" s="24"/>
      <c r="BY22" s="24"/>
      <c r="BZ22" s="24"/>
      <c r="CA22" s="241"/>
      <c r="CB22" s="24"/>
      <c r="CC22" s="24"/>
      <c r="CD22" s="24"/>
      <c r="CE22" s="24"/>
      <c r="CF22" s="24"/>
      <c r="CG22" s="241"/>
      <c r="CH22" s="24"/>
      <c r="CI22" s="24"/>
      <c r="CJ22" s="24"/>
      <c r="CK22" s="24"/>
      <c r="CL22" s="24"/>
      <c r="CM22" s="241"/>
    </row>
    <row r="23" spans="1:91" s="281" customFormat="1" ht="12.75" customHeight="1" x14ac:dyDescent="0.2">
      <c r="A23" s="352" t="s">
        <v>22</v>
      </c>
      <c r="B23" s="180"/>
      <c r="C23" s="180"/>
      <c r="D23" s="180"/>
      <c r="E23" s="180"/>
      <c r="F23" s="180"/>
      <c r="G23" s="241"/>
      <c r="H23" s="180">
        <v>9.1360668734985294E-15</v>
      </c>
      <c r="I23" s="180"/>
      <c r="J23" s="180"/>
      <c r="K23" s="180"/>
      <c r="L23" s="180"/>
      <c r="M23" s="241"/>
      <c r="N23" s="180"/>
      <c r="O23" s="180"/>
      <c r="P23" s="180"/>
      <c r="Q23" s="180"/>
      <c r="R23" s="180"/>
      <c r="S23" s="241"/>
      <c r="T23" s="180">
        <v>8.4074629395753114E-17</v>
      </c>
      <c r="U23" s="180">
        <v>1.006E-16</v>
      </c>
      <c r="V23" s="180">
        <v>1.113E-16</v>
      </c>
      <c r="W23" s="180">
        <v>1.1750000000000001E-16</v>
      </c>
      <c r="X23" s="180">
        <v>1.209E-16</v>
      </c>
      <c r="Y23" s="241"/>
      <c r="Z23" s="180">
        <v>6.3730000000000002E-17</v>
      </c>
      <c r="AA23" s="180">
        <v>1.263E-16</v>
      </c>
      <c r="AB23" s="180">
        <v>1.563E-16</v>
      </c>
      <c r="AC23" s="180">
        <v>1.706E-16</v>
      </c>
      <c r="AD23" s="180">
        <v>1.772E-16</v>
      </c>
      <c r="AE23" s="241"/>
      <c r="AF23" s="180">
        <v>5.9139999999999998E-17</v>
      </c>
      <c r="AG23" s="180">
        <v>1.646E-16</v>
      </c>
      <c r="AH23" s="180">
        <v>2.4019999999999999E-16</v>
      </c>
      <c r="AI23" s="180">
        <v>2.88E-16</v>
      </c>
      <c r="AJ23" s="180">
        <v>3.1499999999999999E-16</v>
      </c>
      <c r="AK23" s="241"/>
      <c r="AL23" s="180">
        <v>5.8839999999999998E-17</v>
      </c>
      <c r="AM23" s="180">
        <v>1.6289999999999999E-16</v>
      </c>
      <c r="AN23" s="180">
        <v>2.3580000000000001E-16</v>
      </c>
      <c r="AO23" s="180">
        <v>2.796E-16</v>
      </c>
      <c r="AP23" s="180">
        <v>3.0199999999999998E-16</v>
      </c>
      <c r="AQ23" s="241"/>
      <c r="AR23" s="180"/>
      <c r="AS23" s="180"/>
      <c r="AT23" s="180"/>
      <c r="AU23" s="180"/>
      <c r="AV23" s="180"/>
      <c r="AW23" s="241"/>
      <c r="AX23" s="180"/>
      <c r="AY23" s="180"/>
      <c r="AZ23" s="180"/>
      <c r="BA23" s="180"/>
      <c r="BB23" s="180"/>
      <c r="BC23" s="241"/>
      <c r="BD23" s="180"/>
      <c r="BE23" s="180"/>
      <c r="BF23" s="180"/>
      <c r="BG23" s="180"/>
      <c r="BH23" s="180"/>
      <c r="BI23" s="241"/>
      <c r="BJ23" s="180"/>
      <c r="BK23" s="180"/>
      <c r="BL23" s="180"/>
      <c r="BM23" s="180"/>
      <c r="BN23" s="180"/>
      <c r="BO23" s="241"/>
      <c r="BP23" s="180"/>
      <c r="BQ23" s="180"/>
      <c r="BR23" s="180"/>
      <c r="BS23" s="180"/>
      <c r="BT23" s="180"/>
      <c r="BU23" s="241"/>
      <c r="BV23" s="180"/>
      <c r="BW23" s="180"/>
      <c r="BX23" s="180"/>
      <c r="BY23" s="180"/>
      <c r="BZ23" s="180"/>
      <c r="CA23" s="241"/>
      <c r="CB23" s="180"/>
      <c r="CC23" s="180"/>
      <c r="CD23" s="180"/>
      <c r="CE23" s="180"/>
      <c r="CF23" s="180"/>
      <c r="CG23" s="241"/>
      <c r="CH23" s="180"/>
      <c r="CI23" s="180"/>
      <c r="CJ23" s="180"/>
      <c r="CK23" s="180"/>
      <c r="CL23" s="180"/>
      <c r="CM23" s="241"/>
    </row>
    <row r="24" spans="1:91" s="281" customFormat="1" ht="12.75" customHeight="1" x14ac:dyDescent="0.2">
      <c r="A24" s="166" t="s">
        <v>23</v>
      </c>
      <c r="B24" s="180"/>
      <c r="C24" s="180"/>
      <c r="D24" s="180"/>
      <c r="E24" s="180"/>
      <c r="F24" s="180"/>
      <c r="G24" s="241"/>
      <c r="H24" s="180"/>
      <c r="I24" s="180"/>
      <c r="J24" s="180"/>
      <c r="K24" s="180"/>
      <c r="L24" s="180"/>
      <c r="M24" s="241"/>
      <c r="N24" s="180"/>
      <c r="O24" s="180"/>
      <c r="P24" s="180"/>
      <c r="Q24" s="180"/>
      <c r="R24" s="180"/>
      <c r="S24" s="241"/>
      <c r="T24" s="180"/>
      <c r="U24" s="180"/>
      <c r="V24" s="180"/>
      <c r="W24" s="180"/>
      <c r="X24" s="180"/>
      <c r="Y24" s="241"/>
      <c r="Z24" s="180"/>
      <c r="AA24" s="180"/>
      <c r="AB24" s="180"/>
      <c r="AC24" s="180"/>
      <c r="AD24" s="180"/>
      <c r="AE24" s="241"/>
      <c r="AF24" s="180"/>
      <c r="AG24" s="180"/>
      <c r="AH24" s="180"/>
      <c r="AI24" s="180"/>
      <c r="AJ24" s="180"/>
      <c r="AK24" s="241"/>
      <c r="AL24" s="180"/>
      <c r="AM24" s="180"/>
      <c r="AN24" s="180"/>
      <c r="AO24" s="180"/>
      <c r="AP24" s="180"/>
      <c r="AQ24" s="241"/>
      <c r="AR24" s="180"/>
      <c r="AS24" s="180"/>
      <c r="AT24" s="180"/>
      <c r="AU24" s="180"/>
      <c r="AV24" s="180"/>
      <c r="AW24" s="241"/>
      <c r="AX24" s="180"/>
      <c r="AY24" s="180"/>
      <c r="AZ24" s="180"/>
      <c r="BA24" s="180"/>
      <c r="BB24" s="180"/>
      <c r="BC24" s="241"/>
      <c r="BD24" s="180"/>
      <c r="BE24" s="180"/>
      <c r="BF24" s="180"/>
      <c r="BG24" s="180"/>
      <c r="BH24" s="180"/>
      <c r="BI24" s="241"/>
      <c r="BJ24" s="180"/>
      <c r="BK24" s="180"/>
      <c r="BL24" s="180"/>
      <c r="BM24" s="180"/>
      <c r="BN24" s="180"/>
      <c r="BO24" s="241"/>
      <c r="BP24" s="180"/>
      <c r="BQ24" s="180"/>
      <c r="BR24" s="180"/>
      <c r="BS24" s="180"/>
      <c r="BT24" s="180"/>
      <c r="BU24" s="241"/>
      <c r="BV24" s="180"/>
      <c r="BW24" s="180"/>
      <c r="BX24" s="180"/>
      <c r="BY24" s="180"/>
      <c r="BZ24" s="180"/>
      <c r="CA24" s="241"/>
      <c r="CB24" s="180"/>
      <c r="CC24" s="180"/>
      <c r="CD24" s="180"/>
      <c r="CE24" s="180"/>
      <c r="CF24" s="180"/>
      <c r="CG24" s="241"/>
      <c r="CH24" s="180"/>
      <c r="CI24" s="180"/>
      <c r="CJ24" s="180"/>
      <c r="CK24" s="180"/>
      <c r="CL24" s="180"/>
      <c r="CM24" s="241"/>
    </row>
    <row r="25" spans="1:91" s="281" customFormat="1" ht="12.75" customHeight="1" x14ac:dyDescent="0.2">
      <c r="A25" s="353" t="s">
        <v>24</v>
      </c>
      <c r="B25" s="24"/>
      <c r="C25" s="24"/>
      <c r="D25" s="24"/>
      <c r="E25" s="24"/>
      <c r="F25" s="24"/>
      <c r="G25" s="241"/>
      <c r="H25" s="24">
        <v>2.6906087026178065E-16</v>
      </c>
      <c r="I25" s="24"/>
      <c r="J25" s="24"/>
      <c r="K25" s="24"/>
      <c r="L25" s="24"/>
      <c r="M25" s="241"/>
      <c r="N25" s="24"/>
      <c r="O25" s="24"/>
      <c r="P25" s="24"/>
      <c r="Q25" s="24"/>
      <c r="R25" s="24"/>
      <c r="S25" s="241"/>
      <c r="T25" s="24">
        <v>2.2663943636780461E-17</v>
      </c>
      <c r="U25" s="24">
        <v>1.7309999999999999E-16</v>
      </c>
      <c r="V25" s="24">
        <v>2.401E-16</v>
      </c>
      <c r="W25" s="24">
        <v>2.7E-16</v>
      </c>
      <c r="X25" s="24">
        <v>2.8989999999999999E-16</v>
      </c>
      <c r="Y25" s="241"/>
      <c r="Z25" s="24">
        <v>2.1770000000000002E-16</v>
      </c>
      <c r="AA25" s="24">
        <v>3.2419999999999997E-16</v>
      </c>
      <c r="AB25" s="24">
        <v>3.6310000000000002E-16</v>
      </c>
      <c r="AC25" s="24">
        <v>3.8160000000000003E-16</v>
      </c>
      <c r="AD25" s="24">
        <v>3.909E-16</v>
      </c>
      <c r="AE25" s="241"/>
      <c r="AF25" s="24">
        <v>3.418E-16</v>
      </c>
      <c r="AG25" s="24">
        <v>5.131E-16</v>
      </c>
      <c r="AH25" s="24">
        <v>5.789E-16</v>
      </c>
      <c r="AI25" s="24">
        <v>6.0299999999999994E-16</v>
      </c>
      <c r="AJ25" s="24">
        <v>6.0850000000000003E-16</v>
      </c>
      <c r="AK25" s="241"/>
      <c r="AL25" s="24">
        <v>3.3900000000000004E-16</v>
      </c>
      <c r="AM25" s="24">
        <v>5.0020000000000002E-16</v>
      </c>
      <c r="AN25" s="24">
        <v>5.5569999999999994E-16</v>
      </c>
      <c r="AO25" s="24">
        <v>5.6780000000000008E-16</v>
      </c>
      <c r="AP25" s="24">
        <v>5.6960000000000003E-16</v>
      </c>
      <c r="AQ25" s="241"/>
      <c r="AR25" s="24"/>
      <c r="AS25" s="24"/>
      <c r="AT25" s="24"/>
      <c r="AU25" s="24"/>
      <c r="AV25" s="24"/>
      <c r="AW25" s="241"/>
      <c r="AX25" s="24"/>
      <c r="AY25" s="24"/>
      <c r="AZ25" s="24"/>
      <c r="BA25" s="24"/>
      <c r="BB25" s="24"/>
      <c r="BC25" s="241"/>
      <c r="BD25" s="24"/>
      <c r="BE25" s="24"/>
      <c r="BF25" s="24"/>
      <c r="BG25" s="24"/>
      <c r="BH25" s="24"/>
      <c r="BI25" s="241"/>
      <c r="BJ25" s="24"/>
      <c r="BK25" s="24"/>
      <c r="BL25" s="24"/>
      <c r="BM25" s="24"/>
      <c r="BN25" s="24"/>
      <c r="BO25" s="241"/>
      <c r="BP25" s="24"/>
      <c r="BQ25" s="24"/>
      <c r="BR25" s="24"/>
      <c r="BS25" s="24"/>
      <c r="BT25" s="24"/>
      <c r="BU25" s="241"/>
      <c r="BV25" s="24"/>
      <c r="BW25" s="24"/>
      <c r="BX25" s="24"/>
      <c r="BY25" s="24"/>
      <c r="BZ25" s="24"/>
      <c r="CA25" s="241"/>
      <c r="CB25" s="24"/>
      <c r="CC25" s="24"/>
      <c r="CD25" s="24"/>
      <c r="CE25" s="24"/>
      <c r="CF25" s="24"/>
      <c r="CG25" s="241"/>
      <c r="CH25" s="24"/>
      <c r="CI25" s="24"/>
      <c r="CJ25" s="24"/>
      <c r="CK25" s="24"/>
      <c r="CL25" s="24"/>
      <c r="CM25" s="241"/>
    </row>
    <row r="26" spans="1:91" s="281" customFormat="1" ht="12.75" customHeight="1" x14ac:dyDescent="0.2">
      <c r="A26" s="353" t="s">
        <v>25</v>
      </c>
      <c r="B26" s="24"/>
      <c r="C26" s="24"/>
      <c r="D26" s="24"/>
      <c r="E26" s="24"/>
      <c r="F26" s="24"/>
      <c r="G26" s="241"/>
      <c r="H26" s="24">
        <v>1.9414392162755249E-11</v>
      </c>
      <c r="I26" s="24"/>
      <c r="J26" s="24"/>
      <c r="K26" s="24"/>
      <c r="L26" s="24"/>
      <c r="M26" s="241"/>
      <c r="N26" s="24"/>
      <c r="O26" s="24"/>
      <c r="P26" s="24"/>
      <c r="Q26" s="24"/>
      <c r="R26" s="24"/>
      <c r="S26" s="241"/>
      <c r="T26" s="24"/>
      <c r="U26" s="24"/>
      <c r="V26" s="24"/>
      <c r="W26" s="24"/>
      <c r="X26" s="24"/>
      <c r="Y26" s="241"/>
      <c r="Z26" s="24"/>
      <c r="AA26" s="24"/>
      <c r="AB26" s="24"/>
      <c r="AC26" s="24"/>
      <c r="AD26" s="24"/>
      <c r="AE26" s="241"/>
      <c r="AF26" s="24"/>
      <c r="AG26" s="24"/>
      <c r="AH26" s="24"/>
      <c r="AI26" s="24"/>
      <c r="AJ26" s="24"/>
      <c r="AK26" s="241"/>
      <c r="AL26" s="24"/>
      <c r="AM26" s="24"/>
      <c r="AN26" s="24"/>
      <c r="AO26" s="24"/>
      <c r="AP26" s="24"/>
      <c r="AQ26" s="241"/>
      <c r="AR26" s="24"/>
      <c r="AS26" s="24"/>
      <c r="AT26" s="24"/>
      <c r="AU26" s="24"/>
      <c r="AV26" s="24"/>
      <c r="AW26" s="241"/>
      <c r="AX26" s="24"/>
      <c r="AY26" s="24"/>
      <c r="AZ26" s="24"/>
      <c r="BA26" s="24"/>
      <c r="BB26" s="24"/>
      <c r="BC26" s="241"/>
      <c r="BD26" s="24"/>
      <c r="BE26" s="24"/>
      <c r="BF26" s="24"/>
      <c r="BG26" s="24"/>
      <c r="BH26" s="24"/>
      <c r="BI26" s="241"/>
      <c r="BJ26" s="24"/>
      <c r="BK26" s="24"/>
      <c r="BL26" s="24"/>
      <c r="BM26" s="24"/>
      <c r="BN26" s="24"/>
      <c r="BO26" s="241"/>
      <c r="BP26" s="24"/>
      <c r="BQ26" s="24"/>
      <c r="BR26" s="24"/>
      <c r="BS26" s="24"/>
      <c r="BT26" s="24"/>
      <c r="BU26" s="241"/>
      <c r="BV26" s="24"/>
      <c r="BW26" s="24"/>
      <c r="BX26" s="24"/>
      <c r="BY26" s="24"/>
      <c r="BZ26" s="24"/>
      <c r="CA26" s="241"/>
      <c r="CB26" s="24"/>
      <c r="CC26" s="24"/>
      <c r="CD26" s="24"/>
      <c r="CE26" s="24"/>
      <c r="CF26" s="24"/>
      <c r="CG26" s="241"/>
      <c r="CH26" s="24"/>
      <c r="CI26" s="24"/>
      <c r="CJ26" s="24"/>
      <c r="CK26" s="24"/>
      <c r="CL26" s="24"/>
      <c r="CM26" s="241"/>
    </row>
    <row r="27" spans="1:91" s="281" customFormat="1" ht="12.75" customHeight="1" x14ac:dyDescent="0.2">
      <c r="A27" s="353" t="s">
        <v>26</v>
      </c>
      <c r="B27" s="24"/>
      <c r="C27" s="24"/>
      <c r="D27" s="24"/>
      <c r="E27" s="24"/>
      <c r="F27" s="24"/>
      <c r="G27" s="241"/>
      <c r="H27" s="24">
        <v>2.9566688940290844E-14</v>
      </c>
      <c r="I27" s="24"/>
      <c r="J27" s="24"/>
      <c r="K27" s="24"/>
      <c r="L27" s="24"/>
      <c r="M27" s="241"/>
      <c r="N27" s="24"/>
      <c r="O27" s="24"/>
      <c r="P27" s="24"/>
      <c r="Q27" s="24"/>
      <c r="R27" s="24"/>
      <c r="S27" s="241"/>
      <c r="T27" s="24"/>
      <c r="U27" s="24"/>
      <c r="V27" s="24"/>
      <c r="W27" s="24"/>
      <c r="X27" s="24"/>
      <c r="Y27" s="241"/>
      <c r="Z27" s="24">
        <v>2.306E-15</v>
      </c>
      <c r="AA27" s="24">
        <v>1.951E-15</v>
      </c>
      <c r="AB27" s="24">
        <v>1.7890000000000001E-15</v>
      </c>
      <c r="AC27" s="24">
        <v>1.7080000000000001E-15</v>
      </c>
      <c r="AD27" s="24">
        <v>1.6649999999999998E-15</v>
      </c>
      <c r="AE27" s="241"/>
      <c r="AF27" s="24">
        <v>2.1409999999999999E-15</v>
      </c>
      <c r="AG27" s="24">
        <v>1.7069999999999999E-15</v>
      </c>
      <c r="AH27" s="24">
        <v>1.507E-15</v>
      </c>
      <c r="AI27" s="24">
        <v>1.406E-15</v>
      </c>
      <c r="AJ27" s="24">
        <v>1.3529999999999999E-15</v>
      </c>
      <c r="AK27" s="241"/>
      <c r="AL27" s="24">
        <v>2.1299999999999999E-15</v>
      </c>
      <c r="AM27" s="24">
        <v>1.664E-15</v>
      </c>
      <c r="AN27" s="24">
        <v>1.432E-15</v>
      </c>
      <c r="AO27" s="24">
        <v>1.3049999999999999E-15</v>
      </c>
      <c r="AP27" s="24">
        <v>1.2320000000000001E-15</v>
      </c>
      <c r="AQ27" s="241"/>
      <c r="AR27" s="24"/>
      <c r="AS27" s="24"/>
      <c r="AT27" s="24"/>
      <c r="AU27" s="24"/>
      <c r="AV27" s="24"/>
      <c r="AW27" s="241"/>
      <c r="AX27" s="24"/>
      <c r="AY27" s="24"/>
      <c r="AZ27" s="24"/>
      <c r="BA27" s="24"/>
      <c r="BB27" s="24"/>
      <c r="BC27" s="241"/>
      <c r="BD27" s="24"/>
      <c r="BE27" s="24"/>
      <c r="BF27" s="24"/>
      <c r="BG27" s="24"/>
      <c r="BH27" s="24"/>
      <c r="BI27" s="241"/>
      <c r="BJ27" s="24"/>
      <c r="BK27" s="24"/>
      <c r="BL27" s="24"/>
      <c r="BM27" s="24"/>
      <c r="BN27" s="24"/>
      <c r="BO27" s="241"/>
      <c r="BP27" s="24"/>
      <c r="BQ27" s="24"/>
      <c r="BR27" s="24"/>
      <c r="BS27" s="24"/>
      <c r="BT27" s="24"/>
      <c r="BU27" s="241"/>
      <c r="BV27" s="24"/>
      <c r="BW27" s="24"/>
      <c r="BX27" s="24"/>
      <c r="BY27" s="24"/>
      <c r="BZ27" s="24"/>
      <c r="CA27" s="241"/>
      <c r="CB27" s="24"/>
      <c r="CC27" s="24"/>
      <c r="CD27" s="24"/>
      <c r="CE27" s="24"/>
      <c r="CF27" s="24"/>
      <c r="CG27" s="241"/>
      <c r="CH27" s="24"/>
      <c r="CI27" s="24"/>
      <c r="CJ27" s="24"/>
      <c r="CK27" s="24"/>
      <c r="CL27" s="24"/>
      <c r="CM27" s="241"/>
    </row>
    <row r="28" spans="1:91" s="281" customFormat="1" ht="12.75" customHeight="1" x14ac:dyDescent="0.2">
      <c r="A28" s="353" t="s">
        <v>27</v>
      </c>
      <c r="B28" s="24"/>
      <c r="C28" s="24"/>
      <c r="D28" s="24"/>
      <c r="E28" s="24"/>
      <c r="F28" s="24"/>
      <c r="G28" s="241"/>
      <c r="H28" s="24">
        <v>1.0552387290936006E-9</v>
      </c>
      <c r="I28" s="24"/>
      <c r="J28" s="24"/>
      <c r="K28" s="24"/>
      <c r="L28" s="24"/>
      <c r="M28" s="241"/>
      <c r="N28" s="24"/>
      <c r="O28" s="24"/>
      <c r="P28" s="24"/>
      <c r="Q28" s="24"/>
      <c r="R28" s="24"/>
      <c r="S28" s="241"/>
      <c r="T28" s="24">
        <v>2.7924859061734795E-11</v>
      </c>
      <c r="U28" s="24">
        <v>3.3409999999999998E-11</v>
      </c>
      <c r="V28" s="24">
        <v>3.6949999999999999E-11</v>
      </c>
      <c r="W28" s="24">
        <v>3.903E-11</v>
      </c>
      <c r="X28" s="24">
        <v>4.0149999999999998E-11</v>
      </c>
      <c r="Y28" s="241"/>
      <c r="Z28" s="24">
        <v>2.1160000000000001E-11</v>
      </c>
      <c r="AA28" s="24">
        <v>4.1939999999999999E-11</v>
      </c>
      <c r="AB28" s="24">
        <v>5.1910000000000005E-11</v>
      </c>
      <c r="AC28" s="24">
        <v>5.6669999999999997E-11</v>
      </c>
      <c r="AD28" s="24">
        <v>5.8829999999999992E-11</v>
      </c>
      <c r="AE28" s="241"/>
      <c r="AF28" s="24">
        <v>1.964E-11</v>
      </c>
      <c r="AG28" s="24">
        <v>5.465E-11</v>
      </c>
      <c r="AH28" s="24">
        <v>7.977E-11</v>
      </c>
      <c r="AI28" s="24">
        <v>9.5649999999999988E-11</v>
      </c>
      <c r="AJ28" s="24">
        <v>1.0459999999999999E-10</v>
      </c>
      <c r="AK28" s="241"/>
      <c r="AL28" s="24">
        <v>1.9539999999999998E-11</v>
      </c>
      <c r="AM28" s="24">
        <v>5.4099999999999999E-11</v>
      </c>
      <c r="AN28" s="24">
        <v>7.8319999999999994E-11</v>
      </c>
      <c r="AO28" s="24">
        <v>9.2860000000000003E-11</v>
      </c>
      <c r="AP28" s="24">
        <v>1.0029999999999999E-10</v>
      </c>
      <c r="AQ28" s="241"/>
      <c r="AR28" s="24"/>
      <c r="AS28" s="24"/>
      <c r="AT28" s="24"/>
      <c r="AU28" s="24"/>
      <c r="AV28" s="24"/>
      <c r="AW28" s="241"/>
      <c r="AX28" s="24"/>
      <c r="AY28" s="24"/>
      <c r="AZ28" s="24"/>
      <c r="BA28" s="24"/>
      <c r="BB28" s="24"/>
      <c r="BC28" s="241"/>
      <c r="BD28" s="24"/>
      <c r="BE28" s="24"/>
      <c r="BF28" s="24"/>
      <c r="BG28" s="24"/>
      <c r="BH28" s="24"/>
      <c r="BI28" s="241"/>
      <c r="BJ28" s="24"/>
      <c r="BK28" s="24"/>
      <c r="BL28" s="24"/>
      <c r="BM28" s="24"/>
      <c r="BN28" s="24"/>
      <c r="BO28" s="241"/>
      <c r="BP28" s="24"/>
      <c r="BQ28" s="24"/>
      <c r="BR28" s="24"/>
      <c r="BS28" s="24"/>
      <c r="BT28" s="24"/>
      <c r="BU28" s="241"/>
      <c r="BV28" s="24"/>
      <c r="BW28" s="24"/>
      <c r="BX28" s="24"/>
      <c r="BY28" s="24"/>
      <c r="BZ28" s="24"/>
      <c r="CA28" s="241"/>
      <c r="CB28" s="24"/>
      <c r="CC28" s="24"/>
      <c r="CD28" s="24"/>
      <c r="CE28" s="24"/>
      <c r="CF28" s="24"/>
      <c r="CG28" s="241"/>
      <c r="CH28" s="24"/>
      <c r="CI28" s="24"/>
      <c r="CJ28" s="24"/>
      <c r="CK28" s="24"/>
      <c r="CL28" s="24"/>
      <c r="CM28" s="241"/>
    </row>
    <row r="29" spans="1:91" s="281" customFormat="1" ht="12.75" customHeight="1" x14ac:dyDescent="0.2">
      <c r="A29" s="353" t="s">
        <v>28</v>
      </c>
      <c r="B29" s="24"/>
      <c r="C29" s="24"/>
      <c r="D29" s="24"/>
      <c r="E29" s="24"/>
      <c r="F29" s="24"/>
      <c r="G29" s="241"/>
      <c r="H29" s="24">
        <v>3.1907218443683282E-10</v>
      </c>
      <c r="I29" s="24"/>
      <c r="J29" s="24"/>
      <c r="K29" s="24"/>
      <c r="L29" s="24"/>
      <c r="M29" s="241"/>
      <c r="N29" s="24"/>
      <c r="O29" s="24"/>
      <c r="P29" s="24"/>
      <c r="Q29" s="24"/>
      <c r="R29" s="24"/>
      <c r="S29" s="241"/>
      <c r="T29" s="24">
        <v>3.9026790852037673E-14</v>
      </c>
      <c r="U29" s="24">
        <v>4.659E-14</v>
      </c>
      <c r="V29" s="24">
        <v>4.8199999999999999E-14</v>
      </c>
      <c r="W29" s="24">
        <v>4.802E-14</v>
      </c>
      <c r="X29" s="24">
        <v>4.736E-14</v>
      </c>
      <c r="Y29" s="241"/>
      <c r="Z29" s="24">
        <v>2.9579999999999999E-14</v>
      </c>
      <c r="AA29" s="24">
        <v>3.414E-14</v>
      </c>
      <c r="AB29" s="24">
        <v>3.4459999999999999E-14</v>
      </c>
      <c r="AC29" s="24">
        <v>3.386E-14</v>
      </c>
      <c r="AD29" s="24">
        <v>3.3220000000000003E-14</v>
      </c>
      <c r="AE29" s="241"/>
      <c r="AF29" s="24">
        <v>2.7450000000000002E-14</v>
      </c>
      <c r="AG29" s="24">
        <v>2.9339999999999998E-14</v>
      </c>
      <c r="AH29" s="24">
        <v>2.8040000000000003E-14</v>
      </c>
      <c r="AI29" s="24">
        <v>2.6580000000000002E-14</v>
      </c>
      <c r="AJ29" s="24">
        <v>2.5569999999999999E-14</v>
      </c>
      <c r="AK29" s="241"/>
      <c r="AL29" s="24">
        <v>2.7310000000000002E-14</v>
      </c>
      <c r="AM29" s="24">
        <v>2.8930000000000003E-14</v>
      </c>
      <c r="AN29" s="24">
        <v>2.755E-14</v>
      </c>
      <c r="AO29" s="24">
        <v>2.6149999999999998E-14</v>
      </c>
      <c r="AP29" s="24">
        <v>2.5269999999999999E-14</v>
      </c>
      <c r="AQ29" s="241"/>
      <c r="AR29" s="24"/>
      <c r="AS29" s="24"/>
      <c r="AT29" s="24"/>
      <c r="AU29" s="24"/>
      <c r="AV29" s="24"/>
      <c r="AW29" s="241"/>
      <c r="AX29" s="24"/>
      <c r="AY29" s="24"/>
      <c r="AZ29" s="24"/>
      <c r="BA29" s="24"/>
      <c r="BB29" s="24"/>
      <c r="BC29" s="241"/>
      <c r="BD29" s="24"/>
      <c r="BE29" s="24"/>
      <c r="BF29" s="24"/>
      <c r="BG29" s="24"/>
      <c r="BH29" s="24"/>
      <c r="BI29" s="241"/>
      <c r="BJ29" s="24"/>
      <c r="BK29" s="24"/>
      <c r="BL29" s="24"/>
      <c r="BM29" s="24"/>
      <c r="BN29" s="24"/>
      <c r="BO29" s="241"/>
      <c r="BP29" s="24"/>
      <c r="BQ29" s="24"/>
      <c r="BR29" s="24"/>
      <c r="BS29" s="24"/>
      <c r="BT29" s="24"/>
      <c r="BU29" s="241"/>
      <c r="BV29" s="24"/>
      <c r="BW29" s="24"/>
      <c r="BX29" s="24"/>
      <c r="BY29" s="24"/>
      <c r="BZ29" s="24"/>
      <c r="CA29" s="241"/>
      <c r="CB29" s="24"/>
      <c r="CC29" s="24"/>
      <c r="CD29" s="24"/>
      <c r="CE29" s="24"/>
      <c r="CF29" s="24"/>
      <c r="CG29" s="241"/>
      <c r="CH29" s="24"/>
      <c r="CI29" s="24"/>
      <c r="CJ29" s="24"/>
      <c r="CK29" s="24"/>
      <c r="CL29" s="24"/>
      <c r="CM29" s="241"/>
    </row>
    <row r="30" spans="1:91" s="281" customFormat="1" ht="12.75" customHeight="1" x14ac:dyDescent="0.2">
      <c r="A30" s="353" t="s">
        <v>29</v>
      </c>
      <c r="B30" s="24"/>
      <c r="C30" s="24"/>
      <c r="D30" s="24"/>
      <c r="E30" s="24"/>
      <c r="F30" s="24"/>
      <c r="G30" s="241"/>
      <c r="H30" s="354">
        <v>1.3200986489646769E-11</v>
      </c>
      <c r="I30" s="354"/>
      <c r="J30" s="354"/>
      <c r="K30" s="354"/>
      <c r="L30" s="354"/>
      <c r="M30" s="241"/>
      <c r="N30" s="24"/>
      <c r="O30" s="24"/>
      <c r="P30" s="24"/>
      <c r="Q30" s="24"/>
      <c r="R30" s="24"/>
      <c r="S30" s="241"/>
      <c r="T30" s="24">
        <v>2.2045836083050084E-12</v>
      </c>
      <c r="U30" s="24">
        <v>1.684E-11</v>
      </c>
      <c r="V30" s="24">
        <v>2.3357000000000001E-11</v>
      </c>
      <c r="W30" s="24">
        <v>2.6268999999999998E-11</v>
      </c>
      <c r="X30" s="24">
        <v>2.8206999999999999E-11</v>
      </c>
      <c r="Y30" s="241"/>
      <c r="Z30" s="354">
        <v>2.1178E-11</v>
      </c>
      <c r="AA30" s="354">
        <v>3.1541000000000004E-11</v>
      </c>
      <c r="AB30" s="354">
        <v>3.5327000000000002E-11</v>
      </c>
      <c r="AC30" s="354">
        <v>3.7123999999999999E-11</v>
      </c>
      <c r="AD30" s="354">
        <v>3.8028000000000006E-11</v>
      </c>
      <c r="AE30" s="241"/>
      <c r="AF30" s="354">
        <v>3.3247999999999997E-11</v>
      </c>
      <c r="AG30" s="354">
        <v>4.9917000000000001E-11</v>
      </c>
      <c r="AH30" s="354">
        <v>5.6324000000000001E-11</v>
      </c>
      <c r="AI30" s="354">
        <v>5.8662999999999994E-11</v>
      </c>
      <c r="AJ30" s="354">
        <v>5.9206E-11</v>
      </c>
      <c r="AK30" s="241"/>
      <c r="AL30" s="354">
        <v>3.2976999999999999E-11</v>
      </c>
      <c r="AM30" s="354">
        <v>4.8662000000000001E-11</v>
      </c>
      <c r="AN30" s="354">
        <v>5.4064000000000001E-11</v>
      </c>
      <c r="AO30" s="354">
        <v>5.5238999999999999E-11</v>
      </c>
      <c r="AP30" s="354">
        <v>5.5420000000000001E-11</v>
      </c>
      <c r="AQ30" s="241"/>
      <c r="AR30" s="354"/>
      <c r="AS30" s="354"/>
      <c r="AT30" s="354"/>
      <c r="AU30" s="354"/>
      <c r="AV30" s="354"/>
      <c r="AW30" s="241"/>
      <c r="AX30" s="354"/>
      <c r="AY30" s="354"/>
      <c r="AZ30" s="354"/>
      <c r="BA30" s="354"/>
      <c r="BB30" s="354"/>
      <c r="BC30" s="241"/>
      <c r="BD30" s="354"/>
      <c r="BE30" s="354"/>
      <c r="BF30" s="354"/>
      <c r="BG30" s="354"/>
      <c r="BH30" s="354"/>
      <c r="BI30" s="241"/>
      <c r="BJ30" s="354"/>
      <c r="BK30" s="354"/>
      <c r="BL30" s="354"/>
      <c r="BM30" s="354"/>
      <c r="BN30" s="354"/>
      <c r="BO30" s="241"/>
      <c r="BP30" s="354"/>
      <c r="BQ30" s="354"/>
      <c r="BR30" s="354"/>
      <c r="BS30" s="354"/>
      <c r="BT30" s="354"/>
      <c r="BU30" s="241"/>
      <c r="BV30" s="354"/>
      <c r="BW30" s="354"/>
      <c r="BX30" s="354"/>
      <c r="BY30" s="354"/>
      <c r="BZ30" s="354"/>
      <c r="CA30" s="241"/>
      <c r="CB30" s="354"/>
      <c r="CC30" s="354"/>
      <c r="CD30" s="354"/>
      <c r="CE30" s="354"/>
      <c r="CF30" s="354"/>
      <c r="CG30" s="241"/>
      <c r="CH30" s="354"/>
      <c r="CI30" s="354"/>
      <c r="CJ30" s="354"/>
      <c r="CK30" s="354"/>
      <c r="CL30" s="354"/>
      <c r="CM30" s="241"/>
    </row>
    <row r="31" spans="1:91" s="281" customFormat="1" ht="12.75" customHeight="1" x14ac:dyDescent="0.2">
      <c r="A31" s="91" t="s">
        <v>31</v>
      </c>
      <c r="B31" s="24"/>
      <c r="C31" s="24"/>
      <c r="D31" s="24"/>
      <c r="E31" s="24"/>
      <c r="F31" s="24"/>
      <c r="G31" s="241"/>
      <c r="H31" s="15">
        <v>1.387313855215947E-9</v>
      </c>
      <c r="I31" s="15"/>
      <c r="J31" s="15"/>
      <c r="K31" s="15"/>
      <c r="L31" s="15"/>
      <c r="M31" s="241"/>
      <c r="N31" s="15"/>
      <c r="O31" s="15"/>
      <c r="P31" s="15"/>
      <c r="Q31" s="15"/>
      <c r="R31" s="15"/>
      <c r="S31" s="241"/>
      <c r="T31" s="15"/>
      <c r="U31" s="15"/>
      <c r="V31" s="15"/>
      <c r="W31" s="15"/>
      <c r="X31" s="15"/>
      <c r="Y31" s="241"/>
      <c r="Z31" s="15">
        <v>1.045E-18</v>
      </c>
      <c r="AA31" s="15"/>
      <c r="AB31" s="15"/>
      <c r="AC31" s="15"/>
      <c r="AD31" s="15"/>
      <c r="AE31" s="241"/>
      <c r="AF31" s="15"/>
      <c r="AG31" s="15"/>
      <c r="AH31" s="15"/>
      <c r="AI31" s="15"/>
      <c r="AJ31" s="15"/>
      <c r="AK31" s="241"/>
      <c r="AL31" s="15"/>
      <c r="AM31" s="15"/>
      <c r="AN31" s="15"/>
      <c r="AO31" s="15"/>
      <c r="AP31" s="15"/>
      <c r="AQ31" s="241"/>
      <c r="AR31" s="15"/>
      <c r="AS31" s="15"/>
      <c r="AT31" s="15"/>
      <c r="AU31" s="15"/>
      <c r="AV31" s="15"/>
      <c r="AW31" s="241"/>
      <c r="AX31" s="15"/>
      <c r="AY31" s="15"/>
      <c r="AZ31" s="15"/>
      <c r="BA31" s="15"/>
      <c r="BB31" s="15"/>
      <c r="BC31" s="241"/>
      <c r="BD31" s="15"/>
      <c r="BE31" s="15"/>
      <c r="BF31" s="15"/>
      <c r="BG31" s="15"/>
      <c r="BH31" s="15"/>
      <c r="BI31" s="241"/>
      <c r="BJ31" s="15"/>
      <c r="BK31" s="15"/>
      <c r="BL31" s="15"/>
      <c r="BM31" s="15"/>
      <c r="BN31" s="15"/>
      <c r="BO31" s="241"/>
      <c r="BP31" s="15"/>
      <c r="BQ31" s="15"/>
      <c r="BR31" s="15"/>
      <c r="BS31" s="15"/>
      <c r="BT31" s="15"/>
      <c r="BU31" s="241"/>
      <c r="BV31" s="15"/>
      <c r="BW31" s="15"/>
      <c r="BX31" s="15"/>
      <c r="BY31" s="15"/>
      <c r="BZ31" s="15"/>
      <c r="CA31" s="241"/>
      <c r="CB31" s="15"/>
      <c r="CC31" s="15"/>
      <c r="CD31" s="15"/>
      <c r="CE31" s="15"/>
      <c r="CF31" s="15"/>
      <c r="CG31" s="241"/>
      <c r="CH31" s="15"/>
      <c r="CI31" s="15"/>
      <c r="CJ31" s="15"/>
      <c r="CK31" s="15"/>
      <c r="CL31" s="15"/>
      <c r="CM31" s="241"/>
    </row>
    <row r="32" spans="1:91" s="281" customFormat="1" ht="12.75" customHeight="1" x14ac:dyDescent="0.2">
      <c r="A32" s="93" t="s">
        <v>32</v>
      </c>
      <c r="B32" s="181">
        <v>4.4428667139985801E-18</v>
      </c>
      <c r="C32" s="181"/>
      <c r="D32" s="181"/>
      <c r="E32" s="181"/>
      <c r="F32" s="181"/>
      <c r="G32" s="241"/>
      <c r="H32" s="181">
        <v>3.4558818321244549E-9</v>
      </c>
      <c r="I32" s="181"/>
      <c r="J32" s="181"/>
      <c r="K32" s="181"/>
      <c r="L32" s="181"/>
      <c r="M32" s="241"/>
      <c r="N32" s="181"/>
      <c r="O32" s="181"/>
      <c r="P32" s="181"/>
      <c r="Q32" s="181"/>
      <c r="R32" s="181"/>
      <c r="S32" s="241"/>
      <c r="T32" s="181">
        <v>3.9836931820519232E-14</v>
      </c>
      <c r="U32" s="181">
        <v>4.3109999999999999E-14</v>
      </c>
      <c r="V32" s="181">
        <v>4.366E-14</v>
      </c>
      <c r="W32" s="181">
        <v>4.3249999999999999E-14</v>
      </c>
      <c r="X32" s="181">
        <v>4.2680000000000001E-14</v>
      </c>
      <c r="Y32" s="241"/>
      <c r="Z32" s="181">
        <v>1.3332000000000001E-9</v>
      </c>
      <c r="AA32" s="181">
        <v>1.1272999999999998E-9</v>
      </c>
      <c r="AB32" s="181">
        <v>1.0338000000000001E-9</v>
      </c>
      <c r="AC32" s="181">
        <v>9.8689999999999997E-10</v>
      </c>
      <c r="AD32" s="181">
        <v>9.6210000000000002E-10</v>
      </c>
      <c r="AE32" s="241"/>
      <c r="AF32" s="181">
        <v>1.2382000000000001E-9</v>
      </c>
      <c r="AG32" s="181">
        <v>9.87E-10</v>
      </c>
      <c r="AH32" s="181">
        <v>8.7155999999999994E-10</v>
      </c>
      <c r="AI32" s="181">
        <v>8.1322999999999999E-10</v>
      </c>
      <c r="AJ32" s="181">
        <v>7.8266999999999995E-10</v>
      </c>
      <c r="AK32" s="241"/>
      <c r="AL32" s="181">
        <v>1.2314999999999999E-9</v>
      </c>
      <c r="AM32" s="181">
        <v>9.6220000000000005E-10</v>
      </c>
      <c r="AN32" s="181">
        <v>8.2824000000000003E-10</v>
      </c>
      <c r="AO32" s="181">
        <v>7.5513000000000006E-10</v>
      </c>
      <c r="AP32" s="181">
        <v>7.1270000000000003E-10</v>
      </c>
      <c r="AQ32" s="241"/>
      <c r="AR32" s="181"/>
      <c r="AS32" s="181"/>
      <c r="AT32" s="181"/>
      <c r="AU32" s="181"/>
      <c r="AV32" s="181"/>
      <c r="AW32" s="241"/>
      <c r="AX32" s="181"/>
      <c r="AY32" s="181"/>
      <c r="AZ32" s="181"/>
      <c r="BA32" s="181"/>
      <c r="BB32" s="181"/>
      <c r="BC32" s="241"/>
      <c r="BD32" s="181"/>
      <c r="BE32" s="181"/>
      <c r="BF32" s="181"/>
      <c r="BG32" s="181"/>
      <c r="BH32" s="181"/>
      <c r="BI32" s="241"/>
      <c r="BJ32" s="181"/>
      <c r="BK32" s="181"/>
      <c r="BL32" s="181"/>
      <c r="BM32" s="181"/>
      <c r="BN32" s="181"/>
      <c r="BO32" s="241"/>
      <c r="BP32" s="181"/>
      <c r="BQ32" s="181"/>
      <c r="BR32" s="181"/>
      <c r="BS32" s="181"/>
      <c r="BT32" s="181"/>
      <c r="BU32" s="241"/>
      <c r="BV32" s="181"/>
      <c r="BW32" s="181"/>
      <c r="BX32" s="181"/>
      <c r="BY32" s="181"/>
      <c r="BZ32" s="181"/>
      <c r="CA32" s="241"/>
      <c r="CB32" s="181"/>
      <c r="CC32" s="181"/>
      <c r="CD32" s="181"/>
      <c r="CE32" s="181"/>
      <c r="CF32" s="181"/>
      <c r="CG32" s="241"/>
      <c r="CH32" s="181"/>
      <c r="CI32" s="181"/>
      <c r="CJ32" s="181"/>
      <c r="CK32" s="181"/>
      <c r="CL32" s="181"/>
      <c r="CM32" s="241"/>
    </row>
    <row r="33" spans="1:91" s="281" customFormat="1" ht="12.75" customHeight="1" x14ac:dyDescent="0.2">
      <c r="A33" s="91" t="s">
        <v>2</v>
      </c>
      <c r="B33" s="15">
        <v>2.1999340019799405E-4</v>
      </c>
      <c r="C33" s="15"/>
      <c r="D33" s="15"/>
      <c r="E33" s="15"/>
      <c r="F33" s="15"/>
      <c r="G33" s="241"/>
      <c r="H33" s="15">
        <v>2.1394840204087316E-4</v>
      </c>
      <c r="I33" s="15"/>
      <c r="J33" s="15"/>
      <c r="K33" s="15"/>
      <c r="L33" s="15"/>
      <c r="M33" s="241"/>
      <c r="N33" s="15">
        <v>1.8040389672416924E-4</v>
      </c>
      <c r="O33" s="15"/>
      <c r="P33" s="15"/>
      <c r="Q33" s="15"/>
      <c r="R33" s="15"/>
      <c r="S33" s="241"/>
      <c r="T33" s="15">
        <v>2.0123501587467911E-5</v>
      </c>
      <c r="U33" s="15">
        <v>2.4090000000000001E-5</v>
      </c>
      <c r="V33" s="15">
        <v>2.6639999999999999E-5</v>
      </c>
      <c r="W33" s="15">
        <v>2.8140000000000002E-5</v>
      </c>
      <c r="X33" s="15">
        <v>2.8940000000000001E-5</v>
      </c>
      <c r="Y33" s="241"/>
      <c r="Z33" s="15">
        <v>1.526E-5</v>
      </c>
      <c r="AA33" s="15">
        <v>3.0239999999999998E-5</v>
      </c>
      <c r="AB33" s="15">
        <v>3.7420000000000004E-5</v>
      </c>
      <c r="AC33" s="15">
        <v>4.0850000000000004E-5</v>
      </c>
      <c r="AD33" s="15">
        <v>4.2409999999999995E-5</v>
      </c>
      <c r="AE33" s="241"/>
      <c r="AF33" s="15">
        <v>1.416E-5</v>
      </c>
      <c r="AG33" s="15">
        <v>3.9390000000000001E-5</v>
      </c>
      <c r="AH33" s="15">
        <v>5.7500000000000002E-5</v>
      </c>
      <c r="AI33" s="15">
        <v>6.8950000000000009E-5</v>
      </c>
      <c r="AJ33" s="15">
        <v>7.5420000000000006E-5</v>
      </c>
      <c r="AK33" s="241"/>
      <c r="AL33" s="15">
        <v>1.4080000000000001E-5</v>
      </c>
      <c r="AM33" s="15">
        <v>3.8999999999999999E-5</v>
      </c>
      <c r="AN33" s="15">
        <v>5.6459999999999998E-5</v>
      </c>
      <c r="AO33" s="15">
        <v>6.6939999999999993E-5</v>
      </c>
      <c r="AP33" s="15">
        <v>7.2299999999999996E-5</v>
      </c>
      <c r="AQ33" s="241"/>
      <c r="AR33" s="15">
        <v>1.7379777538847503E-4</v>
      </c>
      <c r="AS33" s="15"/>
      <c r="AT33" s="15"/>
      <c r="AU33" s="15"/>
      <c r="AV33" s="15"/>
      <c r="AW33" s="241"/>
      <c r="AX33" s="15">
        <v>1.6519999999999998E-4</v>
      </c>
      <c r="AY33" s="15">
        <v>1.4139999999999999E-4</v>
      </c>
      <c r="AZ33" s="15">
        <v>1.2120000000000001E-4</v>
      </c>
      <c r="BA33" s="15">
        <v>1.0459999999999999E-4</v>
      </c>
      <c r="BB33" s="15">
        <v>9.0950000000000002E-5</v>
      </c>
      <c r="BC33" s="241"/>
      <c r="BD33" s="15"/>
      <c r="BE33" s="15"/>
      <c r="BF33" s="15"/>
      <c r="BG33" s="15"/>
      <c r="BH33" s="15"/>
      <c r="BI33" s="241"/>
      <c r="BJ33" s="15"/>
      <c r="BK33" s="15"/>
      <c r="BL33" s="15"/>
      <c r="BM33" s="15"/>
      <c r="BN33" s="15"/>
      <c r="BO33" s="241"/>
      <c r="BP33" s="15"/>
      <c r="BQ33" s="15"/>
      <c r="BR33" s="15"/>
      <c r="BS33" s="15"/>
      <c r="BT33" s="15"/>
      <c r="BU33" s="241"/>
      <c r="BV33" s="15"/>
      <c r="BW33" s="15"/>
      <c r="BX33" s="15"/>
      <c r="BY33" s="15"/>
      <c r="BZ33" s="15"/>
      <c r="CA33" s="241"/>
      <c r="CB33" s="15"/>
      <c r="CC33" s="15"/>
      <c r="CD33" s="15"/>
      <c r="CE33" s="15"/>
      <c r="CF33" s="15"/>
      <c r="CG33" s="241"/>
      <c r="CH33" s="15"/>
      <c r="CI33" s="15"/>
      <c r="CJ33" s="15"/>
      <c r="CK33" s="15"/>
      <c r="CL33" s="15"/>
      <c r="CM33" s="241"/>
    </row>
    <row r="34" spans="1:91" s="281" customFormat="1" ht="12.75" customHeight="1" x14ac:dyDescent="0.2">
      <c r="A34" s="93" t="s">
        <v>3</v>
      </c>
      <c r="B34" s="181">
        <v>7.0797876063718092E-3</v>
      </c>
      <c r="C34" s="181"/>
      <c r="D34" s="181"/>
      <c r="E34" s="181"/>
      <c r="F34" s="181"/>
      <c r="G34" s="241"/>
      <c r="H34" s="181">
        <v>6.7665308078845576E-3</v>
      </c>
      <c r="I34" s="181"/>
      <c r="J34" s="181"/>
      <c r="K34" s="181"/>
      <c r="L34" s="181"/>
      <c r="M34" s="241"/>
      <c r="N34" s="181">
        <v>6.4041383293879147E-3</v>
      </c>
      <c r="O34" s="181"/>
      <c r="P34" s="181"/>
      <c r="Q34" s="181"/>
      <c r="R34" s="181"/>
      <c r="S34" s="241"/>
      <c r="T34" s="181">
        <v>2.2513917531506097E-3</v>
      </c>
      <c r="U34" s="181">
        <v>1.719E-2</v>
      </c>
      <c r="V34" s="181">
        <v>2.385E-2</v>
      </c>
      <c r="W34" s="181">
        <v>2.682E-2</v>
      </c>
      <c r="X34" s="181">
        <v>2.8799999999999999E-2</v>
      </c>
      <c r="Y34" s="241"/>
      <c r="Z34" s="181">
        <v>2.162E-2</v>
      </c>
      <c r="AA34" s="181">
        <v>3.2190000000000003E-2</v>
      </c>
      <c r="AB34" s="181">
        <v>3.6060000000000002E-2</v>
      </c>
      <c r="AC34" s="181">
        <v>3.7900000000000003E-2</v>
      </c>
      <c r="AD34" s="181">
        <v>3.882E-2</v>
      </c>
      <c r="AE34" s="241"/>
      <c r="AF34" s="181">
        <v>3.3939999999999998E-2</v>
      </c>
      <c r="AG34" s="181">
        <v>5.0959999999999998E-2</v>
      </c>
      <c r="AH34" s="181">
        <v>5.7489999999999999E-2</v>
      </c>
      <c r="AI34" s="181">
        <v>5.9880000000000003E-2</v>
      </c>
      <c r="AJ34" s="181">
        <v>6.0429999999999998E-2</v>
      </c>
      <c r="AK34" s="241"/>
      <c r="AL34" s="181">
        <v>3.3669999999999999E-2</v>
      </c>
      <c r="AM34" s="181">
        <v>4.9669999999999999E-2</v>
      </c>
      <c r="AN34" s="181">
        <v>5.5190000000000003E-2</v>
      </c>
      <c r="AO34" s="181">
        <v>5.6390000000000003E-2</v>
      </c>
      <c r="AP34" s="181">
        <v>5.6570000000000002E-2</v>
      </c>
      <c r="AQ34" s="241"/>
      <c r="AR34" s="181">
        <v>7.1419085835701304E-3</v>
      </c>
      <c r="AS34" s="181"/>
      <c r="AT34" s="181"/>
      <c r="AU34" s="181"/>
      <c r="AV34" s="181"/>
      <c r="AW34" s="241"/>
      <c r="AX34" s="181">
        <v>6.7879999999999998E-3</v>
      </c>
      <c r="AY34" s="181">
        <v>5.8100000000000001E-3</v>
      </c>
      <c r="AZ34" s="181">
        <v>4.9789999999999999E-3</v>
      </c>
      <c r="BA34" s="181">
        <v>4.2969999999999996E-3</v>
      </c>
      <c r="BB34" s="181">
        <v>3.738E-3</v>
      </c>
      <c r="BC34" s="241"/>
      <c r="BD34" s="181"/>
      <c r="BE34" s="181"/>
      <c r="BF34" s="181"/>
      <c r="BG34" s="181"/>
      <c r="BH34" s="181"/>
      <c r="BI34" s="241"/>
      <c r="BJ34" s="181"/>
      <c r="BK34" s="181"/>
      <c r="BL34" s="181"/>
      <c r="BM34" s="181"/>
      <c r="BN34" s="181"/>
      <c r="BO34" s="241"/>
      <c r="BP34" s="181"/>
      <c r="BQ34" s="181"/>
      <c r="BR34" s="181"/>
      <c r="BS34" s="181"/>
      <c r="BT34" s="181"/>
      <c r="BU34" s="241"/>
      <c r="BV34" s="181"/>
      <c r="BW34" s="181"/>
      <c r="BX34" s="181"/>
      <c r="BY34" s="181"/>
      <c r="BZ34" s="181"/>
      <c r="CA34" s="241"/>
      <c r="CB34" s="181"/>
      <c r="CC34" s="181"/>
      <c r="CD34" s="181"/>
      <c r="CE34" s="181"/>
      <c r="CF34" s="181"/>
      <c r="CG34" s="241"/>
      <c r="CH34" s="181"/>
      <c r="CI34" s="181"/>
      <c r="CJ34" s="181"/>
      <c r="CK34" s="181"/>
      <c r="CL34" s="181"/>
      <c r="CM34" s="241"/>
    </row>
    <row r="35" spans="1:91" s="281" customFormat="1" ht="12.75" customHeight="1" x14ac:dyDescent="0.2">
      <c r="A35" s="91" t="s">
        <v>4</v>
      </c>
      <c r="B35" s="15">
        <v>5.2798416047518575E-3</v>
      </c>
      <c r="C35" s="15"/>
      <c r="D35" s="15"/>
      <c r="E35" s="15"/>
      <c r="F35" s="15"/>
      <c r="G35" s="241"/>
      <c r="H35" s="15">
        <v>5.490242070137227E-3</v>
      </c>
      <c r="I35" s="15"/>
      <c r="J35" s="15"/>
      <c r="K35" s="15"/>
      <c r="L35" s="15"/>
      <c r="M35" s="241"/>
      <c r="N35" s="15"/>
      <c r="O35" s="15"/>
      <c r="P35" s="15"/>
      <c r="Q35" s="15"/>
      <c r="R35" s="15"/>
      <c r="S35" s="241"/>
      <c r="T35" s="15">
        <v>2.684467110375938E-6</v>
      </c>
      <c r="U35" s="15">
        <v>3.2050000000000002E-6</v>
      </c>
      <c r="V35" s="15">
        <v>3.3159999999999997E-6</v>
      </c>
      <c r="W35" s="15">
        <v>3.3039999999999996E-6</v>
      </c>
      <c r="X35" s="15">
        <v>3.258E-6</v>
      </c>
      <c r="Y35" s="241"/>
      <c r="Z35" s="15">
        <v>2.035E-6</v>
      </c>
      <c r="AA35" s="15">
        <v>2.3490000000000003E-6</v>
      </c>
      <c r="AB35" s="15">
        <v>2.3700000000000002E-6</v>
      </c>
      <c r="AC35" s="15">
        <v>2.3290000000000001E-6</v>
      </c>
      <c r="AD35" s="15">
        <v>2.2850000000000001E-6</v>
      </c>
      <c r="AE35" s="241"/>
      <c r="AF35" s="15">
        <v>1.888E-6</v>
      </c>
      <c r="AG35" s="15">
        <v>2.018E-6</v>
      </c>
      <c r="AH35" s="15">
        <v>1.9290000000000001E-6</v>
      </c>
      <c r="AI35" s="15">
        <v>1.8280000000000001E-6</v>
      </c>
      <c r="AJ35" s="15">
        <v>1.7589999999999998E-6</v>
      </c>
      <c r="AK35" s="241"/>
      <c r="AL35" s="15">
        <v>1.8789999999999999E-6</v>
      </c>
      <c r="AM35" s="15">
        <v>1.9910000000000001E-6</v>
      </c>
      <c r="AN35" s="15">
        <v>1.8959999999999999E-6</v>
      </c>
      <c r="AO35" s="15">
        <v>1.8000000000000001E-6</v>
      </c>
      <c r="AP35" s="15">
        <v>1.7400000000000001E-6</v>
      </c>
      <c r="AQ35" s="241"/>
      <c r="AR35" s="15">
        <v>5.3089320456698149E-3</v>
      </c>
      <c r="AS35" s="15"/>
      <c r="AT35" s="15"/>
      <c r="AU35" s="15"/>
      <c r="AV35" s="15"/>
      <c r="AW35" s="241"/>
      <c r="AX35" s="15">
        <v>5.0460000000000001E-3</v>
      </c>
      <c r="AY35" s="15">
        <v>4.3179999999999998E-3</v>
      </c>
      <c r="AZ35" s="15">
        <v>3.7009999999999999E-3</v>
      </c>
      <c r="BA35" s="15">
        <v>3.1939999999999998E-3</v>
      </c>
      <c r="BB35" s="15">
        <v>2.7780000000000001E-3</v>
      </c>
      <c r="BC35" s="241"/>
      <c r="BD35" s="15"/>
      <c r="BE35" s="15"/>
      <c r="BF35" s="15"/>
      <c r="BG35" s="15"/>
      <c r="BH35" s="15"/>
      <c r="BI35" s="241"/>
      <c r="BJ35" s="15"/>
      <c r="BK35" s="15"/>
      <c r="BL35" s="15"/>
      <c r="BM35" s="15"/>
      <c r="BN35" s="15"/>
      <c r="BO35" s="241"/>
      <c r="BP35" s="15"/>
      <c r="BQ35" s="15"/>
      <c r="BR35" s="15"/>
      <c r="BS35" s="15"/>
      <c r="BT35" s="15"/>
      <c r="BU35" s="241"/>
      <c r="BV35" s="15"/>
      <c r="BW35" s="15"/>
      <c r="BX35" s="15"/>
      <c r="BY35" s="15"/>
      <c r="BZ35" s="15"/>
      <c r="CA35" s="241"/>
      <c r="CB35" s="15"/>
      <c r="CC35" s="15"/>
      <c r="CD35" s="15"/>
      <c r="CE35" s="15"/>
      <c r="CF35" s="15"/>
      <c r="CG35" s="241"/>
      <c r="CH35" s="15"/>
      <c r="CI35" s="15"/>
      <c r="CJ35" s="15"/>
      <c r="CK35" s="15"/>
      <c r="CL35" s="15"/>
      <c r="CM35" s="241"/>
    </row>
    <row r="36" spans="1:91" s="281" customFormat="1" ht="12.75" customHeight="1" x14ac:dyDescent="0.2">
      <c r="A36" s="91" t="s">
        <v>5</v>
      </c>
      <c r="B36" s="15">
        <v>0.88007359779206629</v>
      </c>
      <c r="C36" s="15"/>
      <c r="D36" s="15"/>
      <c r="E36" s="15"/>
      <c r="F36" s="15"/>
      <c r="G36" s="241"/>
      <c r="H36" s="15">
        <v>0.88149942364946943</v>
      </c>
      <c r="I36" s="15"/>
      <c r="J36" s="15"/>
      <c r="K36" s="15"/>
      <c r="L36" s="15"/>
      <c r="M36" s="241"/>
      <c r="N36" s="15">
        <v>0.89541934105776688</v>
      </c>
      <c r="O36" s="15"/>
      <c r="P36" s="15"/>
      <c r="Q36" s="15"/>
      <c r="R36" s="15"/>
      <c r="S36" s="241"/>
      <c r="T36" s="15">
        <v>0.89775621396178906</v>
      </c>
      <c r="U36" s="15">
        <v>0.88260000000000005</v>
      </c>
      <c r="V36" s="15">
        <v>0.876</v>
      </c>
      <c r="W36" s="15">
        <v>0.873</v>
      </c>
      <c r="X36" s="15">
        <v>0.871</v>
      </c>
      <c r="Y36" s="241"/>
      <c r="Z36" s="15">
        <v>0.8982</v>
      </c>
      <c r="AA36" s="15">
        <v>0.88759999999999994</v>
      </c>
      <c r="AB36" s="15">
        <v>0.88380000000000003</v>
      </c>
      <c r="AC36" s="15">
        <v>0.88190000000000002</v>
      </c>
      <c r="AD36" s="15">
        <v>0.88100000000000001</v>
      </c>
      <c r="AE36" s="241"/>
      <c r="AF36" s="15">
        <v>0.88590000000000002</v>
      </c>
      <c r="AG36" s="15">
        <v>0.86890000000000001</v>
      </c>
      <c r="AH36" s="15">
        <v>0.86229999999999996</v>
      </c>
      <c r="AI36" s="15">
        <v>0.8599</v>
      </c>
      <c r="AJ36" s="15">
        <v>0.85940000000000005</v>
      </c>
      <c r="AK36" s="241"/>
      <c r="AL36" s="15">
        <v>0.8861</v>
      </c>
      <c r="AM36" s="15">
        <v>0.87009999999999998</v>
      </c>
      <c r="AN36" s="15">
        <v>0.86460000000000004</v>
      </c>
      <c r="AO36" s="15">
        <v>0.86339999999999995</v>
      </c>
      <c r="AP36" s="15">
        <v>0.86319999999999997</v>
      </c>
      <c r="AQ36" s="241"/>
      <c r="AR36" s="15">
        <v>0.85628903950029434</v>
      </c>
      <c r="AS36" s="15"/>
      <c r="AT36" s="15"/>
      <c r="AU36" s="15"/>
      <c r="AV36" s="15"/>
      <c r="AW36" s="241"/>
      <c r="AX36" s="15">
        <v>0.81387600000000004</v>
      </c>
      <c r="AY36" s="15">
        <v>0.69656799999999996</v>
      </c>
      <c r="AZ36" s="15">
        <v>0.59699100000000005</v>
      </c>
      <c r="BA36" s="15">
        <v>0.51518200000000003</v>
      </c>
      <c r="BB36" s="15">
        <v>0.44813399999999998</v>
      </c>
      <c r="BC36" s="241"/>
      <c r="BD36" s="15"/>
      <c r="BE36" s="15"/>
      <c r="BF36" s="15"/>
      <c r="BG36" s="15"/>
      <c r="BH36" s="15"/>
      <c r="BI36" s="241"/>
      <c r="BJ36" s="15"/>
      <c r="BK36" s="15"/>
      <c r="BL36" s="15"/>
      <c r="BM36" s="15"/>
      <c r="BN36" s="15"/>
      <c r="BO36" s="241"/>
      <c r="BP36" s="15"/>
      <c r="BQ36" s="15"/>
      <c r="BR36" s="15"/>
      <c r="BS36" s="15"/>
      <c r="BT36" s="15"/>
      <c r="BU36" s="241"/>
      <c r="BV36" s="15"/>
      <c r="BW36" s="15"/>
      <c r="BX36" s="15"/>
      <c r="BY36" s="15"/>
      <c r="BZ36" s="15"/>
      <c r="CA36" s="241"/>
      <c r="CB36" s="15"/>
      <c r="CC36" s="15"/>
      <c r="CD36" s="15"/>
      <c r="CE36" s="15"/>
      <c r="CF36" s="15"/>
      <c r="CG36" s="241"/>
      <c r="CH36" s="15"/>
      <c r="CI36" s="15"/>
      <c r="CJ36" s="15"/>
      <c r="CK36" s="15"/>
      <c r="CL36" s="15"/>
      <c r="CM36" s="241"/>
    </row>
    <row r="37" spans="1:91" s="281" customFormat="1" ht="12.75" customHeight="1" x14ac:dyDescent="0.2">
      <c r="A37" s="94" t="s">
        <v>6</v>
      </c>
      <c r="B37" s="15">
        <v>9.0377288681339546E-18</v>
      </c>
      <c r="C37" s="15"/>
      <c r="D37" s="15"/>
      <c r="E37" s="15"/>
      <c r="F37" s="15"/>
      <c r="G37" s="241"/>
      <c r="H37" s="15">
        <v>1.8387159769599681E-6</v>
      </c>
      <c r="I37" s="15"/>
      <c r="J37" s="15"/>
      <c r="K37" s="15"/>
      <c r="L37" s="15"/>
      <c r="M37" s="241"/>
      <c r="N37" s="24"/>
      <c r="O37" s="24"/>
      <c r="P37" s="24"/>
      <c r="Q37" s="24"/>
      <c r="R37" s="24"/>
      <c r="S37" s="241"/>
      <c r="T37" s="24">
        <v>3.6904421549423008E-7</v>
      </c>
      <c r="U37" s="24">
        <v>3.996E-7</v>
      </c>
      <c r="V37" s="24">
        <v>4.045E-7</v>
      </c>
      <c r="W37" s="24">
        <v>4.0079999999999999E-7</v>
      </c>
      <c r="X37" s="24">
        <v>3.953E-7</v>
      </c>
      <c r="Y37" s="241"/>
      <c r="Z37" s="15">
        <v>4.1879999999999999E-3</v>
      </c>
      <c r="AA37" s="15">
        <v>3.5430000000000001E-3</v>
      </c>
      <c r="AB37" s="15">
        <v>3.2490000000000002E-3</v>
      </c>
      <c r="AC37" s="15">
        <v>3.101E-3</v>
      </c>
      <c r="AD37" s="15">
        <v>3.0230000000000001E-3</v>
      </c>
      <c r="AE37" s="241"/>
      <c r="AF37" s="15">
        <v>3.8939999999999999E-3</v>
      </c>
      <c r="AG37" s="15">
        <v>3.107E-3</v>
      </c>
      <c r="AH37" s="15">
        <v>2.7439999999999999E-3</v>
      </c>
      <c r="AI37" s="15">
        <v>2.5609999999999999E-3</v>
      </c>
      <c r="AJ37" s="15">
        <v>2.4650000000000002E-3</v>
      </c>
      <c r="AK37" s="241"/>
      <c r="AL37" s="15">
        <v>3.8739999999999998E-3</v>
      </c>
      <c r="AM37" s="15">
        <v>3.029E-3</v>
      </c>
      <c r="AN37" s="15">
        <v>2.6080000000000001E-3</v>
      </c>
      <c r="AO37" s="15">
        <v>2.3779999999999999E-3</v>
      </c>
      <c r="AP37" s="15">
        <v>2.245E-3</v>
      </c>
      <c r="AQ37" s="241"/>
      <c r="AR37" s="15">
        <v>6.5989155338811662E-3</v>
      </c>
      <c r="AS37" s="15"/>
      <c r="AT37" s="15"/>
      <c r="AU37" s="15"/>
      <c r="AV37" s="15"/>
      <c r="AW37" s="241"/>
      <c r="AX37" s="15">
        <v>8.3330000000000001E-3</v>
      </c>
      <c r="AY37" s="15">
        <v>1.1140000000000001E-2</v>
      </c>
      <c r="AZ37" s="15">
        <v>1.2160000000000001E-2</v>
      </c>
      <c r="BA37" s="15">
        <v>1.217E-2</v>
      </c>
      <c r="BB37" s="15">
        <v>1.1650000000000001E-2</v>
      </c>
      <c r="BC37" s="241"/>
      <c r="BD37" s="15"/>
      <c r="BE37" s="15"/>
      <c r="BF37" s="15"/>
      <c r="BG37" s="15"/>
      <c r="BH37" s="15"/>
      <c r="BI37" s="241"/>
      <c r="BJ37" s="15"/>
      <c r="BK37" s="15"/>
      <c r="BL37" s="15"/>
      <c r="BM37" s="15"/>
      <c r="BN37" s="15"/>
      <c r="BO37" s="241"/>
      <c r="BP37" s="15"/>
      <c r="BQ37" s="15"/>
      <c r="BR37" s="15"/>
      <c r="BS37" s="15"/>
      <c r="BT37" s="15"/>
      <c r="BU37" s="241"/>
      <c r="BV37" s="15"/>
      <c r="BW37" s="15"/>
      <c r="BX37" s="15"/>
      <c r="BY37" s="15"/>
      <c r="BZ37" s="15"/>
      <c r="CA37" s="241"/>
      <c r="CB37" s="15"/>
      <c r="CC37" s="15"/>
      <c r="CD37" s="15"/>
      <c r="CE37" s="15"/>
      <c r="CF37" s="15"/>
      <c r="CG37" s="241"/>
      <c r="CH37" s="15"/>
      <c r="CI37" s="15"/>
      <c r="CJ37" s="15"/>
      <c r="CK37" s="15"/>
      <c r="CL37" s="15"/>
      <c r="CM37" s="241"/>
    </row>
    <row r="38" spans="1:91" s="281" customFormat="1" ht="12.75" customHeight="1" x14ac:dyDescent="0.2">
      <c r="A38" s="94" t="s">
        <v>7</v>
      </c>
      <c r="B38" s="15">
        <v>2.8499145025649231E-3</v>
      </c>
      <c r="C38" s="15"/>
      <c r="D38" s="15"/>
      <c r="E38" s="15"/>
      <c r="F38" s="15"/>
      <c r="G38" s="241"/>
      <c r="H38" s="15">
        <v>3.0046797556371341E-3</v>
      </c>
      <c r="I38" s="15"/>
      <c r="J38" s="15"/>
      <c r="K38" s="15"/>
      <c r="L38" s="15"/>
      <c r="M38" s="241"/>
      <c r="N38" s="24">
        <v>3.1200673934556984E-3</v>
      </c>
      <c r="O38" s="24"/>
      <c r="P38" s="24"/>
      <c r="Q38" s="24"/>
      <c r="R38" s="24"/>
      <c r="S38" s="241"/>
      <c r="T38" s="24">
        <v>2.5824493587893712E-3</v>
      </c>
      <c r="U38" s="24">
        <v>3.0899999999999999E-3</v>
      </c>
      <c r="V38" s="24">
        <v>3.4169999999999999E-3</v>
      </c>
      <c r="W38" s="24">
        <v>3.6099999999999999E-3</v>
      </c>
      <c r="X38" s="24">
        <v>3.7130000000000002E-3</v>
      </c>
      <c r="Y38" s="241"/>
      <c r="Z38" s="15">
        <v>1.957E-3</v>
      </c>
      <c r="AA38" s="15">
        <v>3.8790000000000001E-3</v>
      </c>
      <c r="AB38" s="15">
        <v>4.7999999999999996E-3</v>
      </c>
      <c r="AC38" s="15">
        <v>5.241E-3</v>
      </c>
      <c r="AD38" s="15">
        <v>5.4409999999999997E-3</v>
      </c>
      <c r="AE38" s="241"/>
      <c r="AF38" s="15">
        <v>1.8159999999999999E-3</v>
      </c>
      <c r="AG38" s="15">
        <v>5.0540000000000003E-3</v>
      </c>
      <c r="AH38" s="15">
        <v>7.3759999999999997E-3</v>
      </c>
      <c r="AI38" s="15">
        <v>8.8450000000000004E-3</v>
      </c>
      <c r="AJ38" s="15">
        <v>9.6749999999999996E-3</v>
      </c>
      <c r="AK38" s="241"/>
      <c r="AL38" s="15">
        <v>1.807E-3</v>
      </c>
      <c r="AM38" s="15">
        <v>5.0029999999999996E-3</v>
      </c>
      <c r="AN38" s="15">
        <v>7.2430000000000003E-3</v>
      </c>
      <c r="AO38" s="15">
        <v>8.5869999999999991E-3</v>
      </c>
      <c r="AP38" s="15">
        <v>9.2750000000000003E-3</v>
      </c>
      <c r="AQ38" s="241"/>
      <c r="AR38" s="15">
        <v>3.2759580677367327E-3</v>
      </c>
      <c r="AS38" s="15"/>
      <c r="AT38" s="15"/>
      <c r="AU38" s="15"/>
      <c r="AV38" s="15"/>
      <c r="AW38" s="241"/>
      <c r="AX38" s="15">
        <v>4.1370000000000001E-3</v>
      </c>
      <c r="AY38" s="15">
        <v>1.83E-2</v>
      </c>
      <c r="AZ38" s="15">
        <v>3.5090000000000003E-2</v>
      </c>
      <c r="BA38" s="15">
        <v>5.1310000000000001E-2</v>
      </c>
      <c r="BB38" s="15">
        <v>6.5689999999999998E-2</v>
      </c>
      <c r="BC38" s="241"/>
      <c r="BD38" s="15"/>
      <c r="BE38" s="15"/>
      <c r="BF38" s="15"/>
      <c r="BG38" s="15"/>
      <c r="BH38" s="15"/>
      <c r="BI38" s="241"/>
      <c r="BJ38" s="15"/>
      <c r="BK38" s="15"/>
      <c r="BL38" s="15"/>
      <c r="BM38" s="15"/>
      <c r="BN38" s="15"/>
      <c r="BO38" s="241"/>
      <c r="BP38" s="15"/>
      <c r="BQ38" s="15"/>
      <c r="BR38" s="15"/>
      <c r="BS38" s="15"/>
      <c r="BT38" s="15"/>
      <c r="BU38" s="241"/>
      <c r="BV38" s="15"/>
      <c r="BW38" s="15"/>
      <c r="BX38" s="15"/>
      <c r="BY38" s="15"/>
      <c r="BZ38" s="15"/>
      <c r="CA38" s="241"/>
      <c r="CB38" s="15"/>
      <c r="CC38" s="15"/>
      <c r="CD38" s="15"/>
      <c r="CE38" s="15"/>
      <c r="CF38" s="15"/>
      <c r="CG38" s="241"/>
      <c r="CH38" s="15"/>
      <c r="CI38" s="15"/>
      <c r="CJ38" s="15"/>
      <c r="CK38" s="15"/>
      <c r="CL38" s="15"/>
      <c r="CM38" s="241"/>
    </row>
    <row r="39" spans="1:91" s="281" customFormat="1" ht="12.75" customHeight="1" x14ac:dyDescent="0.2">
      <c r="A39" s="95" t="s">
        <v>8</v>
      </c>
      <c r="B39" s="46">
        <v>5.6608301750947478E-2</v>
      </c>
      <c r="C39" s="46"/>
      <c r="D39" s="46"/>
      <c r="E39" s="46"/>
      <c r="F39" s="46"/>
      <c r="G39" s="241"/>
      <c r="H39" s="46">
        <v>5.5282506689102666E-2</v>
      </c>
      <c r="I39" s="46"/>
      <c r="J39" s="46"/>
      <c r="K39" s="46"/>
      <c r="L39" s="46"/>
      <c r="M39" s="241"/>
      <c r="N39" s="46">
        <v>5.5221192777764001E-2</v>
      </c>
      <c r="O39" s="46"/>
      <c r="P39" s="46"/>
      <c r="Q39" s="46"/>
      <c r="R39" s="46"/>
      <c r="S39" s="241"/>
      <c r="T39" s="46">
        <v>5.4309450109319458E-2</v>
      </c>
      <c r="U39" s="46">
        <v>4.5190000000000001E-2</v>
      </c>
      <c r="V39" s="46">
        <v>4.147E-2</v>
      </c>
      <c r="W39" s="46">
        <v>3.9750000000000001E-2</v>
      </c>
      <c r="X39" s="46">
        <v>3.8830000000000003E-2</v>
      </c>
      <c r="Y39" s="241"/>
      <c r="Z39" s="46">
        <v>4.1169999999999998E-2</v>
      </c>
      <c r="AA39" s="46">
        <v>3.4119999999999998E-2</v>
      </c>
      <c r="AB39" s="46">
        <v>3.1660000000000001E-2</v>
      </c>
      <c r="AC39" s="46">
        <v>3.0669999999999999E-2</v>
      </c>
      <c r="AD39" s="46">
        <v>3.0190000000000002E-2</v>
      </c>
      <c r="AE39" s="241"/>
      <c r="AF39" s="46">
        <v>3.8199999999999998E-2</v>
      </c>
      <c r="AG39" s="46">
        <v>2.98E-2</v>
      </c>
      <c r="AH39" s="46">
        <v>2.6870000000000002E-2</v>
      </c>
      <c r="AI39" s="46">
        <v>2.5839999999999998E-2</v>
      </c>
      <c r="AJ39" s="46">
        <v>2.5499999999999998E-2</v>
      </c>
      <c r="AK39" s="241"/>
      <c r="AL39" s="46">
        <v>3.8010000000000002E-2</v>
      </c>
      <c r="AM39" s="46">
        <v>2.9059999999999999E-2</v>
      </c>
      <c r="AN39" s="46">
        <v>2.5669999999999998E-2</v>
      </c>
      <c r="AO39" s="46">
        <v>2.4309999999999998E-2</v>
      </c>
      <c r="AP39" s="46">
        <v>2.3730000000000001E-2</v>
      </c>
      <c r="AQ39" s="241"/>
      <c r="AR39" s="46">
        <v>6.6079154186826403E-2</v>
      </c>
      <c r="AS39" s="46"/>
      <c r="AT39" s="46"/>
      <c r="AU39" s="46"/>
      <c r="AV39" s="46"/>
      <c r="AW39" s="241"/>
      <c r="AX39" s="46">
        <v>8.3449999999999996E-2</v>
      </c>
      <c r="AY39" s="46">
        <v>0.1124</v>
      </c>
      <c r="AZ39" s="46">
        <v>0.13150000000000001</v>
      </c>
      <c r="BA39" s="46">
        <v>0.14249999999999999</v>
      </c>
      <c r="BB39" s="46">
        <v>0.14799999999999999</v>
      </c>
      <c r="BC39" s="241"/>
      <c r="BD39" s="46"/>
      <c r="BE39" s="46"/>
      <c r="BF39" s="46"/>
      <c r="BG39" s="46"/>
      <c r="BH39" s="46"/>
      <c r="BI39" s="241"/>
      <c r="BJ39" s="46"/>
      <c r="BK39" s="46"/>
      <c r="BL39" s="46"/>
      <c r="BM39" s="46"/>
      <c r="BN39" s="46"/>
      <c r="BO39" s="241"/>
      <c r="BP39" s="46"/>
      <c r="BQ39" s="46"/>
      <c r="BR39" s="46"/>
      <c r="BS39" s="46"/>
      <c r="BT39" s="46"/>
      <c r="BU39" s="241"/>
      <c r="BV39" s="46"/>
      <c r="BW39" s="46"/>
      <c r="BX39" s="46"/>
      <c r="BY39" s="46"/>
      <c r="BZ39" s="46"/>
      <c r="CA39" s="241"/>
      <c r="CB39" s="46"/>
      <c r="CC39" s="46"/>
      <c r="CD39" s="46"/>
      <c r="CE39" s="46"/>
      <c r="CF39" s="46"/>
      <c r="CG39" s="241"/>
      <c r="CH39" s="46"/>
      <c r="CI39" s="46"/>
      <c r="CJ39" s="46"/>
      <c r="CK39" s="46"/>
      <c r="CL39" s="46"/>
      <c r="CM39" s="241"/>
    </row>
    <row r="40" spans="1:91" s="281" customFormat="1" ht="12.75" customHeight="1" x14ac:dyDescent="0.2">
      <c r="A40" s="94" t="s">
        <v>9</v>
      </c>
      <c r="B40" s="15">
        <v>2.699919002429927E-2</v>
      </c>
      <c r="C40" s="15"/>
      <c r="D40" s="15"/>
      <c r="E40" s="15"/>
      <c r="F40" s="15"/>
      <c r="G40" s="241"/>
      <c r="H40" s="15">
        <v>2.7036116443033199E-2</v>
      </c>
      <c r="I40" s="15"/>
      <c r="J40" s="15"/>
      <c r="K40" s="15"/>
      <c r="L40" s="15"/>
      <c r="M40" s="241"/>
      <c r="N40" s="24">
        <v>2.6080563340168148E-2</v>
      </c>
      <c r="O40" s="24"/>
      <c r="P40" s="24"/>
      <c r="Q40" s="24"/>
      <c r="R40" s="24"/>
      <c r="S40" s="241"/>
      <c r="T40" s="24">
        <v>2.5864500549300208E-2</v>
      </c>
      <c r="U40" s="24">
        <v>3.0870000000000002E-2</v>
      </c>
      <c r="V40" s="24">
        <v>3.1949999999999999E-2</v>
      </c>
      <c r="W40" s="24">
        <v>3.1829999999999997E-2</v>
      </c>
      <c r="X40" s="24">
        <v>3.1390000000000001E-2</v>
      </c>
      <c r="Y40" s="241"/>
      <c r="Z40" s="15">
        <v>1.9599999999999999E-2</v>
      </c>
      <c r="AA40" s="15">
        <v>2.2630000000000001E-2</v>
      </c>
      <c r="AB40" s="15">
        <v>2.2839999999999999E-2</v>
      </c>
      <c r="AC40" s="15">
        <v>2.2440000000000002E-2</v>
      </c>
      <c r="AD40" s="15">
        <v>2.2020000000000001E-2</v>
      </c>
      <c r="AE40" s="241"/>
      <c r="AF40" s="15">
        <v>1.8190000000000001E-2</v>
      </c>
      <c r="AG40" s="15">
        <v>1.9439999999999999E-2</v>
      </c>
      <c r="AH40" s="15">
        <v>1.8579999999999999E-2</v>
      </c>
      <c r="AI40" s="15">
        <v>1.7610000000000001E-2</v>
      </c>
      <c r="AJ40" s="15">
        <v>1.695E-2</v>
      </c>
      <c r="AK40" s="241"/>
      <c r="AL40" s="15">
        <v>1.8110000000000001E-2</v>
      </c>
      <c r="AM40" s="15">
        <v>1.9199999999999998E-2</v>
      </c>
      <c r="AN40" s="15">
        <v>1.83E-2</v>
      </c>
      <c r="AO40" s="15">
        <v>1.7389999999999999E-2</v>
      </c>
      <c r="AP40" s="15">
        <v>1.6809999999999999E-2</v>
      </c>
      <c r="AQ40" s="241"/>
      <c r="AR40" s="15">
        <v>3.1259599877121569E-2</v>
      </c>
      <c r="AS40" s="15"/>
      <c r="AT40" s="15"/>
      <c r="AU40" s="15"/>
      <c r="AV40" s="15"/>
      <c r="AW40" s="241"/>
      <c r="AX40" s="15">
        <v>3.9480000000000001E-2</v>
      </c>
      <c r="AY40" s="15">
        <v>7.4260000000000007E-2</v>
      </c>
      <c r="AZ40" s="15">
        <v>0.106</v>
      </c>
      <c r="BA40" s="15">
        <v>0.13450000000000001</v>
      </c>
      <c r="BB40" s="15">
        <v>0.1598</v>
      </c>
      <c r="BC40" s="241"/>
      <c r="BD40" s="15"/>
      <c r="BE40" s="15"/>
      <c r="BF40" s="15"/>
      <c r="BG40" s="15"/>
      <c r="BH40" s="15"/>
      <c r="BI40" s="241"/>
      <c r="BJ40" s="15"/>
      <c r="BK40" s="15"/>
      <c r="BL40" s="15"/>
      <c r="BM40" s="15"/>
      <c r="BN40" s="15"/>
      <c r="BO40" s="241"/>
      <c r="BP40" s="15"/>
      <c r="BQ40" s="15"/>
      <c r="BR40" s="15"/>
      <c r="BS40" s="15"/>
      <c r="BT40" s="15"/>
      <c r="BU40" s="241"/>
      <c r="BV40" s="15"/>
      <c r="BW40" s="15"/>
      <c r="BX40" s="15"/>
      <c r="BY40" s="15"/>
      <c r="BZ40" s="15"/>
      <c r="CA40" s="241"/>
      <c r="CB40" s="15"/>
      <c r="CC40" s="15"/>
      <c r="CD40" s="15"/>
      <c r="CE40" s="15"/>
      <c r="CF40" s="15"/>
      <c r="CG40" s="241"/>
      <c r="CH40" s="15"/>
      <c r="CI40" s="15"/>
      <c r="CJ40" s="15"/>
      <c r="CK40" s="15"/>
      <c r="CL40" s="15"/>
      <c r="CM40" s="241"/>
    </row>
    <row r="41" spans="1:91" s="281" customFormat="1" ht="12.75" customHeight="1" x14ac:dyDescent="0.2">
      <c r="A41" s="95" t="s">
        <v>10</v>
      </c>
      <c r="B41" s="46">
        <v>1.1709648710538683E-2</v>
      </c>
      <c r="C41" s="46"/>
      <c r="D41" s="46"/>
      <c r="E41" s="46"/>
      <c r="F41" s="46"/>
      <c r="G41" s="241"/>
      <c r="H41" s="46">
        <v>1.1182529849541665E-2</v>
      </c>
      <c r="I41" s="46"/>
      <c r="J41" s="46"/>
      <c r="K41" s="46"/>
      <c r="L41" s="46"/>
      <c r="M41" s="241"/>
      <c r="N41" s="46">
        <v>7.8611698012677079E-3</v>
      </c>
      <c r="O41" s="46"/>
      <c r="P41" s="46"/>
      <c r="Q41" s="46"/>
      <c r="R41" s="46"/>
      <c r="S41" s="241"/>
      <c r="T41" s="46">
        <v>9.1345894631383907E-3</v>
      </c>
      <c r="U41" s="46">
        <v>9.8919999999999998E-3</v>
      </c>
      <c r="V41" s="46">
        <v>1.001E-2</v>
      </c>
      <c r="W41" s="46">
        <v>9.92E-3</v>
      </c>
      <c r="X41" s="46">
        <v>9.7850000000000003E-3</v>
      </c>
      <c r="Y41" s="241"/>
      <c r="Z41" s="46">
        <v>6.9239999999999996E-3</v>
      </c>
      <c r="AA41" s="46">
        <v>7.6080000000000002E-3</v>
      </c>
      <c r="AB41" s="46">
        <v>7.6550000000000003E-3</v>
      </c>
      <c r="AC41" s="46">
        <v>7.5430000000000002E-3</v>
      </c>
      <c r="AD41" s="46">
        <v>7.4180000000000001E-3</v>
      </c>
      <c r="AE41" s="241"/>
      <c r="AF41" s="46">
        <v>6.4250000000000002E-3</v>
      </c>
      <c r="AG41" s="46">
        <v>6.4920000000000004E-3</v>
      </c>
      <c r="AH41" s="46">
        <v>6.1710000000000003E-3</v>
      </c>
      <c r="AI41" s="46">
        <v>5.8710000000000004E-3</v>
      </c>
      <c r="AJ41" s="46">
        <v>5.666E-3</v>
      </c>
      <c r="AK41" s="241"/>
      <c r="AL41" s="46">
        <v>6.3930000000000002E-3</v>
      </c>
      <c r="AM41" s="46">
        <v>6.3720000000000001E-3</v>
      </c>
      <c r="AN41" s="46">
        <v>5.9829999999999996E-3</v>
      </c>
      <c r="AO41" s="46">
        <v>5.6470000000000001E-3</v>
      </c>
      <c r="AP41" s="46">
        <v>5.4330000000000003E-3</v>
      </c>
      <c r="AQ41" s="241"/>
      <c r="AR41" s="46">
        <v>1.4709811714410055E-2</v>
      </c>
      <c r="AS41" s="46"/>
      <c r="AT41" s="46"/>
      <c r="AU41" s="46"/>
      <c r="AV41" s="46"/>
      <c r="AW41" s="241"/>
      <c r="AX41" s="46">
        <v>1.8579999999999999E-2</v>
      </c>
      <c r="AY41" s="46">
        <v>2.7E-2</v>
      </c>
      <c r="AZ41" s="46">
        <v>2.8590000000000001E-2</v>
      </c>
      <c r="BA41" s="46">
        <v>2.8039999999999999E-2</v>
      </c>
      <c r="BB41" s="46">
        <v>2.7220000000000001E-2</v>
      </c>
      <c r="BC41" s="241"/>
      <c r="BD41" s="46"/>
      <c r="BE41" s="46"/>
      <c r="BF41" s="46"/>
      <c r="BG41" s="46"/>
      <c r="BH41" s="46"/>
      <c r="BI41" s="241"/>
      <c r="BJ41" s="46"/>
      <c r="BK41" s="46"/>
      <c r="BL41" s="46"/>
      <c r="BM41" s="46"/>
      <c r="BN41" s="46"/>
      <c r="BO41" s="241"/>
      <c r="BP41" s="46"/>
      <c r="BQ41" s="46"/>
      <c r="BR41" s="46"/>
      <c r="BS41" s="46"/>
      <c r="BT41" s="46"/>
      <c r="BU41" s="241"/>
      <c r="BV41" s="46"/>
      <c r="BW41" s="46"/>
      <c r="BX41" s="46"/>
      <c r="BY41" s="46"/>
      <c r="BZ41" s="46"/>
      <c r="CA41" s="241"/>
      <c r="CB41" s="46"/>
      <c r="CC41" s="46"/>
      <c r="CD41" s="46"/>
      <c r="CE41" s="46"/>
      <c r="CF41" s="46"/>
      <c r="CG41" s="241"/>
      <c r="CH41" s="46"/>
      <c r="CI41" s="46"/>
      <c r="CJ41" s="46"/>
      <c r="CK41" s="46"/>
      <c r="CL41" s="46"/>
      <c r="CM41" s="241"/>
    </row>
    <row r="42" spans="1:91" s="281" customFormat="1" ht="12.75" customHeight="1" x14ac:dyDescent="0.2">
      <c r="A42" s="94" t="s">
        <v>11</v>
      </c>
      <c r="B42" s="15">
        <v>7.999760007199784E-3</v>
      </c>
      <c r="C42" s="15"/>
      <c r="D42" s="15"/>
      <c r="E42" s="15"/>
      <c r="F42" s="15"/>
      <c r="G42" s="241"/>
      <c r="H42" s="15">
        <v>8.3898980660067519E-3</v>
      </c>
      <c r="I42" s="15"/>
      <c r="J42" s="15"/>
      <c r="K42" s="15"/>
      <c r="L42" s="15"/>
      <c r="M42" s="241"/>
      <c r="N42" s="24">
        <v>5.713123403465515E-3</v>
      </c>
      <c r="O42" s="24"/>
      <c r="P42" s="24"/>
      <c r="Q42" s="24"/>
      <c r="R42" s="24"/>
      <c r="S42" s="241"/>
      <c r="T42" s="24">
        <v>7.62632701811346E-3</v>
      </c>
      <c r="U42" s="24">
        <v>1.0410000000000001E-2</v>
      </c>
      <c r="V42" s="24">
        <v>1.261E-2</v>
      </c>
      <c r="W42" s="24">
        <v>1.435E-2</v>
      </c>
      <c r="X42" s="24">
        <v>1.5740000000000001E-2</v>
      </c>
      <c r="Y42" s="241"/>
      <c r="Z42" s="15">
        <v>5.7800000000000004E-3</v>
      </c>
      <c r="AA42" s="15">
        <v>7.796E-3</v>
      </c>
      <c r="AB42" s="15">
        <v>9.3670000000000003E-3</v>
      </c>
      <c r="AC42" s="15">
        <v>1.057E-2</v>
      </c>
      <c r="AD42" s="15">
        <v>1.1480000000000001E-2</v>
      </c>
      <c r="AE42" s="241"/>
      <c r="AF42" s="15">
        <v>5.3639999999999998E-3</v>
      </c>
      <c r="AG42" s="15">
        <v>6.8640000000000003E-3</v>
      </c>
      <c r="AH42" s="15">
        <v>7.9129999999999999E-3</v>
      </c>
      <c r="AI42" s="15">
        <v>8.6130000000000009E-3</v>
      </c>
      <c r="AJ42" s="15">
        <v>9.0699999999999999E-3</v>
      </c>
      <c r="AK42" s="241"/>
      <c r="AL42" s="15">
        <v>5.3359999999999996E-3</v>
      </c>
      <c r="AM42" s="15">
        <v>6.7539999999999996E-3</v>
      </c>
      <c r="AN42" s="15">
        <v>7.7070000000000003E-3</v>
      </c>
      <c r="AO42" s="15">
        <v>8.3119999999999999E-3</v>
      </c>
      <c r="AP42" s="15">
        <v>8.685E-3</v>
      </c>
      <c r="AQ42" s="241"/>
      <c r="AR42" s="15">
        <v>9.1628827151012462E-3</v>
      </c>
      <c r="AS42" s="15"/>
      <c r="AT42" s="15"/>
      <c r="AU42" s="15"/>
      <c r="AV42" s="15"/>
      <c r="AW42" s="241"/>
      <c r="AX42" s="15">
        <v>1.157E-2</v>
      </c>
      <c r="AY42" s="15">
        <v>2.4660000000000001E-2</v>
      </c>
      <c r="AZ42" s="15">
        <v>3.8039999999999997E-2</v>
      </c>
      <c r="BA42" s="15">
        <v>5.0639999999999998E-2</v>
      </c>
      <c r="BB42" s="15">
        <v>6.2280000000000002E-2</v>
      </c>
      <c r="BC42" s="241"/>
      <c r="BD42" s="15"/>
      <c r="BE42" s="15"/>
      <c r="BF42" s="15"/>
      <c r="BG42" s="15"/>
      <c r="BH42" s="15"/>
      <c r="BI42" s="241"/>
      <c r="BJ42" s="15"/>
      <c r="BK42" s="15"/>
      <c r="BL42" s="15"/>
      <c r="BM42" s="15"/>
      <c r="BN42" s="15"/>
      <c r="BO42" s="241"/>
      <c r="BP42" s="15"/>
      <c r="BQ42" s="15"/>
      <c r="BR42" s="15"/>
      <c r="BS42" s="15"/>
      <c r="BT42" s="15"/>
      <c r="BU42" s="241"/>
      <c r="BV42" s="15"/>
      <c r="BW42" s="15"/>
      <c r="BX42" s="15"/>
      <c r="BY42" s="15"/>
      <c r="BZ42" s="15"/>
      <c r="CA42" s="241"/>
      <c r="CB42" s="15"/>
      <c r="CC42" s="15"/>
      <c r="CD42" s="15"/>
      <c r="CE42" s="15"/>
      <c r="CF42" s="15"/>
      <c r="CG42" s="241"/>
      <c r="CH42" s="15"/>
      <c r="CI42" s="15"/>
      <c r="CJ42" s="15"/>
      <c r="CK42" s="15"/>
      <c r="CL42" s="15"/>
      <c r="CM42" s="241"/>
    </row>
    <row r="43" spans="1:91" s="281" customFormat="1" ht="12.75" customHeight="1" x14ac:dyDescent="0.2">
      <c r="A43" s="94" t="s">
        <v>12</v>
      </c>
      <c r="B43" s="15"/>
      <c r="C43" s="15"/>
      <c r="D43" s="15"/>
      <c r="E43" s="15"/>
      <c r="F43" s="15"/>
      <c r="G43" s="241"/>
      <c r="H43" s="15">
        <v>2.2315048384908275E-16</v>
      </c>
      <c r="I43" s="15"/>
      <c r="J43" s="15"/>
      <c r="K43" s="15"/>
      <c r="L43" s="15"/>
      <c r="M43" s="241"/>
      <c r="N43" s="24"/>
      <c r="O43" s="24"/>
      <c r="P43" s="24"/>
      <c r="Q43" s="24"/>
      <c r="R43" s="24"/>
      <c r="S43" s="241"/>
      <c r="T43" s="24">
        <v>2.0853628633136481E-18</v>
      </c>
      <c r="U43" s="24">
        <v>2.0850000000000001E-18</v>
      </c>
      <c r="V43" s="24">
        <v>2.0850000000000001E-18</v>
      </c>
      <c r="W43" s="24">
        <v>2.0850000000000001E-18</v>
      </c>
      <c r="X43" s="24">
        <v>2.0850000000000001E-18</v>
      </c>
      <c r="Y43" s="241"/>
      <c r="Z43" s="15">
        <v>2.0850000000000001E-18</v>
      </c>
      <c r="AA43" s="15">
        <v>2.0850000000000001E-18</v>
      </c>
      <c r="AB43" s="15">
        <v>2.0850000000000001E-18</v>
      </c>
      <c r="AC43" s="15">
        <v>2.0850000000000001E-18</v>
      </c>
      <c r="AD43" s="15">
        <v>2.0850000000000001E-18</v>
      </c>
      <c r="AE43" s="241"/>
      <c r="AF43" s="15">
        <v>2.0850000000000001E-18</v>
      </c>
      <c r="AG43" s="15">
        <v>2.0850000000000001E-18</v>
      </c>
      <c r="AH43" s="15">
        <v>2.0850000000000001E-18</v>
      </c>
      <c r="AI43" s="15">
        <v>2.0850000000000001E-18</v>
      </c>
      <c r="AJ43" s="15">
        <v>2.0850000000000001E-18</v>
      </c>
      <c r="AK43" s="241"/>
      <c r="AL43" s="15">
        <v>8.7420000000000005E-15</v>
      </c>
      <c r="AM43" s="15">
        <v>2.1689999999999999E-13</v>
      </c>
      <c r="AN43" s="15">
        <v>1.378E-12</v>
      </c>
      <c r="AO43" s="15">
        <v>4.7029999999999997E-12</v>
      </c>
      <c r="AP43" s="15">
        <v>1.126E-11</v>
      </c>
      <c r="AQ43" s="241"/>
      <c r="AR43" s="15"/>
      <c r="AS43" s="15"/>
      <c r="AT43" s="15"/>
      <c r="AU43" s="15"/>
      <c r="AV43" s="15"/>
      <c r="AW43" s="241"/>
      <c r="AX43" s="15"/>
      <c r="AY43" s="15"/>
      <c r="AZ43" s="15"/>
      <c r="BA43" s="15"/>
      <c r="BB43" s="15"/>
      <c r="BC43" s="241"/>
      <c r="BD43" s="15"/>
      <c r="BE43" s="15"/>
      <c r="BF43" s="15"/>
      <c r="BG43" s="15"/>
      <c r="BH43" s="15"/>
      <c r="BI43" s="241"/>
      <c r="BJ43" s="15"/>
      <c r="BK43" s="15"/>
      <c r="BL43" s="15"/>
      <c r="BM43" s="15"/>
      <c r="BN43" s="15"/>
      <c r="BO43" s="241"/>
      <c r="BP43" s="15"/>
      <c r="BQ43" s="15"/>
      <c r="BR43" s="15"/>
      <c r="BS43" s="15"/>
      <c r="BT43" s="15"/>
      <c r="BU43" s="241"/>
      <c r="BV43" s="15"/>
      <c r="BW43" s="15"/>
      <c r="BX43" s="15"/>
      <c r="BY43" s="15"/>
      <c r="BZ43" s="15"/>
      <c r="CA43" s="241"/>
      <c r="CB43" s="15"/>
      <c r="CC43" s="15"/>
      <c r="CD43" s="15"/>
      <c r="CE43" s="15"/>
      <c r="CF43" s="15"/>
      <c r="CG43" s="241"/>
      <c r="CH43" s="15"/>
      <c r="CI43" s="15"/>
      <c r="CJ43" s="15"/>
      <c r="CK43" s="15"/>
      <c r="CL43" s="15"/>
      <c r="CM43" s="241"/>
    </row>
    <row r="44" spans="1:91" s="281" customFormat="1" ht="12.75" customHeight="1" x14ac:dyDescent="0.2">
      <c r="A44" s="94" t="s">
        <v>13</v>
      </c>
      <c r="B44" s="15">
        <v>1.1799646010619681E-3</v>
      </c>
      <c r="C44" s="15"/>
      <c r="D44" s="15"/>
      <c r="E44" s="15"/>
      <c r="F44" s="15"/>
      <c r="G44" s="241"/>
      <c r="H44" s="15">
        <v>1.13125592663968E-3</v>
      </c>
      <c r="I44" s="15"/>
      <c r="J44" s="15"/>
      <c r="K44" s="15"/>
      <c r="L44" s="15"/>
      <c r="M44" s="241"/>
      <c r="N44" s="24"/>
      <c r="O44" s="24"/>
      <c r="P44" s="24"/>
      <c r="Q44" s="24"/>
      <c r="R44" s="24"/>
      <c r="S44" s="241"/>
      <c r="T44" s="24">
        <v>4.5147855947231684E-4</v>
      </c>
      <c r="U44" s="24">
        <v>4.8890000000000001E-4</v>
      </c>
      <c r="V44" s="24">
        <v>4.9479999999999999E-4</v>
      </c>
      <c r="W44" s="24">
        <v>4.9030000000000005E-4</v>
      </c>
      <c r="X44" s="24">
        <v>4.8360000000000005E-4</v>
      </c>
      <c r="Y44" s="241"/>
      <c r="Z44" s="15">
        <v>3.4219999999999997E-4</v>
      </c>
      <c r="AA44" s="15">
        <v>3.7599999999999998E-4</v>
      </c>
      <c r="AB44" s="15">
        <v>3.7830000000000003E-4</v>
      </c>
      <c r="AC44" s="15">
        <v>3.7280000000000001E-4</v>
      </c>
      <c r="AD44" s="15">
        <v>3.6660000000000002E-4</v>
      </c>
      <c r="AE44" s="241"/>
      <c r="AF44" s="15">
        <v>4.8380000000000003E-3</v>
      </c>
      <c r="AG44" s="15">
        <v>6.7530000000000003E-3</v>
      </c>
      <c r="AH44" s="15">
        <v>7.2059999999999997E-3</v>
      </c>
      <c r="AI44" s="15">
        <v>7.136E-3</v>
      </c>
      <c r="AJ44" s="15">
        <v>6.9420000000000003E-3</v>
      </c>
      <c r="AK44" s="241"/>
      <c r="AL44" s="15">
        <v>4.8139999999999997E-3</v>
      </c>
      <c r="AM44" s="15">
        <v>6.6470000000000001E-3</v>
      </c>
      <c r="AN44" s="15">
        <v>6.9890000000000004E-3</v>
      </c>
      <c r="AO44" s="15">
        <v>6.8269999999999997E-3</v>
      </c>
      <c r="AP44" s="15">
        <v>6.5719999999999997E-3</v>
      </c>
      <c r="AQ44" s="241"/>
      <c r="AR44" s="15"/>
      <c r="AS44" s="15"/>
      <c r="AT44" s="15"/>
      <c r="AU44" s="15"/>
      <c r="AV44" s="15"/>
      <c r="AW44" s="241"/>
      <c r="AX44" s="15">
        <v>5.9199999999999999E-3</v>
      </c>
      <c r="AY44" s="15">
        <v>1.8120000000000001E-2</v>
      </c>
      <c r="AZ44" s="15">
        <v>3.0929999999999999E-2</v>
      </c>
      <c r="BA44" s="15">
        <v>4.1820000000000003E-2</v>
      </c>
      <c r="BB44" s="15">
        <v>5.0389999999999997E-2</v>
      </c>
      <c r="BC44" s="241"/>
      <c r="BD44" s="15"/>
      <c r="BE44" s="15"/>
      <c r="BF44" s="15"/>
      <c r="BG44" s="15"/>
      <c r="BH44" s="15"/>
      <c r="BI44" s="241"/>
      <c r="BJ44" s="15"/>
      <c r="BK44" s="15"/>
      <c r="BL44" s="15"/>
      <c r="BM44" s="15"/>
      <c r="BN44" s="15"/>
      <c r="BO44" s="241"/>
      <c r="BP44" s="15"/>
      <c r="BQ44" s="15"/>
      <c r="BR44" s="15"/>
      <c r="BS44" s="15"/>
      <c r="BT44" s="15"/>
      <c r="BU44" s="241"/>
      <c r="BV44" s="15"/>
      <c r="BW44" s="15"/>
      <c r="BX44" s="15"/>
      <c r="BY44" s="15"/>
      <c r="BZ44" s="15"/>
      <c r="CA44" s="241"/>
      <c r="CB44" s="15"/>
      <c r="CC44" s="15"/>
      <c r="CD44" s="15"/>
      <c r="CE44" s="15"/>
      <c r="CF44" s="15"/>
      <c r="CG44" s="241"/>
      <c r="CH44" s="15"/>
      <c r="CI44" s="15"/>
      <c r="CJ44" s="15"/>
      <c r="CK44" s="15"/>
      <c r="CL44" s="15"/>
      <c r="CM44" s="241"/>
    </row>
    <row r="45" spans="1:91" s="281" customFormat="1" ht="12.75" customHeight="1" x14ac:dyDescent="0.2">
      <c r="A45" s="95" t="s">
        <v>35</v>
      </c>
      <c r="B45" s="46">
        <v>4.6148615541533755E-18</v>
      </c>
      <c r="C45" s="46"/>
      <c r="D45" s="46"/>
      <c r="E45" s="46"/>
      <c r="F45" s="46"/>
      <c r="G45" s="241"/>
      <c r="H45" s="46">
        <v>1.4283231328394897E-10</v>
      </c>
      <c r="I45" s="46"/>
      <c r="J45" s="46"/>
      <c r="K45" s="46"/>
      <c r="L45" s="46"/>
      <c r="M45" s="241"/>
      <c r="N45" s="46"/>
      <c r="O45" s="46"/>
      <c r="P45" s="46"/>
      <c r="Q45" s="46"/>
      <c r="R45" s="46"/>
      <c r="S45" s="241"/>
      <c r="T45" s="46">
        <v>1.1291964856983732E-12</v>
      </c>
      <c r="U45" s="46">
        <v>1.1289999999999999E-12</v>
      </c>
      <c r="V45" s="46">
        <v>1.1289999999999999E-12</v>
      </c>
      <c r="W45" s="46">
        <v>1.1289999999999999E-12</v>
      </c>
      <c r="X45" s="46">
        <v>1.1289999999999999E-12</v>
      </c>
      <c r="Y45" s="241"/>
      <c r="Z45" s="46">
        <v>1.1289999999999999E-12</v>
      </c>
      <c r="AA45" s="46">
        <v>1.1289999999999999E-12</v>
      </c>
      <c r="AB45" s="46">
        <v>1.1289999999999999E-12</v>
      </c>
      <c r="AC45" s="46">
        <v>1.1289999999999999E-12</v>
      </c>
      <c r="AD45" s="46">
        <v>1.1289999999999999E-12</v>
      </c>
      <c r="AE45" s="241"/>
      <c r="AF45" s="46">
        <v>5.0370000000000002E-6</v>
      </c>
      <c r="AG45" s="46">
        <v>7.9220000000000004E-5</v>
      </c>
      <c r="AH45" s="46">
        <v>1.087E-4</v>
      </c>
      <c r="AI45" s="46">
        <v>1.1559999999999999E-4</v>
      </c>
      <c r="AJ45" s="46">
        <v>1.141E-4</v>
      </c>
      <c r="AK45" s="241"/>
      <c r="AL45" s="46">
        <v>5.0119999999999996E-6</v>
      </c>
      <c r="AM45" s="46">
        <v>7.8430000000000006E-5</v>
      </c>
      <c r="AN45" s="46">
        <v>1.0520000000000001E-4</v>
      </c>
      <c r="AO45" s="46">
        <v>1.092E-4</v>
      </c>
      <c r="AP45" s="46">
        <v>1.0509999999999999E-4</v>
      </c>
      <c r="AQ45" s="241"/>
      <c r="AR45" s="46"/>
      <c r="AS45" s="46"/>
      <c r="AT45" s="46"/>
      <c r="AU45" s="46"/>
      <c r="AV45" s="46"/>
      <c r="AW45" s="241"/>
      <c r="AX45" s="46">
        <v>1.226E-5</v>
      </c>
      <c r="AY45" s="46">
        <v>3.0899999999999998E-4</v>
      </c>
      <c r="AZ45" s="46">
        <v>7.3820000000000005E-4</v>
      </c>
      <c r="BA45" s="46">
        <v>1.1720000000000001E-3</v>
      </c>
      <c r="BB45" s="46">
        <v>1.5590000000000001E-3</v>
      </c>
      <c r="BC45" s="241"/>
      <c r="BD45" s="46"/>
      <c r="BE45" s="46"/>
      <c r="BF45" s="46"/>
      <c r="BG45" s="46"/>
      <c r="BH45" s="46"/>
      <c r="BI45" s="241"/>
      <c r="BJ45" s="46"/>
      <c r="BK45" s="46"/>
      <c r="BL45" s="46"/>
      <c r="BM45" s="46"/>
      <c r="BN45" s="46"/>
      <c r="BO45" s="241"/>
      <c r="BP45" s="46"/>
      <c r="BQ45" s="46"/>
      <c r="BR45" s="46"/>
      <c r="BS45" s="46"/>
      <c r="BT45" s="46"/>
      <c r="BU45" s="241"/>
      <c r="BV45" s="46"/>
      <c r="BW45" s="46"/>
      <c r="BX45" s="46"/>
      <c r="BY45" s="46"/>
      <c r="BZ45" s="46"/>
      <c r="CA45" s="241"/>
      <c r="CB45" s="46"/>
      <c r="CC45" s="46"/>
      <c r="CD45" s="46"/>
      <c r="CE45" s="46"/>
      <c r="CF45" s="46"/>
      <c r="CG45" s="241"/>
      <c r="CH45" s="46"/>
      <c r="CI45" s="46"/>
      <c r="CJ45" s="46"/>
      <c r="CK45" s="46"/>
      <c r="CL45" s="46"/>
      <c r="CM45" s="241"/>
    </row>
    <row r="46" spans="1:91" s="281" customFormat="1" ht="12.75" customHeight="1" x14ac:dyDescent="0.2">
      <c r="A46" s="94" t="s">
        <v>14</v>
      </c>
      <c r="B46" s="15">
        <v>4.6338609841704746E-18</v>
      </c>
      <c r="C46" s="15"/>
      <c r="D46" s="15"/>
      <c r="E46" s="15"/>
      <c r="F46" s="15"/>
      <c r="G46" s="241"/>
      <c r="H46" s="15">
        <v>2.3628345495145145E-9</v>
      </c>
      <c r="I46" s="15"/>
      <c r="J46" s="15"/>
      <c r="K46" s="15"/>
      <c r="L46" s="15"/>
      <c r="M46" s="241"/>
      <c r="N46" s="24"/>
      <c r="O46" s="24"/>
      <c r="P46" s="24"/>
      <c r="Q46" s="24"/>
      <c r="R46" s="24"/>
      <c r="S46" s="241"/>
      <c r="T46" s="24">
        <v>1.1972083200894178E-12</v>
      </c>
      <c r="U46" s="24">
        <v>1.2049999999999998E-12</v>
      </c>
      <c r="V46" s="24">
        <v>1.211E-12</v>
      </c>
      <c r="W46" s="24">
        <v>1.215E-12</v>
      </c>
      <c r="X46" s="24">
        <v>1.2180000000000001E-12</v>
      </c>
      <c r="Y46" s="241"/>
      <c r="Z46" s="15">
        <v>1.1870000000000001E-12</v>
      </c>
      <c r="AA46" s="15">
        <v>1.1950000000000001E-12</v>
      </c>
      <c r="AB46" s="15">
        <v>1.1999999999999999E-12</v>
      </c>
      <c r="AC46" s="15">
        <v>1.2040000000000001E-12</v>
      </c>
      <c r="AD46" s="15">
        <v>1.2059999999999999E-12</v>
      </c>
      <c r="AE46" s="241"/>
      <c r="AF46" s="15">
        <v>1.232E-3</v>
      </c>
      <c r="AG46" s="15">
        <v>2.346E-3</v>
      </c>
      <c r="AH46" s="15">
        <v>2.954E-3</v>
      </c>
      <c r="AI46" s="15">
        <v>3.3140000000000001E-3</v>
      </c>
      <c r="AJ46" s="15">
        <v>3.5300000000000002E-3</v>
      </c>
      <c r="AK46" s="241"/>
      <c r="AL46" s="15">
        <v>1.225E-3</v>
      </c>
      <c r="AM46" s="15">
        <v>2.3189999999999999E-3</v>
      </c>
      <c r="AN46" s="15">
        <v>2.9009999999999999E-3</v>
      </c>
      <c r="AO46" s="15">
        <v>3.2330000000000002E-3</v>
      </c>
      <c r="AP46" s="15">
        <v>3.4220000000000001E-3</v>
      </c>
      <c r="AQ46" s="241"/>
      <c r="AR46" s="15"/>
      <c r="AS46" s="15"/>
      <c r="AT46" s="15"/>
      <c r="AU46" s="15"/>
      <c r="AV46" s="15"/>
      <c r="AW46" s="241"/>
      <c r="AX46" s="15">
        <v>2.643E-3</v>
      </c>
      <c r="AY46" s="15">
        <v>6.9740000000000002E-3</v>
      </c>
      <c r="AZ46" s="15">
        <v>1.116E-2</v>
      </c>
      <c r="BA46" s="15">
        <v>1.507E-2</v>
      </c>
      <c r="BB46" s="15">
        <v>1.8669999999999999E-2</v>
      </c>
      <c r="BC46" s="241"/>
      <c r="BD46" s="15"/>
      <c r="BE46" s="15"/>
      <c r="BF46" s="15"/>
      <c r="BG46" s="15"/>
      <c r="BH46" s="15"/>
      <c r="BI46" s="241"/>
      <c r="BJ46" s="15"/>
      <c r="BK46" s="15"/>
      <c r="BL46" s="15"/>
      <c r="BM46" s="15"/>
      <c r="BN46" s="15"/>
      <c r="BO46" s="241"/>
      <c r="BP46" s="15"/>
      <c r="BQ46" s="15"/>
      <c r="BR46" s="15"/>
      <c r="BS46" s="15"/>
      <c r="BT46" s="15"/>
      <c r="BU46" s="241"/>
      <c r="BV46" s="15"/>
      <c r="BW46" s="15"/>
      <c r="BX46" s="15"/>
      <c r="BY46" s="15"/>
      <c r="BZ46" s="15"/>
      <c r="CA46" s="241"/>
      <c r="CB46" s="15"/>
      <c r="CC46" s="15"/>
      <c r="CD46" s="15"/>
      <c r="CE46" s="15"/>
      <c r="CF46" s="15"/>
      <c r="CG46" s="241"/>
      <c r="CH46" s="15"/>
      <c r="CI46" s="15"/>
      <c r="CJ46" s="15"/>
      <c r="CK46" s="15"/>
      <c r="CL46" s="15"/>
      <c r="CM46" s="241"/>
    </row>
    <row r="47" spans="1:91" s="281" customFormat="1" ht="12.75" customHeight="1" x14ac:dyDescent="0.2">
      <c r="A47" s="94" t="s">
        <v>15</v>
      </c>
      <c r="B47" s="15">
        <v>4.6148615541533755E-18</v>
      </c>
      <c r="C47" s="15"/>
      <c r="D47" s="15"/>
      <c r="E47" s="15"/>
      <c r="F47" s="15"/>
      <c r="G47" s="241"/>
      <c r="H47" s="15">
        <v>6.1096822075094231E-10</v>
      </c>
      <c r="I47" s="15"/>
      <c r="J47" s="15"/>
      <c r="K47" s="15"/>
      <c r="L47" s="15"/>
      <c r="M47" s="241"/>
      <c r="N47" s="24"/>
      <c r="O47" s="24"/>
      <c r="P47" s="24"/>
      <c r="Q47" s="24"/>
      <c r="R47" s="24"/>
      <c r="S47" s="241"/>
      <c r="T47" s="24">
        <v>2.4245218786372248E-13</v>
      </c>
      <c r="U47" s="24">
        <v>2.4241000000000002E-13</v>
      </c>
      <c r="V47" s="24">
        <v>2.4241000000000002E-13</v>
      </c>
      <c r="W47" s="24">
        <v>2.4241000000000002E-13</v>
      </c>
      <c r="X47" s="24">
        <v>2.4241000000000002E-13</v>
      </c>
      <c r="Y47" s="241"/>
      <c r="Z47" s="15">
        <v>2.4241000000000002E-13</v>
      </c>
      <c r="AA47" s="15">
        <v>2.4241000000000002E-13</v>
      </c>
      <c r="AB47" s="15">
        <v>2.4241000000000002E-13</v>
      </c>
      <c r="AC47" s="15">
        <v>2.4241000000000002E-13</v>
      </c>
      <c r="AD47" s="15">
        <v>2.4241000000000002E-13</v>
      </c>
      <c r="AE47" s="241"/>
      <c r="AF47" s="15">
        <v>1.0383999999999999E-8</v>
      </c>
      <c r="AG47" s="15">
        <v>1.6334999999999999E-7</v>
      </c>
      <c r="AH47" s="15">
        <v>2.2426E-7</v>
      </c>
      <c r="AI47" s="15">
        <v>2.3843E-7</v>
      </c>
      <c r="AJ47" s="15">
        <v>2.3531999999999999E-7</v>
      </c>
      <c r="AK47" s="241"/>
      <c r="AL47" s="15">
        <v>1.2923000000000001E-8</v>
      </c>
      <c r="AM47" s="15">
        <v>2.0524E-7</v>
      </c>
      <c r="AN47" s="15">
        <v>2.7511999999999999E-7</v>
      </c>
      <c r="AO47" s="15">
        <v>2.8566999999999999E-7</v>
      </c>
      <c r="AP47" s="15">
        <v>2.7491999999999998E-7</v>
      </c>
      <c r="AQ47" s="241"/>
      <c r="AR47" s="15"/>
      <c r="AS47" s="15"/>
      <c r="AT47" s="15"/>
      <c r="AU47" s="15"/>
      <c r="AV47" s="15"/>
      <c r="AW47" s="241"/>
      <c r="AX47" s="15"/>
      <c r="AY47" s="15"/>
      <c r="AZ47" s="15"/>
      <c r="BA47" s="15"/>
      <c r="BB47" s="15"/>
      <c r="BC47" s="241"/>
      <c r="BD47" s="15"/>
      <c r="BE47" s="15"/>
      <c r="BF47" s="15"/>
      <c r="BG47" s="15"/>
      <c r="BH47" s="15"/>
      <c r="BI47" s="241"/>
      <c r="BJ47" s="15"/>
      <c r="BK47" s="15"/>
      <c r="BL47" s="15"/>
      <c r="BM47" s="15"/>
      <c r="BN47" s="15"/>
      <c r="BO47" s="241"/>
      <c r="BP47" s="15"/>
      <c r="BQ47" s="15"/>
      <c r="BR47" s="15"/>
      <c r="BS47" s="15"/>
      <c r="BT47" s="15"/>
      <c r="BU47" s="241"/>
      <c r="BV47" s="15"/>
      <c r="BW47" s="15"/>
      <c r="BX47" s="15"/>
      <c r="BY47" s="15"/>
      <c r="BZ47" s="15"/>
      <c r="CA47" s="241"/>
      <c r="CB47" s="15"/>
      <c r="CC47" s="15"/>
      <c r="CD47" s="15"/>
      <c r="CE47" s="15"/>
      <c r="CF47" s="15"/>
      <c r="CG47" s="241"/>
      <c r="CH47" s="15"/>
      <c r="CI47" s="15"/>
      <c r="CJ47" s="15"/>
      <c r="CK47" s="15"/>
      <c r="CL47" s="15"/>
      <c r="CM47" s="241"/>
    </row>
    <row r="48" spans="1:91" s="281" customFormat="1" ht="12.75" customHeight="1" x14ac:dyDescent="0.2">
      <c r="A48" s="95" t="s">
        <v>16</v>
      </c>
      <c r="B48" s="46">
        <v>4.6338609841704746E-18</v>
      </c>
      <c r="C48" s="46"/>
      <c r="D48" s="46"/>
      <c r="E48" s="46"/>
      <c r="F48" s="46"/>
      <c r="G48" s="241"/>
      <c r="H48" s="46"/>
      <c r="I48" s="46"/>
      <c r="J48" s="46"/>
      <c r="K48" s="46"/>
      <c r="L48" s="46"/>
      <c r="M48" s="241"/>
      <c r="N48" s="46"/>
      <c r="O48" s="46"/>
      <c r="P48" s="46"/>
      <c r="Q48" s="46"/>
      <c r="R48" s="46"/>
      <c r="S48" s="241"/>
      <c r="T48" s="46">
        <v>1.1071926569248E-12</v>
      </c>
      <c r="U48" s="46">
        <v>1.107E-12</v>
      </c>
      <c r="V48" s="46">
        <v>1.107E-12</v>
      </c>
      <c r="W48" s="46">
        <v>1.107E-12</v>
      </c>
      <c r="X48" s="46">
        <v>1.107E-12</v>
      </c>
      <c r="Y48" s="241"/>
      <c r="Z48" s="46">
        <v>1.107E-12</v>
      </c>
      <c r="AA48" s="46">
        <v>1.107E-12</v>
      </c>
      <c r="AB48" s="46">
        <v>1.107E-12</v>
      </c>
      <c r="AC48" s="46">
        <v>1.107E-12</v>
      </c>
      <c r="AD48" s="46">
        <v>1.107E-12</v>
      </c>
      <c r="AE48" s="241"/>
      <c r="AF48" s="46">
        <v>1.107E-12</v>
      </c>
      <c r="AG48" s="46">
        <v>1.107E-12</v>
      </c>
      <c r="AH48" s="46">
        <v>1.107E-12</v>
      </c>
      <c r="AI48" s="46">
        <v>1.107E-12</v>
      </c>
      <c r="AJ48" s="46">
        <v>1.107E-12</v>
      </c>
      <c r="AK48" s="241"/>
      <c r="AL48" s="46">
        <v>3.6449999999999998E-6</v>
      </c>
      <c r="AM48" s="46">
        <v>1.8429999999999998E-5</v>
      </c>
      <c r="AN48" s="46">
        <v>2.5260000000000002E-5</v>
      </c>
      <c r="AO48" s="46">
        <v>2.705E-5</v>
      </c>
      <c r="AP48" s="46">
        <v>2.6809999999999999E-5</v>
      </c>
      <c r="AQ48" s="241"/>
      <c r="AR48" s="46"/>
      <c r="AS48" s="46"/>
      <c r="AT48" s="46"/>
      <c r="AU48" s="46"/>
      <c r="AV48" s="46"/>
      <c r="AW48" s="241"/>
      <c r="AX48" s="46"/>
      <c r="AY48" s="46"/>
      <c r="AZ48" s="46"/>
      <c r="BA48" s="46"/>
      <c r="BB48" s="46"/>
      <c r="BC48" s="241"/>
      <c r="BD48" s="46"/>
      <c r="BE48" s="46"/>
      <c r="BF48" s="46"/>
      <c r="BG48" s="46"/>
      <c r="BH48" s="46"/>
      <c r="BI48" s="241"/>
      <c r="BJ48" s="46"/>
      <c r="BK48" s="46"/>
      <c r="BL48" s="46"/>
      <c r="BM48" s="46"/>
      <c r="BN48" s="46"/>
      <c r="BO48" s="241"/>
      <c r="BP48" s="46"/>
      <c r="BQ48" s="46"/>
      <c r="BR48" s="46"/>
      <c r="BS48" s="46"/>
      <c r="BT48" s="46"/>
      <c r="BU48" s="241"/>
      <c r="BV48" s="46"/>
      <c r="BW48" s="46"/>
      <c r="BX48" s="46"/>
      <c r="BY48" s="46"/>
      <c r="BZ48" s="46"/>
      <c r="CA48" s="241"/>
      <c r="CB48" s="46"/>
      <c r="CC48" s="46"/>
      <c r="CD48" s="46"/>
      <c r="CE48" s="46"/>
      <c r="CF48" s="46"/>
      <c r="CG48" s="241"/>
      <c r="CH48" s="46"/>
      <c r="CI48" s="46"/>
      <c r="CJ48" s="46"/>
      <c r="CK48" s="46"/>
      <c r="CL48" s="46"/>
      <c r="CM48" s="241"/>
    </row>
    <row r="49" spans="1:91" s="281" customFormat="1" ht="12.75" customHeight="1" x14ac:dyDescent="0.2">
      <c r="A49" s="94" t="s">
        <v>17</v>
      </c>
      <c r="B49" s="15">
        <v>4.6528604141875737E-18</v>
      </c>
      <c r="C49" s="15"/>
      <c r="D49" s="15"/>
      <c r="E49" s="15"/>
      <c r="F49" s="15"/>
      <c r="G49" s="241"/>
      <c r="H49" s="15">
        <v>1.1872685985157386E-18</v>
      </c>
      <c r="I49" s="15"/>
      <c r="J49" s="15"/>
      <c r="K49" s="15"/>
      <c r="L49" s="15"/>
      <c r="M49" s="241"/>
      <c r="N49" s="24"/>
      <c r="O49" s="24"/>
      <c r="P49" s="24"/>
      <c r="Q49" s="24"/>
      <c r="R49" s="24"/>
      <c r="S49" s="241"/>
      <c r="T49" s="24">
        <v>1.0921900463973639E-12</v>
      </c>
      <c r="U49" s="24">
        <v>1.092E-12</v>
      </c>
      <c r="V49" s="24">
        <v>1.092E-12</v>
      </c>
      <c r="W49" s="24">
        <v>1.092E-12</v>
      </c>
      <c r="X49" s="24">
        <v>1.092E-12</v>
      </c>
      <c r="Y49" s="241"/>
      <c r="Z49" s="15">
        <v>1.092E-12</v>
      </c>
      <c r="AA49" s="15">
        <v>1.092E-12</v>
      </c>
      <c r="AB49" s="15">
        <v>1.092E-12</v>
      </c>
      <c r="AC49" s="15">
        <v>1.092E-12</v>
      </c>
      <c r="AD49" s="15">
        <v>1.092E-12</v>
      </c>
      <c r="AE49" s="241"/>
      <c r="AF49" s="15">
        <v>1.1159999999999999E-12</v>
      </c>
      <c r="AG49" s="15">
        <v>1.1329999999999999E-12</v>
      </c>
      <c r="AH49" s="15">
        <v>1.142E-12</v>
      </c>
      <c r="AI49" s="15">
        <v>1.1470000000000001E-12</v>
      </c>
      <c r="AJ49" s="15">
        <v>1.151E-12</v>
      </c>
      <c r="AK49" s="241"/>
      <c r="AL49" s="15">
        <v>3.479E-4</v>
      </c>
      <c r="AM49" s="15">
        <v>1.1590000000000001E-3</v>
      </c>
      <c r="AN49" s="15">
        <v>1.8010000000000001E-3</v>
      </c>
      <c r="AO49" s="15">
        <v>2.2460000000000002E-3</v>
      </c>
      <c r="AP49" s="15">
        <v>2.545E-3</v>
      </c>
      <c r="AQ49" s="241"/>
      <c r="AR49" s="15"/>
      <c r="AS49" s="15"/>
      <c r="AT49" s="15"/>
      <c r="AU49" s="15"/>
      <c r="AV49" s="15"/>
      <c r="AW49" s="241"/>
      <c r="AX49" s="15"/>
      <c r="AY49" s="15"/>
      <c r="AZ49" s="15"/>
      <c r="BA49" s="15"/>
      <c r="BB49" s="15"/>
      <c r="BC49" s="241"/>
      <c r="BD49" s="15"/>
      <c r="BE49" s="15"/>
      <c r="BF49" s="15"/>
      <c r="BG49" s="15"/>
      <c r="BH49" s="15"/>
      <c r="BI49" s="241"/>
      <c r="BJ49" s="15"/>
      <c r="BK49" s="15"/>
      <c r="BL49" s="15"/>
      <c r="BM49" s="15"/>
      <c r="BN49" s="15"/>
      <c r="BO49" s="241"/>
      <c r="BP49" s="15"/>
      <c r="BQ49" s="15"/>
      <c r="BR49" s="15"/>
      <c r="BS49" s="15"/>
      <c r="BT49" s="15"/>
      <c r="BU49" s="241"/>
      <c r="BV49" s="15"/>
      <c r="BW49" s="15"/>
      <c r="BX49" s="15"/>
      <c r="BY49" s="15"/>
      <c r="BZ49" s="15"/>
      <c r="CA49" s="241"/>
      <c r="CB49" s="15"/>
      <c r="CC49" s="15"/>
      <c r="CD49" s="15"/>
      <c r="CE49" s="15"/>
      <c r="CF49" s="15"/>
      <c r="CG49" s="241"/>
      <c r="CH49" s="15"/>
      <c r="CI49" s="15"/>
      <c r="CJ49" s="15"/>
      <c r="CK49" s="15"/>
      <c r="CL49" s="15"/>
      <c r="CM49" s="241"/>
    </row>
    <row r="50" spans="1:91" s="281" customFormat="1" ht="12.75" customHeight="1" x14ac:dyDescent="0.2">
      <c r="A50" s="95" t="s">
        <v>18</v>
      </c>
      <c r="B50" s="46">
        <v>4.6718598442046744E-18</v>
      </c>
      <c r="C50" s="46"/>
      <c r="D50" s="46"/>
      <c r="E50" s="46"/>
      <c r="F50" s="46"/>
      <c r="G50" s="241"/>
      <c r="H50" s="46"/>
      <c r="I50" s="46"/>
      <c r="J50" s="46"/>
      <c r="K50" s="46"/>
      <c r="L50" s="46"/>
      <c r="M50" s="241"/>
      <c r="N50" s="46"/>
      <c r="O50" s="46"/>
      <c r="P50" s="46"/>
      <c r="Q50" s="46"/>
      <c r="R50" s="46"/>
      <c r="S50" s="241"/>
      <c r="T50" s="46">
        <v>1.1341973558741856E-12</v>
      </c>
      <c r="U50" s="46">
        <v>1.134E-12</v>
      </c>
      <c r="V50" s="46">
        <v>1.134E-12</v>
      </c>
      <c r="W50" s="46">
        <v>1.134E-12</v>
      </c>
      <c r="X50" s="46">
        <v>1.134E-12</v>
      </c>
      <c r="Y50" s="241"/>
      <c r="Z50" s="46">
        <v>1.134E-12</v>
      </c>
      <c r="AA50" s="46">
        <v>1.134E-12</v>
      </c>
      <c r="AB50" s="46">
        <v>1.134E-12</v>
      </c>
      <c r="AC50" s="46">
        <v>1.134E-12</v>
      </c>
      <c r="AD50" s="46">
        <v>1.134E-12</v>
      </c>
      <c r="AE50" s="241"/>
      <c r="AF50" s="46">
        <v>1.134E-12</v>
      </c>
      <c r="AG50" s="46">
        <v>1.134E-12</v>
      </c>
      <c r="AH50" s="46">
        <v>1.134E-12</v>
      </c>
      <c r="AI50" s="46">
        <v>1.134E-12</v>
      </c>
      <c r="AJ50" s="46">
        <v>1.134E-12</v>
      </c>
      <c r="AK50" s="241"/>
      <c r="AL50" s="46">
        <v>3.5309999999999999E-5</v>
      </c>
      <c r="AM50" s="46">
        <v>2.6189999999999997E-4</v>
      </c>
      <c r="AN50" s="46">
        <v>4.9149999999999997E-4</v>
      </c>
      <c r="AO50" s="46">
        <v>6.5890000000000002E-4</v>
      </c>
      <c r="AP50" s="46">
        <v>7.6659999999999999E-4</v>
      </c>
      <c r="AQ50" s="241"/>
      <c r="AR50" s="46"/>
      <c r="AS50" s="46"/>
      <c r="AT50" s="46"/>
      <c r="AU50" s="46"/>
      <c r="AV50" s="46"/>
      <c r="AW50" s="241"/>
      <c r="AX50" s="46"/>
      <c r="AY50" s="46"/>
      <c r="AZ50" s="46"/>
      <c r="BA50" s="46"/>
      <c r="BB50" s="46"/>
      <c r="BC50" s="241"/>
      <c r="BD50" s="46"/>
      <c r="BE50" s="46"/>
      <c r="BF50" s="46"/>
      <c r="BG50" s="46"/>
      <c r="BH50" s="46"/>
      <c r="BI50" s="241"/>
      <c r="BJ50" s="46"/>
      <c r="BK50" s="46"/>
      <c r="BL50" s="46"/>
      <c r="BM50" s="46"/>
      <c r="BN50" s="46"/>
      <c r="BO50" s="241"/>
      <c r="BP50" s="46"/>
      <c r="BQ50" s="46"/>
      <c r="BR50" s="46"/>
      <c r="BS50" s="46"/>
      <c r="BT50" s="46"/>
      <c r="BU50" s="241"/>
      <c r="BV50" s="46"/>
      <c r="BW50" s="46"/>
      <c r="BX50" s="46"/>
      <c r="BY50" s="46"/>
      <c r="BZ50" s="46"/>
      <c r="CA50" s="241"/>
      <c r="CB50" s="46"/>
      <c r="CC50" s="46"/>
      <c r="CD50" s="46"/>
      <c r="CE50" s="46"/>
      <c r="CF50" s="46"/>
      <c r="CG50" s="241"/>
      <c r="CH50" s="46"/>
      <c r="CI50" s="46"/>
      <c r="CJ50" s="46"/>
      <c r="CK50" s="46"/>
      <c r="CL50" s="46"/>
      <c r="CM50" s="241"/>
    </row>
    <row r="51" spans="1:91" s="281" customFormat="1" ht="12.75" customHeight="1" x14ac:dyDescent="0.2">
      <c r="A51" s="94" t="s">
        <v>19</v>
      </c>
      <c r="B51" s="24"/>
      <c r="C51" s="24"/>
      <c r="D51" s="24"/>
      <c r="E51" s="24"/>
      <c r="F51" s="24"/>
      <c r="G51" s="241"/>
      <c r="H51" s="24"/>
      <c r="I51" s="24"/>
      <c r="J51" s="24"/>
      <c r="K51" s="24"/>
      <c r="L51" s="24"/>
      <c r="M51" s="241"/>
      <c r="N51" s="24"/>
      <c r="O51" s="24"/>
      <c r="P51" s="24"/>
      <c r="Q51" s="24"/>
      <c r="R51" s="24"/>
      <c r="S51" s="241"/>
      <c r="T51" s="24">
        <v>1.1341973558741856E-12</v>
      </c>
      <c r="U51" s="24">
        <v>1.134E-12</v>
      </c>
      <c r="V51" s="24">
        <v>1.134E-12</v>
      </c>
      <c r="W51" s="24">
        <v>1.134E-12</v>
      </c>
      <c r="X51" s="24">
        <v>1.134E-12</v>
      </c>
      <c r="Y51" s="241"/>
      <c r="Z51" s="24">
        <v>1.134E-12</v>
      </c>
      <c r="AA51" s="24">
        <v>1.134E-12</v>
      </c>
      <c r="AB51" s="24">
        <v>1.134E-12</v>
      </c>
      <c r="AC51" s="24">
        <v>1.134E-12</v>
      </c>
      <c r="AD51" s="24">
        <v>1.134E-12</v>
      </c>
      <c r="AE51" s="241"/>
      <c r="AF51" s="24">
        <v>1.134E-12</v>
      </c>
      <c r="AG51" s="24">
        <v>1.134E-12</v>
      </c>
      <c r="AH51" s="24">
        <v>1.134E-12</v>
      </c>
      <c r="AI51" s="24">
        <v>1.134E-12</v>
      </c>
      <c r="AJ51" s="24">
        <v>1.134E-12</v>
      </c>
      <c r="AK51" s="241"/>
      <c r="AL51" s="24">
        <v>4.4989999999999996E-6</v>
      </c>
      <c r="AM51" s="24">
        <v>2.879E-5</v>
      </c>
      <c r="AN51" s="24">
        <v>8.6979999999999997E-5</v>
      </c>
      <c r="AO51" s="24">
        <v>1.6930000000000002E-4</v>
      </c>
      <c r="AP51" s="24">
        <v>2.6410000000000002E-4</v>
      </c>
      <c r="AQ51" s="241"/>
      <c r="AR51" s="24"/>
      <c r="AS51" s="24"/>
      <c r="AT51" s="24"/>
      <c r="AU51" s="24"/>
      <c r="AV51" s="24"/>
      <c r="AW51" s="241"/>
      <c r="AX51" s="24"/>
      <c r="AY51" s="24"/>
      <c r="AZ51" s="24"/>
      <c r="BA51" s="24"/>
      <c r="BB51" s="24"/>
      <c r="BC51" s="241"/>
      <c r="BD51" s="24"/>
      <c r="BE51" s="24"/>
      <c r="BF51" s="24"/>
      <c r="BG51" s="24"/>
      <c r="BH51" s="24"/>
      <c r="BI51" s="241"/>
      <c r="BJ51" s="24"/>
      <c r="BK51" s="24"/>
      <c r="BL51" s="24"/>
      <c r="BM51" s="24"/>
      <c r="BN51" s="24"/>
      <c r="BO51" s="241"/>
      <c r="BP51" s="24"/>
      <c r="BQ51" s="24"/>
      <c r="BR51" s="24"/>
      <c r="BS51" s="24"/>
      <c r="BT51" s="24"/>
      <c r="BU51" s="241"/>
      <c r="BV51" s="24"/>
      <c r="BW51" s="24"/>
      <c r="BX51" s="24"/>
      <c r="BY51" s="24"/>
      <c r="BZ51" s="24"/>
      <c r="CA51" s="241"/>
      <c r="CB51" s="24"/>
      <c r="CC51" s="24"/>
      <c r="CD51" s="24"/>
      <c r="CE51" s="24"/>
      <c r="CF51" s="24"/>
      <c r="CG51" s="241"/>
      <c r="CH51" s="24"/>
      <c r="CI51" s="24"/>
      <c r="CJ51" s="24"/>
      <c r="CK51" s="24"/>
      <c r="CL51" s="24"/>
      <c r="CM51" s="241"/>
    </row>
    <row r="52" spans="1:91" s="281" customFormat="1" ht="12.75" customHeight="1" x14ac:dyDescent="0.2">
      <c r="A52" s="95" t="s">
        <v>20</v>
      </c>
      <c r="B52" s="46"/>
      <c r="C52" s="46"/>
      <c r="D52" s="46"/>
      <c r="E52" s="46"/>
      <c r="F52" s="46"/>
      <c r="G52" s="241"/>
      <c r="H52" s="46"/>
      <c r="I52" s="46"/>
      <c r="J52" s="46"/>
      <c r="K52" s="46"/>
      <c r="L52" s="46"/>
      <c r="M52" s="241"/>
      <c r="N52" s="46"/>
      <c r="O52" s="46"/>
      <c r="P52" s="46"/>
      <c r="Q52" s="46"/>
      <c r="R52" s="46"/>
      <c r="S52" s="241"/>
      <c r="T52" s="46">
        <v>1.1341973558741856E-12</v>
      </c>
      <c r="U52" s="46">
        <v>1.134E-12</v>
      </c>
      <c r="V52" s="46">
        <v>1.134E-12</v>
      </c>
      <c r="W52" s="46">
        <v>1.134E-12</v>
      </c>
      <c r="X52" s="46">
        <v>1.134E-12</v>
      </c>
      <c r="Y52" s="241"/>
      <c r="Z52" s="46">
        <v>1.134E-12</v>
      </c>
      <c r="AA52" s="46">
        <v>1.134E-12</v>
      </c>
      <c r="AB52" s="46">
        <v>1.134E-12</v>
      </c>
      <c r="AC52" s="46">
        <v>1.134E-12</v>
      </c>
      <c r="AD52" s="46">
        <v>1.134E-12</v>
      </c>
      <c r="AE52" s="241"/>
      <c r="AF52" s="46">
        <v>1.134E-12</v>
      </c>
      <c r="AG52" s="46">
        <v>1.134E-12</v>
      </c>
      <c r="AH52" s="46">
        <v>1.134E-12</v>
      </c>
      <c r="AI52" s="46">
        <v>1.134E-12</v>
      </c>
      <c r="AJ52" s="46">
        <v>1.134E-12</v>
      </c>
      <c r="AK52" s="241"/>
      <c r="AL52" s="46">
        <v>6.1599999999999996E-8</v>
      </c>
      <c r="AM52" s="46">
        <v>1.0840000000000001E-6</v>
      </c>
      <c r="AN52" s="46">
        <v>4.7690000000000004E-6</v>
      </c>
      <c r="AO52" s="46">
        <v>1.1890000000000001E-5</v>
      </c>
      <c r="AP52" s="46">
        <v>2.1969999999999998E-5</v>
      </c>
      <c r="AQ52" s="241"/>
      <c r="AR52" s="46"/>
      <c r="AS52" s="46"/>
      <c r="AT52" s="46"/>
      <c r="AU52" s="46"/>
      <c r="AV52" s="46"/>
      <c r="AW52" s="241"/>
      <c r="AX52" s="46"/>
      <c r="AY52" s="46"/>
      <c r="AZ52" s="46"/>
      <c r="BA52" s="46"/>
      <c r="BB52" s="46"/>
      <c r="BC52" s="241"/>
      <c r="BD52" s="46"/>
      <c r="BE52" s="46"/>
      <c r="BF52" s="46"/>
      <c r="BG52" s="46"/>
      <c r="BH52" s="46"/>
      <c r="BI52" s="241"/>
      <c r="BJ52" s="46"/>
      <c r="BK52" s="46"/>
      <c r="BL52" s="46"/>
      <c r="BM52" s="46"/>
      <c r="BN52" s="46"/>
      <c r="BO52" s="241"/>
      <c r="BP52" s="46"/>
      <c r="BQ52" s="46"/>
      <c r="BR52" s="46"/>
      <c r="BS52" s="46"/>
      <c r="BT52" s="46"/>
      <c r="BU52" s="241"/>
      <c r="BV52" s="46"/>
      <c r="BW52" s="46"/>
      <c r="BX52" s="46"/>
      <c r="BY52" s="46"/>
      <c r="BZ52" s="46"/>
      <c r="CA52" s="241"/>
      <c r="CB52" s="46"/>
      <c r="CC52" s="46"/>
      <c r="CD52" s="46"/>
      <c r="CE52" s="46"/>
      <c r="CF52" s="46"/>
      <c r="CG52" s="241"/>
      <c r="CH52" s="46"/>
      <c r="CI52" s="46"/>
      <c r="CJ52" s="46"/>
      <c r="CK52" s="46"/>
      <c r="CL52" s="46"/>
      <c r="CM52" s="241"/>
    </row>
    <row r="53" spans="1:91" s="281" customFormat="1" ht="12.75" customHeight="1" x14ac:dyDescent="0.2">
      <c r="A53" s="94" t="s">
        <v>21</v>
      </c>
      <c r="B53" s="24"/>
      <c r="C53" s="24"/>
      <c r="D53" s="24"/>
      <c r="E53" s="24"/>
      <c r="F53" s="24"/>
      <c r="G53" s="241"/>
      <c r="H53" s="24"/>
      <c r="I53" s="24"/>
      <c r="J53" s="24"/>
      <c r="K53" s="24"/>
      <c r="L53" s="24"/>
      <c r="M53" s="241"/>
      <c r="N53" s="24"/>
      <c r="O53" s="24"/>
      <c r="P53" s="24"/>
      <c r="Q53" s="24"/>
      <c r="R53" s="24"/>
      <c r="S53" s="241"/>
      <c r="T53" s="24">
        <v>1.1341973558741856E-12</v>
      </c>
      <c r="U53" s="24">
        <v>1.134E-12</v>
      </c>
      <c r="V53" s="24">
        <v>1.134E-12</v>
      </c>
      <c r="W53" s="24">
        <v>1.134E-12</v>
      </c>
      <c r="X53" s="24">
        <v>1.134E-12</v>
      </c>
      <c r="Y53" s="241"/>
      <c r="Z53" s="24">
        <v>1.134E-12</v>
      </c>
      <c r="AA53" s="24">
        <v>1.134E-12</v>
      </c>
      <c r="AB53" s="24">
        <v>1.134E-12</v>
      </c>
      <c r="AC53" s="24">
        <v>1.134E-12</v>
      </c>
      <c r="AD53" s="24">
        <v>1.134E-12</v>
      </c>
      <c r="AE53" s="241"/>
      <c r="AF53" s="24">
        <v>1.134E-12</v>
      </c>
      <c r="AG53" s="24">
        <v>1.134E-12</v>
      </c>
      <c r="AH53" s="24">
        <v>1.134E-12</v>
      </c>
      <c r="AI53" s="24">
        <v>1.134E-12</v>
      </c>
      <c r="AJ53" s="24">
        <v>1.134E-12</v>
      </c>
      <c r="AK53" s="241"/>
      <c r="AL53" s="24">
        <v>4.7549999999999994E-9</v>
      </c>
      <c r="AM53" s="24">
        <v>1.18E-7</v>
      </c>
      <c r="AN53" s="24">
        <v>7.4950000000000009E-7</v>
      </c>
      <c r="AO53" s="24">
        <v>2.5579999999999999E-6</v>
      </c>
      <c r="AP53" s="24">
        <v>6.122E-6</v>
      </c>
      <c r="AQ53" s="241"/>
      <c r="AR53" s="24"/>
      <c r="AS53" s="24"/>
      <c r="AT53" s="24"/>
      <c r="AU53" s="24"/>
      <c r="AV53" s="24"/>
      <c r="AW53" s="241"/>
      <c r="AX53" s="24"/>
      <c r="AY53" s="24"/>
      <c r="AZ53" s="24"/>
      <c r="BA53" s="24"/>
      <c r="BB53" s="24"/>
      <c r="BC53" s="241"/>
      <c r="BD53" s="24"/>
      <c r="BE53" s="24"/>
      <c r="BF53" s="24"/>
      <c r="BG53" s="24"/>
      <c r="BH53" s="24"/>
      <c r="BI53" s="241"/>
      <c r="BJ53" s="24"/>
      <c r="BK53" s="24"/>
      <c r="BL53" s="24"/>
      <c r="BM53" s="24"/>
      <c r="BN53" s="24"/>
      <c r="BO53" s="241"/>
      <c r="BP53" s="24"/>
      <c r="BQ53" s="24"/>
      <c r="BR53" s="24"/>
      <c r="BS53" s="24"/>
      <c r="BT53" s="24"/>
      <c r="BU53" s="241"/>
      <c r="BV53" s="24"/>
      <c r="BW53" s="24"/>
      <c r="BX53" s="24"/>
      <c r="BY53" s="24"/>
      <c r="BZ53" s="24"/>
      <c r="CA53" s="241"/>
      <c r="CB53" s="24"/>
      <c r="CC53" s="24"/>
      <c r="CD53" s="24"/>
      <c r="CE53" s="24"/>
      <c r="CF53" s="24"/>
      <c r="CG53" s="241"/>
      <c r="CH53" s="24"/>
      <c r="CI53" s="24"/>
      <c r="CJ53" s="24"/>
      <c r="CK53" s="24"/>
      <c r="CL53" s="24"/>
      <c r="CM53" s="241"/>
    </row>
    <row r="54" spans="1:91" s="281" customFormat="1" ht="12.75" customHeight="1" x14ac:dyDescent="0.2">
      <c r="A54" s="94" t="s">
        <v>36</v>
      </c>
      <c r="B54" s="24"/>
      <c r="C54" s="24"/>
      <c r="D54" s="24"/>
      <c r="E54" s="24"/>
      <c r="F54" s="24"/>
      <c r="G54" s="241"/>
      <c r="H54" s="24"/>
      <c r="I54" s="24"/>
      <c r="J54" s="24"/>
      <c r="K54" s="24"/>
      <c r="L54" s="24"/>
      <c r="M54" s="241"/>
      <c r="N54" s="24"/>
      <c r="O54" s="24"/>
      <c r="P54" s="24"/>
      <c r="Q54" s="24"/>
      <c r="R54" s="24"/>
      <c r="S54" s="241"/>
      <c r="T54" s="24"/>
      <c r="U54" s="24"/>
      <c r="V54" s="24"/>
      <c r="W54" s="24"/>
      <c r="X54" s="24"/>
      <c r="Y54" s="241"/>
      <c r="Z54" s="24"/>
      <c r="AA54" s="24"/>
      <c r="AB54" s="24"/>
      <c r="AC54" s="24"/>
      <c r="AD54" s="24"/>
      <c r="AE54" s="241"/>
      <c r="AF54" s="24"/>
      <c r="AG54" s="24"/>
      <c r="AH54" s="24"/>
      <c r="AI54" s="24"/>
      <c r="AJ54" s="24"/>
      <c r="AK54" s="241"/>
      <c r="AL54" s="24"/>
      <c r="AM54" s="24"/>
      <c r="AN54" s="24"/>
      <c r="AO54" s="24"/>
      <c r="AP54" s="24"/>
      <c r="AQ54" s="241"/>
      <c r="AR54" s="24"/>
      <c r="AS54" s="24"/>
      <c r="AT54" s="24"/>
      <c r="AU54" s="24"/>
      <c r="AV54" s="24"/>
      <c r="AW54" s="241"/>
      <c r="AX54" s="24"/>
      <c r="AY54" s="24"/>
      <c r="AZ54" s="24"/>
      <c r="BA54" s="24"/>
      <c r="BB54" s="24"/>
      <c r="BC54" s="241"/>
      <c r="BD54" s="24"/>
      <c r="BE54" s="24"/>
      <c r="BF54" s="24"/>
      <c r="BG54" s="24"/>
      <c r="BH54" s="24"/>
      <c r="BI54" s="241"/>
      <c r="BJ54" s="24"/>
      <c r="BK54" s="24"/>
      <c r="BL54" s="24"/>
      <c r="BM54" s="24"/>
      <c r="BN54" s="24"/>
      <c r="BO54" s="241"/>
      <c r="BP54" s="24"/>
      <c r="BQ54" s="24"/>
      <c r="BR54" s="24"/>
      <c r="BS54" s="24"/>
      <c r="BT54" s="24"/>
      <c r="BU54" s="241"/>
      <c r="BV54" s="24"/>
      <c r="BW54" s="24"/>
      <c r="BX54" s="24"/>
      <c r="BY54" s="24"/>
      <c r="BZ54" s="24"/>
      <c r="CA54" s="241"/>
      <c r="CB54" s="24"/>
      <c r="CC54" s="24"/>
      <c r="CD54" s="24"/>
      <c r="CE54" s="24"/>
      <c r="CF54" s="24"/>
      <c r="CG54" s="241"/>
      <c r="CH54" s="24"/>
      <c r="CI54" s="24"/>
      <c r="CJ54" s="24"/>
      <c r="CK54" s="24"/>
      <c r="CL54" s="24"/>
      <c r="CM54" s="241"/>
    </row>
    <row r="55" spans="1:91" s="281" customFormat="1" ht="12.75" customHeight="1" x14ac:dyDescent="0.2">
      <c r="A55" s="94" t="s">
        <v>83</v>
      </c>
      <c r="B55" s="24"/>
      <c r="C55" s="24"/>
      <c r="D55" s="24"/>
      <c r="E55" s="24"/>
      <c r="F55" s="24"/>
      <c r="G55" s="241"/>
      <c r="H55" s="24"/>
      <c r="I55" s="24"/>
      <c r="J55" s="24"/>
      <c r="K55" s="24"/>
      <c r="L55" s="24"/>
      <c r="M55" s="241"/>
      <c r="N55" s="24"/>
      <c r="O55" s="24"/>
      <c r="P55" s="24"/>
      <c r="Q55" s="24"/>
      <c r="R55" s="24"/>
      <c r="S55" s="241"/>
      <c r="T55" s="24"/>
      <c r="U55" s="24"/>
      <c r="V55" s="24"/>
      <c r="W55" s="24"/>
      <c r="X55" s="24"/>
      <c r="Y55" s="241"/>
      <c r="Z55" s="24"/>
      <c r="AA55" s="24"/>
      <c r="AB55" s="24"/>
      <c r="AC55" s="24"/>
      <c r="AD55" s="24"/>
      <c r="AE55" s="241"/>
      <c r="AF55" s="24"/>
      <c r="AG55" s="24"/>
      <c r="AH55" s="24"/>
      <c r="AI55" s="24"/>
      <c r="AJ55" s="24"/>
      <c r="AK55" s="241"/>
      <c r="AL55" s="24">
        <v>5.1440000000000001E-13</v>
      </c>
      <c r="AM55" s="24">
        <v>5.1430000000000004E-13</v>
      </c>
      <c r="AN55" s="24">
        <v>3.6150000000000002E-12</v>
      </c>
      <c r="AO55" s="24">
        <v>1.306E-11</v>
      </c>
      <c r="AP55" s="24">
        <v>3.2429999999999998E-11</v>
      </c>
      <c r="AQ55" s="241"/>
      <c r="AR55" s="24"/>
      <c r="AS55" s="24"/>
      <c r="AT55" s="24"/>
      <c r="AU55" s="24"/>
      <c r="AV55" s="24"/>
      <c r="AW55" s="241"/>
      <c r="AX55" s="24"/>
      <c r="AY55" s="24"/>
      <c r="AZ55" s="24"/>
      <c r="BA55" s="24"/>
      <c r="BB55" s="24"/>
      <c r="BC55" s="241"/>
      <c r="BD55" s="24"/>
      <c r="BE55" s="24"/>
      <c r="BF55" s="24"/>
      <c r="BG55" s="24"/>
      <c r="BH55" s="24"/>
      <c r="BI55" s="241"/>
      <c r="BJ55" s="24"/>
      <c r="BK55" s="24"/>
      <c r="BL55" s="24"/>
      <c r="BM55" s="24"/>
      <c r="BN55" s="24"/>
      <c r="BO55" s="241"/>
      <c r="BP55" s="24"/>
      <c r="BQ55" s="24"/>
      <c r="BR55" s="24"/>
      <c r="BS55" s="24"/>
      <c r="BT55" s="24"/>
      <c r="BU55" s="241"/>
      <c r="BV55" s="24"/>
      <c r="BW55" s="24"/>
      <c r="BX55" s="24"/>
      <c r="BY55" s="24"/>
      <c r="BZ55" s="24"/>
      <c r="CA55" s="241"/>
      <c r="CB55" s="24"/>
      <c r="CC55" s="24"/>
      <c r="CD55" s="24"/>
      <c r="CE55" s="24"/>
      <c r="CF55" s="24"/>
      <c r="CG55" s="241"/>
      <c r="CH55" s="24"/>
      <c r="CI55" s="24"/>
      <c r="CJ55" s="24"/>
      <c r="CK55" s="24"/>
      <c r="CL55" s="24"/>
      <c r="CM55" s="241"/>
    </row>
    <row r="56" spans="1:91" s="281" customFormat="1" ht="12.75" customHeight="1" x14ac:dyDescent="0.2">
      <c r="A56" s="95" t="s">
        <v>39</v>
      </c>
      <c r="B56" s="46"/>
      <c r="C56" s="46"/>
      <c r="D56" s="46"/>
      <c r="E56" s="46"/>
      <c r="F56" s="46"/>
      <c r="G56" s="241"/>
      <c r="H56" s="46"/>
      <c r="I56" s="46"/>
      <c r="J56" s="46"/>
      <c r="K56" s="46"/>
      <c r="L56" s="46"/>
      <c r="M56" s="241"/>
      <c r="N56" s="46"/>
      <c r="O56" s="46"/>
      <c r="P56" s="46"/>
      <c r="Q56" s="46"/>
      <c r="R56" s="46"/>
      <c r="S56" s="241"/>
      <c r="T56" s="46"/>
      <c r="U56" s="46"/>
      <c r="V56" s="46"/>
      <c r="W56" s="46"/>
      <c r="X56" s="46"/>
      <c r="Y56" s="241"/>
      <c r="Z56" s="46"/>
      <c r="AA56" s="46"/>
      <c r="AB56" s="46"/>
      <c r="AC56" s="46"/>
      <c r="AD56" s="46"/>
      <c r="AE56" s="241"/>
      <c r="AF56" s="46"/>
      <c r="AG56" s="46"/>
      <c r="AH56" s="46"/>
      <c r="AI56" s="46"/>
      <c r="AJ56" s="46"/>
      <c r="AK56" s="241"/>
      <c r="AL56" s="46">
        <v>1.7510000000000001E-12</v>
      </c>
      <c r="AM56" s="46">
        <v>4.7049999999999998E-9</v>
      </c>
      <c r="AN56" s="46">
        <v>3.6710000000000002E-8</v>
      </c>
      <c r="AO56" s="46">
        <v>1.4189999999999999E-7</v>
      </c>
      <c r="AP56" s="46">
        <v>3.6800000000000001E-7</v>
      </c>
      <c r="AQ56" s="241"/>
      <c r="AR56" s="46"/>
      <c r="AS56" s="46"/>
      <c r="AT56" s="46"/>
      <c r="AU56" s="46"/>
      <c r="AV56" s="46"/>
      <c r="AW56" s="241"/>
      <c r="AX56" s="46"/>
      <c r="AY56" s="46"/>
      <c r="AZ56" s="46"/>
      <c r="BA56" s="46"/>
      <c r="BB56" s="46"/>
      <c r="BC56" s="241"/>
      <c r="BD56" s="46"/>
      <c r="BE56" s="46"/>
      <c r="BF56" s="46"/>
      <c r="BG56" s="46"/>
      <c r="BH56" s="46"/>
      <c r="BI56" s="241"/>
      <c r="BJ56" s="46"/>
      <c r="BK56" s="46"/>
      <c r="BL56" s="46"/>
      <c r="BM56" s="46"/>
      <c r="BN56" s="46"/>
      <c r="BO56" s="241"/>
      <c r="BP56" s="46"/>
      <c r="BQ56" s="46"/>
      <c r="BR56" s="46"/>
      <c r="BS56" s="46"/>
      <c r="BT56" s="46"/>
      <c r="BU56" s="241"/>
      <c r="BV56" s="46"/>
      <c r="BW56" s="46"/>
      <c r="BX56" s="46"/>
      <c r="BY56" s="46"/>
      <c r="BZ56" s="46"/>
      <c r="CA56" s="241"/>
      <c r="CB56" s="46"/>
      <c r="CC56" s="46"/>
      <c r="CD56" s="46"/>
      <c r="CE56" s="46"/>
      <c r="CF56" s="46"/>
      <c r="CG56" s="241"/>
      <c r="CH56" s="46"/>
      <c r="CI56" s="46"/>
      <c r="CJ56" s="46"/>
      <c r="CK56" s="46"/>
      <c r="CL56" s="46"/>
      <c r="CM56" s="241"/>
    </row>
    <row r="57" spans="1:91" s="281" customFormat="1" ht="12.75" customHeight="1" x14ac:dyDescent="0.2">
      <c r="A57" s="94" t="s">
        <v>37</v>
      </c>
      <c r="B57" s="24"/>
      <c r="C57" s="24"/>
      <c r="D57" s="24"/>
      <c r="E57" s="24"/>
      <c r="F57" s="24"/>
      <c r="G57" s="241"/>
      <c r="H57" s="24"/>
      <c r="I57" s="24"/>
      <c r="J57" s="24"/>
      <c r="K57" s="24"/>
      <c r="L57" s="24"/>
      <c r="M57" s="241"/>
      <c r="N57" s="24"/>
      <c r="O57" s="24"/>
      <c r="P57" s="24"/>
      <c r="Q57" s="24"/>
      <c r="R57" s="24"/>
      <c r="S57" s="241"/>
      <c r="T57" s="24"/>
      <c r="U57" s="24"/>
      <c r="V57" s="24"/>
      <c r="W57" s="24"/>
      <c r="X57" s="24"/>
      <c r="Y57" s="241"/>
      <c r="Z57" s="24"/>
      <c r="AA57" s="24"/>
      <c r="AB57" s="24"/>
      <c r="AC57" s="24"/>
      <c r="AD57" s="24"/>
      <c r="AE57" s="241"/>
      <c r="AF57" s="24"/>
      <c r="AG57" s="24"/>
      <c r="AH57" s="24"/>
      <c r="AI57" s="24"/>
      <c r="AJ57" s="24"/>
      <c r="AK57" s="241"/>
      <c r="AL57" s="24">
        <v>1.0759999999999999E-12</v>
      </c>
      <c r="AM57" s="24">
        <v>5.6749999999999995E-10</v>
      </c>
      <c r="AN57" s="24">
        <v>4.4759999999999998E-9</v>
      </c>
      <c r="AO57" s="24">
        <v>1.7529999999999999E-8</v>
      </c>
      <c r="AP57" s="24">
        <v>4.5960000000000003E-8</v>
      </c>
      <c r="AQ57" s="241"/>
      <c r="AR57" s="24"/>
      <c r="AS57" s="24"/>
      <c r="AT57" s="24"/>
      <c r="AU57" s="24"/>
      <c r="AV57" s="24"/>
      <c r="AW57" s="241"/>
      <c r="AX57" s="24"/>
      <c r="AY57" s="24"/>
      <c r="AZ57" s="24"/>
      <c r="BA57" s="24"/>
      <c r="BB57" s="24"/>
      <c r="BC57" s="241"/>
      <c r="BD57" s="24"/>
      <c r="BE57" s="24"/>
      <c r="BF57" s="24"/>
      <c r="BG57" s="24"/>
      <c r="BH57" s="24"/>
      <c r="BI57" s="241"/>
      <c r="BJ57" s="24"/>
      <c r="BK57" s="24"/>
      <c r="BL57" s="24"/>
      <c r="BM57" s="24"/>
      <c r="BN57" s="24"/>
      <c r="BO57" s="241"/>
      <c r="BP57" s="24"/>
      <c r="BQ57" s="24"/>
      <c r="BR57" s="24"/>
      <c r="BS57" s="24"/>
      <c r="BT57" s="24"/>
      <c r="BU57" s="241"/>
      <c r="BV57" s="24"/>
      <c r="BW57" s="24"/>
      <c r="BX57" s="24"/>
      <c r="BY57" s="24"/>
      <c r="BZ57" s="24"/>
      <c r="CA57" s="241"/>
      <c r="CB57" s="24"/>
      <c r="CC57" s="24"/>
      <c r="CD57" s="24"/>
      <c r="CE57" s="24"/>
      <c r="CF57" s="24"/>
      <c r="CG57" s="241"/>
      <c r="CH57" s="24"/>
      <c r="CI57" s="24"/>
      <c r="CJ57" s="24"/>
      <c r="CK57" s="24"/>
      <c r="CL57" s="24"/>
      <c r="CM57" s="241"/>
    </row>
    <row r="58" spans="1:91" s="281" customFormat="1" ht="12.75" customHeight="1" x14ac:dyDescent="0.2">
      <c r="A58" s="97" t="s">
        <v>40</v>
      </c>
      <c r="B58" s="46"/>
      <c r="C58" s="46"/>
      <c r="D58" s="46"/>
      <c r="E58" s="46"/>
      <c r="F58" s="46"/>
      <c r="G58" s="241"/>
      <c r="H58" s="46"/>
      <c r="I58" s="46"/>
      <c r="J58" s="46"/>
      <c r="K58" s="46"/>
      <c r="L58" s="46"/>
      <c r="M58" s="241"/>
      <c r="N58" s="46"/>
      <c r="O58" s="46"/>
      <c r="P58" s="46"/>
      <c r="Q58" s="46"/>
      <c r="R58" s="46"/>
      <c r="S58" s="241"/>
      <c r="T58" s="46"/>
      <c r="U58" s="46"/>
      <c r="V58" s="46"/>
      <c r="W58" s="46"/>
      <c r="X58" s="46"/>
      <c r="Y58" s="241"/>
      <c r="Z58" s="46"/>
      <c r="AA58" s="46"/>
      <c r="AB58" s="46"/>
      <c r="AC58" s="46"/>
      <c r="AD58" s="46"/>
      <c r="AE58" s="241"/>
      <c r="AF58" s="46"/>
      <c r="AG58" s="46"/>
      <c r="AH58" s="46"/>
      <c r="AI58" s="46"/>
      <c r="AJ58" s="46"/>
      <c r="AK58" s="241"/>
      <c r="AL58" s="46">
        <v>1.1329999999999999E-12</v>
      </c>
      <c r="AM58" s="46">
        <v>7.0439999999999997E-10</v>
      </c>
      <c r="AN58" s="46">
        <v>6.189E-9</v>
      </c>
      <c r="AO58" s="46">
        <v>2.5889999999999999E-8</v>
      </c>
      <c r="AP58" s="46">
        <v>7.0739999999999997E-8</v>
      </c>
      <c r="AQ58" s="241"/>
      <c r="AR58" s="46"/>
      <c r="AS58" s="46"/>
      <c r="AT58" s="46"/>
      <c r="AU58" s="46"/>
      <c r="AV58" s="46"/>
      <c r="AW58" s="241"/>
      <c r="AX58" s="46"/>
      <c r="AY58" s="46"/>
      <c r="AZ58" s="46"/>
      <c r="BA58" s="46"/>
      <c r="BB58" s="46"/>
      <c r="BC58" s="241"/>
      <c r="BD58" s="46"/>
      <c r="BE58" s="46"/>
      <c r="BF58" s="46"/>
      <c r="BG58" s="46"/>
      <c r="BH58" s="46"/>
      <c r="BI58" s="241"/>
      <c r="BJ58" s="46"/>
      <c r="BK58" s="46"/>
      <c r="BL58" s="46"/>
      <c r="BM58" s="46"/>
      <c r="BN58" s="46"/>
      <c r="BO58" s="241"/>
      <c r="BP58" s="46"/>
      <c r="BQ58" s="46"/>
      <c r="BR58" s="46"/>
      <c r="BS58" s="46"/>
      <c r="BT58" s="46"/>
      <c r="BU58" s="241"/>
      <c r="BV58" s="46"/>
      <c r="BW58" s="46"/>
      <c r="BX58" s="46"/>
      <c r="BY58" s="46"/>
      <c r="BZ58" s="46"/>
      <c r="CA58" s="241"/>
      <c r="CB58" s="46"/>
      <c r="CC58" s="46"/>
      <c r="CD58" s="46"/>
      <c r="CE58" s="46"/>
      <c r="CF58" s="46"/>
      <c r="CG58" s="241"/>
      <c r="CH58" s="46"/>
      <c r="CI58" s="46"/>
      <c r="CJ58" s="46"/>
      <c r="CK58" s="46"/>
      <c r="CL58" s="46"/>
      <c r="CM58" s="241"/>
    </row>
    <row r="59" spans="1:91" s="281" customFormat="1" ht="12.75" customHeight="1" x14ac:dyDescent="0.2">
      <c r="A59" s="198" t="s">
        <v>64</v>
      </c>
      <c r="B59" s="24"/>
      <c r="C59" s="24"/>
      <c r="D59" s="24"/>
      <c r="E59" s="24"/>
      <c r="F59" s="24"/>
      <c r="G59" s="241"/>
      <c r="H59" s="24"/>
      <c r="I59" s="24"/>
      <c r="J59" s="24"/>
      <c r="K59" s="24"/>
      <c r="L59" s="24"/>
      <c r="M59" s="241"/>
      <c r="N59" s="24"/>
      <c r="O59" s="24"/>
      <c r="P59" s="24"/>
      <c r="Q59" s="24"/>
      <c r="R59" s="24"/>
      <c r="S59" s="241"/>
      <c r="T59" s="24"/>
      <c r="U59" s="24"/>
      <c r="V59" s="24"/>
      <c r="W59" s="24"/>
      <c r="X59" s="24"/>
      <c r="Y59" s="241"/>
      <c r="Z59" s="24"/>
      <c r="AA59" s="24"/>
      <c r="AB59" s="24"/>
      <c r="AC59" s="24"/>
      <c r="AD59" s="24"/>
      <c r="AE59" s="241"/>
      <c r="AF59" s="24"/>
      <c r="AG59" s="24"/>
      <c r="AH59" s="24"/>
      <c r="AI59" s="24"/>
      <c r="AJ59" s="24"/>
      <c r="AK59" s="241"/>
      <c r="AL59" s="24">
        <v>8.7280000000000008E-13</v>
      </c>
      <c r="AM59" s="24">
        <v>1.8240000000000003E-11</v>
      </c>
      <c r="AN59" s="24">
        <v>1.9589999999999999E-10</v>
      </c>
      <c r="AO59" s="24">
        <v>9.489000000000001E-10</v>
      </c>
      <c r="AP59" s="24">
        <v>2.907E-9</v>
      </c>
      <c r="AQ59" s="241"/>
      <c r="AR59" s="24"/>
      <c r="AS59" s="24"/>
      <c r="AT59" s="24"/>
      <c r="AU59" s="24"/>
      <c r="AV59" s="24"/>
      <c r="AW59" s="241"/>
      <c r="AX59" s="24"/>
      <c r="AY59" s="24"/>
      <c r="AZ59" s="24"/>
      <c r="BA59" s="24"/>
      <c r="BB59" s="24"/>
      <c r="BC59" s="241"/>
      <c r="BD59" s="24"/>
      <c r="BE59" s="24"/>
      <c r="BF59" s="24"/>
      <c r="BG59" s="24"/>
      <c r="BH59" s="24"/>
      <c r="BI59" s="241"/>
      <c r="BJ59" s="24"/>
      <c r="BK59" s="24"/>
      <c r="BL59" s="24"/>
      <c r="BM59" s="24"/>
      <c r="BN59" s="24"/>
      <c r="BO59" s="241"/>
      <c r="BP59" s="24"/>
      <c r="BQ59" s="24"/>
      <c r="BR59" s="24"/>
      <c r="BS59" s="24"/>
      <c r="BT59" s="24"/>
      <c r="BU59" s="241"/>
      <c r="BV59" s="24"/>
      <c r="BW59" s="24"/>
      <c r="BX59" s="24"/>
      <c r="BY59" s="24"/>
      <c r="BZ59" s="24"/>
      <c r="CA59" s="241"/>
      <c r="CB59" s="24"/>
      <c r="CC59" s="24"/>
      <c r="CD59" s="24"/>
      <c r="CE59" s="24"/>
      <c r="CF59" s="24"/>
      <c r="CG59" s="241"/>
      <c r="CH59" s="24"/>
      <c r="CI59" s="24"/>
      <c r="CJ59" s="24"/>
      <c r="CK59" s="24"/>
      <c r="CL59" s="24"/>
      <c r="CM59" s="241"/>
    </row>
    <row r="60" spans="1:91" s="281" customFormat="1" ht="12.75" customHeight="1" x14ac:dyDescent="0.2">
      <c r="A60" s="355" t="s">
        <v>42</v>
      </c>
      <c r="B60" s="24"/>
      <c r="C60" s="24"/>
      <c r="D60" s="24"/>
      <c r="E60" s="24"/>
      <c r="F60" s="24"/>
      <c r="G60" s="241"/>
      <c r="H60" s="24">
        <v>6.4904683536382693E-14</v>
      </c>
      <c r="I60" s="24"/>
      <c r="J60" s="24"/>
      <c r="K60" s="24"/>
      <c r="L60" s="24"/>
      <c r="M60" s="241"/>
      <c r="N60" s="24"/>
      <c r="O60" s="24"/>
      <c r="P60" s="24"/>
      <c r="Q60" s="24"/>
      <c r="R60" s="24"/>
      <c r="S60" s="241"/>
      <c r="T60" s="24">
        <v>1.7413029952177748E-18</v>
      </c>
      <c r="U60" s="24">
        <v>1.682E-18</v>
      </c>
      <c r="V60" s="24">
        <v>1.6569999999999999E-18</v>
      </c>
      <c r="W60" s="24">
        <v>1.647E-18</v>
      </c>
      <c r="X60" s="24">
        <v>1.6400000000000001E-18</v>
      </c>
      <c r="Y60" s="241"/>
      <c r="Z60" s="24">
        <v>1.6619999999999999E-18</v>
      </c>
      <c r="AA60" s="24">
        <v>1.62E-18</v>
      </c>
      <c r="AB60" s="24">
        <v>1.6049999999999999E-18</v>
      </c>
      <c r="AC60" s="24">
        <v>1.5980000000000001E-18</v>
      </c>
      <c r="AD60" s="24">
        <v>1.595E-18</v>
      </c>
      <c r="AE60" s="241"/>
      <c r="AF60" s="24">
        <v>1.6170000000000001E-18</v>
      </c>
      <c r="AG60" s="24">
        <v>1.5609999999999998E-18</v>
      </c>
      <c r="AH60" s="24">
        <v>1.5420000000000002E-18</v>
      </c>
      <c r="AI60" s="24">
        <v>1.5350000000000001E-18</v>
      </c>
      <c r="AJ60" s="24">
        <v>1.532E-18</v>
      </c>
      <c r="AK60" s="241"/>
      <c r="AL60" s="24">
        <v>1.618E-18</v>
      </c>
      <c r="AM60" s="24">
        <v>1.566E-18</v>
      </c>
      <c r="AN60" s="24">
        <v>1.5509999999999999E-18</v>
      </c>
      <c r="AO60" s="24">
        <v>1.5469999999999999E-18</v>
      </c>
      <c r="AP60" s="24">
        <v>1.5460000000000001E-18</v>
      </c>
      <c r="AQ60" s="241"/>
      <c r="AR60" s="24"/>
      <c r="AS60" s="24"/>
      <c r="AT60" s="24"/>
      <c r="AU60" s="24"/>
      <c r="AV60" s="24"/>
      <c r="AW60" s="241"/>
      <c r="AX60" s="24"/>
      <c r="AY60" s="24"/>
      <c r="AZ60" s="24"/>
      <c r="BA60" s="24"/>
      <c r="BB60" s="24"/>
      <c r="BC60" s="241"/>
      <c r="BD60" s="24"/>
      <c r="BE60" s="24"/>
      <c r="BF60" s="24"/>
      <c r="BG60" s="24"/>
      <c r="BH60" s="24"/>
      <c r="BI60" s="241"/>
      <c r="BJ60" s="24"/>
      <c r="BK60" s="24"/>
      <c r="BL60" s="24"/>
      <c r="BM60" s="24"/>
      <c r="BN60" s="24"/>
      <c r="BO60" s="241"/>
      <c r="BP60" s="24"/>
      <c r="BQ60" s="24"/>
      <c r="BR60" s="24"/>
      <c r="BS60" s="24"/>
      <c r="BT60" s="24"/>
      <c r="BU60" s="241"/>
      <c r="BV60" s="24"/>
      <c r="BW60" s="24"/>
      <c r="BX60" s="24"/>
      <c r="BY60" s="24"/>
      <c r="BZ60" s="24"/>
      <c r="CA60" s="241"/>
      <c r="CB60" s="24"/>
      <c r="CC60" s="24"/>
      <c r="CD60" s="24"/>
      <c r="CE60" s="24"/>
      <c r="CF60" s="24"/>
      <c r="CG60" s="241"/>
      <c r="CH60" s="24"/>
      <c r="CI60" s="24"/>
      <c r="CJ60" s="24"/>
      <c r="CK60" s="24"/>
      <c r="CL60" s="24"/>
      <c r="CM60" s="241"/>
    </row>
    <row r="61" spans="1:91" s="281" customFormat="1" ht="12.75" customHeight="1" x14ac:dyDescent="0.2">
      <c r="A61" s="355" t="s">
        <v>33</v>
      </c>
      <c r="B61" s="24"/>
      <c r="C61" s="24"/>
      <c r="D61" s="24"/>
      <c r="E61" s="24"/>
      <c r="F61" s="24"/>
      <c r="G61" s="241"/>
      <c r="H61" s="24">
        <v>4.4710114872496631E-15</v>
      </c>
      <c r="I61" s="24"/>
      <c r="J61" s="24"/>
      <c r="K61" s="24"/>
      <c r="L61" s="24"/>
      <c r="M61" s="241"/>
      <c r="N61" s="24"/>
      <c r="O61" s="24"/>
      <c r="P61" s="24"/>
      <c r="Q61" s="24"/>
      <c r="R61" s="24"/>
      <c r="S61" s="241"/>
      <c r="T61" s="24"/>
      <c r="U61" s="24"/>
      <c r="V61" s="24"/>
      <c r="W61" s="24"/>
      <c r="X61" s="24"/>
      <c r="Y61" s="241"/>
      <c r="Z61" s="24"/>
      <c r="AA61" s="24"/>
      <c r="AB61" s="24"/>
      <c r="AC61" s="24"/>
      <c r="AD61" s="24"/>
      <c r="AE61" s="241"/>
      <c r="AF61" s="24"/>
      <c r="AG61" s="24"/>
      <c r="AH61" s="24"/>
      <c r="AI61" s="24"/>
      <c r="AJ61" s="24"/>
      <c r="AK61" s="241"/>
      <c r="AL61" s="24"/>
      <c r="AM61" s="24"/>
      <c r="AN61" s="24"/>
      <c r="AO61" s="24"/>
      <c r="AP61" s="24"/>
      <c r="AQ61" s="241"/>
      <c r="AR61" s="24"/>
      <c r="AS61" s="24"/>
      <c r="AT61" s="24"/>
      <c r="AU61" s="24"/>
      <c r="AV61" s="24"/>
      <c r="AW61" s="241"/>
      <c r="AX61" s="24"/>
      <c r="AY61" s="24"/>
      <c r="AZ61" s="24"/>
      <c r="BA61" s="24"/>
      <c r="BB61" s="24"/>
      <c r="BC61" s="241"/>
      <c r="BD61" s="24"/>
      <c r="BE61" s="24"/>
      <c r="BF61" s="24"/>
      <c r="BG61" s="24"/>
      <c r="BH61" s="24"/>
      <c r="BI61" s="241"/>
      <c r="BJ61" s="24"/>
      <c r="BK61" s="24"/>
      <c r="BL61" s="24"/>
      <c r="BM61" s="24"/>
      <c r="BN61" s="24"/>
      <c r="BO61" s="241"/>
      <c r="BP61" s="24"/>
      <c r="BQ61" s="24"/>
      <c r="BR61" s="24"/>
      <c r="BS61" s="24"/>
      <c r="BT61" s="24"/>
      <c r="BU61" s="241"/>
      <c r="BV61" s="24"/>
      <c r="BW61" s="24"/>
      <c r="BX61" s="24"/>
      <c r="BY61" s="24"/>
      <c r="BZ61" s="24"/>
      <c r="CA61" s="241"/>
      <c r="CB61" s="24"/>
      <c r="CC61" s="24"/>
      <c r="CD61" s="24"/>
      <c r="CE61" s="24"/>
      <c r="CF61" s="24"/>
      <c r="CG61" s="241"/>
      <c r="CH61" s="24"/>
      <c r="CI61" s="24"/>
      <c r="CJ61" s="24"/>
      <c r="CK61" s="24"/>
      <c r="CL61" s="24"/>
      <c r="CM61" s="241"/>
    </row>
    <row r="62" spans="1:91" s="281" customFormat="1" ht="12.75" customHeight="1" x14ac:dyDescent="0.2">
      <c r="A62" s="355" t="s">
        <v>85</v>
      </c>
      <c r="B62" s="24"/>
      <c r="C62" s="24"/>
      <c r="D62" s="24"/>
      <c r="E62" s="24"/>
      <c r="F62" s="24"/>
      <c r="G62" s="241"/>
      <c r="H62" s="24">
        <v>1.2433812930201469E-11</v>
      </c>
      <c r="I62" s="24"/>
      <c r="J62" s="24"/>
      <c r="K62" s="24"/>
      <c r="L62" s="24"/>
      <c r="M62" s="241"/>
      <c r="N62" s="24"/>
      <c r="O62" s="24"/>
      <c r="P62" s="24"/>
      <c r="Q62" s="24"/>
      <c r="R62" s="24"/>
      <c r="S62" s="241"/>
      <c r="T62" s="24">
        <v>3.421595374290642E-16</v>
      </c>
      <c r="U62" s="24">
        <v>3.3860000000000002E-16</v>
      </c>
      <c r="V62" s="24">
        <v>3.3619999999999997E-16</v>
      </c>
      <c r="W62" s="24">
        <v>3.3489999999999998E-16</v>
      </c>
      <c r="X62" s="24">
        <v>3.3379999999999997E-16</v>
      </c>
      <c r="Y62" s="241"/>
      <c r="Z62" s="24">
        <v>3.3179999999999999E-16</v>
      </c>
      <c r="AA62" s="24">
        <v>3.2940000000000004E-16</v>
      </c>
      <c r="AB62" s="24">
        <v>3.2790000000000001E-16</v>
      </c>
      <c r="AC62" s="24">
        <v>3.2680000000000001E-16</v>
      </c>
      <c r="AD62" s="24">
        <v>3.2620000000000001E-16</v>
      </c>
      <c r="AE62" s="241"/>
      <c r="AF62" s="24">
        <v>3.3619999999999997E-16</v>
      </c>
      <c r="AG62" s="24">
        <v>3.3419999999999999E-16</v>
      </c>
      <c r="AH62" s="24">
        <v>3.3239999999999999E-16</v>
      </c>
      <c r="AI62" s="24">
        <v>3.3129999999999998E-16</v>
      </c>
      <c r="AJ62" s="24">
        <v>3.3090000000000001E-16</v>
      </c>
      <c r="AK62" s="241"/>
      <c r="AL62" s="24">
        <v>3.3669999999999998E-16</v>
      </c>
      <c r="AM62" s="24">
        <v>3.359E-16</v>
      </c>
      <c r="AN62" s="24">
        <v>3.3530000000000004E-16</v>
      </c>
      <c r="AO62" s="24">
        <v>3.3530000000000004E-16</v>
      </c>
      <c r="AP62" s="24">
        <v>3.3530000000000004E-16</v>
      </c>
      <c r="AQ62" s="241"/>
      <c r="AR62" s="24"/>
      <c r="AS62" s="24"/>
      <c r="AT62" s="24"/>
      <c r="AU62" s="24"/>
      <c r="AV62" s="24"/>
      <c r="AW62" s="241"/>
      <c r="AX62" s="24"/>
      <c r="AY62" s="24"/>
      <c r="AZ62" s="24"/>
      <c r="BA62" s="24"/>
      <c r="BB62" s="24"/>
      <c r="BC62" s="241"/>
      <c r="BD62" s="24"/>
      <c r="BE62" s="24"/>
      <c r="BF62" s="24"/>
      <c r="BG62" s="24"/>
      <c r="BH62" s="24"/>
      <c r="BI62" s="241"/>
      <c r="BJ62" s="24"/>
      <c r="BK62" s="24"/>
      <c r="BL62" s="24"/>
      <c r="BM62" s="24"/>
      <c r="BN62" s="24"/>
      <c r="BO62" s="241"/>
      <c r="BP62" s="24"/>
      <c r="BQ62" s="24"/>
      <c r="BR62" s="24"/>
      <c r="BS62" s="24"/>
      <c r="BT62" s="24"/>
      <c r="BU62" s="241"/>
      <c r="BV62" s="24"/>
      <c r="BW62" s="24"/>
      <c r="BX62" s="24"/>
      <c r="BY62" s="24"/>
      <c r="BZ62" s="24"/>
      <c r="CA62" s="241"/>
      <c r="CB62" s="24"/>
      <c r="CC62" s="24"/>
      <c r="CD62" s="24"/>
      <c r="CE62" s="24"/>
      <c r="CF62" s="24"/>
      <c r="CG62" s="241"/>
      <c r="CH62" s="24"/>
      <c r="CI62" s="24"/>
      <c r="CJ62" s="24"/>
      <c r="CK62" s="24"/>
      <c r="CL62" s="24"/>
      <c r="CM62" s="241"/>
    </row>
    <row r="63" spans="1:91" s="281" customFormat="1" ht="12.75" customHeight="1" x14ac:dyDescent="0.2">
      <c r="A63" s="356" t="s">
        <v>44</v>
      </c>
      <c r="B63" s="24"/>
      <c r="C63" s="24"/>
      <c r="D63" s="24"/>
      <c r="E63" s="24"/>
      <c r="F63" s="24"/>
      <c r="G63" s="241"/>
      <c r="H63" s="24">
        <v>1.9484408002600323E-17</v>
      </c>
      <c r="I63" s="24"/>
      <c r="J63" s="24"/>
      <c r="K63" s="24"/>
      <c r="L63" s="24"/>
      <c r="M63" s="241"/>
      <c r="N63" s="24"/>
      <c r="O63" s="24"/>
      <c r="P63" s="24"/>
      <c r="Q63" s="24"/>
      <c r="R63" s="24"/>
      <c r="S63" s="241"/>
      <c r="T63" s="24"/>
      <c r="U63" s="24"/>
      <c r="V63" s="24"/>
      <c r="W63" s="24"/>
      <c r="X63" s="24"/>
      <c r="Y63" s="241"/>
      <c r="Z63" s="24"/>
      <c r="AA63" s="24"/>
      <c r="AB63" s="24"/>
      <c r="AC63" s="24"/>
      <c r="AD63" s="24"/>
      <c r="AE63" s="241"/>
      <c r="AF63" s="24"/>
      <c r="AG63" s="24"/>
      <c r="AH63" s="24"/>
      <c r="AI63" s="24"/>
      <c r="AJ63" s="24"/>
      <c r="AK63" s="241"/>
      <c r="AL63" s="24"/>
      <c r="AM63" s="24"/>
      <c r="AN63" s="24"/>
      <c r="AO63" s="24"/>
      <c r="AP63" s="24"/>
      <c r="AQ63" s="241"/>
      <c r="AR63" s="24"/>
      <c r="AS63" s="24"/>
      <c r="AT63" s="24"/>
      <c r="AU63" s="24"/>
      <c r="AV63" s="24"/>
      <c r="AW63" s="241"/>
      <c r="AX63" s="24"/>
      <c r="AY63" s="24"/>
      <c r="AZ63" s="24"/>
      <c r="BA63" s="24"/>
      <c r="BB63" s="24"/>
      <c r="BC63" s="241"/>
      <c r="BD63" s="24"/>
      <c r="BE63" s="24"/>
      <c r="BF63" s="24"/>
      <c r="BG63" s="24"/>
      <c r="BH63" s="24"/>
      <c r="BI63" s="241"/>
      <c r="BJ63" s="24"/>
      <c r="BK63" s="24"/>
      <c r="BL63" s="24"/>
      <c r="BM63" s="24"/>
      <c r="BN63" s="24"/>
      <c r="BO63" s="241"/>
      <c r="BP63" s="24"/>
      <c r="BQ63" s="24"/>
      <c r="BR63" s="24"/>
      <c r="BS63" s="24"/>
      <c r="BT63" s="24"/>
      <c r="BU63" s="241"/>
      <c r="BV63" s="24"/>
      <c r="BW63" s="24"/>
      <c r="BX63" s="24"/>
      <c r="BY63" s="24"/>
      <c r="BZ63" s="24"/>
      <c r="CA63" s="241"/>
      <c r="CB63" s="24"/>
      <c r="CC63" s="24"/>
      <c r="CD63" s="24"/>
      <c r="CE63" s="24"/>
      <c r="CF63" s="24"/>
      <c r="CG63" s="241"/>
      <c r="CH63" s="24"/>
      <c r="CI63" s="24"/>
      <c r="CJ63" s="24"/>
      <c r="CK63" s="24"/>
      <c r="CL63" s="24"/>
      <c r="CM63" s="241"/>
    </row>
    <row r="64" spans="1:91" s="281" customFormat="1" ht="12.75" customHeight="1" x14ac:dyDescent="0.2">
      <c r="A64" s="356" t="s">
        <v>43</v>
      </c>
      <c r="B64" s="24"/>
      <c r="C64" s="24"/>
      <c r="D64" s="24"/>
      <c r="E64" s="24"/>
      <c r="F64" s="24"/>
      <c r="G64" s="241"/>
      <c r="H64" s="24">
        <v>1.1422584157581914E-12</v>
      </c>
      <c r="I64" s="24"/>
      <c r="J64" s="24"/>
      <c r="K64" s="24"/>
      <c r="L64" s="24"/>
      <c r="M64" s="241"/>
      <c r="N64" s="24"/>
      <c r="O64" s="24"/>
      <c r="P64" s="24"/>
      <c r="Q64" s="24"/>
      <c r="R64" s="24"/>
      <c r="S64" s="241"/>
      <c r="T64" s="24">
        <v>4.3097499175148718E-16</v>
      </c>
      <c r="U64" s="24">
        <v>4.9760000000000004E-16</v>
      </c>
      <c r="V64" s="24">
        <v>5.2639999999999994E-16</v>
      </c>
      <c r="W64" s="24">
        <v>5.3969999999999997E-16</v>
      </c>
      <c r="X64" s="24">
        <v>5.4860000000000008E-16</v>
      </c>
      <c r="Y64" s="241"/>
      <c r="Z64" s="24">
        <v>5.3289999999999994E-16</v>
      </c>
      <c r="AA64" s="24">
        <v>5.7999999999999996E-16</v>
      </c>
      <c r="AB64" s="24">
        <v>5.9790000000000001E-16</v>
      </c>
      <c r="AC64" s="24">
        <v>6.0690000000000006E-16</v>
      </c>
      <c r="AD64" s="24">
        <v>6.118E-16</v>
      </c>
      <c r="AE64" s="241"/>
      <c r="AF64" s="24">
        <v>5.8590000000000001E-16</v>
      </c>
      <c r="AG64" s="24">
        <v>6.5399999999999998E-16</v>
      </c>
      <c r="AH64" s="24">
        <v>6.8040000000000007E-16</v>
      </c>
      <c r="AI64" s="24">
        <v>6.9110000000000003E-16</v>
      </c>
      <c r="AJ64" s="24">
        <v>6.9490000000000001E-16</v>
      </c>
      <c r="AK64" s="241"/>
      <c r="AL64" s="24">
        <v>5.8500000000000004E-16</v>
      </c>
      <c r="AM64" s="24">
        <v>6.5009999999999995E-16</v>
      </c>
      <c r="AN64" s="24">
        <v>6.7380000000000002E-16</v>
      </c>
      <c r="AO64" s="24">
        <v>6.8120000000000001E-16</v>
      </c>
      <c r="AP64" s="24">
        <v>6.8390000000000003E-16</v>
      </c>
      <c r="AQ64" s="241"/>
      <c r="AR64" s="24"/>
      <c r="AS64" s="24"/>
      <c r="AT64" s="24"/>
      <c r="AU64" s="24"/>
      <c r="AV64" s="24"/>
      <c r="AW64" s="241"/>
      <c r="AX64" s="24"/>
      <c r="AY64" s="24"/>
      <c r="AZ64" s="24"/>
      <c r="BA64" s="24"/>
      <c r="BB64" s="24"/>
      <c r="BC64" s="241"/>
      <c r="BD64" s="24"/>
      <c r="BE64" s="24"/>
      <c r="BF64" s="24"/>
      <c r="BG64" s="24"/>
      <c r="BH64" s="24"/>
      <c r="BI64" s="241"/>
      <c r="BJ64" s="24"/>
      <c r="BK64" s="24"/>
      <c r="BL64" s="24"/>
      <c r="BM64" s="24"/>
      <c r="BN64" s="24"/>
      <c r="BO64" s="241"/>
      <c r="BP64" s="24"/>
      <c r="BQ64" s="24"/>
      <c r="BR64" s="24"/>
      <c r="BS64" s="24"/>
      <c r="BT64" s="24"/>
      <c r="BU64" s="241"/>
      <c r="BV64" s="24"/>
      <c r="BW64" s="24"/>
      <c r="BX64" s="24"/>
      <c r="BY64" s="24"/>
      <c r="BZ64" s="24"/>
      <c r="CA64" s="241"/>
      <c r="CB64" s="24"/>
      <c r="CC64" s="24"/>
      <c r="CD64" s="24"/>
      <c r="CE64" s="24"/>
      <c r="CF64" s="24"/>
      <c r="CG64" s="241"/>
      <c r="CH64" s="24"/>
      <c r="CI64" s="24"/>
      <c r="CJ64" s="24"/>
      <c r="CK64" s="24"/>
      <c r="CL64" s="24"/>
      <c r="CM64" s="241"/>
    </row>
    <row r="65" spans="1:91" s="281" customFormat="1" ht="12.75" customHeight="1" x14ac:dyDescent="0.2">
      <c r="A65" s="356" t="s">
        <v>119</v>
      </c>
      <c r="B65" s="24"/>
      <c r="C65" s="24"/>
      <c r="D65" s="24"/>
      <c r="E65" s="24"/>
      <c r="F65" s="24"/>
      <c r="G65" s="241"/>
      <c r="H65" s="24">
        <v>4.2387589442207215E-9</v>
      </c>
      <c r="I65" s="24"/>
      <c r="J65" s="24"/>
      <c r="K65" s="24"/>
      <c r="L65" s="24"/>
      <c r="M65" s="241"/>
      <c r="N65" s="24"/>
      <c r="O65" s="24"/>
      <c r="P65" s="24"/>
      <c r="Q65" s="24"/>
      <c r="R65" s="24"/>
      <c r="S65" s="241"/>
      <c r="T65" s="24">
        <v>1.4210472691587679E-13</v>
      </c>
      <c r="U65" s="24">
        <v>1.4161999999999998E-13</v>
      </c>
      <c r="V65" s="24">
        <v>1.4149000000000001E-13</v>
      </c>
      <c r="W65" s="24">
        <v>1.4145000000000002E-13</v>
      </c>
      <c r="X65" s="24">
        <v>1.4144E-13</v>
      </c>
      <c r="Y65" s="241"/>
      <c r="Z65" s="24">
        <v>1.4210000000000002E-13</v>
      </c>
      <c r="AA65" s="24">
        <v>1.4173999999999998E-13</v>
      </c>
      <c r="AB65" s="24">
        <v>1.4163E-13</v>
      </c>
      <c r="AC65" s="24">
        <v>1.4161999999999998E-13</v>
      </c>
      <c r="AD65" s="24">
        <v>1.4161999999999998E-13</v>
      </c>
      <c r="AE65" s="241"/>
      <c r="AF65" s="24">
        <v>1.4175999999999999E-13</v>
      </c>
      <c r="AG65" s="24">
        <v>1.4126000000000002E-13</v>
      </c>
      <c r="AH65" s="24">
        <v>1.4114999999999998E-13</v>
      </c>
      <c r="AI65" s="24">
        <v>1.4117000000000002E-13</v>
      </c>
      <c r="AJ65" s="24">
        <v>1.4119E-13</v>
      </c>
      <c r="AK65" s="241"/>
      <c r="AL65" s="24">
        <v>1.4173000000000002E-13</v>
      </c>
      <c r="AM65" s="24">
        <v>1.4103000000000001E-13</v>
      </c>
      <c r="AN65" s="24">
        <v>1.4076E-13</v>
      </c>
      <c r="AO65" s="24">
        <v>1.4063999999999999E-13</v>
      </c>
      <c r="AP65" s="24">
        <v>1.4058000000000002E-13</v>
      </c>
      <c r="AQ65" s="241"/>
      <c r="AR65" s="24"/>
      <c r="AS65" s="24"/>
      <c r="AT65" s="24"/>
      <c r="AU65" s="24"/>
      <c r="AV65" s="24"/>
      <c r="AW65" s="241"/>
      <c r="AX65" s="24"/>
      <c r="AY65" s="24"/>
      <c r="AZ65" s="24"/>
      <c r="BA65" s="24"/>
      <c r="BB65" s="24"/>
      <c r="BC65" s="241"/>
      <c r="BD65" s="24"/>
      <c r="BE65" s="24"/>
      <c r="BF65" s="24"/>
      <c r="BG65" s="24"/>
      <c r="BH65" s="24"/>
      <c r="BI65" s="241"/>
      <c r="BJ65" s="24"/>
      <c r="BK65" s="24"/>
      <c r="BL65" s="24"/>
      <c r="BM65" s="24"/>
      <c r="BN65" s="24"/>
      <c r="BO65" s="241"/>
      <c r="BP65" s="24"/>
      <c r="BQ65" s="24"/>
      <c r="BR65" s="24"/>
      <c r="BS65" s="24"/>
      <c r="BT65" s="24"/>
      <c r="BU65" s="241"/>
      <c r="BV65" s="24"/>
      <c r="BW65" s="24"/>
      <c r="BX65" s="24"/>
      <c r="BY65" s="24"/>
      <c r="BZ65" s="24"/>
      <c r="CA65" s="241"/>
      <c r="CB65" s="24"/>
      <c r="CC65" s="24"/>
      <c r="CD65" s="24"/>
      <c r="CE65" s="24"/>
      <c r="CF65" s="24"/>
      <c r="CG65" s="241"/>
      <c r="CH65" s="24"/>
      <c r="CI65" s="24"/>
      <c r="CJ65" s="24"/>
      <c r="CK65" s="24"/>
      <c r="CL65" s="24"/>
      <c r="CM65" s="241"/>
    </row>
    <row r="66" spans="1:91" s="281" customFormat="1" ht="12.75" customHeight="1" x14ac:dyDescent="0.2">
      <c r="A66" s="357" t="s">
        <v>120</v>
      </c>
      <c r="B66" s="180"/>
      <c r="C66" s="180"/>
      <c r="D66" s="180"/>
      <c r="E66" s="180"/>
      <c r="F66" s="180"/>
      <c r="G66" s="241"/>
      <c r="H66" s="180">
        <v>4.9542208048090181E-10</v>
      </c>
      <c r="I66" s="180"/>
      <c r="J66" s="180"/>
      <c r="K66" s="180"/>
      <c r="L66" s="180"/>
      <c r="M66" s="241"/>
      <c r="N66" s="180"/>
      <c r="O66" s="180"/>
      <c r="P66" s="180"/>
      <c r="Q66" s="180"/>
      <c r="R66" s="180"/>
      <c r="S66" s="241"/>
      <c r="T66" s="180">
        <v>5.5069582376042903E-15</v>
      </c>
      <c r="U66" s="180">
        <v>6.4380000000000001E-15</v>
      </c>
      <c r="V66" s="180">
        <v>6.8370000000000005E-15</v>
      </c>
      <c r="W66" s="180">
        <v>7.0209999999999995E-15</v>
      </c>
      <c r="X66" s="180">
        <v>7.1429999999999995E-15</v>
      </c>
      <c r="Y66" s="241"/>
      <c r="Z66" s="180">
        <v>6.9000000000000001E-15</v>
      </c>
      <c r="AA66" s="180">
        <v>7.5619999999999994E-15</v>
      </c>
      <c r="AB66" s="180">
        <v>7.8100000000000003E-15</v>
      </c>
      <c r="AC66" s="180">
        <v>7.9330000000000001E-15</v>
      </c>
      <c r="AD66" s="180">
        <v>7.9989999999999992E-15</v>
      </c>
      <c r="AE66" s="241"/>
      <c r="AF66" s="180">
        <v>7.6310000000000011E-15</v>
      </c>
      <c r="AG66" s="180">
        <v>8.5729999999999995E-15</v>
      </c>
      <c r="AH66" s="180">
        <v>8.9340000000000004E-15</v>
      </c>
      <c r="AI66" s="180">
        <v>9.0799999999999992E-15</v>
      </c>
      <c r="AJ66" s="180">
        <v>9.1299999999999997E-15</v>
      </c>
      <c r="AK66" s="241"/>
      <c r="AL66" s="180">
        <v>7.62E-15</v>
      </c>
      <c r="AM66" s="180">
        <v>8.5240000000000005E-15</v>
      </c>
      <c r="AN66" s="180">
        <v>8.8499999999999998E-15</v>
      </c>
      <c r="AO66" s="180">
        <v>8.9520000000000003E-15</v>
      </c>
      <c r="AP66" s="180">
        <v>8.9870000000000003E-15</v>
      </c>
      <c r="AQ66" s="241"/>
      <c r="AR66" s="180"/>
      <c r="AS66" s="180"/>
      <c r="AT66" s="180"/>
      <c r="AU66" s="180"/>
      <c r="AV66" s="180"/>
      <c r="AW66" s="241"/>
      <c r="AX66" s="180"/>
      <c r="AY66" s="180"/>
      <c r="AZ66" s="180"/>
      <c r="BA66" s="180"/>
      <c r="BB66" s="180"/>
      <c r="BC66" s="241"/>
      <c r="BD66" s="180"/>
      <c r="BE66" s="180"/>
      <c r="BF66" s="180"/>
      <c r="BG66" s="180"/>
      <c r="BH66" s="180"/>
      <c r="BI66" s="241"/>
      <c r="BJ66" s="180"/>
      <c r="BK66" s="180"/>
      <c r="BL66" s="180"/>
      <c r="BM66" s="180"/>
      <c r="BN66" s="180"/>
      <c r="BO66" s="241"/>
      <c r="BP66" s="180"/>
      <c r="BQ66" s="180"/>
      <c r="BR66" s="180"/>
      <c r="BS66" s="180"/>
      <c r="BT66" s="180"/>
      <c r="BU66" s="241"/>
      <c r="BV66" s="180"/>
      <c r="BW66" s="180"/>
      <c r="BX66" s="180"/>
      <c r="BY66" s="180"/>
      <c r="BZ66" s="180"/>
      <c r="CA66" s="241"/>
      <c r="CB66" s="180"/>
      <c r="CC66" s="180"/>
      <c r="CD66" s="180"/>
      <c r="CE66" s="180"/>
      <c r="CF66" s="180"/>
      <c r="CG66" s="241"/>
      <c r="CH66" s="180"/>
      <c r="CI66" s="180"/>
      <c r="CJ66" s="180"/>
      <c r="CK66" s="180"/>
      <c r="CL66" s="180"/>
      <c r="CM66" s="241"/>
    </row>
    <row r="67" spans="1:91" s="281" customFormat="1" ht="12.75" customHeight="1" x14ac:dyDescent="0.2">
      <c r="A67" s="357" t="s">
        <v>121</v>
      </c>
      <c r="B67" s="180"/>
      <c r="C67" s="180"/>
      <c r="D67" s="180"/>
      <c r="E67" s="180"/>
      <c r="F67" s="180"/>
      <c r="G67" s="241"/>
      <c r="H67" s="180">
        <v>3.7407462776655521E-11</v>
      </c>
      <c r="I67" s="180"/>
      <c r="J67" s="180"/>
      <c r="K67" s="180"/>
      <c r="L67" s="180"/>
      <c r="M67" s="241"/>
      <c r="N67" s="180"/>
      <c r="O67" s="180"/>
      <c r="P67" s="180"/>
      <c r="Q67" s="180"/>
      <c r="R67" s="180"/>
      <c r="S67" s="241"/>
      <c r="T67" s="180">
        <v>8.2595371997747903E-15</v>
      </c>
      <c r="U67" s="180">
        <v>9.8765999999999996E-15</v>
      </c>
      <c r="V67" s="180">
        <v>1.0573E-14</v>
      </c>
      <c r="W67" s="180">
        <v>1.0883000000000001E-14</v>
      </c>
      <c r="X67" s="180">
        <v>1.1093000000000001E-14</v>
      </c>
      <c r="Y67" s="241"/>
      <c r="Z67" s="180">
        <v>1.0653E-14</v>
      </c>
      <c r="AA67" s="180">
        <v>1.1803E-14</v>
      </c>
      <c r="AB67" s="180">
        <v>1.2233E-14</v>
      </c>
      <c r="AC67" s="180">
        <v>1.2443E-14</v>
      </c>
      <c r="AD67" s="180">
        <v>1.2563E-14</v>
      </c>
      <c r="AE67" s="241"/>
      <c r="AF67" s="180">
        <v>1.1923000000000001E-14</v>
      </c>
      <c r="AG67" s="180">
        <v>1.3554000000000001E-14</v>
      </c>
      <c r="AH67" s="180">
        <v>1.4174E-14</v>
      </c>
      <c r="AI67" s="180">
        <v>1.4423999999999999E-14</v>
      </c>
      <c r="AJ67" s="180">
        <v>1.4504000000000001E-14</v>
      </c>
      <c r="AK67" s="241"/>
      <c r="AL67" s="180">
        <v>1.1903000000000001E-14</v>
      </c>
      <c r="AM67" s="180">
        <v>1.3472999999999999E-14</v>
      </c>
      <c r="AN67" s="180">
        <v>1.4034E-14</v>
      </c>
      <c r="AO67" s="180">
        <v>1.4213999999999999E-14</v>
      </c>
      <c r="AP67" s="180">
        <v>1.4273999999999998E-14</v>
      </c>
      <c r="AQ67" s="241"/>
      <c r="AR67" s="180"/>
      <c r="AS67" s="180"/>
      <c r="AT67" s="180"/>
      <c r="AU67" s="180"/>
      <c r="AV67" s="180"/>
      <c r="AW67" s="241"/>
      <c r="AX67" s="180"/>
      <c r="AY67" s="180"/>
      <c r="AZ67" s="180"/>
      <c r="BA67" s="180"/>
      <c r="BB67" s="180"/>
      <c r="BC67" s="241"/>
      <c r="BD67" s="180"/>
      <c r="BE67" s="180"/>
      <c r="BF67" s="180"/>
      <c r="BG67" s="180"/>
      <c r="BH67" s="180"/>
      <c r="BI67" s="241"/>
      <c r="BJ67" s="180"/>
      <c r="BK67" s="180"/>
      <c r="BL67" s="180"/>
      <c r="BM67" s="180"/>
      <c r="BN67" s="180"/>
      <c r="BO67" s="241"/>
      <c r="BP67" s="180"/>
      <c r="BQ67" s="180"/>
      <c r="BR67" s="180"/>
      <c r="BS67" s="180"/>
      <c r="BT67" s="180"/>
      <c r="BU67" s="241"/>
      <c r="BV67" s="180"/>
      <c r="BW67" s="180"/>
      <c r="BX67" s="180"/>
      <c r="BY67" s="180"/>
      <c r="BZ67" s="180"/>
      <c r="CA67" s="241"/>
      <c r="CB67" s="180"/>
      <c r="CC67" s="180"/>
      <c r="CD67" s="180"/>
      <c r="CE67" s="180"/>
      <c r="CF67" s="180"/>
      <c r="CG67" s="241"/>
      <c r="CH67" s="180"/>
      <c r="CI67" s="180"/>
      <c r="CJ67" s="180"/>
      <c r="CK67" s="180"/>
      <c r="CL67" s="180"/>
      <c r="CM67" s="241"/>
    </row>
    <row r="68" spans="1:91" s="281" customFormat="1" ht="12.75" customHeight="1" x14ac:dyDescent="0.2">
      <c r="A68" s="357" t="s">
        <v>114</v>
      </c>
      <c r="B68" s="180"/>
      <c r="C68" s="180"/>
      <c r="D68" s="180"/>
      <c r="E68" s="180"/>
      <c r="F68" s="180"/>
      <c r="G68" s="241"/>
      <c r="H68" s="180">
        <v>1.6100642485516293E-9</v>
      </c>
      <c r="I68" s="180"/>
      <c r="J68" s="180"/>
      <c r="K68" s="180"/>
      <c r="L68" s="180"/>
      <c r="M68" s="241"/>
      <c r="N68" s="180"/>
      <c r="O68" s="180"/>
      <c r="P68" s="180"/>
      <c r="Q68" s="180"/>
      <c r="R68" s="180"/>
      <c r="S68" s="241"/>
      <c r="T68" s="24">
        <v>5.2314102909170432E-15</v>
      </c>
      <c r="U68" s="24">
        <v>6.2254999999999999E-15</v>
      </c>
      <c r="V68" s="24">
        <v>6.6512999999999998E-15</v>
      </c>
      <c r="W68" s="24">
        <v>6.8461000000000005E-15</v>
      </c>
      <c r="X68" s="24">
        <v>6.9751999999999994E-15</v>
      </c>
      <c r="Y68" s="241"/>
      <c r="Z68" s="180">
        <v>6.7018000000000002E-15</v>
      </c>
      <c r="AA68" s="180">
        <v>7.4102000000000004E-15</v>
      </c>
      <c r="AB68" s="180">
        <v>7.6756000000000003E-15</v>
      </c>
      <c r="AC68" s="180">
        <v>7.8057999999999992E-15</v>
      </c>
      <c r="AD68" s="180">
        <v>7.8754000000000001E-15</v>
      </c>
      <c r="AE68" s="241"/>
      <c r="AF68" s="180">
        <v>7.4768999999999997E-15</v>
      </c>
      <c r="AG68" s="180">
        <v>8.4819000000000008E-15</v>
      </c>
      <c r="AH68" s="180">
        <v>8.8654000000000008E-15</v>
      </c>
      <c r="AI68" s="180">
        <v>9.0188000000000005E-15</v>
      </c>
      <c r="AJ68" s="180">
        <v>9.0701999999999997E-15</v>
      </c>
      <c r="AK68" s="241"/>
      <c r="AL68" s="180">
        <v>7.4657000000000014E-15</v>
      </c>
      <c r="AM68" s="180">
        <v>8.4305E-15</v>
      </c>
      <c r="AN68" s="180">
        <v>8.7765999999999999E-15</v>
      </c>
      <c r="AO68" s="180">
        <v>8.8835999999999994E-15</v>
      </c>
      <c r="AP68" s="180">
        <v>8.9219000000000001E-15</v>
      </c>
      <c r="AQ68" s="241"/>
      <c r="AR68" s="180"/>
      <c r="AS68" s="180"/>
      <c r="AT68" s="180"/>
      <c r="AU68" s="180"/>
      <c r="AV68" s="180"/>
      <c r="AW68" s="241"/>
      <c r="AX68" s="180"/>
      <c r="AY68" s="180"/>
      <c r="AZ68" s="180"/>
      <c r="BA68" s="180"/>
      <c r="BB68" s="180"/>
      <c r="BC68" s="241"/>
      <c r="BD68" s="180"/>
      <c r="BE68" s="180"/>
      <c r="BF68" s="180"/>
      <c r="BG68" s="180"/>
      <c r="BH68" s="180"/>
      <c r="BI68" s="241"/>
      <c r="BJ68" s="180"/>
      <c r="BK68" s="180"/>
      <c r="BL68" s="180"/>
      <c r="BM68" s="180"/>
      <c r="BN68" s="180"/>
      <c r="BO68" s="241"/>
      <c r="BP68" s="180"/>
      <c r="BQ68" s="180"/>
      <c r="BR68" s="180"/>
      <c r="BS68" s="180"/>
      <c r="BT68" s="180"/>
      <c r="BU68" s="241"/>
      <c r="BV68" s="180"/>
      <c r="BW68" s="180"/>
      <c r="BX68" s="180"/>
      <c r="BY68" s="180"/>
      <c r="BZ68" s="180"/>
      <c r="CA68" s="241"/>
      <c r="CB68" s="180"/>
      <c r="CC68" s="180"/>
      <c r="CD68" s="180"/>
      <c r="CE68" s="180"/>
      <c r="CF68" s="180"/>
      <c r="CG68" s="241"/>
      <c r="CH68" s="180"/>
      <c r="CI68" s="180"/>
      <c r="CJ68" s="180"/>
      <c r="CK68" s="180"/>
      <c r="CL68" s="180"/>
      <c r="CM68" s="241"/>
    </row>
    <row r="69" spans="1:91" s="281" customFormat="1" ht="12.75" customHeight="1" x14ac:dyDescent="0.2">
      <c r="A69" s="358" t="s">
        <v>122</v>
      </c>
      <c r="B69" s="24"/>
      <c r="C69" s="24"/>
      <c r="D69" s="24"/>
      <c r="E69" s="24"/>
      <c r="F69" s="24"/>
      <c r="G69" s="241"/>
      <c r="H69" s="24">
        <v>2.1785928680936223E-13</v>
      </c>
      <c r="I69" s="24"/>
      <c r="J69" s="24"/>
      <c r="K69" s="24"/>
      <c r="L69" s="24"/>
      <c r="M69" s="241"/>
      <c r="N69" s="15"/>
      <c r="O69" s="15"/>
      <c r="P69" s="15"/>
      <c r="Q69" s="15"/>
      <c r="R69" s="15"/>
      <c r="S69" s="241"/>
      <c r="T69" s="15">
        <v>1.5232650555523673E-14</v>
      </c>
      <c r="U69" s="15">
        <v>1.6440000000000001E-14</v>
      </c>
      <c r="V69" s="15">
        <v>1.6960000000000001E-14</v>
      </c>
      <c r="W69" s="15">
        <v>1.721E-14</v>
      </c>
      <c r="X69" s="15">
        <v>1.7369999999999999E-14</v>
      </c>
      <c r="Y69" s="241"/>
      <c r="Z69" s="24">
        <v>1.7120000000000001E-14</v>
      </c>
      <c r="AA69" s="24">
        <v>1.7970000000000001E-14</v>
      </c>
      <c r="AB69" s="24">
        <v>1.829E-14</v>
      </c>
      <c r="AC69" s="24">
        <v>1.8460000000000001E-14</v>
      </c>
      <c r="AD69" s="24">
        <v>1.855E-14</v>
      </c>
      <c r="AE69" s="241"/>
      <c r="AF69" s="24">
        <v>1.808E-14</v>
      </c>
      <c r="AG69" s="24">
        <v>1.93E-14</v>
      </c>
      <c r="AH69" s="24">
        <v>1.9779999999999999E-14</v>
      </c>
      <c r="AI69" s="24">
        <v>1.9969999999999999E-14</v>
      </c>
      <c r="AJ69" s="24">
        <v>2.0039999999999999E-14</v>
      </c>
      <c r="AK69" s="241"/>
      <c r="AL69" s="24">
        <v>1.8060000000000001E-14</v>
      </c>
      <c r="AM69" s="24">
        <v>1.9210000000000001E-14</v>
      </c>
      <c r="AN69" s="24">
        <v>1.9610000000000001E-14</v>
      </c>
      <c r="AO69" s="24">
        <v>1.974E-14</v>
      </c>
      <c r="AP69" s="24">
        <v>1.9779999999999999E-14</v>
      </c>
      <c r="AQ69" s="241"/>
      <c r="AR69" s="24"/>
      <c r="AS69" s="24"/>
      <c r="AT69" s="24"/>
      <c r="AU69" s="24"/>
      <c r="AV69" s="24"/>
      <c r="AW69" s="241"/>
      <c r="AX69" s="24"/>
      <c r="AY69" s="24"/>
      <c r="AZ69" s="24"/>
      <c r="BA69" s="24"/>
      <c r="BB69" s="24"/>
      <c r="BC69" s="241"/>
      <c r="BD69" s="24"/>
      <c r="BE69" s="24"/>
      <c r="BF69" s="24"/>
      <c r="BG69" s="24"/>
      <c r="BH69" s="24"/>
      <c r="BI69" s="241"/>
      <c r="BJ69" s="24"/>
      <c r="BK69" s="24"/>
      <c r="BL69" s="24"/>
      <c r="BM69" s="24"/>
      <c r="BN69" s="24"/>
      <c r="BO69" s="241"/>
      <c r="BP69" s="24"/>
      <c r="BQ69" s="24"/>
      <c r="BR69" s="24"/>
      <c r="BS69" s="24"/>
      <c r="BT69" s="24"/>
      <c r="BU69" s="241"/>
      <c r="BV69" s="24"/>
      <c r="BW69" s="24"/>
      <c r="BX69" s="24"/>
      <c r="BY69" s="24"/>
      <c r="BZ69" s="24"/>
      <c r="CA69" s="241"/>
      <c r="CB69" s="24"/>
      <c r="CC69" s="24"/>
      <c r="CD69" s="24"/>
      <c r="CE69" s="24"/>
      <c r="CF69" s="24"/>
      <c r="CG69" s="241"/>
      <c r="CH69" s="24"/>
      <c r="CI69" s="24"/>
      <c r="CJ69" s="24"/>
      <c r="CK69" s="24"/>
      <c r="CL69" s="24"/>
      <c r="CM69" s="241"/>
    </row>
    <row r="70" spans="1:91" s="281" customFormat="1" ht="12.75" customHeight="1" x14ac:dyDescent="0.2">
      <c r="A70" s="358" t="s">
        <v>123</v>
      </c>
      <c r="B70" s="24"/>
      <c r="C70" s="24"/>
      <c r="D70" s="24"/>
      <c r="E70" s="24"/>
      <c r="F70" s="24"/>
      <c r="G70" s="241"/>
      <c r="H70" s="24">
        <v>3.5441017903292468E-11</v>
      </c>
      <c r="I70" s="24"/>
      <c r="J70" s="24"/>
      <c r="K70" s="24"/>
      <c r="L70" s="24"/>
      <c r="M70" s="241"/>
      <c r="N70" s="15"/>
      <c r="O70" s="15"/>
      <c r="P70" s="15"/>
      <c r="Q70" s="15"/>
      <c r="R70" s="15"/>
      <c r="S70" s="241"/>
      <c r="T70" s="15">
        <v>3.7206474108042065E-16</v>
      </c>
      <c r="U70" s="15">
        <v>3.8799999999999999E-16</v>
      </c>
      <c r="V70" s="15">
        <v>3.9499999999999996E-16</v>
      </c>
      <c r="W70" s="15">
        <v>3.9830000000000003E-16</v>
      </c>
      <c r="X70" s="15">
        <v>4.0059999999999999E-16</v>
      </c>
      <c r="Y70" s="241"/>
      <c r="Z70" s="24">
        <v>3.9850000000000002E-16</v>
      </c>
      <c r="AA70" s="24">
        <v>4.0940000000000001E-16</v>
      </c>
      <c r="AB70" s="24">
        <v>4.137E-16</v>
      </c>
      <c r="AC70" s="24">
        <v>4.1600000000000001E-16</v>
      </c>
      <c r="AD70" s="24">
        <v>4.173E-16</v>
      </c>
      <c r="AE70" s="241"/>
      <c r="AF70" s="24">
        <v>4.1149999999999998E-16</v>
      </c>
      <c r="AG70" s="24">
        <v>4.2730000000000001E-16</v>
      </c>
      <c r="AH70" s="24">
        <v>4.3359999999999999E-16</v>
      </c>
      <c r="AI70" s="24">
        <v>4.3629999999999996E-16</v>
      </c>
      <c r="AJ70" s="24">
        <v>4.3729999999999998E-16</v>
      </c>
      <c r="AK70" s="241"/>
      <c r="AL70" s="24">
        <v>4.1120000000000001E-16</v>
      </c>
      <c r="AM70" s="24">
        <v>4.2549999999999996E-16</v>
      </c>
      <c r="AN70" s="24">
        <v>4.304E-16</v>
      </c>
      <c r="AO70" s="24">
        <v>4.3170000000000004E-16</v>
      </c>
      <c r="AP70" s="24">
        <v>4.3210000000000001E-16</v>
      </c>
      <c r="AQ70" s="241"/>
      <c r="AR70" s="24"/>
      <c r="AS70" s="24"/>
      <c r="AT70" s="24"/>
      <c r="AU70" s="24"/>
      <c r="AV70" s="24"/>
      <c r="AW70" s="241"/>
      <c r="AX70" s="24"/>
      <c r="AY70" s="24"/>
      <c r="AZ70" s="24"/>
      <c r="BA70" s="24"/>
      <c r="BB70" s="24"/>
      <c r="BC70" s="241"/>
      <c r="BD70" s="24"/>
      <c r="BE70" s="24"/>
      <c r="BF70" s="24"/>
      <c r="BG70" s="24"/>
      <c r="BH70" s="24"/>
      <c r="BI70" s="241"/>
      <c r="BJ70" s="24"/>
      <c r="BK70" s="24"/>
      <c r="BL70" s="24"/>
      <c r="BM70" s="24"/>
      <c r="BN70" s="24"/>
      <c r="BO70" s="241"/>
      <c r="BP70" s="24"/>
      <c r="BQ70" s="24"/>
      <c r="BR70" s="24"/>
      <c r="BS70" s="24"/>
      <c r="BT70" s="24"/>
      <c r="BU70" s="241"/>
      <c r="BV70" s="24"/>
      <c r="BW70" s="24"/>
      <c r="BX70" s="24"/>
      <c r="BY70" s="24"/>
      <c r="BZ70" s="24"/>
      <c r="CA70" s="241"/>
      <c r="CB70" s="24"/>
      <c r="CC70" s="24"/>
      <c r="CD70" s="24"/>
      <c r="CE70" s="24"/>
      <c r="CF70" s="24"/>
      <c r="CG70" s="241"/>
      <c r="CH70" s="24"/>
      <c r="CI70" s="24"/>
      <c r="CJ70" s="24"/>
      <c r="CK70" s="24"/>
      <c r="CL70" s="24"/>
      <c r="CM70" s="241"/>
    </row>
    <row r="71" spans="1:91" s="281" customFormat="1" ht="12.75" customHeight="1" x14ac:dyDescent="0.2">
      <c r="A71" s="358" t="s">
        <v>91</v>
      </c>
      <c r="B71" s="24"/>
      <c r="C71" s="24"/>
      <c r="D71" s="24"/>
      <c r="E71" s="24"/>
      <c r="F71" s="24"/>
      <c r="G71" s="241"/>
      <c r="H71" s="24">
        <v>1.9705458011254052E-9</v>
      </c>
      <c r="I71" s="24"/>
      <c r="J71" s="24"/>
      <c r="K71" s="24"/>
      <c r="L71" s="24"/>
      <c r="M71" s="241"/>
      <c r="N71" s="24"/>
      <c r="O71" s="24"/>
      <c r="P71" s="24"/>
      <c r="Q71" s="24"/>
      <c r="R71" s="24"/>
      <c r="S71" s="241"/>
      <c r="T71" s="24">
        <v>6.0479523732236434E-14</v>
      </c>
      <c r="U71" s="24">
        <v>6.5314000000000001E-14</v>
      </c>
      <c r="V71" s="24">
        <v>6.7400999999999992E-14</v>
      </c>
      <c r="W71" s="24">
        <v>6.8368999999999994E-14</v>
      </c>
      <c r="X71" s="24">
        <v>6.9003999999999996E-14</v>
      </c>
      <c r="Y71" s="241"/>
      <c r="Z71" s="24">
        <v>6.7902999999999996E-14</v>
      </c>
      <c r="AA71" s="24">
        <v>7.1310999999999998E-14</v>
      </c>
      <c r="AB71" s="24">
        <v>7.2611999999999999E-14</v>
      </c>
      <c r="AC71" s="24">
        <v>7.326700000000001E-14</v>
      </c>
      <c r="AD71" s="24">
        <v>7.3619999999999993E-14</v>
      </c>
      <c r="AE71" s="241"/>
      <c r="AF71" s="24">
        <v>7.1714000000000004E-14</v>
      </c>
      <c r="AG71" s="24">
        <v>7.6584000000000012E-14</v>
      </c>
      <c r="AH71" s="24">
        <v>7.8470000000000005E-14</v>
      </c>
      <c r="AI71" s="24">
        <v>7.9235999999999999E-14</v>
      </c>
      <c r="AJ71" s="24">
        <v>7.9517999999999992E-14</v>
      </c>
      <c r="AK71" s="241"/>
      <c r="AL71" s="24">
        <v>7.1634000000000006E-14</v>
      </c>
      <c r="AM71" s="24">
        <v>7.6201999999999999E-14</v>
      </c>
      <c r="AN71" s="24">
        <v>7.7816000000000004E-14</v>
      </c>
      <c r="AO71" s="24">
        <v>7.829E-14</v>
      </c>
      <c r="AP71" s="24">
        <v>7.8441999999999998E-14</v>
      </c>
      <c r="AQ71" s="241"/>
      <c r="AR71" s="24"/>
      <c r="AS71" s="24"/>
      <c r="AT71" s="24"/>
      <c r="AU71" s="24"/>
      <c r="AV71" s="24"/>
      <c r="AW71" s="241"/>
      <c r="AX71" s="24"/>
      <c r="AY71" s="24"/>
      <c r="AZ71" s="24"/>
      <c r="BA71" s="24"/>
      <c r="BB71" s="24"/>
      <c r="BC71" s="241"/>
      <c r="BD71" s="24"/>
      <c r="BE71" s="24"/>
      <c r="BF71" s="24"/>
      <c r="BG71" s="24"/>
      <c r="BH71" s="24"/>
      <c r="BI71" s="241"/>
      <c r="BJ71" s="24"/>
      <c r="BK71" s="24"/>
      <c r="BL71" s="24"/>
      <c r="BM71" s="24"/>
      <c r="BN71" s="24"/>
      <c r="BO71" s="241"/>
      <c r="BP71" s="24"/>
      <c r="BQ71" s="24"/>
      <c r="BR71" s="24"/>
      <c r="BS71" s="24"/>
      <c r="BT71" s="24"/>
      <c r="BU71" s="241"/>
      <c r="BV71" s="24"/>
      <c r="BW71" s="24"/>
      <c r="BX71" s="24"/>
      <c r="BY71" s="24"/>
      <c r="BZ71" s="24"/>
      <c r="CA71" s="241"/>
      <c r="CB71" s="24"/>
      <c r="CC71" s="24"/>
      <c r="CD71" s="24"/>
      <c r="CE71" s="24"/>
      <c r="CF71" s="24"/>
      <c r="CG71" s="241"/>
      <c r="CH71" s="24"/>
      <c r="CI71" s="24"/>
      <c r="CJ71" s="24"/>
      <c r="CK71" s="24"/>
      <c r="CL71" s="24"/>
      <c r="CM71" s="241"/>
    </row>
    <row r="72" spans="1:91" s="281" customFormat="1" ht="12.75" customHeight="1" x14ac:dyDescent="0.2">
      <c r="A72" s="359" t="s">
        <v>1</v>
      </c>
      <c r="B72" s="183"/>
      <c r="C72" s="183"/>
      <c r="D72" s="183"/>
      <c r="E72" s="183"/>
      <c r="F72" s="183"/>
      <c r="G72" s="241"/>
      <c r="H72" s="183">
        <v>3.7178410957733781E-14</v>
      </c>
      <c r="I72" s="183"/>
      <c r="J72" s="183"/>
      <c r="K72" s="183"/>
      <c r="L72" s="183"/>
      <c r="M72" s="241"/>
      <c r="N72" s="183"/>
      <c r="O72" s="183"/>
      <c r="P72" s="183"/>
      <c r="Q72" s="183"/>
      <c r="R72" s="183"/>
      <c r="S72" s="241"/>
      <c r="T72" s="183">
        <v>2.9535139258346296E-14</v>
      </c>
      <c r="U72" s="183">
        <v>2.961E-14</v>
      </c>
      <c r="V72" s="183">
        <v>2.9649999999999999E-14</v>
      </c>
      <c r="W72" s="183">
        <v>2.9670000000000001E-14</v>
      </c>
      <c r="X72" s="183">
        <v>2.9689999999999998E-14</v>
      </c>
      <c r="Y72" s="241"/>
      <c r="Z72" s="183">
        <v>2.9719999999999999E-14</v>
      </c>
      <c r="AA72" s="183">
        <v>2.9770000000000002E-14</v>
      </c>
      <c r="AB72" s="183">
        <v>2.9789999999999999E-14</v>
      </c>
      <c r="AC72" s="183">
        <v>2.9810000000000001E-14</v>
      </c>
      <c r="AD72" s="183">
        <v>2.9819999999999999E-14</v>
      </c>
      <c r="AE72" s="241"/>
      <c r="AF72" s="183">
        <v>2.9759999999999998E-14</v>
      </c>
      <c r="AG72" s="183">
        <v>2.9810000000000001E-14</v>
      </c>
      <c r="AH72" s="183">
        <v>2.9840000000000002E-14</v>
      </c>
      <c r="AI72" s="183">
        <v>2.985E-14</v>
      </c>
      <c r="AJ72" s="183">
        <v>2.9859999999999998E-14</v>
      </c>
      <c r="AK72" s="241"/>
      <c r="AL72" s="183">
        <v>2.9749999999999999E-14</v>
      </c>
      <c r="AM72" s="183">
        <v>2.9740000000000001E-14</v>
      </c>
      <c r="AN72" s="183">
        <v>2.9719999999999999E-14</v>
      </c>
      <c r="AO72" s="183">
        <v>2.9689999999999998E-14</v>
      </c>
      <c r="AP72" s="183">
        <v>2.9679999999999999E-14</v>
      </c>
      <c r="AQ72" s="241"/>
      <c r="AR72" s="183"/>
      <c r="AS72" s="183"/>
      <c r="AT72" s="183"/>
      <c r="AU72" s="183"/>
      <c r="AV72" s="183"/>
      <c r="AW72" s="241"/>
      <c r="AX72" s="183"/>
      <c r="AY72" s="183"/>
      <c r="AZ72" s="183"/>
      <c r="BA72" s="183"/>
      <c r="BB72" s="183"/>
      <c r="BC72" s="241"/>
      <c r="BD72" s="183"/>
      <c r="BE72" s="183"/>
      <c r="BF72" s="183"/>
      <c r="BG72" s="183"/>
      <c r="BH72" s="183"/>
      <c r="BI72" s="241"/>
      <c r="BJ72" s="183"/>
      <c r="BK72" s="183"/>
      <c r="BL72" s="183"/>
      <c r="BM72" s="183"/>
      <c r="BN72" s="183"/>
      <c r="BO72" s="241"/>
      <c r="BP72" s="183"/>
      <c r="BQ72" s="183"/>
      <c r="BR72" s="183"/>
      <c r="BS72" s="183"/>
      <c r="BT72" s="183"/>
      <c r="BU72" s="241"/>
      <c r="BV72" s="183"/>
      <c r="BW72" s="183"/>
      <c r="BX72" s="183"/>
      <c r="BY72" s="183"/>
      <c r="BZ72" s="183"/>
      <c r="CA72" s="241"/>
      <c r="CB72" s="183"/>
      <c r="CC72" s="183"/>
      <c r="CD72" s="183"/>
      <c r="CE72" s="183"/>
      <c r="CF72" s="183"/>
      <c r="CG72" s="241"/>
      <c r="CH72" s="183"/>
      <c r="CI72" s="183"/>
      <c r="CJ72" s="183"/>
      <c r="CK72" s="183"/>
      <c r="CL72" s="183"/>
      <c r="CM72" s="241"/>
    </row>
    <row r="73" spans="1:91" s="281" customFormat="1" ht="12.75" customHeight="1" x14ac:dyDescent="0.2">
      <c r="A73" s="359" t="s">
        <v>92</v>
      </c>
      <c r="B73" s="183"/>
      <c r="C73" s="183"/>
      <c r="D73" s="183"/>
      <c r="E73" s="183"/>
      <c r="F73" s="183"/>
      <c r="G73" s="241"/>
      <c r="H73" s="183">
        <v>1.6785797489714509E-9</v>
      </c>
      <c r="I73" s="183"/>
      <c r="J73" s="183"/>
      <c r="K73" s="183"/>
      <c r="L73" s="183"/>
      <c r="M73" s="241"/>
      <c r="N73" s="183"/>
      <c r="O73" s="183"/>
      <c r="P73" s="183"/>
      <c r="Q73" s="183"/>
      <c r="R73" s="183"/>
      <c r="S73" s="241"/>
      <c r="T73" s="183"/>
      <c r="U73" s="183"/>
      <c r="V73" s="183"/>
      <c r="W73" s="183"/>
      <c r="X73" s="183"/>
      <c r="Y73" s="241"/>
      <c r="Z73" s="183"/>
      <c r="AA73" s="183"/>
      <c r="AB73" s="183"/>
      <c r="AC73" s="183"/>
      <c r="AD73" s="183"/>
      <c r="AE73" s="241"/>
      <c r="AF73" s="183"/>
      <c r="AG73" s="183"/>
      <c r="AH73" s="183"/>
      <c r="AI73" s="183"/>
      <c r="AJ73" s="183"/>
      <c r="AK73" s="241"/>
      <c r="AL73" s="183"/>
      <c r="AM73" s="183"/>
      <c r="AN73" s="183"/>
      <c r="AO73" s="183"/>
      <c r="AP73" s="183"/>
      <c r="AQ73" s="241"/>
      <c r="AR73" s="183"/>
      <c r="AS73" s="183"/>
      <c r="AT73" s="183"/>
      <c r="AU73" s="183"/>
      <c r="AV73" s="183"/>
      <c r="AW73" s="241"/>
      <c r="AX73" s="183"/>
      <c r="AY73" s="183"/>
      <c r="AZ73" s="183"/>
      <c r="BA73" s="183"/>
      <c r="BB73" s="183"/>
      <c r="BC73" s="241"/>
      <c r="BD73" s="183"/>
      <c r="BE73" s="183"/>
      <c r="BF73" s="183"/>
      <c r="BG73" s="183"/>
      <c r="BH73" s="183"/>
      <c r="BI73" s="241"/>
      <c r="BJ73" s="183"/>
      <c r="BK73" s="183"/>
      <c r="BL73" s="183"/>
      <c r="BM73" s="183"/>
      <c r="BN73" s="183"/>
      <c r="BO73" s="241"/>
      <c r="BP73" s="183"/>
      <c r="BQ73" s="183"/>
      <c r="BR73" s="183"/>
      <c r="BS73" s="183"/>
      <c r="BT73" s="183"/>
      <c r="BU73" s="241"/>
      <c r="BV73" s="183"/>
      <c r="BW73" s="183"/>
      <c r="BX73" s="183"/>
      <c r="BY73" s="183"/>
      <c r="BZ73" s="183"/>
      <c r="CA73" s="241"/>
      <c r="CB73" s="183"/>
      <c r="CC73" s="183"/>
      <c r="CD73" s="183"/>
      <c r="CE73" s="183"/>
      <c r="CF73" s="183"/>
      <c r="CG73" s="241"/>
      <c r="CH73" s="183"/>
      <c r="CI73" s="183"/>
      <c r="CJ73" s="183"/>
      <c r="CK73" s="183"/>
      <c r="CL73" s="183"/>
      <c r="CM73" s="241"/>
    </row>
    <row r="74" spans="1:91" s="281" customFormat="1" ht="12.75" customHeight="1" x14ac:dyDescent="0.2">
      <c r="A74" s="351" t="s">
        <v>124</v>
      </c>
      <c r="B74" s="24"/>
      <c r="C74" s="24"/>
      <c r="D74" s="24"/>
      <c r="E74" s="24"/>
      <c r="F74" s="24"/>
      <c r="G74" s="241"/>
      <c r="H74" s="24">
        <v>3.5188960879850205E-10</v>
      </c>
      <c r="I74" s="24"/>
      <c r="J74" s="24"/>
      <c r="K74" s="24"/>
      <c r="L74" s="24"/>
      <c r="M74" s="241"/>
      <c r="N74" s="15"/>
      <c r="O74" s="15"/>
      <c r="P74" s="15"/>
      <c r="Q74" s="15"/>
      <c r="R74" s="15"/>
      <c r="S74" s="241"/>
      <c r="T74" s="15">
        <v>1.0291790821821312E-14</v>
      </c>
      <c r="U74" s="15">
        <v>9.3260000000000005E-15</v>
      </c>
      <c r="V74" s="15">
        <v>8.9060000000000007E-15</v>
      </c>
      <c r="W74" s="15">
        <v>8.7090000000000001E-15</v>
      </c>
      <c r="X74" s="15">
        <v>8.5760000000000005E-15</v>
      </c>
      <c r="Y74" s="241"/>
      <c r="Z74" s="24">
        <v>8.7399999999999992E-15</v>
      </c>
      <c r="AA74" s="24">
        <v>8.0679999999999994E-15</v>
      </c>
      <c r="AB74" s="24">
        <v>7.8090000000000005E-15</v>
      </c>
      <c r="AC74" s="24">
        <v>7.6760000000000009E-15</v>
      </c>
      <c r="AD74" s="24">
        <v>7.6019999999999985E-15</v>
      </c>
      <c r="AE74" s="241"/>
      <c r="AF74" s="24">
        <v>7.899E-15</v>
      </c>
      <c r="AG74" s="24">
        <v>6.8979999999999997E-15</v>
      </c>
      <c r="AH74" s="24">
        <v>6.5059999999999996E-15</v>
      </c>
      <c r="AI74" s="24">
        <v>6.3429999999999999E-15</v>
      </c>
      <c r="AJ74" s="24">
        <v>6.2829999999999997E-15</v>
      </c>
      <c r="AK74" s="241"/>
      <c r="AL74" s="24">
        <v>7.9099999999999996E-15</v>
      </c>
      <c r="AM74" s="24">
        <v>6.9500000000000005E-15</v>
      </c>
      <c r="AN74" s="24">
        <v>6.5940000000000003E-15</v>
      </c>
      <c r="AO74" s="24">
        <v>6.4770000000000001E-15</v>
      </c>
      <c r="AP74" s="24">
        <v>6.4320000000000004E-15</v>
      </c>
      <c r="AQ74" s="241"/>
      <c r="AR74" s="24"/>
      <c r="AS74" s="24"/>
      <c r="AT74" s="24"/>
      <c r="AU74" s="24"/>
      <c r="AV74" s="24"/>
      <c r="AW74" s="241"/>
      <c r="AX74" s="24"/>
      <c r="AY74" s="24"/>
      <c r="AZ74" s="24"/>
      <c r="BA74" s="24"/>
      <c r="BB74" s="24"/>
      <c r="BC74" s="241"/>
      <c r="BD74" s="24"/>
      <c r="BE74" s="24"/>
      <c r="BF74" s="24"/>
      <c r="BG74" s="24"/>
      <c r="BH74" s="24"/>
      <c r="BI74" s="241"/>
      <c r="BJ74" s="24"/>
      <c r="BK74" s="24"/>
      <c r="BL74" s="24"/>
      <c r="BM74" s="24"/>
      <c r="BN74" s="24"/>
      <c r="BO74" s="241"/>
      <c r="BP74" s="24"/>
      <c r="BQ74" s="24"/>
      <c r="BR74" s="24"/>
      <c r="BS74" s="24"/>
      <c r="BT74" s="24"/>
      <c r="BU74" s="241"/>
      <c r="BV74" s="24"/>
      <c r="BW74" s="24"/>
      <c r="BX74" s="24"/>
      <c r="BY74" s="24"/>
      <c r="BZ74" s="24"/>
      <c r="CA74" s="241"/>
      <c r="CB74" s="24"/>
      <c r="CC74" s="24"/>
      <c r="CD74" s="24"/>
      <c r="CE74" s="24"/>
      <c r="CF74" s="24"/>
      <c r="CG74" s="241"/>
      <c r="CH74" s="24"/>
      <c r="CI74" s="24"/>
      <c r="CJ74" s="24"/>
      <c r="CK74" s="24"/>
      <c r="CL74" s="24"/>
      <c r="CM74" s="241"/>
    </row>
    <row r="75" spans="1:91" s="281" customFormat="1" ht="12.75" customHeight="1" x14ac:dyDescent="0.2">
      <c r="A75" s="351" t="s">
        <v>94</v>
      </c>
      <c r="B75" s="24"/>
      <c r="C75" s="24"/>
      <c r="D75" s="24"/>
      <c r="E75" s="24"/>
      <c r="F75" s="24"/>
      <c r="G75" s="241"/>
      <c r="H75" s="24">
        <v>8.4539125481508177E-13</v>
      </c>
      <c r="I75" s="24"/>
      <c r="J75" s="24"/>
      <c r="K75" s="24"/>
      <c r="L75" s="24"/>
      <c r="M75" s="241"/>
      <c r="N75" s="15"/>
      <c r="O75" s="15"/>
      <c r="P75" s="15"/>
      <c r="Q75" s="15"/>
      <c r="R75" s="15"/>
      <c r="S75" s="241"/>
      <c r="T75" s="15">
        <v>1.5712734092401635E-14</v>
      </c>
      <c r="U75" s="15">
        <v>1.4170000000000001E-14</v>
      </c>
      <c r="V75" s="15">
        <v>1.3490000000000001E-14</v>
      </c>
      <c r="W75" s="15">
        <v>1.3179999999999999E-14</v>
      </c>
      <c r="X75" s="15">
        <v>1.2969999999999999E-14</v>
      </c>
      <c r="Y75" s="241"/>
      <c r="Z75" s="24">
        <v>1.3189999999999999E-14</v>
      </c>
      <c r="AA75" s="24">
        <v>1.212E-14</v>
      </c>
      <c r="AB75" s="24">
        <v>1.17E-14</v>
      </c>
      <c r="AC75" s="24">
        <v>1.149E-14</v>
      </c>
      <c r="AD75" s="24">
        <v>1.137E-14</v>
      </c>
      <c r="AE75" s="241"/>
      <c r="AF75" s="24">
        <v>1.183E-14</v>
      </c>
      <c r="AG75" s="24">
        <v>1.0239999999999999E-14</v>
      </c>
      <c r="AH75" s="24">
        <v>9.612999999999999E-15</v>
      </c>
      <c r="AI75" s="24">
        <v>9.3489999999999995E-15</v>
      </c>
      <c r="AJ75" s="24">
        <v>9.2509999999999998E-15</v>
      </c>
      <c r="AK75" s="241"/>
      <c r="AL75" s="24">
        <v>1.1859999999999999E-14</v>
      </c>
      <c r="AM75" s="24">
        <v>1.036E-14</v>
      </c>
      <c r="AN75" s="24">
        <v>9.8120000000000009E-15</v>
      </c>
      <c r="AO75" s="24">
        <v>9.6400000000000004E-15</v>
      </c>
      <c r="AP75" s="24">
        <v>9.5770000000000008E-15</v>
      </c>
      <c r="AQ75" s="241"/>
      <c r="AR75" s="24"/>
      <c r="AS75" s="24"/>
      <c r="AT75" s="24"/>
      <c r="AU75" s="24"/>
      <c r="AV75" s="24"/>
      <c r="AW75" s="241"/>
      <c r="AX75" s="24"/>
      <c r="AY75" s="24"/>
      <c r="AZ75" s="24"/>
      <c r="BA75" s="24"/>
      <c r="BB75" s="24"/>
      <c r="BC75" s="241"/>
      <c r="BD75" s="24"/>
      <c r="BE75" s="24"/>
      <c r="BF75" s="24"/>
      <c r="BG75" s="24"/>
      <c r="BH75" s="24"/>
      <c r="BI75" s="241"/>
      <c r="BJ75" s="24"/>
      <c r="BK75" s="24"/>
      <c r="BL75" s="24"/>
      <c r="BM75" s="24"/>
      <c r="BN75" s="24"/>
      <c r="BO75" s="241"/>
      <c r="BP75" s="24"/>
      <c r="BQ75" s="24"/>
      <c r="BR75" s="24"/>
      <c r="BS75" s="24"/>
      <c r="BT75" s="24"/>
      <c r="BU75" s="241"/>
      <c r="BV75" s="24"/>
      <c r="BW75" s="24"/>
      <c r="BX75" s="24"/>
      <c r="BY75" s="24"/>
      <c r="BZ75" s="24"/>
      <c r="CA75" s="241"/>
      <c r="CB75" s="24"/>
      <c r="CC75" s="24"/>
      <c r="CD75" s="24"/>
      <c r="CE75" s="24"/>
      <c r="CF75" s="24"/>
      <c r="CG75" s="241"/>
      <c r="CH75" s="24"/>
      <c r="CI75" s="24"/>
      <c r="CJ75" s="24"/>
      <c r="CK75" s="24"/>
      <c r="CL75" s="24"/>
      <c r="CM75" s="241"/>
    </row>
    <row r="76" spans="1:91" s="281" customFormat="1" ht="12.75" customHeight="1" x14ac:dyDescent="0.2">
      <c r="A76" s="351" t="s">
        <v>95</v>
      </c>
      <c r="B76" s="24"/>
      <c r="C76" s="24"/>
      <c r="D76" s="24"/>
      <c r="E76" s="24"/>
      <c r="F76" s="24"/>
      <c r="G76" s="241"/>
      <c r="H76" s="24">
        <v>6.7402248566284803E-9</v>
      </c>
      <c r="I76" s="24"/>
      <c r="J76" s="24"/>
      <c r="K76" s="24"/>
      <c r="L76" s="24"/>
      <c r="M76" s="241"/>
      <c r="N76" s="15"/>
      <c r="O76" s="15"/>
      <c r="P76" s="15"/>
      <c r="Q76" s="15"/>
      <c r="R76" s="15"/>
      <c r="S76" s="241"/>
      <c r="T76" s="15">
        <v>2.625246805753971E-13</v>
      </c>
      <c r="U76" s="15">
        <v>6.2260590000000002E-16</v>
      </c>
      <c r="V76" s="15">
        <v>2.5022799999999999E-13</v>
      </c>
      <c r="W76" s="15">
        <v>2.4856700000000001E-13</v>
      </c>
      <c r="X76" s="15">
        <v>2.4748699999999997E-13</v>
      </c>
      <c r="Y76" s="241"/>
      <c r="Z76" s="24">
        <v>2.4997599999999997E-13</v>
      </c>
      <c r="AA76" s="24">
        <v>2.4384E-13</v>
      </c>
      <c r="AB76" s="24">
        <v>2.4155000000000002E-13</v>
      </c>
      <c r="AC76" s="24">
        <v>2.4048E-13</v>
      </c>
      <c r="AD76" s="24">
        <v>2.3986999999999997E-13</v>
      </c>
      <c r="AE76" s="241"/>
      <c r="AF76" s="24">
        <v>2.4270000000000002E-13</v>
      </c>
      <c r="AG76" s="24">
        <v>2.3377000000000002E-13</v>
      </c>
      <c r="AH76" s="24">
        <v>2.3041999999999999E-13</v>
      </c>
      <c r="AI76" s="24">
        <v>2.2911000000000002E-13</v>
      </c>
      <c r="AJ76" s="24">
        <v>2.2864999999999999E-13</v>
      </c>
      <c r="AK76" s="241"/>
      <c r="AL76" s="24">
        <v>2.4276999999999998E-13</v>
      </c>
      <c r="AM76" s="24">
        <v>2.3403000000000001E-13</v>
      </c>
      <c r="AN76" s="24">
        <v>2.3088000000000002E-13</v>
      </c>
      <c r="AO76" s="24">
        <v>2.2982000000000002E-13</v>
      </c>
      <c r="AP76" s="24">
        <v>2.2943000000000001E-13</v>
      </c>
      <c r="AQ76" s="241"/>
      <c r="AR76" s="24"/>
      <c r="AS76" s="24"/>
      <c r="AT76" s="24"/>
      <c r="AU76" s="24"/>
      <c r="AV76" s="24"/>
      <c r="AW76" s="241"/>
      <c r="AX76" s="24"/>
      <c r="AY76" s="24"/>
      <c r="AZ76" s="24"/>
      <c r="BA76" s="24"/>
      <c r="BB76" s="24"/>
      <c r="BC76" s="241"/>
      <c r="BD76" s="24"/>
      <c r="BE76" s="24"/>
      <c r="BF76" s="24"/>
      <c r="BG76" s="24"/>
      <c r="BH76" s="24"/>
      <c r="BI76" s="241"/>
      <c r="BJ76" s="24"/>
      <c r="BK76" s="24"/>
      <c r="BL76" s="24"/>
      <c r="BM76" s="24"/>
      <c r="BN76" s="24"/>
      <c r="BO76" s="241"/>
      <c r="BP76" s="24"/>
      <c r="BQ76" s="24"/>
      <c r="BR76" s="24"/>
      <c r="BS76" s="24"/>
      <c r="BT76" s="24"/>
      <c r="BU76" s="241"/>
      <c r="BV76" s="24"/>
      <c r="BW76" s="24"/>
      <c r="BX76" s="24"/>
      <c r="BY76" s="24"/>
      <c r="BZ76" s="24"/>
      <c r="CA76" s="241"/>
      <c r="CB76" s="24"/>
      <c r="CC76" s="24"/>
      <c r="CD76" s="24"/>
      <c r="CE76" s="24"/>
      <c r="CF76" s="24"/>
      <c r="CG76" s="241"/>
      <c r="CH76" s="24"/>
      <c r="CI76" s="24"/>
      <c r="CJ76" s="24"/>
      <c r="CK76" s="24"/>
      <c r="CL76" s="24"/>
      <c r="CM76" s="241"/>
    </row>
    <row r="77" spans="1:91" s="281" customFormat="1" ht="12.75" customHeight="1" x14ac:dyDescent="0.2">
      <c r="A77" s="351" t="s">
        <v>96</v>
      </c>
      <c r="B77" s="24"/>
      <c r="C77" s="24"/>
      <c r="D77" s="24"/>
      <c r="E77" s="24"/>
      <c r="F77" s="24"/>
      <c r="G77" s="241"/>
      <c r="H77" s="24">
        <v>2.9586693465960862E-14</v>
      </c>
      <c r="I77" s="24"/>
      <c r="J77" s="24"/>
      <c r="K77" s="24"/>
      <c r="L77" s="24"/>
      <c r="M77" s="241"/>
      <c r="N77" s="15"/>
      <c r="O77" s="15"/>
      <c r="P77" s="15"/>
      <c r="Q77" s="15"/>
      <c r="R77" s="15"/>
      <c r="S77" s="241"/>
      <c r="T77" s="15">
        <v>1.2882241572891983E-16</v>
      </c>
      <c r="U77" s="15">
        <v>1.2860000000000001E-16</v>
      </c>
      <c r="V77" s="15">
        <v>1.2889999999999998E-16</v>
      </c>
      <c r="W77" s="15">
        <v>1.293E-16</v>
      </c>
      <c r="X77" s="15">
        <v>1.2969999999999999E-16</v>
      </c>
      <c r="Y77" s="241"/>
      <c r="Z77" s="24">
        <v>1.338E-16</v>
      </c>
      <c r="AA77" s="24">
        <v>1.3329999999999999E-16</v>
      </c>
      <c r="AB77" s="24">
        <v>1.335E-16</v>
      </c>
      <c r="AC77" s="24">
        <v>1.3389999999999999E-16</v>
      </c>
      <c r="AD77" s="24">
        <v>1.3420000000000002E-16</v>
      </c>
      <c r="AE77" s="241"/>
      <c r="AF77" s="24">
        <v>1.356E-16</v>
      </c>
      <c r="AG77" s="24">
        <v>1.3659999999999999E-16</v>
      </c>
      <c r="AH77" s="24">
        <v>1.377E-16</v>
      </c>
      <c r="AI77" s="24">
        <v>1.3850000000000001E-16</v>
      </c>
      <c r="AJ77" s="24">
        <v>1.3900000000000002E-16</v>
      </c>
      <c r="AK77" s="241"/>
      <c r="AL77" s="24">
        <v>1.3550000000000001E-16</v>
      </c>
      <c r="AM77" s="24">
        <v>1.3610000000000001E-16</v>
      </c>
      <c r="AN77" s="24">
        <v>1.368E-16</v>
      </c>
      <c r="AO77" s="24">
        <v>1.3719999999999999E-16</v>
      </c>
      <c r="AP77" s="24">
        <v>1.374E-16</v>
      </c>
      <c r="AQ77" s="241"/>
      <c r="AR77" s="24"/>
      <c r="AS77" s="24"/>
      <c r="AT77" s="24"/>
      <c r="AU77" s="24"/>
      <c r="AV77" s="24"/>
      <c r="AW77" s="241"/>
      <c r="AX77" s="24"/>
      <c r="AY77" s="24"/>
      <c r="AZ77" s="24"/>
      <c r="BA77" s="24"/>
      <c r="BB77" s="24"/>
      <c r="BC77" s="241"/>
      <c r="BD77" s="24"/>
      <c r="BE77" s="24"/>
      <c r="BF77" s="24"/>
      <c r="BG77" s="24"/>
      <c r="BH77" s="24"/>
      <c r="BI77" s="241"/>
      <c r="BJ77" s="24"/>
      <c r="BK77" s="24"/>
      <c r="BL77" s="24"/>
      <c r="BM77" s="24"/>
      <c r="BN77" s="24"/>
      <c r="BO77" s="241"/>
      <c r="BP77" s="24"/>
      <c r="BQ77" s="24"/>
      <c r="BR77" s="24"/>
      <c r="BS77" s="24"/>
      <c r="BT77" s="24"/>
      <c r="BU77" s="241"/>
      <c r="BV77" s="24"/>
      <c r="BW77" s="24"/>
      <c r="BX77" s="24"/>
      <c r="BY77" s="24"/>
      <c r="BZ77" s="24"/>
      <c r="CA77" s="241"/>
      <c r="CB77" s="24"/>
      <c r="CC77" s="24"/>
      <c r="CD77" s="24"/>
      <c r="CE77" s="24"/>
      <c r="CF77" s="24"/>
      <c r="CG77" s="241"/>
      <c r="CH77" s="24"/>
      <c r="CI77" s="24"/>
      <c r="CJ77" s="24"/>
      <c r="CK77" s="24"/>
      <c r="CL77" s="24"/>
      <c r="CM77" s="241"/>
    </row>
    <row r="78" spans="1:91" s="281" customFormat="1" ht="12.75" customHeight="1" x14ac:dyDescent="0.2">
      <c r="A78" s="351" t="s">
        <v>97</v>
      </c>
      <c r="B78" s="24"/>
      <c r="C78" s="24"/>
      <c r="D78" s="24"/>
      <c r="E78" s="24"/>
      <c r="F78" s="24"/>
      <c r="G78" s="241"/>
      <c r="H78" s="24">
        <v>7.6937405726900255E-17</v>
      </c>
      <c r="I78" s="24"/>
      <c r="J78" s="24"/>
      <c r="K78" s="24"/>
      <c r="L78" s="24"/>
      <c r="M78" s="241"/>
      <c r="N78" s="15"/>
      <c r="O78" s="15"/>
      <c r="P78" s="15"/>
      <c r="Q78" s="15"/>
      <c r="R78" s="15"/>
      <c r="S78" s="241"/>
      <c r="T78" s="15">
        <v>7.2532621029978781E-18</v>
      </c>
      <c r="U78" s="15">
        <v>6.7239999999999998E-18</v>
      </c>
      <c r="V78" s="15">
        <v>6.486E-18</v>
      </c>
      <c r="W78" s="15">
        <v>6.3719999999999997E-18</v>
      </c>
      <c r="X78" s="15">
        <v>6.2900000000000004E-18</v>
      </c>
      <c r="Y78" s="241"/>
      <c r="Z78" s="24">
        <v>6.2149999999999997E-18</v>
      </c>
      <c r="AA78" s="24">
        <v>5.8669999999999997E-18</v>
      </c>
      <c r="AB78" s="24">
        <v>5.7240000000000005E-18</v>
      </c>
      <c r="AC78" s="24">
        <v>5.6439999999999994E-18</v>
      </c>
      <c r="AD78" s="24">
        <v>5.5969999999999996E-18</v>
      </c>
      <c r="AE78" s="241"/>
      <c r="AF78" s="24">
        <v>5.6939999999999999E-18</v>
      </c>
      <c r="AG78" s="24">
        <v>5.1820000000000006E-18</v>
      </c>
      <c r="AH78" s="24">
        <v>4.9639999999999999E-18</v>
      </c>
      <c r="AI78" s="24">
        <v>4.862E-18</v>
      </c>
      <c r="AJ78" s="24">
        <v>4.8180000000000001E-18</v>
      </c>
      <c r="AK78" s="241"/>
      <c r="AL78" s="24">
        <v>5.8280000000000001E-18</v>
      </c>
      <c r="AM78" s="24">
        <v>6.0640000000000002E-18</v>
      </c>
      <c r="AN78" s="24">
        <v>6.5859999999999995E-18</v>
      </c>
      <c r="AO78" s="24">
        <v>7.0549999999999998E-18</v>
      </c>
      <c r="AP78" s="24">
        <v>7.3809999999999995E-18</v>
      </c>
      <c r="AQ78" s="241"/>
      <c r="AR78" s="24"/>
      <c r="AS78" s="24"/>
      <c r="AT78" s="24"/>
      <c r="AU78" s="24"/>
      <c r="AV78" s="24"/>
      <c r="AW78" s="241"/>
      <c r="AX78" s="24"/>
      <c r="AY78" s="24"/>
      <c r="AZ78" s="24"/>
      <c r="BA78" s="24"/>
      <c r="BB78" s="24"/>
      <c r="BC78" s="241"/>
      <c r="BD78" s="24"/>
      <c r="BE78" s="24"/>
      <c r="BF78" s="24"/>
      <c r="BG78" s="24"/>
      <c r="BH78" s="24"/>
      <c r="BI78" s="241"/>
      <c r="BJ78" s="24"/>
      <c r="BK78" s="24"/>
      <c r="BL78" s="24"/>
      <c r="BM78" s="24"/>
      <c r="BN78" s="24"/>
      <c r="BO78" s="241"/>
      <c r="BP78" s="24"/>
      <c r="BQ78" s="24"/>
      <c r="BR78" s="24"/>
      <c r="BS78" s="24"/>
      <c r="BT78" s="24"/>
      <c r="BU78" s="241"/>
      <c r="BV78" s="24"/>
      <c r="BW78" s="24"/>
      <c r="BX78" s="24"/>
      <c r="BY78" s="24"/>
      <c r="BZ78" s="24"/>
      <c r="CA78" s="241"/>
      <c r="CB78" s="24"/>
      <c r="CC78" s="24"/>
      <c r="CD78" s="24"/>
      <c r="CE78" s="24"/>
      <c r="CF78" s="24"/>
      <c r="CG78" s="241"/>
      <c r="CH78" s="24"/>
      <c r="CI78" s="24"/>
      <c r="CJ78" s="24"/>
      <c r="CK78" s="24"/>
      <c r="CL78" s="24"/>
      <c r="CM78" s="241"/>
    </row>
    <row r="79" spans="1:91" s="281" customFormat="1" ht="12.75" customHeight="1" x14ac:dyDescent="0.2">
      <c r="A79" s="351" t="s">
        <v>125</v>
      </c>
      <c r="B79" s="24"/>
      <c r="C79" s="24"/>
      <c r="D79" s="24"/>
      <c r="E79" s="24"/>
      <c r="F79" s="24"/>
      <c r="G79" s="241"/>
      <c r="H79" s="24">
        <v>3.1702172055565571E-11</v>
      </c>
      <c r="I79" s="24"/>
      <c r="J79" s="24"/>
      <c r="K79" s="24"/>
      <c r="L79" s="24"/>
      <c r="M79" s="241"/>
      <c r="N79" s="15"/>
      <c r="O79" s="15"/>
      <c r="P79" s="15"/>
      <c r="Q79" s="15"/>
      <c r="R79" s="15"/>
      <c r="S79" s="241"/>
      <c r="T79" s="15">
        <v>9.1655948582284261E-16</v>
      </c>
      <c r="U79" s="15">
        <v>8.238E-16</v>
      </c>
      <c r="V79" s="15">
        <v>7.8720000000000005E-16</v>
      </c>
      <c r="W79" s="15">
        <v>7.7189999999999998E-16</v>
      </c>
      <c r="X79" s="15">
        <v>7.6299999999999997E-16</v>
      </c>
      <c r="Y79" s="241"/>
      <c r="Z79" s="24">
        <v>8.1820000000000006E-16</v>
      </c>
      <c r="AA79" s="24">
        <v>7.4859999999999998E-16</v>
      </c>
      <c r="AB79" s="24">
        <v>7.2550000000000005E-16</v>
      </c>
      <c r="AC79" s="24">
        <v>7.1619999999999998E-16</v>
      </c>
      <c r="AD79" s="24">
        <v>7.1200000000000003E-16</v>
      </c>
      <c r="AE79" s="241"/>
      <c r="AF79" s="24">
        <v>7.6029999999999995E-16</v>
      </c>
      <c r="AG79" s="24">
        <v>6.7439999999999997E-16</v>
      </c>
      <c r="AH79" s="24">
        <v>6.4679999999999998E-16</v>
      </c>
      <c r="AI79" s="24">
        <v>6.3839999999999998E-16</v>
      </c>
      <c r="AJ79" s="24">
        <v>6.3680000000000001E-16</v>
      </c>
      <c r="AK79" s="241"/>
      <c r="AL79" s="24">
        <v>7.609E-16</v>
      </c>
      <c r="AM79" s="24">
        <v>6.7630000000000006E-16</v>
      </c>
      <c r="AN79" s="24">
        <v>6.4979999999999993E-16</v>
      </c>
      <c r="AO79" s="24">
        <v>6.4319999999999998E-16</v>
      </c>
      <c r="AP79" s="24">
        <v>6.4160000000000001E-16</v>
      </c>
      <c r="AQ79" s="241"/>
      <c r="AR79" s="24"/>
      <c r="AS79" s="24"/>
      <c r="AT79" s="24"/>
      <c r="AU79" s="24"/>
      <c r="AV79" s="24"/>
      <c r="AW79" s="241"/>
      <c r="AX79" s="24"/>
      <c r="AY79" s="24"/>
      <c r="AZ79" s="24"/>
      <c r="BA79" s="24"/>
      <c r="BB79" s="24"/>
      <c r="BC79" s="241"/>
      <c r="BD79" s="24"/>
      <c r="BE79" s="24"/>
      <c r="BF79" s="24"/>
      <c r="BG79" s="24"/>
      <c r="BH79" s="24"/>
      <c r="BI79" s="241"/>
      <c r="BJ79" s="24"/>
      <c r="BK79" s="24"/>
      <c r="BL79" s="24"/>
      <c r="BM79" s="24"/>
      <c r="BN79" s="24"/>
      <c r="BO79" s="241"/>
      <c r="BP79" s="24"/>
      <c r="BQ79" s="24"/>
      <c r="BR79" s="24"/>
      <c r="BS79" s="24"/>
      <c r="BT79" s="24"/>
      <c r="BU79" s="241"/>
      <c r="BV79" s="24"/>
      <c r="BW79" s="24"/>
      <c r="BX79" s="24"/>
      <c r="BY79" s="24"/>
      <c r="BZ79" s="24"/>
      <c r="CA79" s="241"/>
      <c r="CB79" s="24"/>
      <c r="CC79" s="24"/>
      <c r="CD79" s="24"/>
      <c r="CE79" s="24"/>
      <c r="CF79" s="24"/>
      <c r="CG79" s="241"/>
      <c r="CH79" s="24"/>
      <c r="CI79" s="24"/>
      <c r="CJ79" s="24"/>
      <c r="CK79" s="24"/>
      <c r="CL79" s="24"/>
      <c r="CM79" s="241"/>
    </row>
    <row r="80" spans="1:91" s="281" customFormat="1" ht="12.75" customHeight="1" x14ac:dyDescent="0.2">
      <c r="A80" s="351" t="s">
        <v>126</v>
      </c>
      <c r="B80" s="24"/>
      <c r="C80" s="24"/>
      <c r="D80" s="24"/>
      <c r="E80" s="24"/>
      <c r="F80" s="24"/>
      <c r="G80" s="241"/>
      <c r="H80" s="24">
        <v>5.3213038508539002E-13</v>
      </c>
      <c r="I80" s="24"/>
      <c r="J80" s="24"/>
      <c r="K80" s="24"/>
      <c r="L80" s="24"/>
      <c r="M80" s="241"/>
      <c r="N80" s="15"/>
      <c r="O80" s="15"/>
      <c r="P80" s="15"/>
      <c r="Q80" s="15"/>
      <c r="R80" s="15"/>
      <c r="S80" s="241"/>
      <c r="T80" s="15">
        <v>4.0241002130724844E-16</v>
      </c>
      <c r="U80" s="15">
        <v>3.6320000000000001E-16</v>
      </c>
      <c r="V80" s="15">
        <v>3.4778E-16</v>
      </c>
      <c r="W80" s="15">
        <v>3.4139999999999999E-16</v>
      </c>
      <c r="X80" s="15">
        <v>3.3765000000000002E-16</v>
      </c>
      <c r="Y80" s="241"/>
      <c r="Z80" s="24">
        <v>3.6167999999999999E-16</v>
      </c>
      <c r="AA80" s="24">
        <v>3.3237000000000001E-16</v>
      </c>
      <c r="AB80" s="24">
        <v>3.2273999999999999E-16</v>
      </c>
      <c r="AC80" s="24">
        <v>3.1889000000000004E-16</v>
      </c>
      <c r="AD80" s="24">
        <v>3.1716000000000001E-16</v>
      </c>
      <c r="AE80" s="241"/>
      <c r="AF80" s="24">
        <v>3.3743999999999997E-16</v>
      </c>
      <c r="AG80" s="24">
        <v>3.0194999999999996E-16</v>
      </c>
      <c r="AH80" s="24">
        <v>2.9080000000000001E-16</v>
      </c>
      <c r="AI80" s="24">
        <v>2.8745999999999999E-16</v>
      </c>
      <c r="AJ80" s="24">
        <v>2.8694999999999996E-16</v>
      </c>
      <c r="AK80" s="241"/>
      <c r="AL80" s="24">
        <v>3.3775000000000002E-16</v>
      </c>
      <c r="AM80" s="24">
        <v>3.0287000000000003E-16</v>
      </c>
      <c r="AN80" s="24">
        <v>2.9231999999999999E-16</v>
      </c>
      <c r="AO80" s="24">
        <v>2.8978999999999997E-16</v>
      </c>
      <c r="AP80" s="24">
        <v>2.8927999999999999E-16</v>
      </c>
      <c r="AQ80" s="241"/>
      <c r="AR80" s="24"/>
      <c r="AS80" s="24"/>
      <c r="AT80" s="24"/>
      <c r="AU80" s="24"/>
      <c r="AV80" s="24"/>
      <c r="AW80" s="241"/>
      <c r="AX80" s="24"/>
      <c r="AY80" s="24"/>
      <c r="AZ80" s="24"/>
      <c r="BA80" s="24"/>
      <c r="BB80" s="24"/>
      <c r="BC80" s="241"/>
      <c r="BD80" s="24"/>
      <c r="BE80" s="24"/>
      <c r="BF80" s="24"/>
      <c r="BG80" s="24"/>
      <c r="BH80" s="24"/>
      <c r="BI80" s="241"/>
      <c r="BJ80" s="24"/>
      <c r="BK80" s="24"/>
      <c r="BL80" s="24"/>
      <c r="BM80" s="24"/>
      <c r="BN80" s="24"/>
      <c r="BO80" s="241"/>
      <c r="BP80" s="24"/>
      <c r="BQ80" s="24"/>
      <c r="BR80" s="24"/>
      <c r="BS80" s="24"/>
      <c r="BT80" s="24"/>
      <c r="BU80" s="241"/>
      <c r="BV80" s="24"/>
      <c r="BW80" s="24"/>
      <c r="BX80" s="24"/>
      <c r="BY80" s="24"/>
      <c r="BZ80" s="24"/>
      <c r="CA80" s="241"/>
      <c r="CB80" s="24"/>
      <c r="CC80" s="24"/>
      <c r="CD80" s="24"/>
      <c r="CE80" s="24"/>
      <c r="CF80" s="24"/>
      <c r="CG80" s="241"/>
      <c r="CH80" s="24"/>
      <c r="CI80" s="24"/>
      <c r="CJ80" s="24"/>
      <c r="CK80" s="24"/>
      <c r="CL80" s="24"/>
      <c r="CM80" s="241"/>
    </row>
    <row r="81" spans="1:91" s="281" customFormat="1" ht="12.75" customHeight="1" x14ac:dyDescent="0.2">
      <c r="A81" s="351" t="s">
        <v>127</v>
      </c>
      <c r="B81" s="24"/>
      <c r="C81" s="24"/>
      <c r="D81" s="24"/>
      <c r="E81" s="24"/>
      <c r="F81" s="24"/>
      <c r="G81" s="241"/>
      <c r="H81" s="24">
        <v>5.9977568863856556E-9</v>
      </c>
      <c r="I81" s="24"/>
      <c r="J81" s="24"/>
      <c r="K81" s="24"/>
      <c r="L81" s="24"/>
      <c r="M81" s="241"/>
      <c r="N81" s="15"/>
      <c r="O81" s="15"/>
      <c r="P81" s="15"/>
      <c r="Q81" s="15"/>
      <c r="R81" s="15"/>
      <c r="S81" s="241"/>
      <c r="T81" s="15">
        <v>3.0554316600176798E-14</v>
      </c>
      <c r="U81" s="15">
        <v>2.8876E-14</v>
      </c>
      <c r="V81" s="15">
        <v>2.8178E-14</v>
      </c>
      <c r="W81" s="15">
        <v>2.7856000000000001E-14</v>
      </c>
      <c r="X81" s="15">
        <v>2.7653E-14</v>
      </c>
      <c r="Y81" s="241"/>
      <c r="Z81" s="24">
        <v>2.8133000000000002E-14</v>
      </c>
      <c r="AA81" s="24">
        <v>2.6942999999999999E-14</v>
      </c>
      <c r="AB81" s="24">
        <v>2.6502E-14</v>
      </c>
      <c r="AC81" s="24">
        <v>2.6298000000000003E-14</v>
      </c>
      <c r="AD81" s="24">
        <v>2.6192999999999999E-14</v>
      </c>
      <c r="AE81" s="241"/>
      <c r="AF81" s="24">
        <v>2.6799E-14</v>
      </c>
      <c r="AG81" s="24">
        <v>2.5197E-14</v>
      </c>
      <c r="AH81" s="24">
        <v>2.4605E-14</v>
      </c>
      <c r="AI81" s="24">
        <v>2.4371000000000001E-14</v>
      </c>
      <c r="AJ81" s="24">
        <v>2.4298000000000002E-14</v>
      </c>
      <c r="AK81" s="241"/>
      <c r="AL81" s="24">
        <v>2.6868E-14</v>
      </c>
      <c r="AM81" s="24">
        <v>2.5614E-14</v>
      </c>
      <c r="AN81" s="24">
        <v>2.5359999999999999E-14</v>
      </c>
      <c r="AO81" s="24">
        <v>2.5409999999999999E-14</v>
      </c>
      <c r="AP81" s="24">
        <v>2.5489999999999997E-14</v>
      </c>
      <c r="AQ81" s="241"/>
      <c r="AR81" s="24"/>
      <c r="AS81" s="24"/>
      <c r="AT81" s="24"/>
      <c r="AU81" s="24"/>
      <c r="AV81" s="24"/>
      <c r="AW81" s="241"/>
      <c r="AX81" s="24"/>
      <c r="AY81" s="24"/>
      <c r="AZ81" s="24"/>
      <c r="BA81" s="24"/>
      <c r="BB81" s="24"/>
      <c r="BC81" s="241"/>
      <c r="BD81" s="24"/>
      <c r="BE81" s="24"/>
      <c r="BF81" s="24"/>
      <c r="BG81" s="24"/>
      <c r="BH81" s="24"/>
      <c r="BI81" s="241"/>
      <c r="BJ81" s="24"/>
      <c r="BK81" s="24"/>
      <c r="BL81" s="24"/>
      <c r="BM81" s="24"/>
      <c r="BN81" s="24"/>
      <c r="BO81" s="241"/>
      <c r="BP81" s="24"/>
      <c r="BQ81" s="24"/>
      <c r="BR81" s="24"/>
      <c r="BS81" s="24"/>
      <c r="BT81" s="24"/>
      <c r="BU81" s="241"/>
      <c r="BV81" s="24"/>
      <c r="BW81" s="24"/>
      <c r="BX81" s="24"/>
      <c r="BY81" s="24"/>
      <c r="BZ81" s="24"/>
      <c r="CA81" s="241"/>
      <c r="CB81" s="24"/>
      <c r="CC81" s="24"/>
      <c r="CD81" s="24"/>
      <c r="CE81" s="24"/>
      <c r="CF81" s="24"/>
      <c r="CG81" s="241"/>
      <c r="CH81" s="24"/>
      <c r="CI81" s="24"/>
      <c r="CJ81" s="24"/>
      <c r="CK81" s="24"/>
      <c r="CL81" s="24"/>
      <c r="CM81" s="241"/>
    </row>
    <row r="82" spans="1:91" s="281" customFormat="1" ht="12.75" customHeight="1" x14ac:dyDescent="0.2">
      <c r="A82" s="360" t="s">
        <v>34</v>
      </c>
      <c r="B82" s="24"/>
      <c r="C82" s="24"/>
      <c r="D82" s="24"/>
      <c r="E82" s="24"/>
      <c r="F82" s="24"/>
      <c r="G82" s="241"/>
      <c r="H82" s="24">
        <v>7.5287032359123536E-15</v>
      </c>
      <c r="I82" s="24"/>
      <c r="J82" s="24"/>
      <c r="K82" s="24"/>
      <c r="L82" s="24"/>
      <c r="M82" s="241"/>
      <c r="N82" s="24"/>
      <c r="O82" s="24"/>
      <c r="P82" s="24"/>
      <c r="Q82" s="24"/>
      <c r="R82" s="24"/>
      <c r="S82" s="241"/>
      <c r="T82" s="24">
        <v>6.8811973619174569E-15</v>
      </c>
      <c r="U82" s="24">
        <v>6.347E-15</v>
      </c>
      <c r="V82" s="24">
        <v>6.1320000000000002E-15</v>
      </c>
      <c r="W82" s="24">
        <v>6.0399999999999995E-15</v>
      </c>
      <c r="X82" s="24">
        <v>5.9859999999999998E-15</v>
      </c>
      <c r="Y82" s="241"/>
      <c r="Z82" s="24">
        <v>6.2890000000000002E-15</v>
      </c>
      <c r="AA82" s="24">
        <v>5.8859999999999998E-15</v>
      </c>
      <c r="AB82" s="24">
        <v>5.7490000000000001E-15</v>
      </c>
      <c r="AC82" s="24">
        <v>5.6910000000000004E-15</v>
      </c>
      <c r="AD82" s="24">
        <v>5.6640000000000005E-15</v>
      </c>
      <c r="AE82" s="241"/>
      <c r="AF82" s="24">
        <v>5.9429999999999997E-15</v>
      </c>
      <c r="AG82" s="24">
        <v>5.44E-15</v>
      </c>
      <c r="AH82" s="24">
        <v>5.27E-15</v>
      </c>
      <c r="AI82" s="24">
        <v>5.2130000000000001E-15</v>
      </c>
      <c r="AJ82" s="24">
        <v>5.1979999999999997E-15</v>
      </c>
      <c r="AK82" s="241"/>
      <c r="AL82" s="24">
        <v>5.9470000000000006E-15</v>
      </c>
      <c r="AM82" s="24">
        <v>5.4519999999999995E-15</v>
      </c>
      <c r="AN82" s="24">
        <v>5.2899999999999996E-15</v>
      </c>
      <c r="AO82" s="24">
        <v>5.244E-15</v>
      </c>
      <c r="AP82" s="24">
        <v>5.231E-15</v>
      </c>
      <c r="AQ82" s="241"/>
      <c r="AR82" s="24"/>
      <c r="AS82" s="24"/>
      <c r="AT82" s="24"/>
      <c r="AU82" s="24"/>
      <c r="AV82" s="24"/>
      <c r="AW82" s="241"/>
      <c r="AX82" s="24"/>
      <c r="AY82" s="24"/>
      <c r="AZ82" s="24"/>
      <c r="BA82" s="24"/>
      <c r="BB82" s="24"/>
      <c r="BC82" s="241"/>
      <c r="BD82" s="24"/>
      <c r="BE82" s="24"/>
      <c r="BF82" s="24"/>
      <c r="BG82" s="24"/>
      <c r="BH82" s="24"/>
      <c r="BI82" s="241"/>
      <c r="BJ82" s="24"/>
      <c r="BK82" s="24"/>
      <c r="BL82" s="24"/>
      <c r="BM82" s="24"/>
      <c r="BN82" s="24"/>
      <c r="BO82" s="241"/>
      <c r="BP82" s="24"/>
      <c r="BQ82" s="24"/>
      <c r="BR82" s="24"/>
      <c r="BS82" s="24"/>
      <c r="BT82" s="24"/>
      <c r="BU82" s="241"/>
      <c r="BV82" s="24"/>
      <c r="BW82" s="24"/>
      <c r="BX82" s="24"/>
      <c r="BY82" s="24"/>
      <c r="BZ82" s="24"/>
      <c r="CA82" s="241"/>
      <c r="CB82" s="24"/>
      <c r="CC82" s="24"/>
      <c r="CD82" s="24"/>
      <c r="CE82" s="24"/>
      <c r="CF82" s="24"/>
      <c r="CG82" s="241"/>
      <c r="CH82" s="24"/>
      <c r="CI82" s="24"/>
      <c r="CJ82" s="24"/>
      <c r="CK82" s="24"/>
      <c r="CL82" s="24"/>
      <c r="CM82" s="241"/>
    </row>
    <row r="83" spans="1:91" s="281" customFormat="1" ht="12.75" customHeight="1" x14ac:dyDescent="0.2">
      <c r="A83" s="360" t="s">
        <v>128</v>
      </c>
      <c r="B83" s="24"/>
      <c r="C83" s="24"/>
      <c r="D83" s="24"/>
      <c r="E83" s="24"/>
      <c r="F83" s="24"/>
      <c r="G83" s="241"/>
      <c r="H83" s="24">
        <v>2.8431432108517154E-9</v>
      </c>
      <c r="I83" s="24"/>
      <c r="J83" s="24"/>
      <c r="K83" s="24"/>
      <c r="L83" s="24"/>
      <c r="M83" s="241"/>
      <c r="N83" s="24"/>
      <c r="O83" s="24"/>
      <c r="P83" s="24"/>
      <c r="Q83" s="24"/>
      <c r="R83" s="24"/>
      <c r="S83" s="241"/>
      <c r="T83" s="24">
        <v>2.8407943120718242E-15</v>
      </c>
      <c r="U83" s="24">
        <v>2.6252999999999999E-15</v>
      </c>
      <c r="V83" s="24">
        <v>2.5415E-15</v>
      </c>
      <c r="W83" s="24">
        <v>2.5071000000000001E-15</v>
      </c>
      <c r="X83" s="24">
        <v>2.4885999999999999E-15</v>
      </c>
      <c r="Y83" s="241"/>
      <c r="Z83" s="24">
        <v>2.6379000000000001E-15</v>
      </c>
      <c r="AA83" s="24">
        <v>2.4720000000000003E-15</v>
      </c>
      <c r="AB83" s="24">
        <v>2.4171999999999999E-15</v>
      </c>
      <c r="AC83" s="24">
        <v>2.3965000000000002E-15</v>
      </c>
      <c r="AD83" s="24">
        <v>2.3880999999999999E-15</v>
      </c>
      <c r="AE83" s="241"/>
      <c r="AF83" s="24">
        <v>2.5123000000000002E-15</v>
      </c>
      <c r="AG83" s="24">
        <v>2.3076000000000003E-15</v>
      </c>
      <c r="AH83" s="24">
        <v>2.2425000000000001E-15</v>
      </c>
      <c r="AI83" s="24">
        <v>2.2231999999999999E-15</v>
      </c>
      <c r="AJ83" s="24">
        <v>2.2201999999999997E-15</v>
      </c>
      <c r="AK83" s="241"/>
      <c r="AL83" s="24">
        <v>2.5137000000000002E-15</v>
      </c>
      <c r="AM83" s="24">
        <v>2.3105999999999997E-15</v>
      </c>
      <c r="AN83" s="24">
        <v>2.2470999999999998E-15</v>
      </c>
      <c r="AO83" s="24">
        <v>2.2305000000000003E-15</v>
      </c>
      <c r="AP83" s="24">
        <v>2.2273000000000001E-15</v>
      </c>
      <c r="AQ83" s="241"/>
      <c r="AR83" s="24"/>
      <c r="AS83" s="24"/>
      <c r="AT83" s="24"/>
      <c r="AU83" s="24"/>
      <c r="AV83" s="24"/>
      <c r="AW83" s="241"/>
      <c r="AX83" s="24"/>
      <c r="AY83" s="24"/>
      <c r="AZ83" s="24"/>
      <c r="BA83" s="24"/>
      <c r="BB83" s="24"/>
      <c r="BC83" s="241"/>
      <c r="BD83" s="24"/>
      <c r="BE83" s="24"/>
      <c r="BF83" s="24"/>
      <c r="BG83" s="24"/>
      <c r="BH83" s="24"/>
      <c r="BI83" s="241"/>
      <c r="BJ83" s="24"/>
      <c r="BK83" s="24"/>
      <c r="BL83" s="24"/>
      <c r="BM83" s="24"/>
      <c r="BN83" s="24"/>
      <c r="BO83" s="241"/>
      <c r="BP83" s="24"/>
      <c r="BQ83" s="24"/>
      <c r="BR83" s="24"/>
      <c r="BS83" s="24"/>
      <c r="BT83" s="24"/>
      <c r="BU83" s="241"/>
      <c r="BV83" s="24"/>
      <c r="BW83" s="24"/>
      <c r="BX83" s="24"/>
      <c r="BY83" s="24"/>
      <c r="BZ83" s="24"/>
      <c r="CA83" s="241"/>
      <c r="CB83" s="24"/>
      <c r="CC83" s="24"/>
      <c r="CD83" s="24"/>
      <c r="CE83" s="24"/>
      <c r="CF83" s="24"/>
      <c r="CG83" s="241"/>
      <c r="CH83" s="24"/>
      <c r="CI83" s="24"/>
      <c r="CJ83" s="24"/>
      <c r="CK83" s="24"/>
      <c r="CL83" s="24"/>
      <c r="CM83" s="241"/>
    </row>
    <row r="84" spans="1:91" s="281" customFormat="1" ht="12.75" customHeight="1" x14ac:dyDescent="0.2">
      <c r="A84" s="357" t="s">
        <v>41</v>
      </c>
      <c r="B84" s="180"/>
      <c r="C84" s="180"/>
      <c r="D84" s="180"/>
      <c r="E84" s="180"/>
      <c r="F84" s="180"/>
      <c r="G84" s="241"/>
      <c r="H84" s="180">
        <v>4.756075978047461E-14</v>
      </c>
      <c r="I84" s="180"/>
      <c r="J84" s="180"/>
      <c r="K84" s="180"/>
      <c r="L84" s="180"/>
      <c r="M84" s="241"/>
      <c r="N84" s="180"/>
      <c r="O84" s="180"/>
      <c r="P84" s="180"/>
      <c r="Q84" s="180"/>
      <c r="R84" s="180"/>
      <c r="S84" s="241"/>
      <c r="T84" s="180">
        <v>2.2223867061308994E-18</v>
      </c>
      <c r="U84" s="180">
        <v>1.8870000000000001E-18</v>
      </c>
      <c r="V84" s="180">
        <v>1.7549999999999999E-18</v>
      </c>
      <c r="W84" s="180">
        <v>1.7009999999999998E-18</v>
      </c>
      <c r="X84" s="180">
        <v>1.67E-18</v>
      </c>
      <c r="Y84" s="241"/>
      <c r="Z84" s="180">
        <v>1.8930000000000003E-18</v>
      </c>
      <c r="AA84" s="180">
        <v>1.637E-18</v>
      </c>
      <c r="AB84" s="180">
        <v>1.5529999999999999E-18</v>
      </c>
      <c r="AC84" s="180">
        <v>1.52E-18</v>
      </c>
      <c r="AD84" s="180">
        <v>1.5049999999999999E-18</v>
      </c>
      <c r="AE84" s="241"/>
      <c r="AF84" s="180">
        <v>1.7020000000000001E-18</v>
      </c>
      <c r="AG84" s="180">
        <v>1.3950000000000001E-18</v>
      </c>
      <c r="AH84" s="180">
        <v>1.2979999999999999E-18</v>
      </c>
      <c r="AI84" s="180">
        <v>1.2680000000000001E-18</v>
      </c>
      <c r="AJ84" s="180">
        <v>1.2629999999999999E-18</v>
      </c>
      <c r="AK84" s="241"/>
      <c r="AL84" s="180">
        <v>1.707E-18</v>
      </c>
      <c r="AM84" s="180">
        <v>1.4109999999999998E-18</v>
      </c>
      <c r="AN84" s="180">
        <v>1.3189999999999999E-18</v>
      </c>
      <c r="AO84" s="180">
        <v>1.2959999999999999E-18</v>
      </c>
      <c r="AP84" s="180">
        <v>1.2910000000000001E-18</v>
      </c>
      <c r="AQ84" s="241"/>
      <c r="AR84" s="180"/>
      <c r="AS84" s="180"/>
      <c r="AT84" s="180"/>
      <c r="AU84" s="180"/>
      <c r="AV84" s="180"/>
      <c r="AW84" s="241"/>
      <c r="AX84" s="180"/>
      <c r="AY84" s="180"/>
      <c r="AZ84" s="180"/>
      <c r="BA84" s="180"/>
      <c r="BB84" s="180"/>
      <c r="BC84" s="241"/>
      <c r="BD84" s="180"/>
      <c r="BE84" s="180"/>
      <c r="BF84" s="180"/>
      <c r="BG84" s="180"/>
      <c r="BH84" s="180"/>
      <c r="BI84" s="241"/>
      <c r="BJ84" s="180"/>
      <c r="BK84" s="180"/>
      <c r="BL84" s="180"/>
      <c r="BM84" s="180"/>
      <c r="BN84" s="180"/>
      <c r="BO84" s="241"/>
      <c r="BP84" s="180"/>
      <c r="BQ84" s="180"/>
      <c r="BR84" s="180"/>
      <c r="BS84" s="180"/>
      <c r="BT84" s="180"/>
      <c r="BU84" s="241"/>
      <c r="BV84" s="180"/>
      <c r="BW84" s="180"/>
      <c r="BX84" s="180"/>
      <c r="BY84" s="180"/>
      <c r="BZ84" s="180"/>
      <c r="CA84" s="241"/>
      <c r="CB84" s="180"/>
      <c r="CC84" s="180"/>
      <c r="CD84" s="180"/>
      <c r="CE84" s="180"/>
      <c r="CF84" s="180"/>
      <c r="CG84" s="241"/>
      <c r="CH84" s="180"/>
      <c r="CI84" s="180"/>
      <c r="CJ84" s="180"/>
      <c r="CK84" s="180"/>
      <c r="CL84" s="180"/>
      <c r="CM84" s="241"/>
    </row>
    <row r="85" spans="1:91" s="281" customFormat="1" ht="12.75" customHeight="1" x14ac:dyDescent="0.2">
      <c r="A85" s="357" t="s">
        <v>30</v>
      </c>
      <c r="B85" s="180"/>
      <c r="C85" s="180"/>
      <c r="D85" s="180"/>
      <c r="E85" s="180"/>
      <c r="F85" s="180"/>
      <c r="G85" s="241"/>
      <c r="H85" s="180">
        <v>1.0102285463360538E-12</v>
      </c>
      <c r="I85" s="180"/>
      <c r="J85" s="180"/>
      <c r="K85" s="180"/>
      <c r="L85" s="180"/>
      <c r="M85" s="241"/>
      <c r="N85" s="180"/>
      <c r="O85" s="180"/>
      <c r="P85" s="180"/>
      <c r="Q85" s="180"/>
      <c r="R85" s="180"/>
      <c r="S85" s="241"/>
      <c r="T85" s="180">
        <v>4.349756878921369E-14</v>
      </c>
      <c r="U85" s="180">
        <v>4.2890000000000001E-14</v>
      </c>
      <c r="V85" s="180">
        <v>4.2659999999999998E-14</v>
      </c>
      <c r="W85" s="180">
        <v>4.2559999999999997E-14</v>
      </c>
      <c r="X85" s="180">
        <v>4.2499999999999996E-14</v>
      </c>
      <c r="Y85" s="241"/>
      <c r="Z85" s="180">
        <v>4.286E-14</v>
      </c>
      <c r="AA85" s="180">
        <v>4.2400000000000001E-14</v>
      </c>
      <c r="AB85" s="180">
        <v>4.2249999999999997E-14</v>
      </c>
      <c r="AC85" s="180">
        <v>4.2190000000000001E-14</v>
      </c>
      <c r="AD85" s="180">
        <v>4.216E-14</v>
      </c>
      <c r="AE85" s="241"/>
      <c r="AF85" s="180">
        <v>4.2389999999999997E-14</v>
      </c>
      <c r="AG85" s="180">
        <v>4.1749999999999999E-14</v>
      </c>
      <c r="AH85" s="180">
        <v>4.1530000000000001E-14</v>
      </c>
      <c r="AI85" s="180">
        <v>4.1460000000000001E-14</v>
      </c>
      <c r="AJ85" s="180">
        <v>4.1439999999999998E-14</v>
      </c>
      <c r="AK85" s="241"/>
      <c r="AL85" s="180">
        <v>4.2379999999999998E-14</v>
      </c>
      <c r="AM85" s="180">
        <v>4.1719999999999998E-14</v>
      </c>
      <c r="AN85" s="180">
        <v>4.1479999999999997E-14</v>
      </c>
      <c r="AO85" s="180">
        <v>4.1399999999999999E-14</v>
      </c>
      <c r="AP85" s="180">
        <v>4.1369999999999998E-14</v>
      </c>
      <c r="AQ85" s="241"/>
      <c r="AR85" s="180"/>
      <c r="AS85" s="180"/>
      <c r="AT85" s="180"/>
      <c r="AU85" s="180"/>
      <c r="AV85" s="180"/>
      <c r="AW85" s="241"/>
      <c r="AX85" s="180"/>
      <c r="AY85" s="180"/>
      <c r="AZ85" s="180"/>
      <c r="BA85" s="180"/>
      <c r="BB85" s="180"/>
      <c r="BC85" s="241"/>
      <c r="BD85" s="180"/>
      <c r="BE85" s="180"/>
      <c r="BF85" s="180"/>
      <c r="BG85" s="180"/>
      <c r="BH85" s="180"/>
      <c r="BI85" s="241"/>
      <c r="BJ85" s="180"/>
      <c r="BK85" s="180"/>
      <c r="BL85" s="180"/>
      <c r="BM85" s="180"/>
      <c r="BN85" s="180"/>
      <c r="BO85" s="241"/>
      <c r="BP85" s="180"/>
      <c r="BQ85" s="180"/>
      <c r="BR85" s="180"/>
      <c r="BS85" s="180"/>
      <c r="BT85" s="180"/>
      <c r="BU85" s="241"/>
      <c r="BV85" s="180"/>
      <c r="BW85" s="180"/>
      <c r="BX85" s="180"/>
      <c r="BY85" s="180"/>
      <c r="BZ85" s="180"/>
      <c r="CA85" s="241"/>
      <c r="CB85" s="180"/>
      <c r="CC85" s="180"/>
      <c r="CD85" s="180"/>
      <c r="CE85" s="180"/>
      <c r="CF85" s="180"/>
      <c r="CG85" s="241"/>
      <c r="CH85" s="180"/>
      <c r="CI85" s="180"/>
      <c r="CJ85" s="180"/>
      <c r="CK85" s="180"/>
      <c r="CL85" s="180"/>
      <c r="CM85" s="241"/>
    </row>
    <row r="86" spans="1:91" s="281" customFormat="1" ht="12.75" customHeight="1" x14ac:dyDescent="0.2">
      <c r="A86" s="357" t="s">
        <v>129</v>
      </c>
      <c r="B86" s="180"/>
      <c r="C86" s="180"/>
      <c r="D86" s="180"/>
      <c r="E86" s="180"/>
      <c r="F86" s="180"/>
      <c r="G86" s="241"/>
      <c r="H86" s="180">
        <v>2.1798931622621736E-10</v>
      </c>
      <c r="I86" s="180"/>
      <c r="J86" s="180"/>
      <c r="K86" s="180"/>
      <c r="L86" s="180"/>
      <c r="M86" s="241"/>
      <c r="N86" s="180"/>
      <c r="O86" s="180"/>
      <c r="P86" s="180"/>
      <c r="Q86" s="180"/>
      <c r="R86" s="180"/>
      <c r="S86" s="241"/>
      <c r="T86" s="180">
        <v>3.7916597673007384E-14</v>
      </c>
      <c r="U86" s="180">
        <v>3.7779999999999998E-14</v>
      </c>
      <c r="V86" s="180">
        <v>3.7730000000000001E-14</v>
      </c>
      <c r="W86" s="180">
        <v>3.7709999999999998E-14</v>
      </c>
      <c r="X86" s="180">
        <v>3.77E-14</v>
      </c>
      <c r="Y86" s="241"/>
      <c r="Z86" s="180">
        <v>3.7760000000000001E-14</v>
      </c>
      <c r="AA86" s="180">
        <v>3.7660000000000001E-14</v>
      </c>
      <c r="AB86" s="180">
        <v>3.763E-14</v>
      </c>
      <c r="AC86" s="180">
        <v>3.7620000000000002E-14</v>
      </c>
      <c r="AD86" s="180">
        <v>3.7609999999999997E-14</v>
      </c>
      <c r="AE86" s="241"/>
      <c r="AF86" s="180">
        <v>3.7590000000000001E-14</v>
      </c>
      <c r="AG86" s="180">
        <v>3.742E-14</v>
      </c>
      <c r="AH86" s="180">
        <v>3.7359999999999998E-14</v>
      </c>
      <c r="AI86" s="180">
        <v>3.7340000000000002E-14</v>
      </c>
      <c r="AJ86" s="180">
        <v>3.7340000000000002E-14</v>
      </c>
      <c r="AK86" s="241"/>
      <c r="AL86" s="180">
        <v>3.7590000000000001E-14</v>
      </c>
      <c r="AM86" s="180">
        <v>3.7399999999999997E-14</v>
      </c>
      <c r="AN86" s="180">
        <v>3.7329999999999997E-14</v>
      </c>
      <c r="AO86" s="180">
        <v>3.7300000000000003E-14</v>
      </c>
      <c r="AP86" s="180">
        <v>3.7289999999999998E-14</v>
      </c>
      <c r="AQ86" s="241"/>
      <c r="AR86" s="180"/>
      <c r="AS86" s="180"/>
      <c r="AT86" s="180"/>
      <c r="AU86" s="180"/>
      <c r="AV86" s="180"/>
      <c r="AW86" s="241"/>
      <c r="AX86" s="180"/>
      <c r="AY86" s="180"/>
      <c r="AZ86" s="180"/>
      <c r="BA86" s="180"/>
      <c r="BB86" s="180"/>
      <c r="BC86" s="241"/>
      <c r="BD86" s="180"/>
      <c r="BE86" s="180"/>
      <c r="BF86" s="180"/>
      <c r="BG86" s="180"/>
      <c r="BH86" s="180"/>
      <c r="BI86" s="241"/>
      <c r="BJ86" s="180"/>
      <c r="BK86" s="180"/>
      <c r="BL86" s="180"/>
      <c r="BM86" s="180"/>
      <c r="BN86" s="180"/>
      <c r="BO86" s="241"/>
      <c r="BP86" s="180"/>
      <c r="BQ86" s="180"/>
      <c r="BR86" s="180"/>
      <c r="BS86" s="180"/>
      <c r="BT86" s="180"/>
      <c r="BU86" s="241"/>
      <c r="BV86" s="180"/>
      <c r="BW86" s="180"/>
      <c r="BX86" s="180"/>
      <c r="BY86" s="180"/>
      <c r="BZ86" s="180"/>
      <c r="CA86" s="241"/>
      <c r="CB86" s="180"/>
      <c r="CC86" s="180"/>
      <c r="CD86" s="180"/>
      <c r="CE86" s="180"/>
      <c r="CF86" s="180"/>
      <c r="CG86" s="241"/>
      <c r="CH86" s="180"/>
      <c r="CI86" s="180"/>
      <c r="CJ86" s="180"/>
      <c r="CK86" s="180"/>
      <c r="CL86" s="180"/>
      <c r="CM86" s="241"/>
    </row>
    <row r="87" spans="1:91" s="281" customFormat="1" ht="12.75" customHeight="1" x14ac:dyDescent="0.2">
      <c r="A87" s="357" t="s">
        <v>113</v>
      </c>
      <c r="B87" s="180"/>
      <c r="C87" s="180"/>
      <c r="D87" s="180"/>
      <c r="E87" s="180"/>
      <c r="F87" s="180"/>
      <c r="G87" s="241"/>
      <c r="H87" s="180">
        <v>1.8404163616419197E-9</v>
      </c>
      <c r="I87" s="180"/>
      <c r="J87" s="180"/>
      <c r="K87" s="180"/>
      <c r="L87" s="180"/>
      <c r="M87" s="241"/>
      <c r="N87" s="180"/>
      <c r="O87" s="180"/>
      <c r="P87" s="180"/>
      <c r="Q87" s="180"/>
      <c r="R87" s="180"/>
      <c r="S87" s="241"/>
      <c r="T87" s="180">
        <v>3.9786923118761108E-14</v>
      </c>
      <c r="U87" s="180">
        <v>3.9689999999999999E-14</v>
      </c>
      <c r="V87" s="180">
        <v>3.9669999999999997E-14</v>
      </c>
      <c r="W87" s="180">
        <v>3.9659999999999998E-14</v>
      </c>
      <c r="X87" s="180">
        <v>3.9659999999999998E-14</v>
      </c>
      <c r="Y87" s="241"/>
      <c r="Z87" s="180">
        <v>3.9820000000000001E-14</v>
      </c>
      <c r="AA87" s="180">
        <v>3.9729999999999998E-14</v>
      </c>
      <c r="AB87" s="180">
        <v>3.9710000000000002E-14</v>
      </c>
      <c r="AC87" s="180">
        <v>3.9699999999999997E-14</v>
      </c>
      <c r="AD87" s="180">
        <v>3.9710000000000002E-14</v>
      </c>
      <c r="AE87" s="241"/>
      <c r="AF87" s="180">
        <v>3.9710000000000002E-14</v>
      </c>
      <c r="AG87" s="180">
        <v>3.9570000000000002E-14</v>
      </c>
      <c r="AH87" s="180">
        <v>3.9519999999999998E-14</v>
      </c>
      <c r="AI87" s="180">
        <v>3.951E-14</v>
      </c>
      <c r="AJ87" s="180">
        <v>3.951E-14</v>
      </c>
      <c r="AK87" s="241"/>
      <c r="AL87" s="180">
        <v>3.9699999999999997E-14</v>
      </c>
      <c r="AM87" s="180">
        <v>3.9500000000000002E-14</v>
      </c>
      <c r="AN87" s="180">
        <v>3.9400000000000001E-14</v>
      </c>
      <c r="AO87" s="180">
        <v>3.9349999999999998E-14</v>
      </c>
      <c r="AP87" s="180">
        <v>3.9330000000000001E-14</v>
      </c>
      <c r="AQ87" s="241"/>
      <c r="AR87" s="180"/>
      <c r="AS87" s="180"/>
      <c r="AT87" s="180"/>
      <c r="AU87" s="180"/>
      <c r="AV87" s="180"/>
      <c r="AW87" s="241"/>
      <c r="AX87" s="180"/>
      <c r="AY87" s="180"/>
      <c r="AZ87" s="180"/>
      <c r="BA87" s="180"/>
      <c r="BB87" s="180"/>
      <c r="BC87" s="241"/>
      <c r="BD87" s="180"/>
      <c r="BE87" s="180"/>
      <c r="BF87" s="180"/>
      <c r="BG87" s="180"/>
      <c r="BH87" s="180"/>
      <c r="BI87" s="241"/>
      <c r="BJ87" s="180"/>
      <c r="BK87" s="180"/>
      <c r="BL87" s="180"/>
      <c r="BM87" s="180"/>
      <c r="BN87" s="180"/>
      <c r="BO87" s="241"/>
      <c r="BP87" s="180"/>
      <c r="BQ87" s="180"/>
      <c r="BR87" s="180"/>
      <c r="BS87" s="180"/>
      <c r="BT87" s="180"/>
      <c r="BU87" s="241"/>
      <c r="BV87" s="180"/>
      <c r="BW87" s="180"/>
      <c r="BX87" s="180"/>
      <c r="BY87" s="180"/>
      <c r="BZ87" s="180"/>
      <c r="CA87" s="241"/>
      <c r="CB87" s="180"/>
      <c r="CC87" s="180"/>
      <c r="CD87" s="180"/>
      <c r="CE87" s="180"/>
      <c r="CF87" s="180"/>
      <c r="CG87" s="241"/>
      <c r="CH87" s="180"/>
      <c r="CI87" s="180"/>
      <c r="CJ87" s="180"/>
      <c r="CK87" s="180"/>
      <c r="CL87" s="180"/>
      <c r="CM87" s="241"/>
    </row>
    <row r="88" spans="1:91" s="281" customFormat="1" ht="12.75" customHeight="1" x14ac:dyDescent="0.2">
      <c r="A88" s="357" t="s">
        <v>130</v>
      </c>
      <c r="B88" s="180"/>
      <c r="C88" s="180"/>
      <c r="D88" s="180"/>
      <c r="E88" s="180"/>
      <c r="F88" s="180"/>
      <c r="G88" s="241"/>
      <c r="H88" s="144">
        <v>2.7750278009452948E-9</v>
      </c>
      <c r="I88" s="144"/>
      <c r="J88" s="144"/>
      <c r="K88" s="144"/>
      <c r="L88" s="144"/>
      <c r="M88" s="241"/>
      <c r="N88" s="180"/>
      <c r="O88" s="180"/>
      <c r="P88" s="180"/>
      <c r="Q88" s="180"/>
      <c r="R88" s="180"/>
      <c r="S88" s="241"/>
      <c r="T88" s="180">
        <v>3.8695733246398911E-14</v>
      </c>
      <c r="U88" s="180">
        <v>3.9152000000000002E-14</v>
      </c>
      <c r="V88" s="180">
        <v>3.9354000000000003E-14</v>
      </c>
      <c r="W88" s="180">
        <v>3.944E-14</v>
      </c>
      <c r="X88" s="180">
        <v>3.9495999999999996E-14</v>
      </c>
      <c r="Y88" s="241"/>
      <c r="Z88" s="144">
        <v>3.93E-14</v>
      </c>
      <c r="AA88" s="144">
        <v>3.9638999999999999E-14</v>
      </c>
      <c r="AB88" s="144">
        <v>3.9762000000000005E-14</v>
      </c>
      <c r="AC88" s="144">
        <v>3.9828E-14</v>
      </c>
      <c r="AD88" s="144">
        <v>3.9850999999999999E-14</v>
      </c>
      <c r="AE88" s="241"/>
      <c r="AF88" s="144">
        <v>3.9555000000000002E-14</v>
      </c>
      <c r="AG88" s="144">
        <v>3.9988999999999999E-14</v>
      </c>
      <c r="AH88" s="144">
        <v>4.0145000000000002E-14</v>
      </c>
      <c r="AI88" s="144">
        <v>4.0202000000000001E-14</v>
      </c>
      <c r="AJ88" s="144">
        <v>4.0229E-14</v>
      </c>
      <c r="AK88" s="241"/>
      <c r="AL88" s="144">
        <v>3.9546999999999997E-14</v>
      </c>
      <c r="AM88" s="144">
        <v>3.9967999999999999E-14</v>
      </c>
      <c r="AN88" s="144">
        <v>4.0109999999999999E-14</v>
      </c>
      <c r="AO88" s="144">
        <v>4.0162000000000002E-14</v>
      </c>
      <c r="AP88" s="144">
        <v>4.0171000000000004E-14</v>
      </c>
      <c r="AQ88" s="241"/>
      <c r="AR88" s="144"/>
      <c r="AS88" s="144"/>
      <c r="AT88" s="144"/>
      <c r="AU88" s="144"/>
      <c r="AV88" s="144"/>
      <c r="AW88" s="241"/>
      <c r="AX88" s="144"/>
      <c r="AY88" s="144"/>
      <c r="AZ88" s="144"/>
      <c r="BA88" s="144"/>
      <c r="BB88" s="144"/>
      <c r="BC88" s="241"/>
      <c r="BD88" s="144"/>
      <c r="BE88" s="144"/>
      <c r="BF88" s="144"/>
      <c r="BG88" s="144"/>
      <c r="BH88" s="144"/>
      <c r="BI88" s="241"/>
      <c r="BJ88" s="144"/>
      <c r="BK88" s="144"/>
      <c r="BL88" s="144"/>
      <c r="BM88" s="144"/>
      <c r="BN88" s="144"/>
      <c r="BO88" s="241"/>
      <c r="BP88" s="144"/>
      <c r="BQ88" s="144"/>
      <c r="BR88" s="144"/>
      <c r="BS88" s="144"/>
      <c r="BT88" s="144"/>
      <c r="BU88" s="241"/>
      <c r="BV88" s="144"/>
      <c r="BW88" s="144"/>
      <c r="BX88" s="144"/>
      <c r="BY88" s="144"/>
      <c r="BZ88" s="144"/>
      <c r="CA88" s="241"/>
      <c r="CB88" s="144"/>
      <c r="CC88" s="144"/>
      <c r="CD88" s="144"/>
      <c r="CE88" s="144"/>
      <c r="CF88" s="144"/>
      <c r="CG88" s="241"/>
      <c r="CH88" s="144"/>
      <c r="CI88" s="144"/>
      <c r="CJ88" s="144"/>
      <c r="CK88" s="144"/>
      <c r="CL88" s="144"/>
      <c r="CM88" s="241"/>
    </row>
    <row r="89" spans="1:91" s="281" customFormat="1" ht="12.75" customHeight="1" x14ac:dyDescent="0.2">
      <c r="A89" s="361" t="s">
        <v>131</v>
      </c>
      <c r="B89" s="24"/>
      <c r="C89" s="24"/>
      <c r="D89" s="24"/>
      <c r="E89" s="24"/>
      <c r="F89" s="24"/>
      <c r="G89" s="241"/>
      <c r="H89" s="24">
        <v>3.6709304830771793E-10</v>
      </c>
      <c r="I89" s="24"/>
      <c r="J89" s="24"/>
      <c r="K89" s="24"/>
      <c r="L89" s="24"/>
      <c r="M89" s="241"/>
      <c r="N89" s="15"/>
      <c r="O89" s="15"/>
      <c r="P89" s="15"/>
      <c r="Q89" s="15"/>
      <c r="R89" s="15"/>
      <c r="S89" s="241"/>
      <c r="T89" s="15">
        <v>1.0051749053382332E-14</v>
      </c>
      <c r="U89" s="15">
        <v>1.062E-14</v>
      </c>
      <c r="V89" s="15">
        <v>1.0859999999999999E-14</v>
      </c>
      <c r="W89" s="15">
        <v>1.097E-14</v>
      </c>
      <c r="X89" s="15">
        <v>1.103E-14</v>
      </c>
      <c r="Y89" s="241"/>
      <c r="Z89" s="24">
        <v>1.08E-14</v>
      </c>
      <c r="AA89" s="24">
        <v>1.122E-14</v>
      </c>
      <c r="AB89" s="24">
        <v>1.137E-14</v>
      </c>
      <c r="AC89" s="24">
        <v>1.144E-14</v>
      </c>
      <c r="AD89" s="24">
        <v>1.1469999999999999E-14</v>
      </c>
      <c r="AE89" s="241"/>
      <c r="AF89" s="24">
        <v>1.1189999999999999E-14</v>
      </c>
      <c r="AG89" s="24">
        <v>1.176E-14</v>
      </c>
      <c r="AH89" s="24">
        <v>1.1959999999999999E-14</v>
      </c>
      <c r="AI89" s="24">
        <v>1.204E-14</v>
      </c>
      <c r="AJ89" s="24">
        <v>1.206E-14</v>
      </c>
      <c r="AK89" s="241"/>
      <c r="AL89" s="24">
        <v>1.1189999999999999E-14</v>
      </c>
      <c r="AM89" s="24">
        <v>1.1739999999999999E-14</v>
      </c>
      <c r="AN89" s="24">
        <v>1.1939999999999999E-14</v>
      </c>
      <c r="AO89" s="24">
        <v>1.1999999999999999E-14</v>
      </c>
      <c r="AP89" s="24">
        <v>1.2019999999999999E-14</v>
      </c>
      <c r="AQ89" s="241"/>
      <c r="AR89" s="24"/>
      <c r="AS89" s="24"/>
      <c r="AT89" s="24"/>
      <c r="AU89" s="24"/>
      <c r="AV89" s="24"/>
      <c r="AW89" s="241"/>
      <c r="AX89" s="24"/>
      <c r="AY89" s="24"/>
      <c r="AZ89" s="24"/>
      <c r="BA89" s="24"/>
      <c r="BB89" s="24"/>
      <c r="BC89" s="241"/>
      <c r="BD89" s="24"/>
      <c r="BE89" s="24"/>
      <c r="BF89" s="24"/>
      <c r="BG89" s="24"/>
      <c r="BH89" s="24"/>
      <c r="BI89" s="241"/>
      <c r="BJ89" s="24"/>
      <c r="BK89" s="24"/>
      <c r="BL89" s="24"/>
      <c r="BM89" s="24"/>
      <c r="BN89" s="24"/>
      <c r="BO89" s="241"/>
      <c r="BP89" s="24"/>
      <c r="BQ89" s="24"/>
      <c r="BR89" s="24"/>
      <c r="BS89" s="24"/>
      <c r="BT89" s="24"/>
      <c r="BU89" s="241"/>
      <c r="BV89" s="24"/>
      <c r="BW89" s="24"/>
      <c r="BX89" s="24"/>
      <c r="BY89" s="24"/>
      <c r="BZ89" s="24"/>
      <c r="CA89" s="241"/>
      <c r="CB89" s="24"/>
      <c r="CC89" s="24"/>
      <c r="CD89" s="24"/>
      <c r="CE89" s="24"/>
      <c r="CF89" s="24"/>
      <c r="CG89" s="241"/>
      <c r="CH89" s="24"/>
      <c r="CI89" s="24"/>
      <c r="CJ89" s="24"/>
      <c r="CK89" s="24"/>
      <c r="CL89" s="24"/>
      <c r="CM89" s="241"/>
    </row>
    <row r="90" spans="1:91" s="281" customFormat="1" ht="12.75" customHeight="1" x14ac:dyDescent="0.2">
      <c r="A90" s="361" t="s">
        <v>105</v>
      </c>
      <c r="B90" s="24"/>
      <c r="C90" s="24"/>
      <c r="D90" s="24"/>
      <c r="E90" s="24"/>
      <c r="F90" s="24"/>
      <c r="G90" s="241"/>
      <c r="H90" s="24">
        <v>8.2308620869300857E-15</v>
      </c>
      <c r="I90" s="24"/>
      <c r="J90" s="24"/>
      <c r="K90" s="24"/>
      <c r="L90" s="24"/>
      <c r="M90" s="241"/>
      <c r="N90" s="15"/>
      <c r="O90" s="15"/>
      <c r="P90" s="15"/>
      <c r="Q90" s="15"/>
      <c r="R90" s="15"/>
      <c r="S90" s="241"/>
      <c r="T90" s="15">
        <v>1.0351801263931058E-14</v>
      </c>
      <c r="U90" s="15">
        <v>1.054E-14</v>
      </c>
      <c r="V90" s="15">
        <v>1.062E-14</v>
      </c>
      <c r="W90" s="15">
        <v>1.0649999999999999E-14</v>
      </c>
      <c r="X90" s="15">
        <v>1.067E-14</v>
      </c>
      <c r="Y90" s="241"/>
      <c r="Z90" s="24">
        <v>1.056E-14</v>
      </c>
      <c r="AA90" s="24">
        <v>1.0709999999999999E-14</v>
      </c>
      <c r="AB90" s="24">
        <v>1.076E-14</v>
      </c>
      <c r="AC90" s="24">
        <v>1.0779999999999999E-14</v>
      </c>
      <c r="AD90" s="24">
        <v>1.0789999999999999E-14</v>
      </c>
      <c r="AE90" s="241"/>
      <c r="AF90" s="24">
        <v>1.066E-14</v>
      </c>
      <c r="AG90" s="24">
        <v>1.0849999999999999E-14</v>
      </c>
      <c r="AH90" s="24">
        <v>1.0919999999999999E-14</v>
      </c>
      <c r="AI90" s="24">
        <v>1.094E-14</v>
      </c>
      <c r="AJ90" s="24">
        <v>1.094E-14</v>
      </c>
      <c r="AK90" s="241"/>
      <c r="AL90" s="24">
        <v>1.066E-14</v>
      </c>
      <c r="AM90" s="24">
        <v>1.0859999999999999E-14</v>
      </c>
      <c r="AN90" s="24">
        <v>1.0929999999999999E-14</v>
      </c>
      <c r="AO90" s="24">
        <v>1.095E-14</v>
      </c>
      <c r="AP90" s="24">
        <v>1.096E-14</v>
      </c>
      <c r="AQ90" s="241"/>
      <c r="AR90" s="24"/>
      <c r="AS90" s="24"/>
      <c r="AT90" s="24"/>
      <c r="AU90" s="24"/>
      <c r="AV90" s="24"/>
      <c r="AW90" s="241"/>
      <c r="AX90" s="24"/>
      <c r="AY90" s="24"/>
      <c r="AZ90" s="24"/>
      <c r="BA90" s="24"/>
      <c r="BB90" s="24"/>
      <c r="BC90" s="241"/>
      <c r="BD90" s="24"/>
      <c r="BE90" s="24"/>
      <c r="BF90" s="24"/>
      <c r="BG90" s="24"/>
      <c r="BH90" s="24"/>
      <c r="BI90" s="241"/>
      <c r="BJ90" s="24"/>
      <c r="BK90" s="24"/>
      <c r="BL90" s="24"/>
      <c r="BM90" s="24"/>
      <c r="BN90" s="24"/>
      <c r="BO90" s="241"/>
      <c r="BP90" s="24"/>
      <c r="BQ90" s="24"/>
      <c r="BR90" s="24"/>
      <c r="BS90" s="24"/>
      <c r="BT90" s="24"/>
      <c r="BU90" s="241"/>
      <c r="BV90" s="24"/>
      <c r="BW90" s="24"/>
      <c r="BX90" s="24"/>
      <c r="BY90" s="24"/>
      <c r="BZ90" s="24"/>
      <c r="CA90" s="241"/>
      <c r="CB90" s="24"/>
      <c r="CC90" s="24"/>
      <c r="CD90" s="24"/>
      <c r="CE90" s="24"/>
      <c r="CF90" s="24"/>
      <c r="CG90" s="241"/>
      <c r="CH90" s="24"/>
      <c r="CI90" s="24"/>
      <c r="CJ90" s="24"/>
      <c r="CK90" s="24"/>
      <c r="CL90" s="24"/>
      <c r="CM90" s="241"/>
    </row>
    <row r="91" spans="1:91" s="281" customFormat="1" ht="12.75" customHeight="1" x14ac:dyDescent="0.2">
      <c r="A91" s="361" t="s">
        <v>106</v>
      </c>
      <c r="B91" s="24"/>
      <c r="C91" s="24"/>
      <c r="D91" s="24"/>
      <c r="E91" s="24"/>
      <c r="F91" s="24"/>
      <c r="G91" s="241"/>
      <c r="H91" s="24"/>
      <c r="I91" s="24"/>
      <c r="J91" s="24"/>
      <c r="K91" s="24"/>
      <c r="L91" s="24"/>
      <c r="M91" s="241"/>
      <c r="N91" s="24"/>
      <c r="O91" s="24"/>
      <c r="P91" s="24"/>
      <c r="Q91" s="24"/>
      <c r="R91" s="24"/>
      <c r="S91" s="241"/>
      <c r="T91" s="24"/>
      <c r="U91" s="24"/>
      <c r="V91" s="24"/>
      <c r="W91" s="24"/>
      <c r="X91" s="24"/>
      <c r="Y91" s="241"/>
      <c r="Z91" s="24"/>
      <c r="AA91" s="24"/>
      <c r="AB91" s="24"/>
      <c r="AC91" s="24"/>
      <c r="AD91" s="24"/>
      <c r="AE91" s="241"/>
      <c r="AF91" s="24"/>
      <c r="AG91" s="24"/>
      <c r="AH91" s="24"/>
      <c r="AI91" s="24"/>
      <c r="AJ91" s="24"/>
      <c r="AK91" s="241"/>
      <c r="AL91" s="24"/>
      <c r="AM91" s="24"/>
      <c r="AN91" s="24"/>
      <c r="AO91" s="24"/>
      <c r="AP91" s="24"/>
      <c r="AQ91" s="241"/>
      <c r="AR91" s="24"/>
      <c r="AS91" s="24"/>
      <c r="AT91" s="24"/>
      <c r="AU91" s="24"/>
      <c r="AV91" s="24"/>
      <c r="AW91" s="241"/>
      <c r="AX91" s="24"/>
      <c r="AY91" s="24"/>
      <c r="AZ91" s="24"/>
      <c r="BA91" s="24"/>
      <c r="BB91" s="24"/>
      <c r="BC91" s="241"/>
      <c r="BD91" s="24"/>
      <c r="BE91" s="24"/>
      <c r="BF91" s="24"/>
      <c r="BG91" s="24"/>
      <c r="BH91" s="24"/>
      <c r="BI91" s="241"/>
      <c r="BJ91" s="24"/>
      <c r="BK91" s="24"/>
      <c r="BL91" s="24"/>
      <c r="BM91" s="24"/>
      <c r="BN91" s="24"/>
      <c r="BO91" s="241"/>
      <c r="BP91" s="24"/>
      <c r="BQ91" s="24"/>
      <c r="BR91" s="24"/>
      <c r="BS91" s="24"/>
      <c r="BT91" s="24"/>
      <c r="BU91" s="241"/>
      <c r="BV91" s="24"/>
      <c r="BW91" s="24"/>
      <c r="BX91" s="24"/>
      <c r="BY91" s="24"/>
      <c r="BZ91" s="24"/>
      <c r="CA91" s="241"/>
      <c r="CB91" s="24"/>
      <c r="CC91" s="24"/>
      <c r="CD91" s="24"/>
      <c r="CE91" s="24"/>
      <c r="CF91" s="24"/>
      <c r="CG91" s="241"/>
      <c r="CH91" s="24"/>
      <c r="CI91" s="24"/>
      <c r="CJ91" s="24"/>
      <c r="CK91" s="24"/>
      <c r="CL91" s="24"/>
      <c r="CM91" s="241"/>
    </row>
    <row r="92" spans="1:91" s="281" customFormat="1" ht="12.75" customHeight="1" x14ac:dyDescent="0.2">
      <c r="A92" s="361" t="s">
        <v>107</v>
      </c>
      <c r="B92" s="24"/>
      <c r="C92" s="24"/>
      <c r="D92" s="24"/>
      <c r="E92" s="24"/>
      <c r="F92" s="24"/>
      <c r="G92" s="241"/>
      <c r="H92" s="24">
        <v>5.4232269091426566E-15</v>
      </c>
      <c r="I92" s="24"/>
      <c r="J92" s="24"/>
      <c r="K92" s="24"/>
      <c r="L92" s="24"/>
      <c r="M92" s="241"/>
      <c r="N92" s="15"/>
      <c r="O92" s="15"/>
      <c r="P92" s="15"/>
      <c r="Q92" s="15"/>
      <c r="R92" s="15"/>
      <c r="S92" s="241"/>
      <c r="T92" s="15">
        <v>2.9745175805730401E-15</v>
      </c>
      <c r="U92" s="15">
        <v>3.0290000000000001E-15</v>
      </c>
      <c r="V92" s="15">
        <v>3.0510000000000001E-15</v>
      </c>
      <c r="W92" s="15">
        <v>3.0610000000000002E-15</v>
      </c>
      <c r="X92" s="15">
        <v>3.0669999999999999E-15</v>
      </c>
      <c r="Y92" s="241"/>
      <c r="Z92" s="24">
        <v>3.0349999999999998E-15</v>
      </c>
      <c r="AA92" s="24">
        <v>3.0770000000000001E-15</v>
      </c>
      <c r="AB92" s="24">
        <v>3.0920000000000002E-15</v>
      </c>
      <c r="AC92" s="24">
        <v>3.0979999999999999E-15</v>
      </c>
      <c r="AD92" s="24">
        <v>3.1010000000000001E-15</v>
      </c>
      <c r="AE92" s="241"/>
      <c r="AF92" s="24">
        <v>3.0640000000000001E-15</v>
      </c>
      <c r="AG92" s="24">
        <v>3.1180000000000002E-15</v>
      </c>
      <c r="AH92" s="24">
        <v>3.1369999999999999E-15</v>
      </c>
      <c r="AI92" s="24">
        <v>3.143E-15</v>
      </c>
      <c r="AJ92" s="24">
        <v>3.1439999999999998E-15</v>
      </c>
      <c r="AK92" s="241"/>
      <c r="AL92" s="24">
        <v>3.0640000000000001E-15</v>
      </c>
      <c r="AM92" s="24">
        <v>3.1199999999999998E-15</v>
      </c>
      <c r="AN92" s="24">
        <v>3.1399999999999997E-15</v>
      </c>
      <c r="AO92" s="24">
        <v>3.1470000000000001E-15</v>
      </c>
      <c r="AP92" s="24">
        <v>3.1499999999999999E-15</v>
      </c>
      <c r="AQ92" s="241"/>
      <c r="AR92" s="24"/>
      <c r="AS92" s="24"/>
      <c r="AT92" s="24"/>
      <c r="AU92" s="24"/>
      <c r="AV92" s="24"/>
      <c r="AW92" s="241"/>
      <c r="AX92" s="24"/>
      <c r="AY92" s="24"/>
      <c r="AZ92" s="24"/>
      <c r="BA92" s="24"/>
      <c r="BB92" s="24"/>
      <c r="BC92" s="241"/>
      <c r="BD92" s="24"/>
      <c r="BE92" s="24"/>
      <c r="BF92" s="24"/>
      <c r="BG92" s="24"/>
      <c r="BH92" s="24"/>
      <c r="BI92" s="241"/>
      <c r="BJ92" s="24"/>
      <c r="BK92" s="24"/>
      <c r="BL92" s="24"/>
      <c r="BM92" s="24"/>
      <c r="BN92" s="24"/>
      <c r="BO92" s="241"/>
      <c r="BP92" s="24"/>
      <c r="BQ92" s="24"/>
      <c r="BR92" s="24"/>
      <c r="BS92" s="24"/>
      <c r="BT92" s="24"/>
      <c r="BU92" s="241"/>
      <c r="BV92" s="24"/>
      <c r="BW92" s="24"/>
      <c r="BX92" s="24"/>
      <c r="BY92" s="24"/>
      <c r="BZ92" s="24"/>
      <c r="CA92" s="241"/>
      <c r="CB92" s="24"/>
      <c r="CC92" s="24"/>
      <c r="CD92" s="24"/>
      <c r="CE92" s="24"/>
      <c r="CF92" s="24"/>
      <c r="CG92" s="241"/>
      <c r="CH92" s="24"/>
      <c r="CI92" s="24"/>
      <c r="CJ92" s="24"/>
      <c r="CK92" s="24"/>
      <c r="CL92" s="24"/>
      <c r="CM92" s="241"/>
    </row>
    <row r="93" spans="1:91" s="281" customFormat="1" ht="12.75" customHeight="1" x14ac:dyDescent="0.2">
      <c r="A93" s="361" t="s">
        <v>108</v>
      </c>
      <c r="B93" s="24"/>
      <c r="C93" s="24"/>
      <c r="D93" s="24"/>
      <c r="E93" s="24"/>
      <c r="F93" s="24"/>
      <c r="G93" s="241"/>
      <c r="H93" s="24">
        <v>1.2672867011958219E-14</v>
      </c>
      <c r="I93" s="24"/>
      <c r="J93" s="24"/>
      <c r="K93" s="24"/>
      <c r="L93" s="24"/>
      <c r="M93" s="241"/>
      <c r="N93" s="15"/>
      <c r="O93" s="15"/>
      <c r="P93" s="15"/>
      <c r="Q93" s="15"/>
      <c r="R93" s="15"/>
      <c r="S93" s="241"/>
      <c r="T93" s="15">
        <v>5.0178731344098664E-15</v>
      </c>
      <c r="U93" s="15">
        <v>4.8120000000000001E-15</v>
      </c>
      <c r="V93" s="15">
        <v>4.7219999999999998E-15</v>
      </c>
      <c r="W93" s="15">
        <v>4.6800000000000003E-15</v>
      </c>
      <c r="X93" s="15">
        <v>4.651E-15</v>
      </c>
      <c r="Y93" s="241"/>
      <c r="Z93" s="24">
        <v>4.6710000000000004E-15</v>
      </c>
      <c r="AA93" s="24">
        <v>4.5319999999999995E-15</v>
      </c>
      <c r="AB93" s="24">
        <v>4.4779999999999998E-15</v>
      </c>
      <c r="AC93" s="24">
        <v>4.4489999999999995E-15</v>
      </c>
      <c r="AD93" s="24">
        <v>4.433E-15</v>
      </c>
      <c r="AE93" s="241"/>
      <c r="AF93" s="24">
        <v>4.481E-15</v>
      </c>
      <c r="AG93" s="24">
        <v>4.2789999999999995E-15</v>
      </c>
      <c r="AH93" s="24">
        <v>4.2000000000000004E-15</v>
      </c>
      <c r="AI93" s="24">
        <v>4.1660000000000002E-15</v>
      </c>
      <c r="AJ93" s="24">
        <v>4.1540000000000001E-15</v>
      </c>
      <c r="AK93" s="241"/>
      <c r="AL93" s="24">
        <v>4.4859999999999999E-15</v>
      </c>
      <c r="AM93" s="24">
        <v>4.3050000000000003E-15</v>
      </c>
      <c r="AN93" s="24">
        <v>4.2439999999999995E-15</v>
      </c>
      <c r="AO93" s="24">
        <v>4.2289999999999999E-15</v>
      </c>
      <c r="AP93" s="24">
        <v>4.224E-15</v>
      </c>
      <c r="AQ93" s="241"/>
      <c r="AR93" s="24"/>
      <c r="AS93" s="24"/>
      <c r="AT93" s="24"/>
      <c r="AU93" s="24"/>
      <c r="AV93" s="24"/>
      <c r="AW93" s="241"/>
      <c r="AX93" s="24"/>
      <c r="AY93" s="24"/>
      <c r="AZ93" s="24"/>
      <c r="BA93" s="24"/>
      <c r="BB93" s="24"/>
      <c r="BC93" s="241"/>
      <c r="BD93" s="24"/>
      <c r="BE93" s="24"/>
      <c r="BF93" s="24"/>
      <c r="BG93" s="24"/>
      <c r="BH93" s="24"/>
      <c r="BI93" s="241"/>
      <c r="BJ93" s="24"/>
      <c r="BK93" s="24"/>
      <c r="BL93" s="24"/>
      <c r="BM93" s="24"/>
      <c r="BN93" s="24"/>
      <c r="BO93" s="241"/>
      <c r="BP93" s="24"/>
      <c r="BQ93" s="24"/>
      <c r="BR93" s="24"/>
      <c r="BS93" s="24"/>
      <c r="BT93" s="24"/>
      <c r="BU93" s="241"/>
      <c r="BV93" s="24"/>
      <c r="BW93" s="24"/>
      <c r="BX93" s="24"/>
      <c r="BY93" s="24"/>
      <c r="BZ93" s="24"/>
      <c r="CA93" s="241"/>
      <c r="CB93" s="24"/>
      <c r="CC93" s="24"/>
      <c r="CD93" s="24"/>
      <c r="CE93" s="24"/>
      <c r="CF93" s="24"/>
      <c r="CG93" s="241"/>
      <c r="CH93" s="24"/>
      <c r="CI93" s="24"/>
      <c r="CJ93" s="24"/>
      <c r="CK93" s="24"/>
      <c r="CL93" s="24"/>
      <c r="CM93" s="241"/>
    </row>
    <row r="94" spans="1:91" s="281" customFormat="1" ht="12.75" customHeight="1" x14ac:dyDescent="0.2">
      <c r="A94" s="361" t="s">
        <v>109</v>
      </c>
      <c r="B94" s="24"/>
      <c r="C94" s="24"/>
      <c r="D94" s="24"/>
      <c r="E94" s="24"/>
      <c r="F94" s="24"/>
      <c r="G94" s="241"/>
      <c r="H94" s="24">
        <v>2.3205249777224205E-15</v>
      </c>
      <c r="I94" s="24"/>
      <c r="J94" s="24"/>
      <c r="K94" s="24"/>
      <c r="L94" s="24"/>
      <c r="M94" s="241"/>
      <c r="N94" s="15"/>
      <c r="O94" s="15"/>
      <c r="P94" s="15"/>
      <c r="Q94" s="15"/>
      <c r="R94" s="15"/>
      <c r="S94" s="241"/>
      <c r="T94" s="15"/>
      <c r="U94" s="15"/>
      <c r="V94" s="15"/>
      <c r="W94" s="15"/>
      <c r="X94" s="15"/>
      <c r="Y94" s="241"/>
      <c r="Z94" s="24"/>
      <c r="AA94" s="24"/>
      <c r="AB94" s="24"/>
      <c r="AC94" s="24"/>
      <c r="AD94" s="24"/>
      <c r="AE94" s="241"/>
      <c r="AF94" s="24"/>
      <c r="AG94" s="24"/>
      <c r="AH94" s="24"/>
      <c r="AI94" s="24"/>
      <c r="AJ94" s="24"/>
      <c r="AK94" s="241"/>
      <c r="AL94" s="24"/>
      <c r="AM94" s="24"/>
      <c r="AN94" s="24"/>
      <c r="AO94" s="24"/>
      <c r="AP94" s="24"/>
      <c r="AQ94" s="241"/>
      <c r="AR94" s="24"/>
      <c r="AS94" s="24"/>
      <c r="AT94" s="24"/>
      <c r="AU94" s="24"/>
      <c r="AV94" s="24"/>
      <c r="AW94" s="241"/>
      <c r="AX94" s="24"/>
      <c r="AY94" s="24"/>
      <c r="AZ94" s="24"/>
      <c r="BA94" s="24"/>
      <c r="BB94" s="24"/>
      <c r="BC94" s="241"/>
      <c r="BD94" s="24"/>
      <c r="BE94" s="24"/>
      <c r="BF94" s="24"/>
      <c r="BG94" s="24"/>
      <c r="BH94" s="24"/>
      <c r="BI94" s="241"/>
      <c r="BJ94" s="24"/>
      <c r="BK94" s="24"/>
      <c r="BL94" s="24"/>
      <c r="BM94" s="24"/>
      <c r="BN94" s="24"/>
      <c r="BO94" s="241"/>
      <c r="BP94" s="24"/>
      <c r="BQ94" s="24"/>
      <c r="BR94" s="24"/>
      <c r="BS94" s="24"/>
      <c r="BT94" s="24"/>
      <c r="BU94" s="241"/>
      <c r="BV94" s="24"/>
      <c r="BW94" s="24"/>
      <c r="BX94" s="24"/>
      <c r="BY94" s="24"/>
      <c r="BZ94" s="24"/>
      <c r="CA94" s="241"/>
      <c r="CB94" s="24"/>
      <c r="CC94" s="24"/>
      <c r="CD94" s="24"/>
      <c r="CE94" s="24"/>
      <c r="CF94" s="24"/>
      <c r="CG94" s="241"/>
      <c r="CH94" s="24"/>
      <c r="CI94" s="24"/>
      <c r="CJ94" s="24"/>
      <c r="CK94" s="24"/>
      <c r="CL94" s="24"/>
      <c r="CM94" s="241"/>
    </row>
    <row r="95" spans="1:91" s="281" customFormat="1" ht="12.75" customHeight="1" x14ac:dyDescent="0.2">
      <c r="A95" s="361" t="s">
        <v>110</v>
      </c>
      <c r="B95" s="24"/>
      <c r="C95" s="24"/>
      <c r="D95" s="24"/>
      <c r="E95" s="24"/>
      <c r="F95" s="24"/>
      <c r="G95" s="241"/>
      <c r="H95" s="24">
        <v>3.3847657433675309E-13</v>
      </c>
      <c r="I95" s="24"/>
      <c r="J95" s="24"/>
      <c r="K95" s="24"/>
      <c r="L95" s="24"/>
      <c r="M95" s="241"/>
      <c r="N95" s="15"/>
      <c r="O95" s="15"/>
      <c r="P95" s="15"/>
      <c r="Q95" s="15"/>
      <c r="R95" s="15"/>
      <c r="S95" s="241"/>
      <c r="T95" s="15">
        <v>1.014176471654695E-15</v>
      </c>
      <c r="U95" s="15">
        <v>9.3500000000000001E-16</v>
      </c>
      <c r="V95" s="15">
        <v>9.0030000000000006E-16</v>
      </c>
      <c r="W95" s="15">
        <v>8.8400000000000007E-16</v>
      </c>
      <c r="X95" s="15">
        <v>8.7269999999999996E-16</v>
      </c>
      <c r="Y95" s="241"/>
      <c r="Z95" s="24">
        <v>8.7820000000000005E-16</v>
      </c>
      <c r="AA95" s="24">
        <v>8.2460000000000003E-16</v>
      </c>
      <c r="AB95" s="24">
        <v>8.0370000000000002E-16</v>
      </c>
      <c r="AC95" s="24">
        <v>7.9269999999999994E-16</v>
      </c>
      <c r="AD95" s="24">
        <v>7.8650000000000006E-16</v>
      </c>
      <c r="AE95" s="241"/>
      <c r="AF95" s="24">
        <v>8.0740000000000006E-16</v>
      </c>
      <c r="AG95" s="24">
        <v>7.3020000000000001E-16</v>
      </c>
      <c r="AH95" s="24">
        <v>6.9970000000000001E-16</v>
      </c>
      <c r="AI95" s="24">
        <v>6.867E-16</v>
      </c>
      <c r="AJ95" s="24">
        <v>6.8170000000000001E-16</v>
      </c>
      <c r="AK95" s="241"/>
      <c r="AL95" s="24">
        <v>8.1099999999999996E-16</v>
      </c>
      <c r="AM95" s="24">
        <v>7.5180000000000001E-16</v>
      </c>
      <c r="AN95" s="24">
        <v>7.3819999999999995E-16</v>
      </c>
      <c r="AO95" s="24">
        <v>7.393E-16</v>
      </c>
      <c r="AP95" s="24">
        <v>7.4209999999999997E-16</v>
      </c>
      <c r="AQ95" s="241"/>
      <c r="AR95" s="24"/>
      <c r="AS95" s="24"/>
      <c r="AT95" s="24"/>
      <c r="AU95" s="24"/>
      <c r="AV95" s="24"/>
      <c r="AW95" s="241"/>
      <c r="AX95" s="24"/>
      <c r="AY95" s="24"/>
      <c r="AZ95" s="24"/>
      <c r="BA95" s="24"/>
      <c r="BB95" s="24"/>
      <c r="BC95" s="241"/>
      <c r="BD95" s="24"/>
      <c r="BE95" s="24"/>
      <c r="BF95" s="24"/>
      <c r="BG95" s="24"/>
      <c r="BH95" s="24"/>
      <c r="BI95" s="241"/>
      <c r="BJ95" s="24"/>
      <c r="BK95" s="24"/>
      <c r="BL95" s="24"/>
      <c r="BM95" s="24"/>
      <c r="BN95" s="24"/>
      <c r="BO95" s="241"/>
      <c r="BP95" s="24"/>
      <c r="BQ95" s="24"/>
      <c r="BR95" s="24"/>
      <c r="BS95" s="24"/>
      <c r="BT95" s="24"/>
      <c r="BU95" s="241"/>
      <c r="BV95" s="24"/>
      <c r="BW95" s="24"/>
      <c r="BX95" s="24"/>
      <c r="BY95" s="24"/>
      <c r="BZ95" s="24"/>
      <c r="CA95" s="241"/>
      <c r="CB95" s="24"/>
      <c r="CC95" s="24"/>
      <c r="CD95" s="24"/>
      <c r="CE95" s="24"/>
      <c r="CF95" s="24"/>
      <c r="CG95" s="241"/>
      <c r="CH95" s="24"/>
      <c r="CI95" s="24"/>
      <c r="CJ95" s="24"/>
      <c r="CK95" s="24"/>
      <c r="CL95" s="24"/>
      <c r="CM95" s="241"/>
    </row>
    <row r="96" spans="1:91" s="281" customFormat="1" ht="12.75" customHeight="1" x14ac:dyDescent="0.2">
      <c r="A96" s="361" t="s">
        <v>111</v>
      </c>
      <c r="B96" s="24"/>
      <c r="C96" s="24"/>
      <c r="D96" s="24"/>
      <c r="E96" s="24"/>
      <c r="F96" s="24"/>
      <c r="G96" s="241"/>
      <c r="H96" s="24">
        <v>2.3655351604799675E-17</v>
      </c>
      <c r="I96" s="24"/>
      <c r="J96" s="24"/>
      <c r="K96" s="24"/>
      <c r="L96" s="24"/>
      <c r="M96" s="241"/>
      <c r="N96" s="15"/>
      <c r="O96" s="15"/>
      <c r="P96" s="15"/>
      <c r="Q96" s="15"/>
      <c r="R96" s="15"/>
      <c r="S96" s="241"/>
      <c r="T96" s="15"/>
      <c r="U96" s="15"/>
      <c r="V96" s="15"/>
      <c r="W96" s="15"/>
      <c r="X96" s="15"/>
      <c r="Y96" s="241"/>
      <c r="Z96" s="24"/>
      <c r="AA96" s="24"/>
      <c r="AB96" s="24"/>
      <c r="AC96" s="24"/>
      <c r="AD96" s="24"/>
      <c r="AE96" s="241"/>
      <c r="AF96" s="24"/>
      <c r="AG96" s="24"/>
      <c r="AH96" s="24"/>
      <c r="AI96" s="24"/>
      <c r="AJ96" s="24"/>
      <c r="AK96" s="241"/>
      <c r="AL96" s="24"/>
      <c r="AM96" s="24"/>
      <c r="AN96" s="24"/>
      <c r="AO96" s="24"/>
      <c r="AP96" s="24"/>
      <c r="AQ96" s="241"/>
      <c r="AR96" s="24"/>
      <c r="AS96" s="24"/>
      <c r="AT96" s="24"/>
      <c r="AU96" s="24"/>
      <c r="AV96" s="24"/>
      <c r="AW96" s="241"/>
      <c r="AX96" s="24"/>
      <c r="AY96" s="24"/>
      <c r="AZ96" s="24"/>
      <c r="BA96" s="24"/>
      <c r="BB96" s="24"/>
      <c r="BC96" s="241"/>
      <c r="BD96" s="24"/>
      <c r="BE96" s="24"/>
      <c r="BF96" s="24"/>
      <c r="BG96" s="24"/>
      <c r="BH96" s="24"/>
      <c r="BI96" s="241"/>
      <c r="BJ96" s="24"/>
      <c r="BK96" s="24"/>
      <c r="BL96" s="24"/>
      <c r="BM96" s="24"/>
      <c r="BN96" s="24"/>
      <c r="BO96" s="241"/>
      <c r="BP96" s="24"/>
      <c r="BQ96" s="24"/>
      <c r="BR96" s="24"/>
      <c r="BS96" s="24"/>
      <c r="BT96" s="24"/>
      <c r="BU96" s="241"/>
      <c r="BV96" s="24"/>
      <c r="BW96" s="24"/>
      <c r="BX96" s="24"/>
      <c r="BY96" s="24"/>
      <c r="BZ96" s="24"/>
      <c r="CA96" s="241"/>
      <c r="CB96" s="24"/>
      <c r="CC96" s="24"/>
      <c r="CD96" s="24"/>
      <c r="CE96" s="24"/>
      <c r="CF96" s="24"/>
      <c r="CG96" s="241"/>
      <c r="CH96" s="24"/>
      <c r="CI96" s="24"/>
      <c r="CJ96" s="24"/>
      <c r="CK96" s="24"/>
      <c r="CL96" s="24"/>
      <c r="CM96" s="241"/>
    </row>
    <row r="97" spans="1:91" s="281" customFormat="1" ht="12.75" customHeight="1" x14ac:dyDescent="0.2">
      <c r="A97" s="361" t="s">
        <v>132</v>
      </c>
      <c r="B97" s="24"/>
      <c r="C97" s="24"/>
      <c r="D97" s="24"/>
      <c r="E97" s="24"/>
      <c r="F97" s="24"/>
      <c r="G97" s="241"/>
      <c r="H97" s="24">
        <v>5.2796944374602572E-9</v>
      </c>
      <c r="I97" s="24"/>
      <c r="J97" s="24"/>
      <c r="K97" s="24"/>
      <c r="L97" s="24"/>
      <c r="M97" s="241"/>
      <c r="N97" s="15"/>
      <c r="O97" s="15"/>
      <c r="P97" s="15"/>
      <c r="Q97" s="15"/>
      <c r="R97" s="15"/>
      <c r="S97" s="241"/>
      <c r="T97" s="15">
        <v>2.5313404655925714E-13</v>
      </c>
      <c r="U97" s="15">
        <v>2.5983999999999998E-13</v>
      </c>
      <c r="V97" s="15">
        <v>2.6268E-13</v>
      </c>
      <c r="W97" s="15">
        <v>2.6393000000000002E-13</v>
      </c>
      <c r="X97" s="15">
        <v>2.6473000000000002E-13</v>
      </c>
      <c r="Y97" s="241"/>
      <c r="Z97" s="24">
        <v>2.6189000000000001E-13</v>
      </c>
      <c r="AA97" s="24">
        <v>2.6683000000000004E-13</v>
      </c>
      <c r="AB97" s="24">
        <v>2.6861999999999997E-13</v>
      </c>
      <c r="AC97" s="24">
        <v>2.6945999999999999E-13</v>
      </c>
      <c r="AD97" s="24">
        <v>2.6989999999999999E-13</v>
      </c>
      <c r="AE97" s="241"/>
      <c r="AF97" s="24">
        <v>2.6622E-13</v>
      </c>
      <c r="AG97" s="24">
        <v>2.7283000000000001E-13</v>
      </c>
      <c r="AH97" s="24">
        <v>2.7528000000000001E-13</v>
      </c>
      <c r="AI97" s="24">
        <v>2.7617000000000002E-13</v>
      </c>
      <c r="AJ97" s="24">
        <v>2.7646999999999998E-13</v>
      </c>
      <c r="AK97" s="241"/>
      <c r="AL97" s="24">
        <v>2.6619999999999997E-13</v>
      </c>
      <c r="AM97" s="24">
        <v>2.7286999999999998E-13</v>
      </c>
      <c r="AN97" s="24">
        <v>2.753E-13</v>
      </c>
      <c r="AO97" s="24">
        <v>2.7616000000000001E-13</v>
      </c>
      <c r="AP97" s="24">
        <v>2.7645999999999997E-13</v>
      </c>
      <c r="AQ97" s="241"/>
      <c r="AR97" s="24"/>
      <c r="AS97" s="24"/>
      <c r="AT97" s="24"/>
      <c r="AU97" s="24"/>
      <c r="AV97" s="24"/>
      <c r="AW97" s="241"/>
      <c r="AX97" s="24"/>
      <c r="AY97" s="24"/>
      <c r="AZ97" s="24"/>
      <c r="BA97" s="24"/>
      <c r="BB97" s="24"/>
      <c r="BC97" s="241"/>
      <c r="BD97" s="24"/>
      <c r="BE97" s="24"/>
      <c r="BF97" s="24"/>
      <c r="BG97" s="24"/>
      <c r="BH97" s="24"/>
      <c r="BI97" s="241"/>
      <c r="BJ97" s="24"/>
      <c r="BK97" s="24"/>
      <c r="BL97" s="24"/>
      <c r="BM97" s="24"/>
      <c r="BN97" s="24"/>
      <c r="BO97" s="241"/>
      <c r="BP97" s="24"/>
      <c r="BQ97" s="24"/>
      <c r="BR97" s="24"/>
      <c r="BS97" s="24"/>
      <c r="BT97" s="24"/>
      <c r="BU97" s="241"/>
      <c r="BV97" s="24"/>
      <c r="BW97" s="24"/>
      <c r="BX97" s="24"/>
      <c r="BY97" s="24"/>
      <c r="BZ97" s="24"/>
      <c r="CA97" s="241"/>
      <c r="CB97" s="24"/>
      <c r="CC97" s="24"/>
      <c r="CD97" s="24"/>
      <c r="CE97" s="24"/>
      <c r="CF97" s="24"/>
      <c r="CG97" s="241"/>
      <c r="CH97" s="24"/>
      <c r="CI97" s="24"/>
      <c r="CJ97" s="24"/>
      <c r="CK97" s="24"/>
      <c r="CL97" s="24"/>
      <c r="CM97" s="241"/>
    </row>
    <row r="98" spans="1:91" ht="12.75" customHeight="1" x14ac:dyDescent="0.2">
      <c r="A98" s="111" t="s">
        <v>133</v>
      </c>
      <c r="B98" s="83">
        <f>SUM(B17:B97)</f>
        <v>1</v>
      </c>
      <c r="C98" s="83">
        <f>SUM(C17:C97)</f>
        <v>0</v>
      </c>
      <c r="D98" s="83">
        <f>SUM(D17:D97)</f>
        <v>0</v>
      </c>
      <c r="E98" s="83">
        <f>SUM(E17:E97)</f>
        <v>0</v>
      </c>
      <c r="F98" s="83">
        <f>SUM(F17:F97)</f>
        <v>0</v>
      </c>
      <c r="G98" s="208"/>
      <c r="H98" s="212">
        <f>SUM(H17:H97)</f>
        <v>0.99999999999999933</v>
      </c>
      <c r="I98" s="212">
        <f>SUM(I17:I97)</f>
        <v>0</v>
      </c>
      <c r="J98" s="212">
        <f>SUM(J17:J97)</f>
        <v>0</v>
      </c>
      <c r="K98" s="212">
        <f>SUM(K17:K97)</f>
        <v>0</v>
      </c>
      <c r="L98" s="212">
        <f>SUM(L17:L97)</f>
        <v>0</v>
      </c>
      <c r="M98" s="208"/>
      <c r="N98" s="212">
        <f>SUM(N17:N97)</f>
        <v>1</v>
      </c>
      <c r="O98" s="212">
        <f>SUM(O17:O97)</f>
        <v>0</v>
      </c>
      <c r="P98" s="212">
        <f>SUM(P17:P97)</f>
        <v>0</v>
      </c>
      <c r="Q98" s="212">
        <f>SUM(Q17:Q97)</f>
        <v>0</v>
      </c>
      <c r="R98" s="212">
        <f>SUM(R17:R97)</f>
        <v>0</v>
      </c>
      <c r="S98" s="208"/>
      <c r="T98" s="212">
        <f>SUM(T17:T97)</f>
        <v>1.0000000000000004</v>
      </c>
      <c r="U98" s="212">
        <f>SUM(U17:U97)</f>
        <v>0.99975908946044034</v>
      </c>
      <c r="V98" s="212">
        <f>SUM(V17:V97)</f>
        <v>0.99983269927076046</v>
      </c>
      <c r="W98" s="212">
        <f>SUM(W17:W97)</f>
        <v>0.99980270817575634</v>
      </c>
      <c r="X98" s="212">
        <f>SUM(X17:X97)</f>
        <v>0.99977476917881647</v>
      </c>
      <c r="Y98" s="208"/>
      <c r="Z98" s="212">
        <f>SUM(Z17:Z97)</f>
        <v>0.99979881638590773</v>
      </c>
      <c r="AA98" s="212">
        <f>SUM(AA17:AA97)</f>
        <v>0.99977516871116479</v>
      </c>
      <c r="AB98" s="212">
        <f>SUM(AB17:AB97)</f>
        <v>0.99984979163142695</v>
      </c>
      <c r="AC98" s="212">
        <f>SUM(AC17:AC97)</f>
        <v>0.99978173809108761</v>
      </c>
      <c r="AD98" s="212">
        <f>SUM(AD17:AD97)</f>
        <v>0.99980407966935358</v>
      </c>
      <c r="AE98" s="208"/>
      <c r="AF98" s="212">
        <f>SUM(AF17:AF97)</f>
        <v>0.99982051598292143</v>
      </c>
      <c r="AG98" s="212">
        <f>SUM(AG17:AG97)</f>
        <v>0.99983769634942099</v>
      </c>
      <c r="AH98" s="212">
        <f>SUM(AH17:AH97)</f>
        <v>0.99977357927551658</v>
      </c>
      <c r="AI98" s="212">
        <f>SUM(AI17:AI97)</f>
        <v>0.99975803440540945</v>
      </c>
      <c r="AJ98" s="212">
        <f>SUM(AJ17:AJ97)</f>
        <v>0.99982103727434557</v>
      </c>
      <c r="AK98" s="208"/>
      <c r="AL98" s="212">
        <f>SUM(AL17:AL97)</f>
        <v>0.99975204686844721</v>
      </c>
      <c r="AM98" s="212">
        <f>SUM(AM17:AM97)</f>
        <v>0.99974460030191059</v>
      </c>
      <c r="AN98" s="212">
        <f>SUM(AN17:AN97)</f>
        <v>0.99976750515759383</v>
      </c>
      <c r="AO98" s="212">
        <f>SUM(AO17:AO97)</f>
        <v>0.99977093686096752</v>
      </c>
      <c r="AP98" s="212">
        <f>SUM(AP17:AP97)</f>
        <v>0.99975560644018491</v>
      </c>
      <c r="AQ98" s="208"/>
      <c r="AR98" s="212">
        <v>1</v>
      </c>
      <c r="AS98" s="212">
        <v>0</v>
      </c>
      <c r="AT98" s="212">
        <v>0</v>
      </c>
      <c r="AU98" s="212">
        <v>0</v>
      </c>
      <c r="AV98" s="212">
        <v>0</v>
      </c>
      <c r="AW98" s="208"/>
      <c r="AX98" s="212">
        <v>1.0000004600000001</v>
      </c>
      <c r="AY98" s="212">
        <v>1.0000004</v>
      </c>
      <c r="AZ98" s="212">
        <v>1.0000004</v>
      </c>
      <c r="BA98" s="212">
        <v>0.99999959999999999</v>
      </c>
      <c r="BB98" s="212">
        <v>0.99999994999999997</v>
      </c>
      <c r="BC98" s="208"/>
      <c r="BD98" s="212">
        <f>SUM(BD17:BD97)</f>
        <v>0</v>
      </c>
      <c r="BE98" s="212">
        <f>SUM(BE17:BE97)</f>
        <v>0</v>
      </c>
      <c r="BF98" s="212">
        <f>SUM(BF17:BF97)</f>
        <v>0</v>
      </c>
      <c r="BG98" s="212">
        <f>SUM(BG17:BG97)</f>
        <v>0</v>
      </c>
      <c r="BH98" s="212">
        <f>SUM(BH17:BH97)</f>
        <v>0</v>
      </c>
      <c r="BI98" s="208"/>
      <c r="BJ98" s="212">
        <f>SUM(BJ17:BJ97)</f>
        <v>0</v>
      </c>
      <c r="BK98" s="212">
        <f>SUM(BK17:BK97)</f>
        <v>0</v>
      </c>
      <c r="BL98" s="212">
        <f>SUM(BL17:BL97)</f>
        <v>0</v>
      </c>
      <c r="BM98" s="212">
        <f>SUM(BM17:BM97)</f>
        <v>0</v>
      </c>
      <c r="BN98" s="212">
        <f>SUM(BN17:BN97)</f>
        <v>0</v>
      </c>
      <c r="BO98" s="208"/>
      <c r="BP98" s="212">
        <f>SUM(BP17:BP97)</f>
        <v>0</v>
      </c>
      <c r="BQ98" s="212">
        <f>SUM(BQ17:BQ97)</f>
        <v>0</v>
      </c>
      <c r="BR98" s="212">
        <f>SUM(BR17:BR97)</f>
        <v>0</v>
      </c>
      <c r="BS98" s="212">
        <f>SUM(BS17:BS97)</f>
        <v>0</v>
      </c>
      <c r="BT98" s="212">
        <f>SUM(BT17:BT97)</f>
        <v>0</v>
      </c>
      <c r="BU98" s="208"/>
      <c r="BV98" s="212">
        <f>SUM(BV17:BV97)</f>
        <v>0</v>
      </c>
      <c r="BW98" s="212">
        <f>SUM(BW17:BW97)</f>
        <v>0</v>
      </c>
      <c r="BX98" s="212">
        <f>SUM(BX17:BX97)</f>
        <v>0</v>
      </c>
      <c r="BY98" s="212">
        <f>SUM(BY17:BY97)</f>
        <v>0</v>
      </c>
      <c r="BZ98" s="212">
        <f>SUM(BZ17:BZ97)</f>
        <v>0</v>
      </c>
      <c r="CA98" s="208"/>
      <c r="CB98" s="212">
        <f>SUM(CB17:CB97)</f>
        <v>0</v>
      </c>
      <c r="CC98" s="212">
        <f>SUM(CC17:CC97)</f>
        <v>0</v>
      </c>
      <c r="CD98" s="212">
        <f>SUM(CD17:CD97)</f>
        <v>0</v>
      </c>
      <c r="CE98" s="212">
        <f>SUM(CE17:CE97)</f>
        <v>0</v>
      </c>
      <c r="CF98" s="212">
        <f>SUM(CF17:CF97)</f>
        <v>0</v>
      </c>
      <c r="CG98" s="208"/>
      <c r="CH98" s="212">
        <f>SUM(CH17:CH97)</f>
        <v>0</v>
      </c>
      <c r="CI98" s="212">
        <f>SUM(CI17:CI97)</f>
        <v>0</v>
      </c>
      <c r="CJ98" s="212">
        <f>SUM(CJ17:CJ97)</f>
        <v>0</v>
      </c>
      <c r="CK98" s="212">
        <f>SUM(CK17:CK97)</f>
        <v>0</v>
      </c>
      <c r="CL98" s="212">
        <f>SUM(CL17:CL97)</f>
        <v>0</v>
      </c>
      <c r="CM98" s="208"/>
    </row>
    <row r="99" spans="1:91" ht="12.75" customHeight="1" x14ac:dyDescent="0.2">
      <c r="A99" s="111" t="s">
        <v>139</v>
      </c>
      <c r="B99" s="164"/>
      <c r="C99" s="142"/>
      <c r="D99" s="142"/>
      <c r="E99" s="142"/>
      <c r="F99" s="142"/>
      <c r="G99" s="208"/>
      <c r="H99" s="142"/>
      <c r="I99" s="142"/>
      <c r="J99" s="142"/>
      <c r="K99" s="142"/>
      <c r="L99" s="142"/>
      <c r="M99" s="208"/>
      <c r="N99" s="164"/>
      <c r="O99" s="142"/>
      <c r="P99" s="142"/>
      <c r="Q99" s="142"/>
      <c r="R99" s="142"/>
      <c r="S99" s="208"/>
      <c r="T99" s="164"/>
      <c r="U99" s="142"/>
      <c r="V99" s="142"/>
      <c r="W99" s="142"/>
      <c r="X99" s="142"/>
      <c r="Y99" s="208"/>
      <c r="Z99" s="164"/>
      <c r="AA99" s="142"/>
      <c r="AB99" s="142"/>
      <c r="AC99" s="142"/>
      <c r="AD99" s="142"/>
      <c r="AE99" s="208"/>
      <c r="AF99" s="164"/>
      <c r="AG99" s="142"/>
      <c r="AH99" s="142"/>
      <c r="AI99" s="142"/>
      <c r="AJ99" s="142"/>
      <c r="AK99" s="208"/>
      <c r="AL99" s="164"/>
      <c r="AM99" s="142"/>
      <c r="AN99" s="142"/>
      <c r="AO99" s="142"/>
      <c r="AP99" s="142"/>
      <c r="AQ99" s="208"/>
      <c r="AR99" s="164"/>
      <c r="AS99" s="142"/>
      <c r="AT99" s="142"/>
      <c r="AU99" s="142"/>
      <c r="AV99" s="142"/>
      <c r="AW99" s="208"/>
      <c r="AX99" s="164"/>
      <c r="AY99" s="142"/>
      <c r="AZ99" s="142"/>
      <c r="BA99" s="142"/>
      <c r="BB99" s="142"/>
      <c r="BC99" s="208"/>
      <c r="BD99" s="164"/>
      <c r="BE99" s="142"/>
      <c r="BF99" s="142"/>
      <c r="BG99" s="142"/>
      <c r="BH99" s="142"/>
      <c r="BI99" s="208"/>
      <c r="BJ99" s="164"/>
      <c r="BK99" s="142"/>
      <c r="BL99" s="142"/>
      <c r="BM99" s="142"/>
      <c r="BN99" s="142"/>
      <c r="BO99" s="208"/>
      <c r="BP99" s="164"/>
      <c r="BQ99" s="142"/>
      <c r="BR99" s="142"/>
      <c r="BS99" s="142"/>
      <c r="BT99" s="142"/>
      <c r="BU99" s="208"/>
      <c r="BV99" s="164"/>
      <c r="BW99" s="142"/>
      <c r="BX99" s="142"/>
      <c r="BY99" s="142"/>
      <c r="BZ99" s="142"/>
      <c r="CA99" s="208"/>
      <c r="CB99" s="164"/>
      <c r="CC99" s="142"/>
      <c r="CD99" s="142"/>
      <c r="CE99" s="142"/>
      <c r="CF99" s="142"/>
      <c r="CG99" s="208"/>
      <c r="CH99" s="164"/>
      <c r="CI99" s="142"/>
      <c r="CJ99" s="142"/>
      <c r="CK99" s="142"/>
      <c r="CL99" s="142"/>
      <c r="CM99" s="208"/>
    </row>
    <row r="100" spans="1:91" s="281" customFormat="1" ht="12.75" customHeight="1" x14ac:dyDescent="0.2">
      <c r="A100" s="350" t="s">
        <v>118</v>
      </c>
      <c r="B100" s="177">
        <v>2.1789358559996697E-5</v>
      </c>
      <c r="C100" s="178"/>
      <c r="D100" s="179"/>
      <c r="E100" s="179"/>
      <c r="F100" s="179"/>
      <c r="G100" s="241"/>
      <c r="H100" s="179">
        <v>2.8496446816944724E-5</v>
      </c>
      <c r="I100" s="179"/>
      <c r="J100" s="179"/>
      <c r="K100" s="179"/>
      <c r="L100" s="179"/>
      <c r="M100" s="241"/>
      <c r="N100" s="179">
        <v>1.0988831053688554E-5</v>
      </c>
      <c r="O100" s="179"/>
      <c r="P100" s="179"/>
      <c r="Q100" s="179"/>
      <c r="R100" s="179"/>
      <c r="S100" s="241"/>
      <c r="T100" s="179">
        <v>2.273395581924183E-5</v>
      </c>
      <c r="U100" s="179">
        <v>2.3479999999999999E-5</v>
      </c>
      <c r="V100" s="179">
        <v>2.366E-5</v>
      </c>
      <c r="W100" s="179">
        <v>2.366E-5</v>
      </c>
      <c r="X100" s="179">
        <v>2.357E-5</v>
      </c>
      <c r="Y100" s="241"/>
      <c r="Z100" s="177">
        <v>2.0201000000000002E-5</v>
      </c>
      <c r="AA100" s="178">
        <v>2.1800000000000001E-5</v>
      </c>
      <c r="AB100" s="179">
        <v>2.232E-5</v>
      </c>
      <c r="AC100" s="179">
        <v>2.2440000000000002E-5</v>
      </c>
      <c r="AD100" s="179">
        <v>2.243E-5</v>
      </c>
      <c r="AE100" s="241"/>
      <c r="AF100" s="177">
        <v>5.3180999999999998E-5</v>
      </c>
      <c r="AG100" s="178">
        <v>6.7780000000000005E-5</v>
      </c>
      <c r="AH100" s="179">
        <v>7.1899999999999999E-5</v>
      </c>
      <c r="AI100" s="179">
        <v>7.2209999999999988E-5</v>
      </c>
      <c r="AJ100" s="179">
        <v>7.1459999999999997E-5</v>
      </c>
      <c r="AK100" s="241"/>
      <c r="AL100" s="177">
        <v>5.3961000000000001E-5</v>
      </c>
      <c r="AM100" s="178">
        <v>7.0420000000000007E-5</v>
      </c>
      <c r="AN100" s="179">
        <v>7.573999999999999E-5</v>
      </c>
      <c r="AO100" s="179">
        <v>7.682E-5</v>
      </c>
      <c r="AP100" s="179">
        <v>7.6439999999999993E-5</v>
      </c>
      <c r="AQ100" s="241"/>
      <c r="AR100" s="177">
        <v>2.5111617790933608E-5</v>
      </c>
      <c r="AS100" s="178"/>
      <c r="AT100" s="179"/>
      <c r="AU100" s="179"/>
      <c r="AV100" s="179"/>
      <c r="AW100" s="241"/>
      <c r="AX100" s="177">
        <v>6.5199999999999999E-5</v>
      </c>
      <c r="AY100" s="178">
        <v>1.2530000000000001E-4</v>
      </c>
      <c r="AZ100" s="179">
        <v>1.7240000000000002E-4</v>
      </c>
      <c r="BA100" s="179">
        <v>2.084E-4</v>
      </c>
      <c r="BB100" s="179">
        <v>2.3569999999999998E-4</v>
      </c>
      <c r="BC100" s="241"/>
      <c r="BD100" s="177"/>
      <c r="BE100" s="178"/>
      <c r="BF100" s="179"/>
      <c r="BG100" s="179"/>
      <c r="BH100" s="179"/>
      <c r="BI100" s="241"/>
      <c r="BJ100" s="177"/>
      <c r="BK100" s="178"/>
      <c r="BL100" s="179"/>
      <c r="BM100" s="179"/>
      <c r="BN100" s="179"/>
      <c r="BO100" s="241"/>
      <c r="BP100" s="177"/>
      <c r="BQ100" s="178"/>
      <c r="BR100" s="179"/>
      <c r="BS100" s="179"/>
      <c r="BT100" s="179"/>
      <c r="BU100" s="241"/>
      <c r="BV100" s="177"/>
      <c r="BW100" s="178"/>
      <c r="BX100" s="179"/>
      <c r="BY100" s="179"/>
      <c r="BZ100" s="179"/>
      <c r="CA100" s="241"/>
      <c r="CB100" s="177"/>
      <c r="CC100" s="178"/>
      <c r="CD100" s="179"/>
      <c r="CE100" s="179"/>
      <c r="CF100" s="179"/>
      <c r="CG100" s="241"/>
      <c r="CH100" s="177"/>
      <c r="CI100" s="178"/>
      <c r="CJ100" s="179"/>
      <c r="CK100" s="179"/>
      <c r="CL100" s="179"/>
      <c r="CM100" s="241"/>
    </row>
    <row r="101" spans="1:91" s="281" customFormat="1" ht="12.75" customHeight="1" x14ac:dyDescent="0.2">
      <c r="A101" s="351" t="s">
        <v>79</v>
      </c>
      <c r="B101" s="165">
        <v>1.3543945110218121E-18</v>
      </c>
      <c r="C101" s="143"/>
      <c r="D101" s="24"/>
      <c r="E101" s="24"/>
      <c r="F101" s="24"/>
      <c r="G101" s="241"/>
      <c r="H101" s="24">
        <v>3.8335672767744488E-17</v>
      </c>
      <c r="I101" s="24"/>
      <c r="J101" s="24"/>
      <c r="K101" s="24"/>
      <c r="L101" s="24"/>
      <c r="M101" s="241"/>
      <c r="N101" s="24">
        <v>3.5753614414396174E-14</v>
      </c>
      <c r="O101" s="24"/>
      <c r="P101" s="24"/>
      <c r="Q101" s="24"/>
      <c r="R101" s="24"/>
      <c r="S101" s="241"/>
      <c r="T101" s="24">
        <v>3.9266832620476649E-18</v>
      </c>
      <c r="U101" s="24">
        <v>4.8958999999999995E-18</v>
      </c>
      <c r="V101" s="24">
        <v>5.3983999999999997E-18</v>
      </c>
      <c r="W101" s="24">
        <v>5.6653000000000002E-18</v>
      </c>
      <c r="X101" s="24">
        <v>5.7978000000000001E-18</v>
      </c>
      <c r="Y101" s="241"/>
      <c r="Z101" s="165">
        <v>6.2828000000000005E-17</v>
      </c>
      <c r="AA101" s="143">
        <v>5.5478E-17</v>
      </c>
      <c r="AB101" s="24">
        <v>5.2153999999999995E-17</v>
      </c>
      <c r="AC101" s="24">
        <v>5.0394999999999997E-17</v>
      </c>
      <c r="AD101" s="24">
        <v>4.9418999999999999E-17</v>
      </c>
      <c r="AE101" s="241"/>
      <c r="AF101" s="165">
        <v>5.9322999999999998E-17</v>
      </c>
      <c r="AG101" s="143">
        <v>5.1609000000000003E-17</v>
      </c>
      <c r="AH101" s="24">
        <v>4.8804E-17</v>
      </c>
      <c r="AI101" s="24">
        <v>4.7645000000000002E-17</v>
      </c>
      <c r="AJ101" s="24">
        <v>4.7096999999999995E-17</v>
      </c>
      <c r="AK101" s="241"/>
      <c r="AL101" s="165">
        <v>5.9128999999999994E-17</v>
      </c>
      <c r="AM101" s="143">
        <v>5.0886000000000005E-17</v>
      </c>
      <c r="AN101" s="24">
        <v>4.7481000000000002E-17</v>
      </c>
      <c r="AO101" s="24">
        <v>4.5803000000000002E-17</v>
      </c>
      <c r="AP101" s="24">
        <v>4.4705000000000004E-17</v>
      </c>
      <c r="AQ101" s="241"/>
      <c r="AR101" s="165">
        <v>6.8592384720978479E-14</v>
      </c>
      <c r="AS101" s="143"/>
      <c r="AT101" s="24"/>
      <c r="AU101" s="24"/>
      <c r="AV101" s="24"/>
      <c r="AW101" s="241"/>
      <c r="AX101" s="165">
        <v>7.1779999999999998E-14</v>
      </c>
      <c r="AY101" s="143">
        <v>1.36E-13</v>
      </c>
      <c r="AZ101" s="24">
        <v>2.153E-13</v>
      </c>
      <c r="BA101" s="24">
        <v>2.937E-13</v>
      </c>
      <c r="BB101" s="24">
        <v>3.6439999999999999E-13</v>
      </c>
      <c r="BC101" s="241"/>
      <c r="BD101" s="165"/>
      <c r="BE101" s="143"/>
      <c r="BF101" s="24"/>
      <c r="BG101" s="24"/>
      <c r="BH101" s="24"/>
      <c r="BI101" s="241"/>
      <c r="BJ101" s="165"/>
      <c r="BK101" s="143"/>
      <c r="BL101" s="24"/>
      <c r="BM101" s="24"/>
      <c r="BN101" s="24"/>
      <c r="BO101" s="241"/>
      <c r="BP101" s="165"/>
      <c r="BQ101" s="143"/>
      <c r="BR101" s="24"/>
      <c r="BS101" s="24"/>
      <c r="BT101" s="24"/>
      <c r="BU101" s="241"/>
      <c r="BV101" s="165"/>
      <c r="BW101" s="143"/>
      <c r="BX101" s="24"/>
      <c r="BY101" s="24"/>
      <c r="BZ101" s="24"/>
      <c r="CA101" s="241"/>
      <c r="CB101" s="165"/>
      <c r="CC101" s="143"/>
      <c r="CD101" s="24"/>
      <c r="CE101" s="24"/>
      <c r="CF101" s="24"/>
      <c r="CG101" s="241"/>
      <c r="CH101" s="165"/>
      <c r="CI101" s="143"/>
      <c r="CJ101" s="24"/>
      <c r="CK101" s="24"/>
      <c r="CL101" s="24"/>
      <c r="CM101" s="241"/>
    </row>
    <row r="102" spans="1:91" s="281" customFormat="1" ht="12.75" customHeight="1" x14ac:dyDescent="0.2">
      <c r="A102" s="351" t="s">
        <v>80</v>
      </c>
      <c r="B102" s="165">
        <v>4.636574339089105E-16</v>
      </c>
      <c r="C102" s="143"/>
      <c r="D102" s="24"/>
      <c r="E102" s="24"/>
      <c r="F102" s="24"/>
      <c r="G102" s="241"/>
      <c r="H102" s="24">
        <v>5.4897419569954761E-15</v>
      </c>
      <c r="I102" s="24"/>
      <c r="J102" s="24"/>
      <c r="K102" s="24"/>
      <c r="L102" s="24"/>
      <c r="M102" s="241"/>
      <c r="N102" s="24">
        <v>2.4325244788783093E-21</v>
      </c>
      <c r="O102" s="24"/>
      <c r="P102" s="24"/>
      <c r="Q102" s="24"/>
      <c r="R102" s="24"/>
      <c r="S102" s="241"/>
      <c r="T102" s="24">
        <v>4.3065493606023523E-16</v>
      </c>
      <c r="U102" s="24">
        <v>6.1771000000000003E-16</v>
      </c>
      <c r="V102" s="24">
        <v>7.1088000000000003E-16</v>
      </c>
      <c r="W102" s="24">
        <v>7.5722999999999998E-16</v>
      </c>
      <c r="X102" s="24">
        <v>7.8355000000000008E-16</v>
      </c>
      <c r="Y102" s="241"/>
      <c r="Z102" s="165">
        <v>5.7126000000000006E-15</v>
      </c>
      <c r="AA102" s="143">
        <v>5.1890000000000005E-15</v>
      </c>
      <c r="AB102" s="24">
        <v>4.9453000000000001E-15</v>
      </c>
      <c r="AC102" s="24">
        <v>4.8143000000000002E-15</v>
      </c>
      <c r="AD102" s="24">
        <v>4.7389999999999999E-15</v>
      </c>
      <c r="AE102" s="241"/>
      <c r="AF102" s="165">
        <v>5.4905999999999997E-15</v>
      </c>
      <c r="AG102" s="143">
        <v>5.0149999999999996E-15</v>
      </c>
      <c r="AH102" s="24">
        <v>4.8764999999999995E-15</v>
      </c>
      <c r="AI102" s="24">
        <v>4.8274000000000003E-15</v>
      </c>
      <c r="AJ102" s="24">
        <v>4.8044999999999999E-15</v>
      </c>
      <c r="AK102" s="241"/>
      <c r="AL102" s="165">
        <v>5.471E-15</v>
      </c>
      <c r="AM102" s="143">
        <v>4.9349999999999999E-15</v>
      </c>
      <c r="AN102" s="24">
        <v>4.7282000000000006E-15</v>
      </c>
      <c r="AO102" s="24">
        <v>4.6194999999999994E-15</v>
      </c>
      <c r="AP102" s="24">
        <v>4.5390999999999999E-15</v>
      </c>
      <c r="AQ102" s="241"/>
      <c r="AR102" s="165">
        <v>1.0770374448825459E-19</v>
      </c>
      <c r="AS102" s="143"/>
      <c r="AT102" s="24"/>
      <c r="AU102" s="24"/>
      <c r="AV102" s="24"/>
      <c r="AW102" s="241"/>
      <c r="AX102" s="165">
        <v>1.0250000000000001E-19</v>
      </c>
      <c r="AY102" s="143">
        <v>8.8089999999999995E-20</v>
      </c>
      <c r="AZ102" s="24">
        <v>7.5789999999999995E-20</v>
      </c>
      <c r="BA102" s="24">
        <v>6.5650000000000001E-20</v>
      </c>
      <c r="BB102" s="24">
        <v>5.7339999999999997E-20</v>
      </c>
      <c r="BC102" s="241"/>
      <c r="BD102" s="165"/>
      <c r="BE102" s="143"/>
      <c r="BF102" s="24"/>
      <c r="BG102" s="24"/>
      <c r="BH102" s="24"/>
      <c r="BI102" s="241"/>
      <c r="BJ102" s="165"/>
      <c r="BK102" s="143"/>
      <c r="BL102" s="24"/>
      <c r="BM102" s="24"/>
      <c r="BN102" s="24"/>
      <c r="BO102" s="241"/>
      <c r="BP102" s="165"/>
      <c r="BQ102" s="143"/>
      <c r="BR102" s="24"/>
      <c r="BS102" s="24"/>
      <c r="BT102" s="24"/>
      <c r="BU102" s="241"/>
      <c r="BV102" s="165"/>
      <c r="BW102" s="143"/>
      <c r="BX102" s="24"/>
      <c r="BY102" s="24"/>
      <c r="BZ102" s="24"/>
      <c r="CA102" s="241"/>
      <c r="CB102" s="165"/>
      <c r="CC102" s="143"/>
      <c r="CD102" s="24"/>
      <c r="CE102" s="24"/>
      <c r="CF102" s="24"/>
      <c r="CG102" s="241"/>
      <c r="CH102" s="165"/>
      <c r="CI102" s="143"/>
      <c r="CJ102" s="24"/>
      <c r="CK102" s="24"/>
      <c r="CL102" s="24"/>
      <c r="CM102" s="241"/>
    </row>
    <row r="103" spans="1:91" s="281" customFormat="1" ht="12.75" customHeight="1" x14ac:dyDescent="0.2">
      <c r="A103" s="351" t="s">
        <v>81</v>
      </c>
      <c r="B103" s="165">
        <v>6.8550931253469663E-13</v>
      </c>
      <c r="C103" s="143"/>
      <c r="D103" s="24"/>
      <c r="E103" s="24"/>
      <c r="F103" s="24"/>
      <c r="G103" s="241"/>
      <c r="H103" s="24">
        <v>3.6237198024959303E-11</v>
      </c>
      <c r="I103" s="24"/>
      <c r="J103" s="24"/>
      <c r="K103" s="24"/>
      <c r="L103" s="24"/>
      <c r="M103" s="241"/>
      <c r="N103" s="24">
        <v>1.4089261700331879E-18</v>
      </c>
      <c r="O103" s="24"/>
      <c r="P103" s="24"/>
      <c r="Q103" s="24"/>
      <c r="R103" s="24"/>
      <c r="S103" s="241"/>
      <c r="T103" s="24">
        <v>2.9849193905387294E-12</v>
      </c>
      <c r="U103" s="24">
        <v>3.8037999999999996E-12</v>
      </c>
      <c r="V103" s="24">
        <v>4.2267999999999997E-12</v>
      </c>
      <c r="W103" s="24">
        <v>4.4458999999999999E-12</v>
      </c>
      <c r="X103" s="24">
        <v>4.5595000000000005E-12</v>
      </c>
      <c r="Y103" s="241"/>
      <c r="Z103" s="165">
        <v>4.8968000000000002E-11</v>
      </c>
      <c r="AA103" s="143">
        <v>4.3761000000000001E-11</v>
      </c>
      <c r="AB103" s="24">
        <v>4.1293E-11</v>
      </c>
      <c r="AC103" s="24">
        <v>3.9987999999999998E-11</v>
      </c>
      <c r="AD103" s="24">
        <v>3.9239000000000003E-11</v>
      </c>
      <c r="AE103" s="241"/>
      <c r="AF103" s="165">
        <v>4.6839999999999997E-11</v>
      </c>
      <c r="AG103" s="143">
        <v>4.1381999999999995E-11</v>
      </c>
      <c r="AH103" s="24">
        <v>3.9339999999999997E-11</v>
      </c>
      <c r="AI103" s="24">
        <v>3.845E-11</v>
      </c>
      <c r="AJ103" s="24">
        <v>3.7995E-11</v>
      </c>
      <c r="AK103" s="241"/>
      <c r="AL103" s="165">
        <v>4.6647999999999998E-11</v>
      </c>
      <c r="AM103" s="143">
        <v>4.0662999999999998E-11</v>
      </c>
      <c r="AN103" s="24">
        <v>3.8042999999999999E-11</v>
      </c>
      <c r="AO103" s="24">
        <v>3.6647000000000004E-11</v>
      </c>
      <c r="AP103" s="24">
        <v>3.5726E-11</v>
      </c>
      <c r="AQ103" s="241"/>
      <c r="AR103" s="165">
        <v>5.3371955559077028E-18</v>
      </c>
      <c r="AS103" s="143"/>
      <c r="AT103" s="24"/>
      <c r="AU103" s="24"/>
      <c r="AV103" s="24"/>
      <c r="AW103" s="241"/>
      <c r="AX103" s="165">
        <v>3.6020000000000006E-18</v>
      </c>
      <c r="AY103" s="143">
        <v>5.3759999999999997E-18</v>
      </c>
      <c r="AZ103" s="24">
        <v>7.5999999999999996E-18</v>
      </c>
      <c r="BA103" s="24">
        <v>9.7790000000000001E-18</v>
      </c>
      <c r="BB103" s="24">
        <v>1.1719999999999999E-17</v>
      </c>
      <c r="BC103" s="241"/>
      <c r="BD103" s="165"/>
      <c r="BE103" s="143"/>
      <c r="BF103" s="24"/>
      <c r="BG103" s="24"/>
      <c r="BH103" s="24"/>
      <c r="BI103" s="241"/>
      <c r="BJ103" s="165"/>
      <c r="BK103" s="143"/>
      <c r="BL103" s="24"/>
      <c r="BM103" s="24"/>
      <c r="BN103" s="24"/>
      <c r="BO103" s="241"/>
      <c r="BP103" s="165"/>
      <c r="BQ103" s="143"/>
      <c r="BR103" s="24"/>
      <c r="BS103" s="24"/>
      <c r="BT103" s="24"/>
      <c r="BU103" s="241"/>
      <c r="BV103" s="165"/>
      <c r="BW103" s="143"/>
      <c r="BX103" s="24"/>
      <c r="BY103" s="24"/>
      <c r="BZ103" s="24"/>
      <c r="CA103" s="241"/>
      <c r="CB103" s="165"/>
      <c r="CC103" s="143"/>
      <c r="CD103" s="24"/>
      <c r="CE103" s="24"/>
      <c r="CF103" s="24"/>
      <c r="CG103" s="241"/>
      <c r="CH103" s="165"/>
      <c r="CI103" s="143"/>
      <c r="CJ103" s="24"/>
      <c r="CK103" s="24"/>
      <c r="CL103" s="24"/>
      <c r="CM103" s="241"/>
    </row>
    <row r="104" spans="1:91" s="281" customFormat="1" ht="12.75" customHeight="1" x14ac:dyDescent="0.2">
      <c r="A104" s="351" t="s">
        <v>38</v>
      </c>
      <c r="B104" s="165">
        <v>4.836787709216482E-17</v>
      </c>
      <c r="C104" s="143"/>
      <c r="D104" s="24"/>
      <c r="E104" s="24"/>
      <c r="F104" s="24"/>
      <c r="G104" s="241"/>
      <c r="H104" s="24">
        <v>6.8680537756599143E-16</v>
      </c>
      <c r="I104" s="24"/>
      <c r="J104" s="24"/>
      <c r="K104" s="24"/>
      <c r="L104" s="24"/>
      <c r="M104" s="241"/>
      <c r="N104" s="24">
        <v>3.1470912141378794E-16</v>
      </c>
      <c r="O104" s="24"/>
      <c r="P104" s="24"/>
      <c r="Q104" s="24"/>
      <c r="R104" s="24"/>
      <c r="S104" s="241"/>
      <c r="T104" s="24">
        <v>1.2441164823385354E-16</v>
      </c>
      <c r="U104" s="24">
        <v>1.577E-16</v>
      </c>
      <c r="V104" s="24">
        <v>1.7411999999999998E-16</v>
      </c>
      <c r="W104" s="24">
        <v>1.8272999999999999E-16</v>
      </c>
      <c r="X104" s="24">
        <v>1.8700000000000001E-16</v>
      </c>
      <c r="Y104" s="241"/>
      <c r="Z104" s="165">
        <v>1.8087E-15</v>
      </c>
      <c r="AA104" s="143">
        <v>1.6060000000000001E-15</v>
      </c>
      <c r="AB104" s="24">
        <v>1.5136E-15</v>
      </c>
      <c r="AC104" s="24">
        <v>1.4642E-15</v>
      </c>
      <c r="AD104" s="24">
        <v>1.4369000000000001E-15</v>
      </c>
      <c r="AE104" s="241"/>
      <c r="AF104" s="165">
        <v>1.7169E-15</v>
      </c>
      <c r="AG104" s="143">
        <v>1.5061E-15</v>
      </c>
      <c r="AH104" s="24">
        <v>1.4306E-15</v>
      </c>
      <c r="AI104" s="24">
        <v>1.3991E-15</v>
      </c>
      <c r="AJ104" s="24">
        <v>1.3844000000000002E-15</v>
      </c>
      <c r="AK104" s="241"/>
      <c r="AL104" s="165">
        <v>1.7116E-15</v>
      </c>
      <c r="AM104" s="143">
        <v>1.4849999999999999E-15</v>
      </c>
      <c r="AN104" s="24">
        <v>1.3913999999999999E-15</v>
      </c>
      <c r="AO104" s="24">
        <v>1.3440999999999999E-15</v>
      </c>
      <c r="AP104" s="24">
        <v>1.3136000000000001E-15</v>
      </c>
      <c r="AQ104" s="241"/>
      <c r="AR104" s="165">
        <v>1.1474721028600309E-15</v>
      </c>
      <c r="AS104" s="143"/>
      <c r="AT104" s="24"/>
      <c r="AU104" s="24"/>
      <c r="AV104" s="24"/>
      <c r="AW104" s="241"/>
      <c r="AX104" s="165">
        <v>1.0729999999999999E-15</v>
      </c>
      <c r="AY104" s="143">
        <v>1.785E-15</v>
      </c>
      <c r="AZ104" s="24">
        <v>2.6639999999999999E-15</v>
      </c>
      <c r="BA104" s="24">
        <v>3.5260000000000001E-15</v>
      </c>
      <c r="BB104" s="24">
        <v>4.2970000000000002E-15</v>
      </c>
      <c r="BC104" s="241"/>
      <c r="BD104" s="165"/>
      <c r="BE104" s="143"/>
      <c r="BF104" s="24"/>
      <c r="BG104" s="24"/>
      <c r="BH104" s="24"/>
      <c r="BI104" s="241"/>
      <c r="BJ104" s="165"/>
      <c r="BK104" s="143"/>
      <c r="BL104" s="24"/>
      <c r="BM104" s="24"/>
      <c r="BN104" s="24"/>
      <c r="BO104" s="241"/>
      <c r="BP104" s="165"/>
      <c r="BQ104" s="143"/>
      <c r="BR104" s="24"/>
      <c r="BS104" s="24"/>
      <c r="BT104" s="24"/>
      <c r="BU104" s="241"/>
      <c r="BV104" s="165"/>
      <c r="BW104" s="143"/>
      <c r="BX104" s="24"/>
      <c r="BY104" s="24"/>
      <c r="BZ104" s="24"/>
      <c r="CA104" s="241"/>
      <c r="CB104" s="165"/>
      <c r="CC104" s="143"/>
      <c r="CD104" s="24"/>
      <c r="CE104" s="24"/>
      <c r="CF104" s="24"/>
      <c r="CG104" s="241"/>
      <c r="CH104" s="165"/>
      <c r="CI104" s="143"/>
      <c r="CJ104" s="24"/>
      <c r="CK104" s="24"/>
      <c r="CL104" s="24"/>
      <c r="CM104" s="241"/>
    </row>
    <row r="105" spans="1:91" s="281" customFormat="1" ht="12.75" customHeight="1" x14ac:dyDescent="0.2">
      <c r="A105" s="351" t="s">
        <v>82</v>
      </c>
      <c r="B105" s="165">
        <v>9.9998733532789151E-17</v>
      </c>
      <c r="C105" s="143"/>
      <c r="D105" s="24"/>
      <c r="E105" s="24"/>
      <c r="F105" s="24"/>
      <c r="G105" s="241"/>
      <c r="H105" s="24">
        <v>8.4217052618220835E-15</v>
      </c>
      <c r="I105" s="24"/>
      <c r="J105" s="24"/>
      <c r="K105" s="24"/>
      <c r="L105" s="24"/>
      <c r="M105" s="241"/>
      <c r="N105" s="24">
        <v>1.3930597737915453E-12</v>
      </c>
      <c r="O105" s="24"/>
      <c r="P105" s="24"/>
      <c r="Q105" s="24"/>
      <c r="R105" s="24"/>
      <c r="S105" s="241"/>
      <c r="T105" s="24">
        <v>9.8929214165985382E-16</v>
      </c>
      <c r="U105" s="24">
        <v>1.2534E-15</v>
      </c>
      <c r="V105" s="24">
        <v>1.3868E-15</v>
      </c>
      <c r="W105" s="24">
        <v>1.4565999999999998E-15</v>
      </c>
      <c r="X105" s="24">
        <v>1.4924E-15</v>
      </c>
      <c r="Y105" s="241"/>
      <c r="Z105" s="165">
        <v>1.5582000000000001E-14</v>
      </c>
      <c r="AA105" s="143">
        <v>1.3815000000000001E-14</v>
      </c>
      <c r="AB105" s="24">
        <v>1.3011999999999999E-14</v>
      </c>
      <c r="AC105" s="24">
        <v>1.2593000000000001E-14</v>
      </c>
      <c r="AD105" s="24">
        <v>1.2358000000000001E-14</v>
      </c>
      <c r="AE105" s="241"/>
      <c r="AF105" s="165">
        <v>1.4705999999999999E-14</v>
      </c>
      <c r="AG105" s="143">
        <v>1.2839999999999999E-14</v>
      </c>
      <c r="AH105" s="24">
        <v>1.2164999999999999E-14</v>
      </c>
      <c r="AI105" s="24">
        <v>1.1883E-14</v>
      </c>
      <c r="AJ105" s="24">
        <v>1.1748000000000001E-14</v>
      </c>
      <c r="AK105" s="241"/>
      <c r="AL105" s="165">
        <v>1.4654999999999999E-14</v>
      </c>
      <c r="AM105" s="143">
        <v>1.2645999999999999E-14</v>
      </c>
      <c r="AN105" s="24">
        <v>1.1814000000000001E-14</v>
      </c>
      <c r="AO105" s="24">
        <v>1.1397E-14</v>
      </c>
      <c r="AP105" s="24">
        <v>1.1123999999999999E-14</v>
      </c>
      <c r="AQ105" s="241"/>
      <c r="AR105" s="165">
        <v>2.030679238343292E-12</v>
      </c>
      <c r="AS105" s="143"/>
      <c r="AT105" s="24"/>
      <c r="AU105" s="24"/>
      <c r="AV105" s="24"/>
      <c r="AW105" s="241"/>
      <c r="AX105" s="165">
        <v>2.0040000000000003E-12</v>
      </c>
      <c r="AY105" s="143">
        <v>3.1960000000000001E-12</v>
      </c>
      <c r="AZ105" s="24">
        <v>4.6569999999999992E-12</v>
      </c>
      <c r="BA105" s="24">
        <v>6.0759999999999996E-12</v>
      </c>
      <c r="BB105" s="24">
        <v>7.3309999999999994E-12</v>
      </c>
      <c r="BC105" s="241"/>
      <c r="BD105" s="165"/>
      <c r="BE105" s="143"/>
      <c r="BF105" s="24"/>
      <c r="BG105" s="24"/>
      <c r="BH105" s="24"/>
      <c r="BI105" s="241"/>
      <c r="BJ105" s="165"/>
      <c r="BK105" s="143"/>
      <c r="BL105" s="24"/>
      <c r="BM105" s="24"/>
      <c r="BN105" s="24"/>
      <c r="BO105" s="241"/>
      <c r="BP105" s="165"/>
      <c r="BQ105" s="143"/>
      <c r="BR105" s="24"/>
      <c r="BS105" s="24"/>
      <c r="BT105" s="24"/>
      <c r="BU105" s="241"/>
      <c r="BV105" s="165"/>
      <c r="BW105" s="143"/>
      <c r="BX105" s="24"/>
      <c r="BY105" s="24"/>
      <c r="BZ105" s="24"/>
      <c r="CA105" s="241"/>
      <c r="CB105" s="165"/>
      <c r="CC105" s="143"/>
      <c r="CD105" s="24"/>
      <c r="CE105" s="24"/>
      <c r="CF105" s="24"/>
      <c r="CG105" s="241"/>
      <c r="CH105" s="165"/>
      <c r="CI105" s="143"/>
      <c r="CJ105" s="24"/>
      <c r="CK105" s="24"/>
      <c r="CL105" s="24"/>
      <c r="CM105" s="241"/>
    </row>
    <row r="106" spans="1:91" s="281" customFormat="1" ht="12.75" customHeight="1" x14ac:dyDescent="0.2">
      <c r="A106" s="352" t="s">
        <v>22</v>
      </c>
      <c r="B106" s="166">
        <v>3.1759047228583141E-14</v>
      </c>
      <c r="C106" s="144"/>
      <c r="D106" s="180"/>
      <c r="E106" s="180"/>
      <c r="F106" s="180"/>
      <c r="G106" s="241"/>
      <c r="H106" s="180">
        <v>6.7275219828280172E-14</v>
      </c>
      <c r="I106" s="180"/>
      <c r="J106" s="180"/>
      <c r="K106" s="180"/>
      <c r="L106" s="180"/>
      <c r="M106" s="241"/>
      <c r="N106" s="180">
        <v>4.6597903005102107E-17</v>
      </c>
      <c r="O106" s="180"/>
      <c r="P106" s="180"/>
      <c r="Q106" s="180"/>
      <c r="R106" s="180"/>
      <c r="S106" s="241"/>
      <c r="T106" s="180">
        <v>7.1382420889541986E-15</v>
      </c>
      <c r="U106" s="180">
        <v>8.7350000000000001E-15</v>
      </c>
      <c r="V106" s="180">
        <v>9.7290000000000001E-15</v>
      </c>
      <c r="W106" s="180">
        <v>1.0299999999999999E-14</v>
      </c>
      <c r="X106" s="180">
        <v>1.061E-14</v>
      </c>
      <c r="Y106" s="241"/>
      <c r="Z106" s="166">
        <v>6.639E-15</v>
      </c>
      <c r="AA106" s="144">
        <v>1.184E-14</v>
      </c>
      <c r="AB106" s="180">
        <v>1.435E-14</v>
      </c>
      <c r="AC106" s="180">
        <v>1.5539999999999999E-14</v>
      </c>
      <c r="AD106" s="180">
        <v>1.6079999999999999E-14</v>
      </c>
      <c r="AE106" s="241"/>
      <c r="AF106" s="166">
        <v>6.9839999999999999E-15</v>
      </c>
      <c r="AG106" s="144">
        <v>1.6239999999999999E-14</v>
      </c>
      <c r="AH106" s="180">
        <v>2.284E-14</v>
      </c>
      <c r="AI106" s="180">
        <v>2.6960000000000003E-14</v>
      </c>
      <c r="AJ106" s="180">
        <v>2.926E-14</v>
      </c>
      <c r="AK106" s="241"/>
      <c r="AL106" s="166">
        <v>6.9480000000000001E-15</v>
      </c>
      <c r="AM106" s="144">
        <v>1.604E-14</v>
      </c>
      <c r="AN106" s="180">
        <v>2.2329999999999998E-14</v>
      </c>
      <c r="AO106" s="180">
        <v>2.6029999999999997E-14</v>
      </c>
      <c r="AP106" s="180">
        <v>2.7870000000000002E-14</v>
      </c>
      <c r="AQ106" s="241"/>
      <c r="AR106" s="166">
        <v>1.346674110420754E-16</v>
      </c>
      <c r="AS106" s="144"/>
      <c r="AT106" s="180"/>
      <c r="AU106" s="180"/>
      <c r="AV106" s="180"/>
      <c r="AW106" s="241"/>
      <c r="AX106" s="166">
        <v>1.2920000000000001E-16</v>
      </c>
      <c r="AY106" s="144">
        <v>2.0929999999999999E-16</v>
      </c>
      <c r="AZ106" s="180">
        <v>3.0730000000000003E-16</v>
      </c>
      <c r="BA106" s="180">
        <v>4.0249999999999998E-16</v>
      </c>
      <c r="BB106" s="180">
        <v>4.8680000000000004E-16</v>
      </c>
      <c r="BC106" s="241"/>
      <c r="BD106" s="166"/>
      <c r="BE106" s="144"/>
      <c r="BF106" s="180"/>
      <c r="BG106" s="180"/>
      <c r="BH106" s="180"/>
      <c r="BI106" s="241"/>
      <c r="BJ106" s="166"/>
      <c r="BK106" s="144"/>
      <c r="BL106" s="180"/>
      <c r="BM106" s="180"/>
      <c r="BN106" s="180"/>
      <c r="BO106" s="241"/>
      <c r="BP106" s="166"/>
      <c r="BQ106" s="144"/>
      <c r="BR106" s="180"/>
      <c r="BS106" s="180"/>
      <c r="BT106" s="180"/>
      <c r="BU106" s="241"/>
      <c r="BV106" s="166"/>
      <c r="BW106" s="144"/>
      <c r="BX106" s="180"/>
      <c r="BY106" s="180"/>
      <c r="BZ106" s="180"/>
      <c r="CA106" s="241"/>
      <c r="CB106" s="166"/>
      <c r="CC106" s="144"/>
      <c r="CD106" s="180"/>
      <c r="CE106" s="180"/>
      <c r="CF106" s="180"/>
      <c r="CG106" s="241"/>
      <c r="CH106" s="166"/>
      <c r="CI106" s="144"/>
      <c r="CJ106" s="180"/>
      <c r="CK106" s="180"/>
      <c r="CL106" s="180"/>
      <c r="CM106" s="241"/>
    </row>
    <row r="107" spans="1:91" s="281" customFormat="1" ht="12.75" customHeight="1" x14ac:dyDescent="0.2">
      <c r="A107" s="166" t="s">
        <v>23</v>
      </c>
      <c r="B107" s="166">
        <v>5.0048498545043649E-20</v>
      </c>
      <c r="C107" s="144"/>
      <c r="D107" s="180"/>
      <c r="E107" s="180"/>
      <c r="F107" s="180"/>
      <c r="G107" s="241"/>
      <c r="H107" s="180">
        <v>1.0742430284801206E-19</v>
      </c>
      <c r="I107" s="180"/>
      <c r="J107" s="180"/>
      <c r="K107" s="180"/>
      <c r="L107" s="180"/>
      <c r="M107" s="241"/>
      <c r="N107" s="180">
        <v>3.3396025675234342E-12</v>
      </c>
      <c r="O107" s="180"/>
      <c r="P107" s="180"/>
      <c r="Q107" s="180"/>
      <c r="R107" s="180"/>
      <c r="S107" s="241"/>
      <c r="T107" s="180">
        <v>1.0551836070963542E-21</v>
      </c>
      <c r="U107" s="180">
        <v>7.2860000000000007E-21</v>
      </c>
      <c r="V107" s="180">
        <v>9.9180000000000003E-21</v>
      </c>
      <c r="W107" s="180">
        <v>1.108E-20</v>
      </c>
      <c r="X107" s="180">
        <v>1.184E-20</v>
      </c>
      <c r="Y107" s="241"/>
      <c r="Z107" s="166">
        <v>9.3600000000000011E-21</v>
      </c>
      <c r="AA107" s="144">
        <v>1.3609999999999999E-20</v>
      </c>
      <c r="AB107" s="180">
        <v>1.5139999999999998E-20</v>
      </c>
      <c r="AC107" s="180">
        <v>1.5860000000000002E-20</v>
      </c>
      <c r="AD107" s="180">
        <v>1.623E-20</v>
      </c>
      <c r="AE107" s="241"/>
      <c r="AF107" s="166">
        <v>1.409E-20</v>
      </c>
      <c r="AG107" s="144">
        <v>2.0290000000000001E-20</v>
      </c>
      <c r="AH107" s="180">
        <v>2.2549999999999999E-20</v>
      </c>
      <c r="AI107" s="180">
        <v>2.3379999999999999E-20</v>
      </c>
      <c r="AJ107" s="180">
        <v>2.361E-20</v>
      </c>
      <c r="AK107" s="241"/>
      <c r="AL107" s="166">
        <v>1.401E-20</v>
      </c>
      <c r="AM107" s="144">
        <v>1.9940000000000001E-20</v>
      </c>
      <c r="AN107" s="180">
        <v>2.195E-20</v>
      </c>
      <c r="AO107" s="180">
        <v>2.247E-20</v>
      </c>
      <c r="AP107" s="180">
        <v>2.261E-20</v>
      </c>
      <c r="AQ107" s="241"/>
      <c r="AR107" s="166">
        <v>4.9021754667574508E-12</v>
      </c>
      <c r="AS107" s="144"/>
      <c r="AT107" s="180"/>
      <c r="AU107" s="180"/>
      <c r="AV107" s="180"/>
      <c r="AW107" s="241"/>
      <c r="AX107" s="166">
        <v>4.9540000000000001E-12</v>
      </c>
      <c r="AY107" s="144">
        <v>8.3899999999999996E-12</v>
      </c>
      <c r="AZ107" s="180">
        <v>1.255E-11</v>
      </c>
      <c r="BA107" s="180">
        <v>1.6579999999999999E-11</v>
      </c>
      <c r="BB107" s="180">
        <v>2.0140000000000001E-11</v>
      </c>
      <c r="BC107" s="241"/>
      <c r="BD107" s="166"/>
      <c r="BE107" s="144"/>
      <c r="BF107" s="180"/>
      <c r="BG107" s="180"/>
      <c r="BH107" s="180"/>
      <c r="BI107" s="241"/>
      <c r="BJ107" s="166"/>
      <c r="BK107" s="144"/>
      <c r="BL107" s="180"/>
      <c r="BM107" s="180"/>
      <c r="BN107" s="180"/>
      <c r="BO107" s="241"/>
      <c r="BP107" s="166"/>
      <c r="BQ107" s="144"/>
      <c r="BR107" s="180"/>
      <c r="BS107" s="180"/>
      <c r="BT107" s="180"/>
      <c r="BU107" s="241"/>
      <c r="BV107" s="166"/>
      <c r="BW107" s="144"/>
      <c r="BX107" s="180"/>
      <c r="BY107" s="180"/>
      <c r="BZ107" s="180"/>
      <c r="CA107" s="241"/>
      <c r="CB107" s="166"/>
      <c r="CC107" s="144"/>
      <c r="CD107" s="180"/>
      <c r="CE107" s="180"/>
      <c r="CF107" s="180"/>
      <c r="CG107" s="241"/>
      <c r="CH107" s="166"/>
      <c r="CI107" s="144"/>
      <c r="CJ107" s="180"/>
      <c r="CK107" s="180"/>
      <c r="CL107" s="180"/>
      <c r="CM107" s="241"/>
    </row>
    <row r="108" spans="1:91" s="281" customFormat="1" ht="12.75" customHeight="1" x14ac:dyDescent="0.2">
      <c r="A108" s="353" t="s">
        <v>24</v>
      </c>
      <c r="B108" s="165">
        <v>1.1729648110556683E-14</v>
      </c>
      <c r="C108" s="143"/>
      <c r="D108" s="24"/>
      <c r="E108" s="24"/>
      <c r="F108" s="24"/>
      <c r="G108" s="241"/>
      <c r="H108" s="24">
        <v>2.3235256565729237E-14</v>
      </c>
      <c r="I108" s="24"/>
      <c r="J108" s="24"/>
      <c r="K108" s="24"/>
      <c r="L108" s="24"/>
      <c r="M108" s="241"/>
      <c r="N108" s="24">
        <v>5.929965239064005E-13</v>
      </c>
      <c r="O108" s="24"/>
      <c r="P108" s="24"/>
      <c r="Q108" s="24"/>
      <c r="R108" s="24"/>
      <c r="S108" s="241"/>
      <c r="T108" s="24">
        <v>2.4654289966753679E-15</v>
      </c>
      <c r="U108" s="24">
        <v>4.1329999999999999E-15</v>
      </c>
      <c r="V108" s="24">
        <v>4.9879999999999998E-15</v>
      </c>
      <c r="W108" s="24">
        <v>5.4040000000000002E-15</v>
      </c>
      <c r="X108" s="24">
        <v>5.6599999999999997E-15</v>
      </c>
      <c r="Y108" s="241"/>
      <c r="Z108" s="165">
        <v>3.5370000000000001E-15</v>
      </c>
      <c r="AA108" s="143">
        <v>6.0240000000000001E-15</v>
      </c>
      <c r="AB108" s="24">
        <v>7.1200000000000005E-15</v>
      </c>
      <c r="AC108" s="24">
        <v>7.6379999999999999E-15</v>
      </c>
      <c r="AD108" s="24">
        <v>7.8719999999999985E-15</v>
      </c>
      <c r="AE108" s="241"/>
      <c r="AF108" s="165">
        <v>4.651E-15</v>
      </c>
      <c r="AG108" s="143">
        <v>9.1079999999999989E-15</v>
      </c>
      <c r="AH108" s="24">
        <v>1.1809999999999999E-14</v>
      </c>
      <c r="AI108" s="24">
        <v>1.3340000000000001E-14</v>
      </c>
      <c r="AJ108" s="24">
        <v>1.4100000000000001E-14</v>
      </c>
      <c r="AK108" s="241"/>
      <c r="AL108" s="165">
        <v>4.612E-15</v>
      </c>
      <c r="AM108" s="143">
        <v>8.9029999999999997E-15</v>
      </c>
      <c r="AN108" s="24">
        <v>1.1389999999999999E-14</v>
      </c>
      <c r="AO108" s="24">
        <v>1.2639999999999999E-14</v>
      </c>
      <c r="AP108" s="24">
        <v>1.3220000000000001E-14</v>
      </c>
      <c r="AQ108" s="241"/>
      <c r="AR108" s="165">
        <v>1.4380500006357502E-12</v>
      </c>
      <c r="AS108" s="143"/>
      <c r="AT108" s="24"/>
      <c r="AU108" s="24"/>
      <c r="AV108" s="24"/>
      <c r="AW108" s="241"/>
      <c r="AX108" s="165">
        <v>1.458E-12</v>
      </c>
      <c r="AY108" s="143">
        <v>2.3900000000000001E-12</v>
      </c>
      <c r="AZ108" s="24">
        <v>3.491E-12</v>
      </c>
      <c r="BA108" s="24">
        <v>4.5389999999999999E-12</v>
      </c>
      <c r="BB108" s="24">
        <v>5.4550000000000005E-12</v>
      </c>
      <c r="BC108" s="241"/>
      <c r="BD108" s="165"/>
      <c r="BE108" s="143"/>
      <c r="BF108" s="24"/>
      <c r="BG108" s="24"/>
      <c r="BH108" s="24"/>
      <c r="BI108" s="241"/>
      <c r="BJ108" s="165"/>
      <c r="BK108" s="143"/>
      <c r="BL108" s="24"/>
      <c r="BM108" s="24"/>
      <c r="BN108" s="24"/>
      <c r="BO108" s="241"/>
      <c r="BP108" s="165"/>
      <c r="BQ108" s="143"/>
      <c r="BR108" s="24"/>
      <c r="BS108" s="24"/>
      <c r="BT108" s="24"/>
      <c r="BU108" s="241"/>
      <c r="BV108" s="165"/>
      <c r="BW108" s="143"/>
      <c r="BX108" s="24"/>
      <c r="BY108" s="24"/>
      <c r="BZ108" s="24"/>
      <c r="CA108" s="241"/>
      <c r="CB108" s="165"/>
      <c r="CC108" s="143"/>
      <c r="CD108" s="24"/>
      <c r="CE108" s="24"/>
      <c r="CF108" s="24"/>
      <c r="CG108" s="241"/>
      <c r="CH108" s="165"/>
      <c r="CI108" s="143"/>
      <c r="CJ108" s="24"/>
      <c r="CK108" s="24"/>
      <c r="CL108" s="24"/>
      <c r="CM108" s="241"/>
    </row>
    <row r="109" spans="1:91" s="281" customFormat="1" ht="12.75" customHeight="1" x14ac:dyDescent="0.2">
      <c r="A109" s="353" t="s">
        <v>25</v>
      </c>
      <c r="B109" s="165">
        <v>2.0669404427867164E-12</v>
      </c>
      <c r="C109" s="143"/>
      <c r="D109" s="24"/>
      <c r="E109" s="24"/>
      <c r="F109" s="24"/>
      <c r="G109" s="241"/>
      <c r="H109" s="24">
        <v>2.5795835851491907E-11</v>
      </c>
      <c r="I109" s="24"/>
      <c r="J109" s="24"/>
      <c r="K109" s="24"/>
      <c r="L109" s="24"/>
      <c r="M109" s="241"/>
      <c r="N109" s="24">
        <v>1.8680988811098309E-9</v>
      </c>
      <c r="O109" s="24"/>
      <c r="P109" s="24"/>
      <c r="Q109" s="24"/>
      <c r="R109" s="24"/>
      <c r="S109" s="241"/>
      <c r="T109" s="24">
        <v>7.0342239892973073E-12</v>
      </c>
      <c r="U109" s="24">
        <v>9.1840000000000013E-12</v>
      </c>
      <c r="V109" s="24">
        <v>1.024E-11</v>
      </c>
      <c r="W109" s="24">
        <v>1.077E-11</v>
      </c>
      <c r="X109" s="24">
        <v>1.105E-11</v>
      </c>
      <c r="Y109" s="241"/>
      <c r="Z109" s="165">
        <v>1.0220000000000001E-10</v>
      </c>
      <c r="AA109" s="143">
        <v>9.216999999999999E-11</v>
      </c>
      <c r="AB109" s="24">
        <v>8.7290000000000003E-11</v>
      </c>
      <c r="AC109" s="24">
        <v>8.4679999999999999E-11</v>
      </c>
      <c r="AD109" s="24">
        <v>8.3170000000000009E-11</v>
      </c>
      <c r="AE109" s="241"/>
      <c r="AF109" s="165">
        <v>9.9010000000000002E-11</v>
      </c>
      <c r="AG109" s="143">
        <v>8.8890000000000003E-11</v>
      </c>
      <c r="AH109" s="24">
        <v>8.5060000000000001E-11</v>
      </c>
      <c r="AI109" s="24">
        <v>8.3369999999999992E-11</v>
      </c>
      <c r="AJ109" s="24">
        <v>8.2460000000000005E-11</v>
      </c>
      <c r="AK109" s="241"/>
      <c r="AL109" s="165">
        <v>9.8590000000000005E-11</v>
      </c>
      <c r="AM109" s="143">
        <v>8.7280000000000008E-11</v>
      </c>
      <c r="AN109" s="24">
        <v>8.2190000000000003E-11</v>
      </c>
      <c r="AO109" s="24">
        <v>7.9359999999999998E-11</v>
      </c>
      <c r="AP109" s="24">
        <v>7.7440000000000006E-11</v>
      </c>
      <c r="AQ109" s="241"/>
      <c r="AR109" s="165">
        <v>2.4000834426351996E-9</v>
      </c>
      <c r="AS109" s="143"/>
      <c r="AT109" s="24"/>
      <c r="AU109" s="24"/>
      <c r="AV109" s="24"/>
      <c r="AW109" s="241"/>
      <c r="AX109" s="165">
        <v>2.6800000000000003E-9</v>
      </c>
      <c r="AY109" s="143">
        <v>6.0850000000000004E-9</v>
      </c>
      <c r="AZ109" s="24">
        <v>1.0250000000000001E-8</v>
      </c>
      <c r="BA109" s="24">
        <v>1.438E-8</v>
      </c>
      <c r="BB109" s="24">
        <v>1.8119999999999999E-8</v>
      </c>
      <c r="BC109" s="241"/>
      <c r="BD109" s="165"/>
      <c r="BE109" s="143"/>
      <c r="BF109" s="24"/>
      <c r="BG109" s="24"/>
      <c r="BH109" s="24"/>
      <c r="BI109" s="241"/>
      <c r="BJ109" s="165"/>
      <c r="BK109" s="143"/>
      <c r="BL109" s="24"/>
      <c r="BM109" s="24"/>
      <c r="BN109" s="24"/>
      <c r="BO109" s="241"/>
      <c r="BP109" s="165"/>
      <c r="BQ109" s="143"/>
      <c r="BR109" s="24"/>
      <c r="BS109" s="24"/>
      <c r="BT109" s="24"/>
      <c r="BU109" s="241"/>
      <c r="BV109" s="165"/>
      <c r="BW109" s="143"/>
      <c r="BX109" s="24"/>
      <c r="BY109" s="24"/>
      <c r="BZ109" s="24"/>
      <c r="CA109" s="241"/>
      <c r="CB109" s="165"/>
      <c r="CC109" s="143"/>
      <c r="CD109" s="24"/>
      <c r="CE109" s="24"/>
      <c r="CF109" s="24"/>
      <c r="CG109" s="241"/>
      <c r="CH109" s="165"/>
      <c r="CI109" s="143"/>
      <c r="CJ109" s="24"/>
      <c r="CK109" s="24"/>
      <c r="CL109" s="24"/>
      <c r="CM109" s="241"/>
    </row>
    <row r="110" spans="1:91" s="281" customFormat="1" ht="12.75" customHeight="1" x14ac:dyDescent="0.2">
      <c r="A110" s="353" t="s">
        <v>26</v>
      </c>
      <c r="B110" s="165">
        <v>5.5398338277851664E-13</v>
      </c>
      <c r="C110" s="143"/>
      <c r="D110" s="24"/>
      <c r="E110" s="24"/>
      <c r="F110" s="24"/>
      <c r="G110" s="241"/>
      <c r="H110" s="24">
        <v>1.5043403303855693E-11</v>
      </c>
      <c r="I110" s="24"/>
      <c r="J110" s="24"/>
      <c r="K110" s="24"/>
      <c r="L110" s="24"/>
      <c r="M110" s="241"/>
      <c r="N110" s="24">
        <v>3.8505513873109143E-11</v>
      </c>
      <c r="O110" s="24"/>
      <c r="P110" s="24"/>
      <c r="Q110" s="24"/>
      <c r="R110" s="24"/>
      <c r="S110" s="241"/>
      <c r="T110" s="24">
        <v>2.1263699987553072E-12</v>
      </c>
      <c r="U110" s="24">
        <v>2.681E-12</v>
      </c>
      <c r="V110" s="24">
        <v>2.9629999999999998E-12</v>
      </c>
      <c r="W110" s="24">
        <v>3.111E-12</v>
      </c>
      <c r="X110" s="24">
        <v>3.186E-12</v>
      </c>
      <c r="Y110" s="241"/>
      <c r="Z110" s="165">
        <v>3.3389999999999994E-11</v>
      </c>
      <c r="AA110" s="143">
        <v>2.9570000000000001E-11</v>
      </c>
      <c r="AB110" s="24">
        <v>2.7840000000000001E-11</v>
      </c>
      <c r="AC110" s="24">
        <v>2.6930000000000001E-11</v>
      </c>
      <c r="AD110" s="24">
        <v>2.6420000000000001E-11</v>
      </c>
      <c r="AE110" s="241"/>
      <c r="AF110" s="165">
        <v>3.1500000000000001E-11</v>
      </c>
      <c r="AG110" s="143">
        <v>2.745E-11</v>
      </c>
      <c r="AH110" s="24">
        <v>2.5989999999999999E-11</v>
      </c>
      <c r="AI110" s="24">
        <v>2.5369999999999999E-11</v>
      </c>
      <c r="AJ110" s="24">
        <v>2.5089999999999997E-11</v>
      </c>
      <c r="AK110" s="241"/>
      <c r="AL110" s="165">
        <v>3.1390000000000001E-11</v>
      </c>
      <c r="AM110" s="143">
        <v>2.7029999999999999E-11</v>
      </c>
      <c r="AN110" s="24">
        <v>2.523E-11</v>
      </c>
      <c r="AO110" s="24">
        <v>2.434E-11</v>
      </c>
      <c r="AP110" s="24">
        <v>2.3750000000000002E-11</v>
      </c>
      <c r="AQ110" s="241"/>
      <c r="AR110" s="165">
        <v>8.7854754407231162E-10</v>
      </c>
      <c r="AS110" s="143"/>
      <c r="AT110" s="24"/>
      <c r="AU110" s="24"/>
      <c r="AV110" s="24"/>
      <c r="AW110" s="241"/>
      <c r="AX110" s="165">
        <v>8.3410000000000005E-10</v>
      </c>
      <c r="AY110" s="143">
        <v>7.1779999999999994E-10</v>
      </c>
      <c r="AZ110" s="24">
        <v>6.1839999999999995E-10</v>
      </c>
      <c r="BA110" s="24">
        <v>5.3649999999999996E-10</v>
      </c>
      <c r="BB110" s="24">
        <v>4.6930000000000002E-10</v>
      </c>
      <c r="BC110" s="241"/>
      <c r="BD110" s="165"/>
      <c r="BE110" s="143"/>
      <c r="BF110" s="24"/>
      <c r="BG110" s="24"/>
      <c r="BH110" s="24"/>
      <c r="BI110" s="241"/>
      <c r="BJ110" s="165"/>
      <c r="BK110" s="143"/>
      <c r="BL110" s="24"/>
      <c r="BM110" s="24"/>
      <c r="BN110" s="24"/>
      <c r="BO110" s="241"/>
      <c r="BP110" s="165"/>
      <c r="BQ110" s="143"/>
      <c r="BR110" s="24"/>
      <c r="BS110" s="24"/>
      <c r="BT110" s="24"/>
      <c r="BU110" s="241"/>
      <c r="BV110" s="165"/>
      <c r="BW110" s="143"/>
      <c r="BX110" s="24"/>
      <c r="BY110" s="24"/>
      <c r="BZ110" s="24"/>
      <c r="CA110" s="241"/>
      <c r="CB110" s="165"/>
      <c r="CC110" s="143"/>
      <c r="CD110" s="24"/>
      <c r="CE110" s="24"/>
      <c r="CF110" s="24"/>
      <c r="CG110" s="241"/>
      <c r="CH110" s="165"/>
      <c r="CI110" s="143"/>
      <c r="CJ110" s="24"/>
      <c r="CK110" s="24"/>
      <c r="CL110" s="24"/>
      <c r="CM110" s="241"/>
    </row>
    <row r="111" spans="1:91" s="281" customFormat="1" ht="12.75" customHeight="1" x14ac:dyDescent="0.2">
      <c r="A111" s="353" t="s">
        <v>27</v>
      </c>
      <c r="B111" s="165">
        <v>1.6449506514804556E-9</v>
      </c>
      <c r="C111" s="143"/>
      <c r="D111" s="24"/>
      <c r="E111" s="24"/>
      <c r="F111" s="24"/>
      <c r="G111" s="241"/>
      <c r="H111" s="24">
        <v>2.0464629760431348E-9</v>
      </c>
      <c r="I111" s="24"/>
      <c r="J111" s="24"/>
      <c r="K111" s="24"/>
      <c r="L111" s="24"/>
      <c r="M111" s="241"/>
      <c r="N111" s="24">
        <v>1.1432817378113317E-16</v>
      </c>
      <c r="O111" s="24"/>
      <c r="P111" s="24"/>
      <c r="Q111" s="24"/>
      <c r="R111" s="24"/>
      <c r="S111" s="241"/>
      <c r="T111" s="24">
        <v>3.978692311876111E-10</v>
      </c>
      <c r="U111" s="24">
        <v>4.8990000000000003E-10</v>
      </c>
      <c r="V111" s="24">
        <v>5.464000000000001E-10</v>
      </c>
      <c r="W111" s="24">
        <v>5.781E-10</v>
      </c>
      <c r="X111" s="24">
        <v>5.9549999999999996E-10</v>
      </c>
      <c r="Y111" s="241"/>
      <c r="Z111" s="165">
        <v>4.1120000000000004E-10</v>
      </c>
      <c r="AA111" s="143">
        <v>6.9280000000000003E-10</v>
      </c>
      <c r="AB111" s="24">
        <v>8.2830000000000002E-10</v>
      </c>
      <c r="AC111" s="24">
        <v>8.9300000000000002E-10</v>
      </c>
      <c r="AD111" s="24">
        <v>9.2199999999999992E-10</v>
      </c>
      <c r="AE111" s="241"/>
      <c r="AF111" s="165">
        <v>4.6519999999999995E-10</v>
      </c>
      <c r="AG111" s="143">
        <v>9.8639999999999982E-10</v>
      </c>
      <c r="AH111" s="24">
        <v>1.3539999999999999E-9</v>
      </c>
      <c r="AI111" s="24">
        <v>1.5820000000000001E-9</v>
      </c>
      <c r="AJ111" s="24">
        <v>1.707E-9</v>
      </c>
      <c r="AK111" s="241"/>
      <c r="AL111" s="165">
        <v>4.6289999999999997E-10</v>
      </c>
      <c r="AM111" s="143">
        <v>9.7360000000000003E-10</v>
      </c>
      <c r="AN111" s="24">
        <v>1.3229999999999999E-9</v>
      </c>
      <c r="AO111" s="24">
        <v>1.5239999999999999E-9</v>
      </c>
      <c r="AP111" s="24">
        <v>1.6230000000000001E-9</v>
      </c>
      <c r="AQ111" s="241"/>
      <c r="AR111" s="165">
        <v>2.9203625977839536E-16</v>
      </c>
      <c r="AS111" s="143"/>
      <c r="AT111" s="24"/>
      <c r="AU111" s="24"/>
      <c r="AV111" s="24"/>
      <c r="AW111" s="241"/>
      <c r="AX111" s="165">
        <v>2.7029999999999997E-16</v>
      </c>
      <c r="AY111" s="143">
        <v>4.1940000000000002E-16</v>
      </c>
      <c r="AZ111" s="24">
        <v>5.9510000000000005E-16</v>
      </c>
      <c r="BA111" s="24">
        <v>7.6159999999999999E-16</v>
      </c>
      <c r="BB111" s="24">
        <v>9.0620000000000001E-16</v>
      </c>
      <c r="BC111" s="241"/>
      <c r="BD111" s="165"/>
      <c r="BE111" s="143"/>
      <c r="BF111" s="24"/>
      <c r="BG111" s="24"/>
      <c r="BH111" s="24"/>
      <c r="BI111" s="241"/>
      <c r="BJ111" s="165"/>
      <c r="BK111" s="143"/>
      <c r="BL111" s="24"/>
      <c r="BM111" s="24"/>
      <c r="BN111" s="24"/>
      <c r="BO111" s="241"/>
      <c r="BP111" s="165"/>
      <c r="BQ111" s="143"/>
      <c r="BR111" s="24"/>
      <c r="BS111" s="24"/>
      <c r="BT111" s="24"/>
      <c r="BU111" s="241"/>
      <c r="BV111" s="165"/>
      <c r="BW111" s="143"/>
      <c r="BX111" s="24"/>
      <c r="BY111" s="24"/>
      <c r="BZ111" s="24"/>
      <c r="CA111" s="241"/>
      <c r="CB111" s="165"/>
      <c r="CC111" s="143"/>
      <c r="CD111" s="24"/>
      <c r="CE111" s="24"/>
      <c r="CF111" s="24"/>
      <c r="CG111" s="241"/>
      <c r="CH111" s="165"/>
      <c r="CI111" s="143"/>
      <c r="CJ111" s="24"/>
      <c r="CK111" s="24"/>
      <c r="CL111" s="24"/>
      <c r="CM111" s="241"/>
    </row>
    <row r="112" spans="1:91" s="281" customFormat="1" ht="12.75" customHeight="1" x14ac:dyDescent="0.2">
      <c r="A112" s="353" t="s">
        <v>28</v>
      </c>
      <c r="B112" s="165">
        <v>5.781636550903473E-10</v>
      </c>
      <c r="C112" s="143"/>
      <c r="D112" s="24"/>
      <c r="E112" s="24"/>
      <c r="F112" s="24"/>
      <c r="G112" s="241"/>
      <c r="H112" s="24">
        <v>8.931020485380815E-10</v>
      </c>
      <c r="I112" s="24"/>
      <c r="J112" s="24"/>
      <c r="K112" s="24"/>
      <c r="L112" s="24"/>
      <c r="M112" s="241"/>
      <c r="N112" s="24">
        <v>8.6212263871539261E-15</v>
      </c>
      <c r="O112" s="24"/>
      <c r="P112" s="24"/>
      <c r="Q112" s="24"/>
      <c r="R112" s="24"/>
      <c r="S112" s="241"/>
      <c r="T112" s="24">
        <v>1.6852932492486794E-11</v>
      </c>
      <c r="U112" s="24">
        <v>1.1750000000000001E-10</v>
      </c>
      <c r="V112" s="24">
        <v>1.602E-10</v>
      </c>
      <c r="W112" s="24">
        <v>1.7909999999999998E-10</v>
      </c>
      <c r="X112" s="24">
        <v>1.9149999999999998E-10</v>
      </c>
      <c r="Y112" s="241"/>
      <c r="Z112" s="165">
        <v>1.5109999999999997E-10</v>
      </c>
      <c r="AA112" s="143">
        <v>2.2000000000000002E-10</v>
      </c>
      <c r="AB112" s="24">
        <v>2.4479999999999997E-10</v>
      </c>
      <c r="AC112" s="24">
        <v>2.5660000000000002E-10</v>
      </c>
      <c r="AD112" s="24">
        <v>2.626E-10</v>
      </c>
      <c r="AE112" s="241"/>
      <c r="AF112" s="165">
        <v>2.2809999999999999E-10</v>
      </c>
      <c r="AG112" s="143">
        <v>3.2899999999999995E-10</v>
      </c>
      <c r="AH112" s="24">
        <v>3.6610000000000001E-10</v>
      </c>
      <c r="AI112" s="24">
        <v>3.7969999999999999E-10</v>
      </c>
      <c r="AJ112" s="24">
        <v>3.8339999999999999E-10</v>
      </c>
      <c r="AK112" s="241"/>
      <c r="AL112" s="165">
        <v>2.267E-10</v>
      </c>
      <c r="AM112" s="143">
        <v>3.2319999999999998E-10</v>
      </c>
      <c r="AN112" s="24">
        <v>3.5589999999999998E-10</v>
      </c>
      <c r="AO112" s="24">
        <v>3.6430000000000002E-10</v>
      </c>
      <c r="AP112" s="24">
        <v>3.664E-10</v>
      </c>
      <c r="AQ112" s="241"/>
      <c r="AR112" s="165">
        <v>2.4610855634688444E-14</v>
      </c>
      <c r="AS112" s="143"/>
      <c r="AT112" s="24"/>
      <c r="AU112" s="24"/>
      <c r="AV112" s="24"/>
      <c r="AW112" s="241"/>
      <c r="AX112" s="165">
        <v>2.5489999999999997E-14</v>
      </c>
      <c r="AY112" s="143">
        <v>4.6709999999999997E-14</v>
      </c>
      <c r="AZ112" s="24">
        <v>7.2630000000000002E-14</v>
      </c>
      <c r="BA112" s="24">
        <v>9.8070000000000005E-14</v>
      </c>
      <c r="BB112" s="24">
        <v>1.208E-13</v>
      </c>
      <c r="BC112" s="241"/>
      <c r="BD112" s="165"/>
      <c r="BE112" s="143"/>
      <c r="BF112" s="24"/>
      <c r="BG112" s="24"/>
      <c r="BH112" s="24"/>
      <c r="BI112" s="241"/>
      <c r="BJ112" s="165"/>
      <c r="BK112" s="143"/>
      <c r="BL112" s="24"/>
      <c r="BM112" s="24"/>
      <c r="BN112" s="24"/>
      <c r="BO112" s="241"/>
      <c r="BP112" s="165"/>
      <c r="BQ112" s="143"/>
      <c r="BR112" s="24"/>
      <c r="BS112" s="24"/>
      <c r="BT112" s="24"/>
      <c r="BU112" s="241"/>
      <c r="BV112" s="165"/>
      <c r="BW112" s="143"/>
      <c r="BX112" s="24"/>
      <c r="BY112" s="24"/>
      <c r="BZ112" s="24"/>
      <c r="CA112" s="241"/>
      <c r="CB112" s="165"/>
      <c r="CC112" s="143"/>
      <c r="CD112" s="24"/>
      <c r="CE112" s="24"/>
      <c r="CF112" s="24"/>
      <c r="CG112" s="241"/>
      <c r="CH112" s="165"/>
      <c r="CI112" s="143"/>
      <c r="CJ112" s="24"/>
      <c r="CK112" s="24"/>
      <c r="CL112" s="24"/>
      <c r="CM112" s="241"/>
    </row>
    <row r="113" spans="1:91" s="281" customFormat="1" ht="12.75" customHeight="1" x14ac:dyDescent="0.2">
      <c r="A113" s="353" t="s">
        <v>29</v>
      </c>
      <c r="B113" s="165">
        <v>4.2827225453236407E-10</v>
      </c>
      <c r="C113" s="143"/>
      <c r="D113" s="24"/>
      <c r="E113" s="24"/>
      <c r="F113" s="24"/>
      <c r="G113" s="241"/>
      <c r="H113" s="24">
        <v>9.8738337802088986E-10</v>
      </c>
      <c r="I113" s="24"/>
      <c r="J113" s="24"/>
      <c r="K113" s="24"/>
      <c r="L113" s="24"/>
      <c r="M113" s="241"/>
      <c r="N113" s="24">
        <v>3.2918908622678499E-10</v>
      </c>
      <c r="O113" s="24"/>
      <c r="P113" s="24"/>
      <c r="Q113" s="24"/>
      <c r="R113" s="24"/>
      <c r="S113" s="241"/>
      <c r="T113" s="24">
        <v>1.319929674203847E-10</v>
      </c>
      <c r="U113" s="24">
        <v>1.9438E-10</v>
      </c>
      <c r="V113" s="24">
        <v>2.2734000000000001E-10</v>
      </c>
      <c r="W113" s="24">
        <v>2.4417E-10</v>
      </c>
      <c r="X113" s="24">
        <v>2.5409E-10</v>
      </c>
      <c r="Y113" s="241"/>
      <c r="Z113" s="165">
        <v>1.6602000000000001E-10</v>
      </c>
      <c r="AA113" s="143">
        <v>2.8048999999999998E-10</v>
      </c>
      <c r="AB113" s="24">
        <v>3.3231000000000001E-10</v>
      </c>
      <c r="AC113" s="24">
        <v>3.5687000000000003E-10</v>
      </c>
      <c r="AD113" s="24">
        <v>3.6800000000000002E-10</v>
      </c>
      <c r="AE113" s="241"/>
      <c r="AF113" s="165">
        <v>2.0379E-10</v>
      </c>
      <c r="AG113" s="143">
        <v>4.0557000000000003E-10</v>
      </c>
      <c r="AH113" s="24">
        <v>5.3399000000000003E-10</v>
      </c>
      <c r="AI113" s="24">
        <v>6.0948000000000005E-10</v>
      </c>
      <c r="AJ113" s="24">
        <v>6.4928999999999994E-10</v>
      </c>
      <c r="AK113" s="241"/>
      <c r="AL113" s="165">
        <v>2.0238999999999999E-10</v>
      </c>
      <c r="AM113" s="143">
        <v>3.9855000000000004E-10</v>
      </c>
      <c r="AN113" s="24">
        <v>5.1905999999999996E-10</v>
      </c>
      <c r="AO113" s="24">
        <v>5.8423000000000006E-10</v>
      </c>
      <c r="AP113" s="24">
        <v>6.1552000000000006E-10</v>
      </c>
      <c r="AQ113" s="241"/>
      <c r="AR113" s="165">
        <v>7.0913985885055157E-10</v>
      </c>
      <c r="AS113" s="143"/>
      <c r="AT113" s="24"/>
      <c r="AU113" s="24"/>
      <c r="AV113" s="24"/>
      <c r="AW113" s="241"/>
      <c r="AX113" s="165">
        <v>7.507E-10</v>
      </c>
      <c r="AY113" s="143">
        <v>1.513E-9</v>
      </c>
      <c r="AZ113" s="24">
        <v>2.4340000000000001E-9</v>
      </c>
      <c r="BA113" s="24">
        <v>3.3349999999999998E-9</v>
      </c>
      <c r="BB113" s="24">
        <v>4.1399999999999994E-9</v>
      </c>
      <c r="BC113" s="241"/>
      <c r="BD113" s="165"/>
      <c r="BE113" s="143"/>
      <c r="BF113" s="24"/>
      <c r="BG113" s="24"/>
      <c r="BH113" s="24"/>
      <c r="BI113" s="241"/>
      <c r="BJ113" s="165"/>
      <c r="BK113" s="143"/>
      <c r="BL113" s="24"/>
      <c r="BM113" s="24"/>
      <c r="BN113" s="24"/>
      <c r="BO113" s="241"/>
      <c r="BP113" s="165"/>
      <c r="BQ113" s="143"/>
      <c r="BR113" s="24"/>
      <c r="BS113" s="24"/>
      <c r="BT113" s="24"/>
      <c r="BU113" s="241"/>
      <c r="BV113" s="165"/>
      <c r="BW113" s="143"/>
      <c r="BX113" s="24"/>
      <c r="BY113" s="24"/>
      <c r="BZ113" s="24"/>
      <c r="CA113" s="241"/>
      <c r="CB113" s="165"/>
      <c r="CC113" s="143"/>
      <c r="CD113" s="24"/>
      <c r="CE113" s="24"/>
      <c r="CF113" s="24"/>
      <c r="CG113" s="241"/>
      <c r="CH113" s="165"/>
      <c r="CI113" s="143"/>
      <c r="CJ113" s="24"/>
      <c r="CK113" s="24"/>
      <c r="CL113" s="24"/>
      <c r="CM113" s="241"/>
    </row>
    <row r="114" spans="1:91" s="281" customFormat="1" ht="12.75" customHeight="1" x14ac:dyDescent="0.2">
      <c r="A114" s="91" t="s">
        <v>31</v>
      </c>
      <c r="B114" s="167">
        <v>1.0019558599343724E-9</v>
      </c>
      <c r="C114" s="145"/>
      <c r="D114" s="24"/>
      <c r="E114" s="24"/>
      <c r="F114" s="24"/>
      <c r="G114" s="241"/>
      <c r="H114" s="24">
        <v>5.98235340161974E-9</v>
      </c>
      <c r="I114" s="24"/>
      <c r="J114" s="24"/>
      <c r="K114" s="24"/>
      <c r="L114" s="24"/>
      <c r="M114" s="241"/>
      <c r="N114" s="15">
        <v>1.2207866181396112E-9</v>
      </c>
      <c r="O114" s="15"/>
      <c r="P114" s="15"/>
      <c r="Q114" s="15"/>
      <c r="R114" s="15"/>
      <c r="S114" s="241"/>
      <c r="T114" s="15">
        <v>3.014124472365472E-9</v>
      </c>
      <c r="U114" s="15">
        <v>4.2161999999999996E-9</v>
      </c>
      <c r="V114" s="15">
        <v>4.7305000000000006E-9</v>
      </c>
      <c r="W114" s="15">
        <v>4.9719999999999998E-9</v>
      </c>
      <c r="X114" s="15">
        <v>5.1047000000000004E-9</v>
      </c>
      <c r="Y114" s="241"/>
      <c r="Z114" s="167">
        <v>3.3296000000000002E-8</v>
      </c>
      <c r="AA114" s="145">
        <v>3.0473999999999999E-8</v>
      </c>
      <c r="AB114" s="24">
        <v>2.9049999999999999E-8</v>
      </c>
      <c r="AC114" s="24">
        <v>2.8273999999999999E-8</v>
      </c>
      <c r="AD114" s="24">
        <v>2.7826E-8</v>
      </c>
      <c r="AE114" s="241"/>
      <c r="AF114" s="167">
        <v>3.3039999999999997E-8</v>
      </c>
      <c r="AG114" s="145">
        <v>3.0353000000000001E-8</v>
      </c>
      <c r="AH114" s="24">
        <v>2.9282E-8</v>
      </c>
      <c r="AI114" s="24">
        <v>2.8766000000000001E-8</v>
      </c>
      <c r="AJ114" s="24">
        <v>2.8476E-8</v>
      </c>
      <c r="AK114" s="241"/>
      <c r="AL114" s="167">
        <v>3.2891999999999994E-8</v>
      </c>
      <c r="AM114" s="145">
        <v>2.9831999999999999E-8</v>
      </c>
      <c r="AN114" s="24">
        <v>2.8336E-8</v>
      </c>
      <c r="AO114" s="24">
        <v>2.7449E-8</v>
      </c>
      <c r="AP114" s="24">
        <v>2.6828E-8</v>
      </c>
      <c r="AQ114" s="241"/>
      <c r="AR114" s="167">
        <v>4.3790217675390161E-8</v>
      </c>
      <c r="AS114" s="145"/>
      <c r="AT114" s="24"/>
      <c r="AU114" s="24"/>
      <c r="AV114" s="24"/>
      <c r="AW114" s="241"/>
      <c r="AX114" s="167">
        <v>6.0259999999999997E-10</v>
      </c>
      <c r="AY114" s="145">
        <v>1.066E-9</v>
      </c>
      <c r="AZ114" s="24">
        <v>1.6210000000000001E-9</v>
      </c>
      <c r="BA114" s="24">
        <v>2.1549999999999997E-9</v>
      </c>
      <c r="BB114" s="24">
        <v>2.6259999999999998E-9</v>
      </c>
      <c r="BC114" s="241"/>
      <c r="BD114" s="167"/>
      <c r="BE114" s="145"/>
      <c r="BF114" s="24"/>
      <c r="BG114" s="24"/>
      <c r="BH114" s="24"/>
      <c r="BI114" s="241"/>
      <c r="BJ114" s="167"/>
      <c r="BK114" s="145"/>
      <c r="BL114" s="24"/>
      <c r="BM114" s="24"/>
      <c r="BN114" s="24"/>
      <c r="BO114" s="241"/>
      <c r="BP114" s="167"/>
      <c r="BQ114" s="145"/>
      <c r="BR114" s="24"/>
      <c r="BS114" s="24"/>
      <c r="BT114" s="24"/>
      <c r="BU114" s="241"/>
      <c r="BV114" s="167"/>
      <c r="BW114" s="145"/>
      <c r="BX114" s="24"/>
      <c r="BY114" s="24"/>
      <c r="BZ114" s="24"/>
      <c r="CA114" s="241"/>
      <c r="CB114" s="167"/>
      <c r="CC114" s="145"/>
      <c r="CD114" s="24"/>
      <c r="CE114" s="24"/>
      <c r="CF114" s="24"/>
      <c r="CG114" s="241"/>
      <c r="CH114" s="167"/>
      <c r="CI114" s="145"/>
      <c r="CJ114" s="24"/>
      <c r="CK114" s="24"/>
      <c r="CL114" s="24"/>
      <c r="CM114" s="241"/>
    </row>
    <row r="115" spans="1:91" s="281" customFormat="1" ht="12.75" customHeight="1" x14ac:dyDescent="0.2">
      <c r="A115" s="93" t="s">
        <v>32</v>
      </c>
      <c r="B115" s="161">
        <v>3.3825994858154255E-9</v>
      </c>
      <c r="C115" s="138"/>
      <c r="D115" s="181"/>
      <c r="E115" s="181"/>
      <c r="F115" s="181"/>
      <c r="G115" s="241"/>
      <c r="H115" s="181">
        <v>5.9228399377514277E-9</v>
      </c>
      <c r="I115" s="181"/>
      <c r="J115" s="181"/>
      <c r="K115" s="181"/>
      <c r="L115" s="181"/>
      <c r="M115" s="241"/>
      <c r="N115" s="181">
        <v>1.4058543383017835E-9</v>
      </c>
      <c r="O115" s="181"/>
      <c r="P115" s="181"/>
      <c r="Q115" s="181"/>
      <c r="R115" s="181"/>
      <c r="S115" s="241"/>
      <c r="T115" s="181">
        <v>1.1118934748900634E-9</v>
      </c>
      <c r="U115" s="181">
        <v>2.3898999999999998E-9</v>
      </c>
      <c r="V115" s="181">
        <v>2.9919E-9</v>
      </c>
      <c r="W115" s="181">
        <v>3.2677000000000002E-9</v>
      </c>
      <c r="X115" s="181">
        <v>3.4383E-9</v>
      </c>
      <c r="Y115" s="241"/>
      <c r="Z115" s="161">
        <v>6.0143999999999994E-9</v>
      </c>
      <c r="AA115" s="138">
        <v>6.7961000000000006E-9</v>
      </c>
      <c r="AB115" s="181">
        <v>7.0714999999999998E-9</v>
      </c>
      <c r="AC115" s="181">
        <v>7.1825999999999996E-9</v>
      </c>
      <c r="AD115" s="181">
        <v>7.2185000000000003E-9</v>
      </c>
      <c r="AE115" s="241"/>
      <c r="AF115" s="161">
        <v>6.8509E-9</v>
      </c>
      <c r="AG115" s="138">
        <v>8.4652999999999997E-9</v>
      </c>
      <c r="AH115" s="181">
        <v>9.3078000000000005E-9</v>
      </c>
      <c r="AI115" s="181">
        <v>9.7211000000000003E-9</v>
      </c>
      <c r="AJ115" s="181">
        <v>9.8884000000000007E-9</v>
      </c>
      <c r="AK115" s="241"/>
      <c r="AL115" s="161">
        <v>6.8133999999999997E-9</v>
      </c>
      <c r="AM115" s="138">
        <v>8.3235000000000001E-9</v>
      </c>
      <c r="AN115" s="181">
        <v>9.050600000000001E-9</v>
      </c>
      <c r="AO115" s="181">
        <v>9.3208000000000003E-9</v>
      </c>
      <c r="AP115" s="181">
        <v>9.4003999999999999E-9</v>
      </c>
      <c r="AQ115" s="241"/>
      <c r="AR115" s="161">
        <v>1.050826676924416E-8</v>
      </c>
      <c r="AS115" s="138"/>
      <c r="AT115" s="181"/>
      <c r="AU115" s="181"/>
      <c r="AV115" s="181"/>
      <c r="AW115" s="241"/>
      <c r="AX115" s="161">
        <v>1.3620000000000001E-8</v>
      </c>
      <c r="AY115" s="138">
        <v>2.5950000000000001E-8</v>
      </c>
      <c r="AZ115" s="181">
        <v>3.7850000000000005E-8</v>
      </c>
      <c r="BA115" s="181">
        <v>4.8329999999999997E-8</v>
      </c>
      <c r="BB115" s="181">
        <v>5.7079999999999999E-8</v>
      </c>
      <c r="BC115" s="241"/>
      <c r="BD115" s="161"/>
      <c r="BE115" s="138"/>
      <c r="BF115" s="181"/>
      <c r="BG115" s="181"/>
      <c r="BH115" s="181"/>
      <c r="BI115" s="241"/>
      <c r="BJ115" s="161"/>
      <c r="BK115" s="138"/>
      <c r="BL115" s="181"/>
      <c r="BM115" s="181"/>
      <c r="BN115" s="181"/>
      <c r="BO115" s="241"/>
      <c r="BP115" s="161"/>
      <c r="BQ115" s="138"/>
      <c r="BR115" s="181"/>
      <c r="BS115" s="181"/>
      <c r="BT115" s="181"/>
      <c r="BU115" s="241"/>
      <c r="BV115" s="161"/>
      <c r="BW115" s="138"/>
      <c r="BX115" s="181"/>
      <c r="BY115" s="181"/>
      <c r="BZ115" s="181"/>
      <c r="CA115" s="241"/>
      <c r="CB115" s="161"/>
      <c r="CC115" s="138"/>
      <c r="CD115" s="181"/>
      <c r="CE115" s="181"/>
      <c r="CF115" s="181"/>
      <c r="CG115" s="241"/>
      <c r="CH115" s="161"/>
      <c r="CI115" s="138"/>
      <c r="CJ115" s="181"/>
      <c r="CK115" s="181"/>
      <c r="CL115" s="181"/>
      <c r="CM115" s="241"/>
    </row>
    <row r="116" spans="1:91" s="281" customFormat="1" ht="12.75" customHeight="1" x14ac:dyDescent="0.2">
      <c r="A116" s="91" t="s">
        <v>2</v>
      </c>
      <c r="B116" s="162">
        <v>2.1059369456325318E-4</v>
      </c>
      <c r="C116" s="139"/>
      <c r="D116" s="24"/>
      <c r="E116" s="24"/>
      <c r="F116" s="24"/>
      <c r="G116" s="241"/>
      <c r="H116" s="24">
        <v>1.9964516618680824E-4</v>
      </c>
      <c r="I116" s="24"/>
      <c r="J116" s="24"/>
      <c r="K116" s="24"/>
      <c r="L116" s="24"/>
      <c r="M116" s="241"/>
      <c r="N116" s="15">
        <v>2.0319322794463591E-4</v>
      </c>
      <c r="O116" s="15"/>
      <c r="P116" s="15"/>
      <c r="Q116" s="15"/>
      <c r="R116" s="15"/>
      <c r="S116" s="241"/>
      <c r="T116" s="15">
        <v>6.8111851794560869E-5</v>
      </c>
      <c r="U116" s="15">
        <v>8.3790000000000009E-5</v>
      </c>
      <c r="V116" s="15">
        <v>9.3159999999999996E-5</v>
      </c>
      <c r="W116" s="15">
        <v>9.8339999999999997E-5</v>
      </c>
      <c r="X116" s="15">
        <v>1.0120000000000001E-4</v>
      </c>
      <c r="Y116" s="241"/>
      <c r="Z116" s="162">
        <v>7.996E-5</v>
      </c>
      <c r="AA116" s="139">
        <v>1.2420000000000001E-4</v>
      </c>
      <c r="AB116" s="24">
        <v>1.4550000000000001E-4</v>
      </c>
      <c r="AC116" s="24">
        <v>1.5550000000000001E-4</v>
      </c>
      <c r="AD116" s="24">
        <v>1.6000000000000001E-4</v>
      </c>
      <c r="AE116" s="241"/>
      <c r="AF116" s="162">
        <v>9.891E-5</v>
      </c>
      <c r="AG116" s="139">
        <v>1.862E-4</v>
      </c>
      <c r="AH116" s="24">
        <v>2.4619999999999997E-4</v>
      </c>
      <c r="AI116" s="24">
        <v>2.8269999999999999E-4</v>
      </c>
      <c r="AJ116" s="24">
        <v>3.0239999999999998E-4</v>
      </c>
      <c r="AK116" s="241"/>
      <c r="AL116" s="162">
        <v>9.8450000000000008E-5</v>
      </c>
      <c r="AM116" s="139">
        <v>1.8369999999999999E-4</v>
      </c>
      <c r="AN116" s="24">
        <v>2.4030000000000001E-4</v>
      </c>
      <c r="AO116" s="24">
        <v>2.722E-4</v>
      </c>
      <c r="AP116" s="24">
        <v>2.8739999999999999E-4</v>
      </c>
      <c r="AQ116" s="241"/>
      <c r="AR116" s="162">
        <v>2.6570924985311632E-4</v>
      </c>
      <c r="AS116" s="139"/>
      <c r="AT116" s="24"/>
      <c r="AU116" s="24"/>
      <c r="AV116" s="24"/>
      <c r="AW116" s="241"/>
      <c r="AX116" s="162">
        <v>3.2919999999999998E-4</v>
      </c>
      <c r="AY116" s="139">
        <v>8.5910000000000001E-4</v>
      </c>
      <c r="AZ116" s="24">
        <v>1.4970000000000001E-3</v>
      </c>
      <c r="BA116" s="24">
        <v>2.1320000000000002E-3</v>
      </c>
      <c r="BB116" s="24">
        <v>2.7030000000000001E-3</v>
      </c>
      <c r="BC116" s="241"/>
      <c r="BD116" s="162"/>
      <c r="BE116" s="139"/>
      <c r="BF116" s="24"/>
      <c r="BG116" s="24"/>
      <c r="BH116" s="24"/>
      <c r="BI116" s="241"/>
      <c r="BJ116" s="162"/>
      <c r="BK116" s="139"/>
      <c r="BL116" s="24"/>
      <c r="BM116" s="24"/>
      <c r="BN116" s="24"/>
      <c r="BO116" s="241"/>
      <c r="BP116" s="162"/>
      <c r="BQ116" s="139"/>
      <c r="BR116" s="24"/>
      <c r="BS116" s="24"/>
      <c r="BT116" s="24"/>
      <c r="BU116" s="241"/>
      <c r="BV116" s="162"/>
      <c r="BW116" s="139"/>
      <c r="BX116" s="24"/>
      <c r="BY116" s="24"/>
      <c r="BZ116" s="24"/>
      <c r="CA116" s="241"/>
      <c r="CB116" s="162"/>
      <c r="CC116" s="139"/>
      <c r="CD116" s="24"/>
      <c r="CE116" s="24"/>
      <c r="CF116" s="24"/>
      <c r="CG116" s="241"/>
      <c r="CH116" s="162"/>
      <c r="CI116" s="139"/>
      <c r="CJ116" s="24"/>
      <c r="CK116" s="24"/>
      <c r="CL116" s="24"/>
      <c r="CM116" s="241"/>
    </row>
    <row r="117" spans="1:91" s="281" customFormat="1" ht="12.75" customHeight="1" x14ac:dyDescent="0.2">
      <c r="A117" s="93" t="s">
        <v>3</v>
      </c>
      <c r="B117" s="161">
        <v>4.0478785636430909E-3</v>
      </c>
      <c r="C117" s="138"/>
      <c r="D117" s="181"/>
      <c r="E117" s="181"/>
      <c r="F117" s="181"/>
      <c r="G117" s="241"/>
      <c r="H117" s="181">
        <v>3.810862140138975E-3</v>
      </c>
      <c r="I117" s="181"/>
      <c r="J117" s="181"/>
      <c r="K117" s="181"/>
      <c r="L117" s="181"/>
      <c r="M117" s="241"/>
      <c r="N117" s="181">
        <v>3.5004376895234478E-3</v>
      </c>
      <c r="O117" s="181"/>
      <c r="P117" s="181"/>
      <c r="Q117" s="181"/>
      <c r="R117" s="181"/>
      <c r="S117" s="241"/>
      <c r="T117" s="181">
        <v>1.1962081460542555E-3</v>
      </c>
      <c r="U117" s="181">
        <v>9.3039999999999998E-3</v>
      </c>
      <c r="V117" s="181">
        <v>1.306E-2</v>
      </c>
      <c r="W117" s="181">
        <v>1.474E-2</v>
      </c>
      <c r="X117" s="181">
        <v>1.5859999999999999E-2</v>
      </c>
      <c r="Y117" s="241"/>
      <c r="Z117" s="161">
        <v>1.108E-2</v>
      </c>
      <c r="AA117" s="138">
        <v>1.6920000000000001E-2</v>
      </c>
      <c r="AB117" s="181">
        <v>1.9060000000000001E-2</v>
      </c>
      <c r="AC117" s="181">
        <v>2.0070000000000001E-2</v>
      </c>
      <c r="AD117" s="181">
        <v>2.0549999999999999E-2</v>
      </c>
      <c r="AE117" s="241"/>
      <c r="AF117" s="161">
        <v>1.8239999999999999E-2</v>
      </c>
      <c r="AG117" s="138">
        <v>2.8510000000000001E-2</v>
      </c>
      <c r="AH117" s="181">
        <v>3.2550000000000003E-2</v>
      </c>
      <c r="AI117" s="181">
        <v>3.4000000000000002E-2</v>
      </c>
      <c r="AJ117" s="181">
        <v>3.4279999999999998E-2</v>
      </c>
      <c r="AK117" s="241"/>
      <c r="AL117" s="161">
        <v>1.805E-2</v>
      </c>
      <c r="AM117" s="138">
        <v>2.758E-2</v>
      </c>
      <c r="AN117" s="181">
        <v>3.0880000000000001E-2</v>
      </c>
      <c r="AO117" s="181">
        <v>3.1460000000000002E-2</v>
      </c>
      <c r="AP117" s="181">
        <v>3.1460000000000002E-2</v>
      </c>
      <c r="AQ117" s="241"/>
      <c r="AR117" s="161">
        <v>4.3401508920986528E-3</v>
      </c>
      <c r="AS117" s="138"/>
      <c r="AT117" s="181"/>
      <c r="AU117" s="181"/>
      <c r="AV117" s="181"/>
      <c r="AW117" s="241"/>
      <c r="AX117" s="161">
        <v>4.4660000000000004E-3</v>
      </c>
      <c r="AY117" s="138">
        <v>4.3150000000000003E-3</v>
      </c>
      <c r="AZ117" s="181">
        <v>3.9699999999999996E-3</v>
      </c>
      <c r="BA117" s="181">
        <v>3.6099999999999999E-3</v>
      </c>
      <c r="BB117" s="181">
        <v>3.2810000000000001E-3</v>
      </c>
      <c r="BC117" s="241"/>
      <c r="BD117" s="161"/>
      <c r="BE117" s="138"/>
      <c r="BF117" s="181"/>
      <c r="BG117" s="181"/>
      <c r="BH117" s="181"/>
      <c r="BI117" s="241"/>
      <c r="BJ117" s="161"/>
      <c r="BK117" s="138"/>
      <c r="BL117" s="181"/>
      <c r="BM117" s="181"/>
      <c r="BN117" s="181"/>
      <c r="BO117" s="241"/>
      <c r="BP117" s="161"/>
      <c r="BQ117" s="138"/>
      <c r="BR117" s="181"/>
      <c r="BS117" s="181"/>
      <c r="BT117" s="181"/>
      <c r="BU117" s="241"/>
      <c r="BV117" s="161"/>
      <c r="BW117" s="138"/>
      <c r="BX117" s="181"/>
      <c r="BY117" s="181"/>
      <c r="BZ117" s="181"/>
      <c r="CA117" s="241"/>
      <c r="CB117" s="161"/>
      <c r="CC117" s="138"/>
      <c r="CD117" s="181"/>
      <c r="CE117" s="181"/>
      <c r="CF117" s="181"/>
      <c r="CG117" s="241"/>
      <c r="CH117" s="161"/>
      <c r="CI117" s="138"/>
      <c r="CJ117" s="181"/>
      <c r="CK117" s="181"/>
      <c r="CL117" s="181"/>
      <c r="CM117" s="241"/>
    </row>
    <row r="118" spans="1:91" s="281" customFormat="1" ht="12.75" customHeight="1" x14ac:dyDescent="0.2">
      <c r="A118" s="91" t="s">
        <v>4</v>
      </c>
      <c r="B118" s="162">
        <v>4.9738557482055541E-3</v>
      </c>
      <c r="C118" s="139"/>
      <c r="D118" s="24"/>
      <c r="E118" s="24"/>
      <c r="F118" s="24"/>
      <c r="G118" s="241"/>
      <c r="H118" s="24">
        <v>5.130160608076851E-3</v>
      </c>
      <c r="I118" s="24"/>
      <c r="J118" s="24"/>
      <c r="K118" s="24"/>
      <c r="L118" s="24"/>
      <c r="M118" s="241"/>
      <c r="N118" s="15">
        <v>5.9639306525271075E-4</v>
      </c>
      <c r="O118" s="15"/>
      <c r="P118" s="15"/>
      <c r="Q118" s="15"/>
      <c r="R118" s="15"/>
      <c r="S118" s="241"/>
      <c r="T118" s="15">
        <v>2.5734477924729094E-4</v>
      </c>
      <c r="U118" s="15">
        <v>1.8209999999999999E-3</v>
      </c>
      <c r="V118" s="15">
        <v>2.4919999999999999E-3</v>
      </c>
      <c r="W118" s="15">
        <v>2.7899999999999999E-3</v>
      </c>
      <c r="X118" s="15">
        <v>2.9859999999999999E-3</v>
      </c>
      <c r="Y118" s="241"/>
      <c r="Z118" s="162">
        <v>2.343E-3</v>
      </c>
      <c r="AA118" s="139">
        <v>3.421E-3</v>
      </c>
      <c r="AB118" s="24">
        <v>3.81E-3</v>
      </c>
      <c r="AC118" s="24">
        <v>3.9960000000000004E-3</v>
      </c>
      <c r="AD118" s="24">
        <v>4.0899999999999999E-3</v>
      </c>
      <c r="AE118" s="241"/>
      <c r="AF118" s="162">
        <v>3.5609999999999999E-3</v>
      </c>
      <c r="AG118" s="139">
        <v>5.1630000000000001E-3</v>
      </c>
      <c r="AH118" s="24">
        <v>5.7530000000000003E-3</v>
      </c>
      <c r="AI118" s="24">
        <v>5.9709999999999997E-3</v>
      </c>
      <c r="AJ118" s="24">
        <v>6.0280000000000004E-3</v>
      </c>
      <c r="AK118" s="241"/>
      <c r="AL118" s="162">
        <v>3.5379999999999999E-3</v>
      </c>
      <c r="AM118" s="139">
        <v>5.0619999999999997E-3</v>
      </c>
      <c r="AN118" s="24">
        <v>5.5789999999999998E-3</v>
      </c>
      <c r="AO118" s="24">
        <v>5.7060000000000001E-3</v>
      </c>
      <c r="AP118" s="24">
        <v>5.7359999999999998E-3</v>
      </c>
      <c r="AQ118" s="241"/>
      <c r="AR118" s="162">
        <v>5.1101776632774465E-3</v>
      </c>
      <c r="AS118" s="139"/>
      <c r="AT118" s="24"/>
      <c r="AU118" s="24"/>
      <c r="AV118" s="24"/>
      <c r="AW118" s="241"/>
      <c r="AX118" s="162">
        <v>4.8630000000000001E-3</v>
      </c>
      <c r="AY118" s="139">
        <v>4.1970000000000002E-3</v>
      </c>
      <c r="AZ118" s="24">
        <v>3.63E-3</v>
      </c>
      <c r="BA118" s="24">
        <v>3.163E-3</v>
      </c>
      <c r="BB118" s="24">
        <v>2.7789999999999998E-3</v>
      </c>
      <c r="BC118" s="241"/>
      <c r="BD118" s="162"/>
      <c r="BE118" s="139"/>
      <c r="BF118" s="24"/>
      <c r="BG118" s="24"/>
      <c r="BH118" s="24"/>
      <c r="BI118" s="241"/>
      <c r="BJ118" s="162"/>
      <c r="BK118" s="139"/>
      <c r="BL118" s="24"/>
      <c r="BM118" s="24"/>
      <c r="BN118" s="24"/>
      <c r="BO118" s="241"/>
      <c r="BP118" s="162"/>
      <c r="BQ118" s="139"/>
      <c r="BR118" s="24"/>
      <c r="BS118" s="24"/>
      <c r="BT118" s="24"/>
      <c r="BU118" s="241"/>
      <c r="BV118" s="162"/>
      <c r="BW118" s="139"/>
      <c r="BX118" s="24"/>
      <c r="BY118" s="24"/>
      <c r="BZ118" s="24"/>
      <c r="CA118" s="241"/>
      <c r="CB118" s="162"/>
      <c r="CC118" s="139"/>
      <c r="CD118" s="24"/>
      <c r="CE118" s="24"/>
      <c r="CF118" s="24"/>
      <c r="CG118" s="241"/>
      <c r="CH118" s="162"/>
      <c r="CI118" s="139"/>
      <c r="CJ118" s="24"/>
      <c r="CK118" s="24"/>
      <c r="CL118" s="24"/>
      <c r="CM118" s="241"/>
    </row>
    <row r="119" spans="1:91" s="281" customFormat="1" ht="12.75" customHeight="1" x14ac:dyDescent="0.2">
      <c r="A119" s="91" t="s">
        <v>5</v>
      </c>
      <c r="B119" s="162">
        <v>0.85107446776596707</v>
      </c>
      <c r="C119" s="139"/>
      <c r="D119" s="24"/>
      <c r="E119" s="24"/>
      <c r="F119" s="24"/>
      <c r="G119" s="241"/>
      <c r="H119" s="24">
        <v>0.85159265777278825</v>
      </c>
      <c r="I119" s="24"/>
      <c r="J119" s="24"/>
      <c r="K119" s="24"/>
      <c r="L119" s="24"/>
      <c r="M119" s="241"/>
      <c r="N119" s="15">
        <v>0.87760688077806759</v>
      </c>
      <c r="O119" s="15"/>
      <c r="P119" s="15"/>
      <c r="Q119" s="15"/>
      <c r="R119" s="15"/>
      <c r="S119" s="241"/>
      <c r="T119" s="15">
        <v>0.86695085367878655</v>
      </c>
      <c r="U119" s="15">
        <v>0.85299999999999998</v>
      </c>
      <c r="V119" s="15">
        <v>0.8468</v>
      </c>
      <c r="W119" s="15">
        <v>0.84399999999999997</v>
      </c>
      <c r="X119" s="15">
        <v>0.84219999999999995</v>
      </c>
      <c r="Y119" s="241"/>
      <c r="Z119" s="162">
        <v>0.8679</v>
      </c>
      <c r="AA119" s="139">
        <v>0.85799999999999998</v>
      </c>
      <c r="AB119" s="24">
        <v>0.85440000000000005</v>
      </c>
      <c r="AC119" s="24">
        <v>0.85270000000000001</v>
      </c>
      <c r="AD119" s="24">
        <v>0.8518</v>
      </c>
      <c r="AE119" s="241"/>
      <c r="AF119" s="162">
        <v>0.85650000000000004</v>
      </c>
      <c r="AG119" s="139">
        <v>0.8407</v>
      </c>
      <c r="AH119" s="24">
        <v>0.83460000000000001</v>
      </c>
      <c r="AI119" s="24">
        <v>0.83230000000000004</v>
      </c>
      <c r="AJ119" s="24">
        <v>0.83179999999999998</v>
      </c>
      <c r="AK119" s="241"/>
      <c r="AL119" s="162">
        <v>0.85670000000000002</v>
      </c>
      <c r="AM119" s="139">
        <v>0.84179999999999999</v>
      </c>
      <c r="AN119" s="24">
        <v>0.83660000000000001</v>
      </c>
      <c r="AO119" s="24">
        <v>0.83540000000000003</v>
      </c>
      <c r="AP119" s="24">
        <v>0.83530000000000004</v>
      </c>
      <c r="AQ119" s="241"/>
      <c r="AR119" s="162">
        <v>0.82842880161624977</v>
      </c>
      <c r="AS119" s="139"/>
      <c r="AT119" s="24"/>
      <c r="AU119" s="24"/>
      <c r="AV119" s="24"/>
      <c r="AW119" s="241"/>
      <c r="AX119" s="162">
        <v>0.78810000000000002</v>
      </c>
      <c r="AY119" s="139">
        <v>0.67530000000000001</v>
      </c>
      <c r="AZ119" s="24">
        <v>0.57896000000000003</v>
      </c>
      <c r="BA119" s="24">
        <v>0.4995</v>
      </c>
      <c r="BB119" s="24">
        <v>0.43430000000000002</v>
      </c>
      <c r="BC119" s="241"/>
      <c r="BD119" s="162"/>
      <c r="BE119" s="139"/>
      <c r="BF119" s="24"/>
      <c r="BG119" s="24"/>
      <c r="BH119" s="24"/>
      <c r="BI119" s="241"/>
      <c r="BJ119" s="162"/>
      <c r="BK119" s="139"/>
      <c r="BL119" s="24"/>
      <c r="BM119" s="24"/>
      <c r="BN119" s="24"/>
      <c r="BO119" s="241"/>
      <c r="BP119" s="162"/>
      <c r="BQ119" s="139"/>
      <c r="BR119" s="24"/>
      <c r="BS119" s="24"/>
      <c r="BT119" s="24"/>
      <c r="BU119" s="241"/>
      <c r="BV119" s="162"/>
      <c r="BW119" s="139"/>
      <c r="BX119" s="24"/>
      <c r="BY119" s="24"/>
      <c r="BZ119" s="24"/>
      <c r="CA119" s="241"/>
      <c r="CB119" s="162"/>
      <c r="CC119" s="139"/>
      <c r="CD119" s="24"/>
      <c r="CE119" s="24"/>
      <c r="CF119" s="24"/>
      <c r="CG119" s="241"/>
      <c r="CH119" s="162"/>
      <c r="CI119" s="139"/>
      <c r="CJ119" s="24"/>
      <c r="CK119" s="24"/>
      <c r="CL119" s="24"/>
      <c r="CM119" s="241"/>
    </row>
    <row r="120" spans="1:91" s="281" customFormat="1" ht="12.75" customHeight="1" x14ac:dyDescent="0.2">
      <c r="A120" s="94" t="s">
        <v>6</v>
      </c>
      <c r="B120" s="162">
        <v>8.6565903022909306E-4</v>
      </c>
      <c r="C120" s="139"/>
      <c r="D120" s="24"/>
      <c r="E120" s="24"/>
      <c r="F120" s="24"/>
      <c r="G120" s="241"/>
      <c r="H120" s="24">
        <v>9.6066733398857715E-4</v>
      </c>
      <c r="I120" s="24"/>
      <c r="J120" s="24"/>
      <c r="K120" s="24"/>
      <c r="L120" s="24"/>
      <c r="M120" s="241"/>
      <c r="N120" s="24">
        <v>1.3152115411364427E-4</v>
      </c>
      <c r="O120" s="24"/>
      <c r="P120" s="24"/>
      <c r="Q120" s="24"/>
      <c r="R120" s="24"/>
      <c r="S120" s="241"/>
      <c r="T120" s="24">
        <v>1.7564056231487277E-4</v>
      </c>
      <c r="U120" s="24">
        <v>3.3387999999999999E-4</v>
      </c>
      <c r="V120" s="24">
        <v>3.9301000000000001E-4</v>
      </c>
      <c r="W120" s="24">
        <v>4.1797000000000004E-4</v>
      </c>
      <c r="X120" s="24">
        <v>4.3379000000000003E-4</v>
      </c>
      <c r="Y120" s="241"/>
      <c r="Z120" s="162">
        <v>2.3859000000000003E-3</v>
      </c>
      <c r="AA120" s="139">
        <v>2.2011000000000001E-3</v>
      </c>
      <c r="AB120" s="24">
        <v>2.0945999999999998E-3</v>
      </c>
      <c r="AC120" s="24">
        <v>2.0387999999999999E-3</v>
      </c>
      <c r="AD120" s="24">
        <v>2.0069000000000003E-3</v>
      </c>
      <c r="AE120" s="241"/>
      <c r="AF120" s="162">
        <v>2.4321999999999998E-3</v>
      </c>
      <c r="AG120" s="139">
        <v>2.2095999999999999E-3</v>
      </c>
      <c r="AH120" s="24">
        <v>2.0740999999999997E-3</v>
      </c>
      <c r="AI120" s="24">
        <v>1.9943000000000001E-3</v>
      </c>
      <c r="AJ120" s="24">
        <v>1.9463E-3</v>
      </c>
      <c r="AK120" s="241"/>
      <c r="AL120" s="162">
        <v>2.4172E-3</v>
      </c>
      <c r="AM120" s="139">
        <v>2.1546E-3</v>
      </c>
      <c r="AN120" s="24">
        <v>1.9810000000000001E-3</v>
      </c>
      <c r="AO120" s="24">
        <v>1.8680999999999999E-3</v>
      </c>
      <c r="AP120" s="24">
        <v>1.7982E-3</v>
      </c>
      <c r="AQ120" s="241"/>
      <c r="AR120" s="162">
        <v>4.3371727885602495E-3</v>
      </c>
      <c r="AS120" s="139"/>
      <c r="AT120" s="24"/>
      <c r="AU120" s="24"/>
      <c r="AV120" s="24"/>
      <c r="AW120" s="241"/>
      <c r="AX120" s="162">
        <v>5.6610000000000002E-3</v>
      </c>
      <c r="AY120" s="139">
        <v>8.1279999999999998E-3</v>
      </c>
      <c r="AZ120" s="24">
        <v>9.2720000000000007E-3</v>
      </c>
      <c r="BA120" s="24">
        <v>9.5659999999999999E-3</v>
      </c>
      <c r="BB120" s="24">
        <v>9.3640000000000008E-3</v>
      </c>
      <c r="BC120" s="241"/>
      <c r="BD120" s="162"/>
      <c r="BE120" s="139"/>
      <c r="BF120" s="24"/>
      <c r="BG120" s="24"/>
      <c r="BH120" s="24"/>
      <c r="BI120" s="241"/>
      <c r="BJ120" s="162"/>
      <c r="BK120" s="139"/>
      <c r="BL120" s="24"/>
      <c r="BM120" s="24"/>
      <c r="BN120" s="24"/>
      <c r="BO120" s="241"/>
      <c r="BP120" s="162"/>
      <c r="BQ120" s="139"/>
      <c r="BR120" s="24"/>
      <c r="BS120" s="24"/>
      <c r="BT120" s="24"/>
      <c r="BU120" s="241"/>
      <c r="BV120" s="162"/>
      <c r="BW120" s="139"/>
      <c r="BX120" s="24"/>
      <c r="BY120" s="24"/>
      <c r="BZ120" s="24"/>
      <c r="CA120" s="241"/>
      <c r="CB120" s="162"/>
      <c r="CC120" s="139"/>
      <c r="CD120" s="24"/>
      <c r="CE120" s="24"/>
      <c r="CF120" s="24"/>
      <c r="CG120" s="241"/>
      <c r="CH120" s="162"/>
      <c r="CI120" s="139"/>
      <c r="CJ120" s="24"/>
      <c r="CK120" s="24"/>
      <c r="CL120" s="24"/>
      <c r="CM120" s="241"/>
    </row>
    <row r="121" spans="1:91" s="281" customFormat="1" ht="12.75" customHeight="1" x14ac:dyDescent="0.2">
      <c r="A121" s="94" t="s">
        <v>7</v>
      </c>
      <c r="B121" s="162">
        <v>3.220175394738158E-3</v>
      </c>
      <c r="C121" s="139"/>
      <c r="D121" s="24"/>
      <c r="E121" s="24"/>
      <c r="F121" s="24"/>
      <c r="G121" s="241"/>
      <c r="H121" s="24">
        <v>3.2001239714332381E-3</v>
      </c>
      <c r="I121" s="24"/>
      <c r="J121" s="24"/>
      <c r="K121" s="24"/>
      <c r="L121" s="24"/>
      <c r="M121" s="241"/>
      <c r="N121" s="24">
        <v>2.5405918013871234E-3</v>
      </c>
      <c r="O121" s="24"/>
      <c r="P121" s="24"/>
      <c r="Q121" s="24"/>
      <c r="R121" s="24"/>
      <c r="S121" s="241"/>
      <c r="T121" s="24">
        <v>2.3397071204554515E-3</v>
      </c>
      <c r="U121" s="24">
        <v>2.7745000000000001E-3</v>
      </c>
      <c r="V121" s="24">
        <v>3.0215999999999997E-3</v>
      </c>
      <c r="W121" s="24">
        <v>3.1546E-3</v>
      </c>
      <c r="X121" s="24">
        <v>3.2215999999999998E-3</v>
      </c>
      <c r="Y121" s="241"/>
      <c r="Z121" s="162">
        <v>3.5068E-3</v>
      </c>
      <c r="AA121" s="139">
        <v>4.5623999999999994E-3</v>
      </c>
      <c r="AB121" s="24">
        <v>5.0651999999999997E-3</v>
      </c>
      <c r="AC121" s="24">
        <v>5.2961000000000006E-3</v>
      </c>
      <c r="AD121" s="24">
        <v>5.3921000000000004E-3</v>
      </c>
      <c r="AE121" s="241"/>
      <c r="AF121" s="162">
        <v>4.8367000000000002E-3</v>
      </c>
      <c r="AG121" s="139">
        <v>7.3611000000000006E-3</v>
      </c>
      <c r="AH121" s="24">
        <v>8.9728999999999989E-3</v>
      </c>
      <c r="AI121" s="24">
        <v>9.8947000000000011E-3</v>
      </c>
      <c r="AJ121" s="24">
        <v>1.0363000000000001E-2</v>
      </c>
      <c r="AK121" s="241"/>
      <c r="AL121" s="162">
        <v>4.8157E-3</v>
      </c>
      <c r="AM121" s="139">
        <v>7.2611000000000004E-3</v>
      </c>
      <c r="AN121" s="24">
        <v>8.746799999999999E-3</v>
      </c>
      <c r="AO121" s="24">
        <v>9.5186000000000003E-3</v>
      </c>
      <c r="AP121" s="24">
        <v>9.8434999999999998E-3</v>
      </c>
      <c r="AQ121" s="241"/>
      <c r="AR121" s="162">
        <v>6.0459411965526457E-3</v>
      </c>
      <c r="AS121" s="139"/>
      <c r="AT121" s="24"/>
      <c r="AU121" s="24"/>
      <c r="AV121" s="24"/>
      <c r="AW121" s="241"/>
      <c r="AX121" s="162">
        <v>9.0119999999999992E-3</v>
      </c>
      <c r="AY121" s="139">
        <v>2.2950000000000002E-2</v>
      </c>
      <c r="AZ121" s="24">
        <v>3.8289999999999998E-2</v>
      </c>
      <c r="BA121" s="24">
        <v>5.271E-2</v>
      </c>
      <c r="BB121" s="24">
        <v>6.5310000000000007E-2</v>
      </c>
      <c r="BC121" s="241"/>
      <c r="BD121" s="162"/>
      <c r="BE121" s="139"/>
      <c r="BF121" s="24"/>
      <c r="BG121" s="24"/>
      <c r="BH121" s="24"/>
      <c r="BI121" s="241"/>
      <c r="BJ121" s="162"/>
      <c r="BK121" s="139"/>
      <c r="BL121" s="24"/>
      <c r="BM121" s="24"/>
      <c r="BN121" s="24"/>
      <c r="BO121" s="241"/>
      <c r="BP121" s="162"/>
      <c r="BQ121" s="139"/>
      <c r="BR121" s="24"/>
      <c r="BS121" s="24"/>
      <c r="BT121" s="24"/>
      <c r="BU121" s="241"/>
      <c r="BV121" s="162"/>
      <c r="BW121" s="139"/>
      <c r="BX121" s="24"/>
      <c r="BY121" s="24"/>
      <c r="BZ121" s="24"/>
      <c r="CA121" s="241"/>
      <c r="CB121" s="162"/>
      <c r="CC121" s="139"/>
      <c r="CD121" s="24"/>
      <c r="CE121" s="24"/>
      <c r="CF121" s="24"/>
      <c r="CG121" s="241"/>
      <c r="CH121" s="162"/>
      <c r="CI121" s="139"/>
      <c r="CJ121" s="24"/>
      <c r="CK121" s="24"/>
      <c r="CL121" s="24"/>
      <c r="CM121" s="241"/>
    </row>
    <row r="122" spans="1:91" s="281" customFormat="1" ht="12.75" customHeight="1" x14ac:dyDescent="0.2">
      <c r="A122" s="95" t="s">
        <v>8</v>
      </c>
      <c r="B122" s="168">
        <v>3.3061469055928321E-2</v>
      </c>
      <c r="C122" s="146"/>
      <c r="D122" s="46"/>
      <c r="E122" s="46"/>
      <c r="F122" s="46"/>
      <c r="G122" s="241"/>
      <c r="H122" s="46">
        <v>3.2500352629799403E-2</v>
      </c>
      <c r="I122" s="46"/>
      <c r="J122" s="46"/>
      <c r="K122" s="46"/>
      <c r="L122" s="46"/>
      <c r="M122" s="241"/>
      <c r="N122" s="46">
        <v>1.8747321206229756E-2</v>
      </c>
      <c r="O122" s="46"/>
      <c r="P122" s="46"/>
      <c r="Q122" s="46"/>
      <c r="R122" s="46"/>
      <c r="S122" s="241"/>
      <c r="T122" s="46">
        <v>2.9040053110940895E-2</v>
      </c>
      <c r="U122" s="46">
        <v>2.6962E-2</v>
      </c>
      <c r="V122" s="46">
        <v>2.5950999999999998E-2</v>
      </c>
      <c r="W122" s="46">
        <v>2.5371000000000001E-2</v>
      </c>
      <c r="X122" s="46">
        <v>2.5051E-2</v>
      </c>
      <c r="Y122" s="241"/>
      <c r="Z122" s="168">
        <v>2.3224999999999999E-2</v>
      </c>
      <c r="AA122" s="146">
        <v>2.1853000000000001E-2</v>
      </c>
      <c r="AB122" s="46">
        <v>2.1271999999999999E-2</v>
      </c>
      <c r="AC122" s="46">
        <v>2.1002E-2</v>
      </c>
      <c r="AD122" s="46">
        <v>2.0832E-2</v>
      </c>
      <c r="AE122" s="241"/>
      <c r="AF122" s="168">
        <v>2.3911999999999999E-2</v>
      </c>
      <c r="AG122" s="146">
        <v>2.2468999999999999E-2</v>
      </c>
      <c r="AH122" s="46">
        <v>2.1916999999999999E-2</v>
      </c>
      <c r="AI122" s="46">
        <v>2.1717E-2</v>
      </c>
      <c r="AJ122" s="46">
        <v>2.1627E-2</v>
      </c>
      <c r="AK122" s="241"/>
      <c r="AL122" s="168">
        <v>2.3782000000000001E-2</v>
      </c>
      <c r="AM122" s="146">
        <v>2.2039E-2</v>
      </c>
      <c r="AN122" s="46">
        <v>2.1228E-2</v>
      </c>
      <c r="AO122" s="46">
        <v>2.0818E-2</v>
      </c>
      <c r="AP122" s="46">
        <v>2.0587999999999999E-2</v>
      </c>
      <c r="AQ122" s="241"/>
      <c r="AR122" s="168">
        <v>4.1069538646411601E-2</v>
      </c>
      <c r="AS122" s="146"/>
      <c r="AT122" s="46"/>
      <c r="AU122" s="46"/>
      <c r="AV122" s="46"/>
      <c r="AW122" s="241"/>
      <c r="AX122" s="168">
        <v>5.6750000000000002E-2</v>
      </c>
      <c r="AY122" s="146">
        <v>8.6480000000000001E-2</v>
      </c>
      <c r="AZ122" s="46">
        <v>0.10589999999999999</v>
      </c>
      <c r="BA122" s="46">
        <v>0.1176</v>
      </c>
      <c r="BB122" s="46">
        <v>0.1239</v>
      </c>
      <c r="BC122" s="241"/>
      <c r="BD122" s="168"/>
      <c r="BE122" s="146"/>
      <c r="BF122" s="46"/>
      <c r="BG122" s="46"/>
      <c r="BH122" s="46"/>
      <c r="BI122" s="241"/>
      <c r="BJ122" s="168"/>
      <c r="BK122" s="146"/>
      <c r="BL122" s="46"/>
      <c r="BM122" s="46"/>
      <c r="BN122" s="46"/>
      <c r="BO122" s="241"/>
      <c r="BP122" s="168"/>
      <c r="BQ122" s="146"/>
      <c r="BR122" s="46"/>
      <c r="BS122" s="46"/>
      <c r="BT122" s="46"/>
      <c r="BU122" s="241"/>
      <c r="BV122" s="168"/>
      <c r="BW122" s="146"/>
      <c r="BX122" s="46"/>
      <c r="BY122" s="46"/>
      <c r="BZ122" s="46"/>
      <c r="CA122" s="241"/>
      <c r="CB122" s="168"/>
      <c r="CC122" s="146"/>
      <c r="CD122" s="46"/>
      <c r="CE122" s="46"/>
      <c r="CF122" s="46"/>
      <c r="CG122" s="241"/>
      <c r="CH122" s="168"/>
      <c r="CI122" s="146"/>
      <c r="CJ122" s="46"/>
      <c r="CK122" s="46"/>
      <c r="CL122" s="46"/>
      <c r="CM122" s="241"/>
    </row>
    <row r="123" spans="1:91" s="281" customFormat="1" ht="12.75" customHeight="1" x14ac:dyDescent="0.2">
      <c r="A123" s="94" t="s">
        <v>9</v>
      </c>
      <c r="B123" s="162">
        <v>2.4199275268879831E-2</v>
      </c>
      <c r="C123" s="139"/>
      <c r="D123" s="24"/>
      <c r="E123" s="24"/>
      <c r="F123" s="24"/>
      <c r="G123" s="241"/>
      <c r="H123" s="24">
        <v>2.3975424015520008E-2</v>
      </c>
      <c r="I123" s="24"/>
      <c r="J123" s="24"/>
      <c r="K123" s="24"/>
      <c r="L123" s="24"/>
      <c r="M123" s="241"/>
      <c r="N123" s="24">
        <v>2.2367237948780844E-2</v>
      </c>
      <c r="O123" s="24"/>
      <c r="P123" s="24"/>
      <c r="Q123" s="24"/>
      <c r="R123" s="24"/>
      <c r="S123" s="241"/>
      <c r="T123" s="24">
        <v>2.2843974963109696E-2</v>
      </c>
      <c r="U123" s="24">
        <v>2.4670000000000001E-2</v>
      </c>
      <c r="V123" s="24">
        <v>2.487E-2</v>
      </c>
      <c r="W123" s="24">
        <v>2.4580000000000001E-2</v>
      </c>
      <c r="X123" s="24">
        <v>2.4199999999999999E-2</v>
      </c>
      <c r="Y123" s="241"/>
      <c r="Z123" s="162">
        <v>1.7149999999999999E-2</v>
      </c>
      <c r="AA123" s="139">
        <v>1.7850000000000001E-2</v>
      </c>
      <c r="AB123" s="24">
        <v>1.763E-2</v>
      </c>
      <c r="AC123" s="24">
        <v>1.7270000000000001E-2</v>
      </c>
      <c r="AD123" s="24">
        <v>1.6969999999999999E-2</v>
      </c>
      <c r="AE123" s="241"/>
      <c r="AF123" s="162">
        <v>1.619E-2</v>
      </c>
      <c r="AG123" s="139">
        <v>1.5869999999999999E-2</v>
      </c>
      <c r="AH123" s="24">
        <v>1.504E-2</v>
      </c>
      <c r="AI123" s="24">
        <v>1.439E-2</v>
      </c>
      <c r="AJ123" s="24">
        <v>1.3979999999999999E-2</v>
      </c>
      <c r="AK123" s="241"/>
      <c r="AL123" s="162">
        <v>1.6140000000000002E-2</v>
      </c>
      <c r="AM123" s="139">
        <v>1.5679999999999999E-2</v>
      </c>
      <c r="AN123" s="24">
        <v>1.4800000000000001E-2</v>
      </c>
      <c r="AO123" s="24">
        <v>1.4149999999999999E-2</v>
      </c>
      <c r="AP123" s="24">
        <v>1.3780000000000001E-2</v>
      </c>
      <c r="AQ123" s="241"/>
      <c r="AR123" s="162">
        <v>2.8400988503443237E-2</v>
      </c>
      <c r="AS123" s="139"/>
      <c r="AT123" s="24"/>
      <c r="AU123" s="24"/>
      <c r="AV123" s="24"/>
      <c r="AW123" s="241"/>
      <c r="AX123" s="162">
        <v>3.7159999999999999E-2</v>
      </c>
      <c r="AY123" s="139">
        <v>6.9239999999999996E-2</v>
      </c>
      <c r="AZ123" s="24">
        <v>9.9290000000000003E-2</v>
      </c>
      <c r="BA123" s="24">
        <v>0.12609999999999999</v>
      </c>
      <c r="BB123" s="24">
        <v>0.14979999999999999</v>
      </c>
      <c r="BC123" s="241"/>
      <c r="BD123" s="162"/>
      <c r="BE123" s="139"/>
      <c r="BF123" s="24"/>
      <c r="BG123" s="24"/>
      <c r="BH123" s="24"/>
      <c r="BI123" s="241"/>
      <c r="BJ123" s="162"/>
      <c r="BK123" s="139"/>
      <c r="BL123" s="24"/>
      <c r="BM123" s="24"/>
      <c r="BN123" s="24"/>
      <c r="BO123" s="241"/>
      <c r="BP123" s="162"/>
      <c r="BQ123" s="139"/>
      <c r="BR123" s="24"/>
      <c r="BS123" s="24"/>
      <c r="BT123" s="24"/>
      <c r="BU123" s="241"/>
      <c r="BV123" s="162"/>
      <c r="BW123" s="139"/>
      <c r="BX123" s="24"/>
      <c r="BY123" s="24"/>
      <c r="BZ123" s="24"/>
      <c r="CA123" s="241"/>
      <c r="CB123" s="162"/>
      <c r="CC123" s="139"/>
      <c r="CD123" s="24"/>
      <c r="CE123" s="24"/>
      <c r="CF123" s="24"/>
      <c r="CG123" s="241"/>
      <c r="CH123" s="162"/>
      <c r="CI123" s="139"/>
      <c r="CJ123" s="24"/>
      <c r="CK123" s="24"/>
      <c r="CL123" s="24"/>
      <c r="CM123" s="241"/>
    </row>
    <row r="124" spans="1:91" s="281" customFormat="1" ht="12.75" customHeight="1" x14ac:dyDescent="0.2">
      <c r="A124" s="95" t="s">
        <v>10</v>
      </c>
      <c r="B124" s="168">
        <v>1.3079607611771647E-2</v>
      </c>
      <c r="C124" s="146"/>
      <c r="D124" s="46"/>
      <c r="E124" s="46"/>
      <c r="F124" s="46"/>
      <c r="G124" s="241"/>
      <c r="H124" s="46">
        <v>1.2962932634173521E-2</v>
      </c>
      <c r="I124" s="46"/>
      <c r="J124" s="46"/>
      <c r="K124" s="46"/>
      <c r="L124" s="46"/>
      <c r="M124" s="241"/>
      <c r="N124" s="46">
        <v>1.1558237462267777E-2</v>
      </c>
      <c r="O124" s="46"/>
      <c r="P124" s="46"/>
      <c r="Q124" s="46"/>
      <c r="R124" s="46"/>
      <c r="S124" s="241"/>
      <c r="T124" s="46">
        <v>1.2202123228981537E-2</v>
      </c>
      <c r="U124" s="46">
        <v>1.2880000000000001E-2</v>
      </c>
      <c r="V124" s="46">
        <v>1.2919999999999999E-2</v>
      </c>
      <c r="W124" s="46">
        <v>1.2789999999999999E-2</v>
      </c>
      <c r="X124" s="46">
        <v>1.2630000000000001E-2</v>
      </c>
      <c r="Y124" s="241"/>
      <c r="Z124" s="168">
        <v>9.8209999999999999E-3</v>
      </c>
      <c r="AA124" s="146">
        <v>1.021E-2</v>
      </c>
      <c r="AB124" s="46">
        <v>1.014E-2</v>
      </c>
      <c r="AC124" s="46">
        <v>9.9860000000000001E-3</v>
      </c>
      <c r="AD124" s="46">
        <v>9.8469999999999999E-3</v>
      </c>
      <c r="AE124" s="241"/>
      <c r="AF124" s="168">
        <v>9.3559999999999997E-3</v>
      </c>
      <c r="AG124" s="146">
        <v>9.2370000000000004E-3</v>
      </c>
      <c r="AH124" s="46">
        <v>8.8629999999999994E-3</v>
      </c>
      <c r="AI124" s="46">
        <v>8.5559999999999994E-3</v>
      </c>
      <c r="AJ124" s="46">
        <v>8.3590000000000001E-3</v>
      </c>
      <c r="AK124" s="241"/>
      <c r="AL124" s="168">
        <v>9.3270000000000002E-3</v>
      </c>
      <c r="AM124" s="146">
        <v>9.1389999999999996E-3</v>
      </c>
      <c r="AN124" s="46">
        <v>8.7250000000000001E-3</v>
      </c>
      <c r="AO124" s="46">
        <v>8.4069999999999995E-3</v>
      </c>
      <c r="AP124" s="46">
        <v>8.2170000000000003E-3</v>
      </c>
      <c r="AQ124" s="241"/>
      <c r="AR124" s="168">
        <v>1.4690510738462953E-2</v>
      </c>
      <c r="AS124" s="146"/>
      <c r="AT124" s="46"/>
      <c r="AU124" s="46"/>
      <c r="AV124" s="46"/>
      <c r="AW124" s="241"/>
      <c r="AX124" s="168">
        <v>1.7350000000000001E-2</v>
      </c>
      <c r="AY124" s="146">
        <v>2.392E-2</v>
      </c>
      <c r="AZ124" s="46">
        <v>2.649E-2</v>
      </c>
      <c r="BA124" s="46">
        <v>2.7490000000000001E-2</v>
      </c>
      <c r="BB124" s="46">
        <v>2.8029999999999999E-2</v>
      </c>
      <c r="BC124" s="241"/>
      <c r="BD124" s="168"/>
      <c r="BE124" s="146"/>
      <c r="BF124" s="46"/>
      <c r="BG124" s="46"/>
      <c r="BH124" s="46"/>
      <c r="BI124" s="241"/>
      <c r="BJ124" s="168"/>
      <c r="BK124" s="146"/>
      <c r="BL124" s="46"/>
      <c r="BM124" s="46"/>
      <c r="BN124" s="46"/>
      <c r="BO124" s="241"/>
      <c r="BP124" s="168"/>
      <c r="BQ124" s="146"/>
      <c r="BR124" s="46"/>
      <c r="BS124" s="46"/>
      <c r="BT124" s="46"/>
      <c r="BU124" s="241"/>
      <c r="BV124" s="168"/>
      <c r="BW124" s="146"/>
      <c r="BX124" s="46"/>
      <c r="BY124" s="46"/>
      <c r="BZ124" s="46"/>
      <c r="CA124" s="241"/>
      <c r="CB124" s="168"/>
      <c r="CC124" s="146"/>
      <c r="CD124" s="46"/>
      <c r="CE124" s="46"/>
      <c r="CF124" s="46"/>
      <c r="CG124" s="241"/>
      <c r="CH124" s="168"/>
      <c r="CI124" s="146"/>
      <c r="CJ124" s="46"/>
      <c r="CK124" s="46"/>
      <c r="CL124" s="46"/>
      <c r="CM124" s="241"/>
    </row>
    <row r="125" spans="1:91" s="281" customFormat="1" ht="12.75" customHeight="1" x14ac:dyDescent="0.2">
      <c r="A125" s="94" t="s">
        <v>11</v>
      </c>
      <c r="B125" s="162">
        <v>8.904973839784806E-3</v>
      </c>
      <c r="C125" s="139"/>
      <c r="D125" s="24"/>
      <c r="E125" s="24"/>
      <c r="F125" s="24"/>
      <c r="G125" s="241"/>
      <c r="H125" s="24">
        <v>9.062250173776154E-3</v>
      </c>
      <c r="I125" s="24"/>
      <c r="J125" s="24"/>
      <c r="K125" s="24"/>
      <c r="L125" s="24"/>
      <c r="M125" s="241"/>
      <c r="N125" s="24">
        <v>6.8652307093349926E-3</v>
      </c>
      <c r="O125" s="24"/>
      <c r="P125" s="24"/>
      <c r="Q125" s="24"/>
      <c r="R125" s="24"/>
      <c r="S125" s="241"/>
      <c r="T125" s="24">
        <v>8.144617203134627E-3</v>
      </c>
      <c r="U125" s="24">
        <v>1.057E-2</v>
      </c>
      <c r="V125" s="24">
        <v>1.2409999999999999E-2</v>
      </c>
      <c r="W125" s="24">
        <v>1.3849999999999999E-2</v>
      </c>
      <c r="X125" s="24">
        <v>1.4999999999999999E-2</v>
      </c>
      <c r="Y125" s="241"/>
      <c r="Z125" s="162">
        <v>6.2661999999999995E-3</v>
      </c>
      <c r="AA125" s="139">
        <v>7.9901999999999994E-3</v>
      </c>
      <c r="AB125" s="24">
        <v>9.2502000000000001E-3</v>
      </c>
      <c r="AC125" s="24">
        <v>1.0189999999999999E-2</v>
      </c>
      <c r="AD125" s="24">
        <v>1.091E-2</v>
      </c>
      <c r="AE125" s="241"/>
      <c r="AF125" s="162">
        <v>6.0363000000000005E-3</v>
      </c>
      <c r="AG125" s="139">
        <v>7.2953999999999996E-3</v>
      </c>
      <c r="AH125" s="24">
        <v>8.0623999999999991E-3</v>
      </c>
      <c r="AI125" s="24">
        <v>8.5393999999999991E-3</v>
      </c>
      <c r="AJ125" s="24">
        <v>8.8443999999999988E-3</v>
      </c>
      <c r="AK125" s="241"/>
      <c r="AL125" s="162">
        <v>6.0133000000000001E-3</v>
      </c>
      <c r="AM125" s="139">
        <v>7.1983999999999998E-3</v>
      </c>
      <c r="AN125" s="24">
        <v>7.8783999999999989E-3</v>
      </c>
      <c r="AO125" s="24">
        <v>8.2763999999999997E-3</v>
      </c>
      <c r="AP125" s="24">
        <v>8.5112999999999994E-3</v>
      </c>
      <c r="AQ125" s="241"/>
      <c r="AR125" s="162">
        <v>9.8796000386671239E-3</v>
      </c>
      <c r="AS125" s="139"/>
      <c r="AT125" s="24"/>
      <c r="AU125" s="24"/>
      <c r="AV125" s="24"/>
      <c r="AW125" s="241"/>
      <c r="AX125" s="162">
        <v>1.2449999999999999E-2</v>
      </c>
      <c r="AY125" s="139">
        <v>2.5010000000000001E-2</v>
      </c>
      <c r="AZ125" s="24">
        <v>3.7609999999999998E-2</v>
      </c>
      <c r="BA125" s="24">
        <v>4.9450000000000001E-2</v>
      </c>
      <c r="BB125" s="24">
        <v>6.0420000000000001E-2</v>
      </c>
      <c r="BC125" s="241"/>
      <c r="BD125" s="162"/>
      <c r="BE125" s="139"/>
      <c r="BF125" s="24"/>
      <c r="BG125" s="24"/>
      <c r="BH125" s="24"/>
      <c r="BI125" s="241"/>
      <c r="BJ125" s="162"/>
      <c r="BK125" s="139"/>
      <c r="BL125" s="24"/>
      <c r="BM125" s="24"/>
      <c r="BN125" s="24"/>
      <c r="BO125" s="241"/>
      <c r="BP125" s="162"/>
      <c r="BQ125" s="139"/>
      <c r="BR125" s="24"/>
      <c r="BS125" s="24"/>
      <c r="BT125" s="24"/>
      <c r="BU125" s="241"/>
      <c r="BV125" s="162"/>
      <c r="BW125" s="139"/>
      <c r="BX125" s="24"/>
      <c r="BY125" s="24"/>
      <c r="BZ125" s="24"/>
      <c r="CA125" s="241"/>
      <c r="CB125" s="162"/>
      <c r="CC125" s="139"/>
      <c r="CD125" s="24"/>
      <c r="CE125" s="24"/>
      <c r="CF125" s="24"/>
      <c r="CG125" s="241"/>
      <c r="CH125" s="162"/>
      <c r="CI125" s="139"/>
      <c r="CJ125" s="24"/>
      <c r="CK125" s="24"/>
      <c r="CL125" s="24"/>
      <c r="CM125" s="241"/>
    </row>
    <row r="126" spans="1:91" s="281" customFormat="1" ht="12.75" customHeight="1" x14ac:dyDescent="0.2">
      <c r="A126" s="94" t="s">
        <v>12</v>
      </c>
      <c r="B126" s="162">
        <v>2.1639350819475417E-7</v>
      </c>
      <c r="C126" s="139"/>
      <c r="D126" s="24"/>
      <c r="E126" s="24"/>
      <c r="F126" s="24"/>
      <c r="G126" s="241"/>
      <c r="H126" s="24">
        <v>2.0224575452391095E-7</v>
      </c>
      <c r="I126" s="24"/>
      <c r="J126" s="24"/>
      <c r="K126" s="24"/>
      <c r="L126" s="24"/>
      <c r="M126" s="241"/>
      <c r="N126" s="24">
        <v>4.5783407337574087E-7</v>
      </c>
      <c r="O126" s="24"/>
      <c r="P126" s="24"/>
      <c r="Q126" s="24"/>
      <c r="R126" s="24"/>
      <c r="S126" s="241"/>
      <c r="T126" s="24">
        <v>2.0123501587467911E-7</v>
      </c>
      <c r="U126" s="24">
        <v>2.1840000000000002E-7</v>
      </c>
      <c r="V126" s="24">
        <v>2.3200000000000001E-7</v>
      </c>
      <c r="W126" s="24">
        <v>2.4360000000000004E-7</v>
      </c>
      <c r="X126" s="24">
        <v>2.522E-7</v>
      </c>
      <c r="Y126" s="241"/>
      <c r="Z126" s="162">
        <v>1.7150000000000002E-7</v>
      </c>
      <c r="AA126" s="139">
        <v>1.8940000000000002E-7</v>
      </c>
      <c r="AB126" s="24">
        <v>2.0310000000000001E-7</v>
      </c>
      <c r="AC126" s="24">
        <v>2.1310000000000002E-7</v>
      </c>
      <c r="AD126" s="24">
        <v>2.2070000000000001E-7</v>
      </c>
      <c r="AE126" s="241"/>
      <c r="AF126" s="162">
        <v>1.5620000000000001E-7</v>
      </c>
      <c r="AG126" s="139">
        <v>1.6300000000000002E-7</v>
      </c>
      <c r="AH126" s="24">
        <v>1.688E-7</v>
      </c>
      <c r="AI126" s="24">
        <v>1.733E-7</v>
      </c>
      <c r="AJ126" s="24">
        <v>1.769E-7</v>
      </c>
      <c r="AK126" s="241"/>
      <c r="AL126" s="162">
        <v>1.5620000000000001E-7</v>
      </c>
      <c r="AM126" s="139">
        <v>1.6339999999999999E-7</v>
      </c>
      <c r="AN126" s="24">
        <v>1.695E-7</v>
      </c>
      <c r="AO126" s="24">
        <v>1.748E-7</v>
      </c>
      <c r="AP126" s="24">
        <v>1.7840000000000001E-7</v>
      </c>
      <c r="AQ126" s="241"/>
      <c r="AR126" s="162">
        <v>2.1890761066368552E-7</v>
      </c>
      <c r="AS126" s="139"/>
      <c r="AT126" s="24"/>
      <c r="AU126" s="24"/>
      <c r="AV126" s="24"/>
      <c r="AW126" s="241"/>
      <c r="AX126" s="162">
        <v>2.2539999999999999E-7</v>
      </c>
      <c r="AY126" s="139">
        <v>2.7669999999999998E-7</v>
      </c>
      <c r="AZ126" s="24">
        <v>3.121E-7</v>
      </c>
      <c r="BA126" s="24">
        <v>3.404E-7</v>
      </c>
      <c r="BB126" s="24">
        <v>3.6480000000000004E-7</v>
      </c>
      <c r="BC126" s="241"/>
      <c r="BD126" s="162"/>
      <c r="BE126" s="139"/>
      <c r="BF126" s="24"/>
      <c r="BG126" s="24"/>
      <c r="BH126" s="24"/>
      <c r="BI126" s="241"/>
      <c r="BJ126" s="162"/>
      <c r="BK126" s="139"/>
      <c r="BL126" s="24"/>
      <c r="BM126" s="24"/>
      <c r="BN126" s="24"/>
      <c r="BO126" s="241"/>
      <c r="BP126" s="162"/>
      <c r="BQ126" s="139"/>
      <c r="BR126" s="24"/>
      <c r="BS126" s="24"/>
      <c r="BT126" s="24"/>
      <c r="BU126" s="241"/>
      <c r="BV126" s="162"/>
      <c r="BW126" s="139"/>
      <c r="BX126" s="24"/>
      <c r="BY126" s="24"/>
      <c r="BZ126" s="24"/>
      <c r="CA126" s="241"/>
      <c r="CB126" s="162"/>
      <c r="CC126" s="139"/>
      <c r="CD126" s="24"/>
      <c r="CE126" s="24"/>
      <c r="CF126" s="24"/>
      <c r="CG126" s="241"/>
      <c r="CH126" s="162"/>
      <c r="CI126" s="139"/>
      <c r="CJ126" s="24"/>
      <c r="CK126" s="24"/>
      <c r="CL126" s="24"/>
      <c r="CM126" s="241"/>
    </row>
    <row r="127" spans="1:91" s="281" customFormat="1" ht="12.75" customHeight="1" x14ac:dyDescent="0.2">
      <c r="A127" s="94" t="s">
        <v>13</v>
      </c>
      <c r="B127" s="162">
        <v>1.7189484315470536E-3</v>
      </c>
      <c r="C127" s="139"/>
      <c r="D127" s="24"/>
      <c r="E127" s="24"/>
      <c r="F127" s="24"/>
      <c r="G127" s="241"/>
      <c r="H127" s="24">
        <v>1.7443946384258196E-3</v>
      </c>
      <c r="I127" s="24"/>
      <c r="J127" s="24"/>
      <c r="K127" s="24"/>
      <c r="L127" s="24"/>
      <c r="M127" s="241"/>
      <c r="N127" s="24">
        <v>1.137842045766897E-3</v>
      </c>
      <c r="O127" s="24"/>
      <c r="P127" s="24"/>
      <c r="Q127" s="24"/>
      <c r="R127" s="24"/>
      <c r="S127" s="241"/>
      <c r="T127" s="24">
        <v>1.3442339032582939E-3</v>
      </c>
      <c r="U127" s="24">
        <v>1.4829999999999999E-3</v>
      </c>
      <c r="V127" s="24">
        <v>1.5089999999999999E-3</v>
      </c>
      <c r="W127" s="24">
        <v>1.498E-3</v>
      </c>
      <c r="X127" s="24">
        <v>1.4809999999999999E-3</v>
      </c>
      <c r="Y127" s="241"/>
      <c r="Z127" s="162">
        <v>1.0280000000000001E-3</v>
      </c>
      <c r="AA127" s="139">
        <v>1.1150000000000001E-3</v>
      </c>
      <c r="AB127" s="24">
        <v>1.1169999999999999E-3</v>
      </c>
      <c r="AC127" s="24">
        <v>1.101E-3</v>
      </c>
      <c r="AD127" s="24">
        <v>1.0839999999999999E-3</v>
      </c>
      <c r="AE127" s="241"/>
      <c r="AF127" s="162">
        <v>2.2279999999999999E-3</v>
      </c>
      <c r="AG127" s="139">
        <v>2.931E-3</v>
      </c>
      <c r="AH127" s="24">
        <v>3.0760000000000002E-3</v>
      </c>
      <c r="AI127" s="24">
        <v>3.0249999999999999E-3</v>
      </c>
      <c r="AJ127" s="24">
        <v>2.9320000000000001E-3</v>
      </c>
      <c r="AK127" s="241"/>
      <c r="AL127" s="162">
        <v>2.2109999999999999E-3</v>
      </c>
      <c r="AM127" s="139">
        <v>2.8509999999999998E-3</v>
      </c>
      <c r="AN127" s="24">
        <v>2.9290000000000002E-3</v>
      </c>
      <c r="AO127" s="24">
        <v>2.8219999999999999E-3</v>
      </c>
      <c r="AP127" s="24">
        <v>2.7039999999999998E-3</v>
      </c>
      <c r="AQ127" s="241"/>
      <c r="AR127" s="162">
        <v>2.1280739858032106E-3</v>
      </c>
      <c r="AS127" s="139"/>
      <c r="AT127" s="24"/>
      <c r="AU127" s="24"/>
      <c r="AV127" s="24"/>
      <c r="AW127" s="241"/>
      <c r="AX127" s="162">
        <v>5.4079999999999996E-3</v>
      </c>
      <c r="AY127" s="139">
        <v>1.511E-2</v>
      </c>
      <c r="AZ127" s="24">
        <v>2.52E-2</v>
      </c>
      <c r="BA127" s="24">
        <v>3.3849999999999998E-2</v>
      </c>
      <c r="BB127" s="24">
        <v>4.079E-2</v>
      </c>
      <c r="BC127" s="241"/>
      <c r="BD127" s="162"/>
      <c r="BE127" s="139"/>
      <c r="BF127" s="24"/>
      <c r="BG127" s="24"/>
      <c r="BH127" s="24"/>
      <c r="BI127" s="241"/>
      <c r="BJ127" s="162"/>
      <c r="BK127" s="139"/>
      <c r="BL127" s="24"/>
      <c r="BM127" s="24"/>
      <c r="BN127" s="24"/>
      <c r="BO127" s="241"/>
      <c r="BP127" s="162"/>
      <c r="BQ127" s="139"/>
      <c r="BR127" s="24"/>
      <c r="BS127" s="24"/>
      <c r="BT127" s="24"/>
      <c r="BU127" s="241"/>
      <c r="BV127" s="162"/>
      <c r="BW127" s="139"/>
      <c r="BX127" s="24"/>
      <c r="BY127" s="24"/>
      <c r="BZ127" s="24"/>
      <c r="CA127" s="241"/>
      <c r="CB127" s="162"/>
      <c r="CC127" s="139"/>
      <c r="CD127" s="24"/>
      <c r="CE127" s="24"/>
      <c r="CF127" s="24"/>
      <c r="CG127" s="241"/>
      <c r="CH127" s="162"/>
      <c r="CI127" s="139"/>
      <c r="CJ127" s="24"/>
      <c r="CK127" s="24"/>
      <c r="CL127" s="24"/>
      <c r="CM127" s="241"/>
    </row>
    <row r="128" spans="1:91" s="281" customFormat="1" ht="12.75" customHeight="1" x14ac:dyDescent="0.2">
      <c r="A128" s="95" t="s">
        <v>35</v>
      </c>
      <c r="B128" s="168">
        <v>3.9148825535233941E-5</v>
      </c>
      <c r="C128" s="146"/>
      <c r="D128" s="46"/>
      <c r="E128" s="46"/>
      <c r="F128" s="46"/>
      <c r="G128" s="241"/>
      <c r="H128" s="46">
        <v>5.4492327925136839E-5</v>
      </c>
      <c r="I128" s="46"/>
      <c r="J128" s="46"/>
      <c r="K128" s="46"/>
      <c r="L128" s="46"/>
      <c r="M128" s="241"/>
      <c r="N128" s="46">
        <v>3.2157274322420029E-5</v>
      </c>
      <c r="O128" s="46"/>
      <c r="P128" s="46"/>
      <c r="Q128" s="46"/>
      <c r="R128" s="46"/>
      <c r="S128" s="241"/>
      <c r="T128" s="46">
        <v>4.2587410417215882E-5</v>
      </c>
      <c r="U128" s="46">
        <v>4.7250000000000003E-5</v>
      </c>
      <c r="V128" s="46">
        <v>4.8140000000000003E-5</v>
      </c>
      <c r="W128" s="46">
        <v>4.7729999999999999E-5</v>
      </c>
      <c r="X128" s="46">
        <v>4.7130000000000004E-5</v>
      </c>
      <c r="Y128" s="241"/>
      <c r="Z128" s="168">
        <v>3.1959999999999999E-5</v>
      </c>
      <c r="AA128" s="146">
        <v>3.5039999999999997E-5</v>
      </c>
      <c r="AB128" s="46">
        <v>3.5159999999999995E-5</v>
      </c>
      <c r="AC128" s="46">
        <v>3.4649999999999995E-5</v>
      </c>
      <c r="AD128" s="46">
        <v>3.4079999999999999E-5</v>
      </c>
      <c r="AE128" s="241"/>
      <c r="AF128" s="168">
        <v>8.2799999999999993E-5</v>
      </c>
      <c r="AG128" s="146">
        <v>1.141E-4</v>
      </c>
      <c r="AH128" s="46">
        <v>1.215E-4</v>
      </c>
      <c r="AI128" s="46">
        <v>1.199E-4</v>
      </c>
      <c r="AJ128" s="46">
        <v>1.1609999999999999E-4</v>
      </c>
      <c r="AK128" s="241"/>
      <c r="AL128" s="168">
        <v>8.2050000000000002E-5</v>
      </c>
      <c r="AM128" s="146">
        <v>1.105E-4</v>
      </c>
      <c r="AN128" s="46">
        <v>1.148E-4</v>
      </c>
      <c r="AO128" s="46">
        <v>1.105E-4</v>
      </c>
      <c r="AP128" s="46">
        <v>1.0559999999999999E-4</v>
      </c>
      <c r="AQ128" s="241"/>
      <c r="AR128" s="168">
        <v>5.0361750904628612E-5</v>
      </c>
      <c r="AS128" s="146"/>
      <c r="AT128" s="46"/>
      <c r="AU128" s="46"/>
      <c r="AV128" s="46"/>
      <c r="AW128" s="241"/>
      <c r="AX128" s="168">
        <v>1.5459999999999999E-4</v>
      </c>
      <c r="AY128" s="146">
        <v>4.7919999999999999E-4</v>
      </c>
      <c r="AZ128" s="46">
        <v>8.5570000000000004E-4</v>
      </c>
      <c r="BA128" s="46">
        <v>1.214E-3</v>
      </c>
      <c r="BB128" s="46">
        <v>1.526E-3</v>
      </c>
      <c r="BC128" s="241"/>
      <c r="BD128" s="168"/>
      <c r="BE128" s="146"/>
      <c r="BF128" s="46"/>
      <c r="BG128" s="46"/>
      <c r="BH128" s="46"/>
      <c r="BI128" s="241"/>
      <c r="BJ128" s="168"/>
      <c r="BK128" s="146"/>
      <c r="BL128" s="46"/>
      <c r="BM128" s="46"/>
      <c r="BN128" s="46"/>
      <c r="BO128" s="241"/>
      <c r="BP128" s="168"/>
      <c r="BQ128" s="146"/>
      <c r="BR128" s="46"/>
      <c r="BS128" s="46"/>
      <c r="BT128" s="46"/>
      <c r="BU128" s="241"/>
      <c r="BV128" s="168"/>
      <c r="BW128" s="146"/>
      <c r="BX128" s="46"/>
      <c r="BY128" s="46"/>
      <c r="BZ128" s="46"/>
      <c r="CA128" s="241"/>
      <c r="CB128" s="168"/>
      <c r="CC128" s="146"/>
      <c r="CD128" s="46"/>
      <c r="CE128" s="46"/>
      <c r="CF128" s="46"/>
      <c r="CG128" s="241"/>
      <c r="CH128" s="168"/>
      <c r="CI128" s="146"/>
      <c r="CJ128" s="46"/>
      <c r="CK128" s="46"/>
      <c r="CL128" s="46"/>
      <c r="CM128" s="241"/>
    </row>
    <row r="129" spans="1:91" s="281" customFormat="1" ht="12.75" customHeight="1" x14ac:dyDescent="0.2">
      <c r="A129" s="94" t="s">
        <v>14</v>
      </c>
      <c r="B129" s="162">
        <v>1.9616629501114967E-3</v>
      </c>
      <c r="C129" s="139"/>
      <c r="D129" s="24"/>
      <c r="E129" s="24"/>
      <c r="F129" s="24"/>
      <c r="G129" s="241"/>
      <c r="H129" s="24">
        <v>2.2593111291721569E-3</v>
      </c>
      <c r="I129" s="24"/>
      <c r="J129" s="24"/>
      <c r="K129" s="24"/>
      <c r="L129" s="24"/>
      <c r="M129" s="241"/>
      <c r="N129" s="24">
        <v>2.0258151770634141E-3</v>
      </c>
      <c r="O129" s="24"/>
      <c r="P129" s="24"/>
      <c r="Q129" s="24"/>
      <c r="R129" s="24"/>
      <c r="S129" s="241"/>
      <c r="T129" s="24">
        <v>2.0881633506121028E-3</v>
      </c>
      <c r="U129" s="24">
        <v>2.3808000000000002E-3</v>
      </c>
      <c r="V129" s="24">
        <v>2.5799E-3</v>
      </c>
      <c r="W129" s="24">
        <v>2.7269E-3</v>
      </c>
      <c r="X129" s="24">
        <v>2.8370000000000001E-3</v>
      </c>
      <c r="Y129" s="241"/>
      <c r="Z129" s="162">
        <v>1.7616999999999999E-3</v>
      </c>
      <c r="AA129" s="139">
        <v>2.0127000000000001E-3</v>
      </c>
      <c r="AB129" s="24">
        <v>2.1798E-3</v>
      </c>
      <c r="AC129" s="24">
        <v>2.2968000000000003E-3</v>
      </c>
      <c r="AD129" s="24">
        <v>2.3818000000000003E-3</v>
      </c>
      <c r="AE129" s="241"/>
      <c r="AF129" s="162">
        <v>2.1576E-3</v>
      </c>
      <c r="AG129" s="139">
        <v>2.8155999999999997E-3</v>
      </c>
      <c r="AH129" s="24">
        <v>3.1906999999999999E-3</v>
      </c>
      <c r="AI129" s="24">
        <v>3.4126999999999998E-3</v>
      </c>
      <c r="AJ129" s="24">
        <v>3.5447E-3</v>
      </c>
      <c r="AK129" s="241"/>
      <c r="AL129" s="162">
        <v>2.1516E-3</v>
      </c>
      <c r="AM129" s="139">
        <v>2.7875999999999999E-3</v>
      </c>
      <c r="AN129" s="24">
        <v>3.1366999999999996E-3</v>
      </c>
      <c r="AO129" s="24">
        <v>3.3316999999999999E-3</v>
      </c>
      <c r="AP129" s="24">
        <v>3.4416999999999998E-3</v>
      </c>
      <c r="AQ129" s="241"/>
      <c r="AR129" s="162">
        <v>2.0837913462483466E-3</v>
      </c>
      <c r="AS129" s="139"/>
      <c r="AT129" s="24"/>
      <c r="AU129" s="24"/>
      <c r="AV129" s="24"/>
      <c r="AW129" s="241"/>
      <c r="AX129" s="162">
        <v>3.5209999999999998E-3</v>
      </c>
      <c r="AY129" s="139">
        <v>7.3379999999999999E-3</v>
      </c>
      <c r="AZ129" s="24">
        <v>1.119E-2</v>
      </c>
      <c r="BA129" s="24">
        <v>1.481E-2</v>
      </c>
      <c r="BB129" s="24">
        <v>1.8159999999999999E-2</v>
      </c>
      <c r="BC129" s="241"/>
      <c r="BD129" s="162"/>
      <c r="BE129" s="139"/>
      <c r="BF129" s="24"/>
      <c r="BG129" s="24"/>
      <c r="BH129" s="24"/>
      <c r="BI129" s="241"/>
      <c r="BJ129" s="162"/>
      <c r="BK129" s="139"/>
      <c r="BL129" s="24"/>
      <c r="BM129" s="24"/>
      <c r="BN129" s="24"/>
      <c r="BO129" s="241"/>
      <c r="BP129" s="162"/>
      <c r="BQ129" s="139"/>
      <c r="BR129" s="24"/>
      <c r="BS129" s="24"/>
      <c r="BT129" s="24"/>
      <c r="BU129" s="241"/>
      <c r="BV129" s="162"/>
      <c r="BW129" s="139"/>
      <c r="BX129" s="24"/>
      <c r="BY129" s="24"/>
      <c r="BZ129" s="24"/>
      <c r="CA129" s="241"/>
      <c r="CB129" s="162"/>
      <c r="CC129" s="139"/>
      <c r="CD129" s="24"/>
      <c r="CE129" s="24"/>
      <c r="CF129" s="24"/>
      <c r="CG129" s="241"/>
      <c r="CH129" s="162"/>
      <c r="CI129" s="139"/>
      <c r="CJ129" s="24"/>
      <c r="CK129" s="24"/>
      <c r="CL129" s="24"/>
      <c r="CM129" s="241"/>
    </row>
    <row r="130" spans="1:91" s="281" customFormat="1" ht="12.75" customHeight="1" x14ac:dyDescent="0.2">
      <c r="A130" s="94" t="s">
        <v>15</v>
      </c>
      <c r="B130" s="162">
        <v>2.6244413767586975E-4</v>
      </c>
      <c r="C130" s="139"/>
      <c r="D130" s="24"/>
      <c r="E130" s="24"/>
      <c r="F130" s="24"/>
      <c r="G130" s="241"/>
      <c r="H130" s="24">
        <v>2.3229255208028231E-4</v>
      </c>
      <c r="I130" s="24"/>
      <c r="J130" s="24"/>
      <c r="K130" s="24"/>
      <c r="L130" s="24"/>
      <c r="M130" s="241"/>
      <c r="N130" s="24">
        <v>2.102247713526171E-4</v>
      </c>
      <c r="O130" s="24"/>
      <c r="P130" s="24"/>
      <c r="Q130" s="24"/>
      <c r="R130" s="24"/>
      <c r="S130" s="241"/>
      <c r="T130" s="24">
        <v>1.9413378022502592E-4</v>
      </c>
      <c r="U130" s="24">
        <v>2.0062000000000001E-4</v>
      </c>
      <c r="V130" s="24">
        <v>1.9971999999999999E-4</v>
      </c>
      <c r="W130" s="24">
        <v>1.9721000000000002E-4</v>
      </c>
      <c r="X130" s="24">
        <v>1.9438999999999999E-4</v>
      </c>
      <c r="Y130" s="241"/>
      <c r="Z130" s="162">
        <v>1.5872999999999999E-4</v>
      </c>
      <c r="AA130" s="139">
        <v>1.6506E-4</v>
      </c>
      <c r="AB130" s="24">
        <v>1.6385E-4</v>
      </c>
      <c r="AC130" s="24">
        <v>1.6124000000000002E-4</v>
      </c>
      <c r="AD130" s="24">
        <v>1.5883000000000002E-4</v>
      </c>
      <c r="AE130" s="241"/>
      <c r="AF130" s="162">
        <v>3.7035000000000003E-4</v>
      </c>
      <c r="AG130" s="139">
        <v>4.5755000000000004E-4</v>
      </c>
      <c r="AH130" s="24">
        <v>4.7180000000000003E-4</v>
      </c>
      <c r="AI130" s="24">
        <v>4.6296E-4</v>
      </c>
      <c r="AJ130" s="24">
        <v>4.5041000000000005E-4</v>
      </c>
      <c r="AK130" s="241"/>
      <c r="AL130" s="162">
        <v>3.6874E-4</v>
      </c>
      <c r="AM130" s="139">
        <v>4.5143000000000001E-4</v>
      </c>
      <c r="AN130" s="24">
        <v>4.6014999999999999E-4</v>
      </c>
      <c r="AO130" s="24">
        <v>4.4700000000000002E-4</v>
      </c>
      <c r="AP130" s="24">
        <v>4.3144E-4</v>
      </c>
      <c r="AQ130" s="241"/>
      <c r="AR130" s="162">
        <v>2.7653605520622481E-4</v>
      </c>
      <c r="AS130" s="139"/>
      <c r="AT130" s="24"/>
      <c r="AU130" s="24"/>
      <c r="AV130" s="24"/>
      <c r="AW130" s="241"/>
      <c r="AX130" s="162">
        <v>5.8260000000000007E-4</v>
      </c>
      <c r="AY130" s="139">
        <v>1.042E-3</v>
      </c>
      <c r="AZ130" s="24">
        <v>1.3550000000000001E-3</v>
      </c>
      <c r="BA130" s="24">
        <v>1.562E-3</v>
      </c>
      <c r="BB130" s="24">
        <v>1.701E-3</v>
      </c>
      <c r="BC130" s="241"/>
      <c r="BD130" s="162"/>
      <c r="BE130" s="139"/>
      <c r="BF130" s="24"/>
      <c r="BG130" s="24"/>
      <c r="BH130" s="24"/>
      <c r="BI130" s="241"/>
      <c r="BJ130" s="162"/>
      <c r="BK130" s="139"/>
      <c r="BL130" s="24"/>
      <c r="BM130" s="24"/>
      <c r="BN130" s="24"/>
      <c r="BO130" s="241"/>
      <c r="BP130" s="162"/>
      <c r="BQ130" s="139"/>
      <c r="BR130" s="24"/>
      <c r="BS130" s="24"/>
      <c r="BT130" s="24"/>
      <c r="BU130" s="241"/>
      <c r="BV130" s="162"/>
      <c r="BW130" s="139"/>
      <c r="BX130" s="24"/>
      <c r="BY130" s="24"/>
      <c r="BZ130" s="24"/>
      <c r="CA130" s="241"/>
      <c r="CB130" s="162"/>
      <c r="CC130" s="139"/>
      <c r="CD130" s="24"/>
      <c r="CE130" s="24"/>
      <c r="CF130" s="24"/>
      <c r="CG130" s="241"/>
      <c r="CH130" s="162"/>
      <c r="CI130" s="139"/>
      <c r="CJ130" s="24"/>
      <c r="CK130" s="24"/>
      <c r="CL130" s="24"/>
      <c r="CM130" s="241"/>
    </row>
    <row r="131" spans="1:91" s="281" customFormat="1" ht="12.75" customHeight="1" x14ac:dyDescent="0.2">
      <c r="A131" s="95" t="s">
        <v>16</v>
      </c>
      <c r="B131" s="168">
        <v>1.2089637310880673E-5</v>
      </c>
      <c r="C131" s="146"/>
      <c r="D131" s="46"/>
      <c r="E131" s="46"/>
      <c r="F131" s="46"/>
      <c r="G131" s="241"/>
      <c r="H131" s="46">
        <v>1.3002941685513564E-5</v>
      </c>
      <c r="I131" s="46"/>
      <c r="J131" s="46"/>
      <c r="K131" s="46"/>
      <c r="L131" s="46"/>
      <c r="M131" s="241"/>
      <c r="N131" s="46">
        <v>6.0688239052097449E-6</v>
      </c>
      <c r="O131" s="46"/>
      <c r="P131" s="46"/>
      <c r="Q131" s="46"/>
      <c r="R131" s="46"/>
      <c r="S131" s="241"/>
      <c r="T131" s="46">
        <v>8.0934082925343121E-6</v>
      </c>
      <c r="U131" s="46">
        <v>8.3329999999999997E-6</v>
      </c>
      <c r="V131" s="46">
        <v>8.2819999999999996E-6</v>
      </c>
      <c r="W131" s="46">
        <v>8.1799999999999996E-6</v>
      </c>
      <c r="X131" s="46">
        <v>8.057000000000001E-6</v>
      </c>
      <c r="Y131" s="241"/>
      <c r="Z131" s="168">
        <v>6.4629999999999998E-6</v>
      </c>
      <c r="AA131" s="146">
        <v>6.7670000000000006E-6</v>
      </c>
      <c r="AB131" s="46">
        <v>6.7359999999999995E-6</v>
      </c>
      <c r="AC131" s="46">
        <v>6.6289999999999996E-6</v>
      </c>
      <c r="AD131" s="46">
        <v>6.533E-6</v>
      </c>
      <c r="AE131" s="241"/>
      <c r="AF131" s="168">
        <v>2.283E-5</v>
      </c>
      <c r="AG131" s="146">
        <v>2.9149999999999997E-5</v>
      </c>
      <c r="AH131" s="46">
        <v>3.0340000000000001E-5</v>
      </c>
      <c r="AI131" s="46">
        <v>2.9879999999999999E-5</v>
      </c>
      <c r="AJ131" s="46">
        <v>2.9120000000000002E-5</v>
      </c>
      <c r="AK131" s="241"/>
      <c r="AL131" s="168">
        <v>2.3430000000000001E-5</v>
      </c>
      <c r="AM131" s="146">
        <v>3.2549999999999998E-5</v>
      </c>
      <c r="AN131" s="46">
        <v>3.4950000000000002E-5</v>
      </c>
      <c r="AO131" s="46">
        <v>3.4659999999999997E-5</v>
      </c>
      <c r="AP131" s="46">
        <v>3.3649999999999998E-5</v>
      </c>
      <c r="AQ131" s="241"/>
      <c r="AR131" s="168">
        <v>1.2640439464545386E-5</v>
      </c>
      <c r="AS131" s="146"/>
      <c r="AT131" s="46"/>
      <c r="AU131" s="46"/>
      <c r="AV131" s="46"/>
      <c r="AW131" s="241"/>
      <c r="AX131" s="168">
        <v>3.2650000000000001E-5</v>
      </c>
      <c r="AY131" s="146">
        <v>5.7569999999999999E-5</v>
      </c>
      <c r="AZ131" s="46">
        <v>7.3090000000000007E-5</v>
      </c>
      <c r="BA131" s="46">
        <v>8.2620000000000005E-5</v>
      </c>
      <c r="BB131" s="46">
        <v>8.8549999999999998E-5</v>
      </c>
      <c r="BC131" s="241"/>
      <c r="BD131" s="168"/>
      <c r="BE131" s="146"/>
      <c r="BF131" s="46"/>
      <c r="BG131" s="46"/>
      <c r="BH131" s="46"/>
      <c r="BI131" s="241"/>
      <c r="BJ131" s="168"/>
      <c r="BK131" s="146"/>
      <c r="BL131" s="46"/>
      <c r="BM131" s="46"/>
      <c r="BN131" s="46"/>
      <c r="BO131" s="241"/>
      <c r="BP131" s="168"/>
      <c r="BQ131" s="146"/>
      <c r="BR131" s="46"/>
      <c r="BS131" s="46"/>
      <c r="BT131" s="46"/>
      <c r="BU131" s="241"/>
      <c r="BV131" s="168"/>
      <c r="BW131" s="146"/>
      <c r="BX131" s="46"/>
      <c r="BY131" s="46"/>
      <c r="BZ131" s="46"/>
      <c r="CA131" s="241"/>
      <c r="CB131" s="168"/>
      <c r="CC131" s="146"/>
      <c r="CD131" s="46"/>
      <c r="CE131" s="46"/>
      <c r="CF131" s="46"/>
      <c r="CG131" s="241"/>
      <c r="CH131" s="168"/>
      <c r="CI131" s="146"/>
      <c r="CJ131" s="46"/>
      <c r="CK131" s="46"/>
      <c r="CL131" s="46"/>
      <c r="CM131" s="241"/>
    </row>
    <row r="132" spans="1:91" s="281" customFormat="1" ht="12.75" customHeight="1" x14ac:dyDescent="0.2">
      <c r="A132" s="94" t="s">
        <v>17</v>
      </c>
      <c r="B132" s="162">
        <v>1.0299104026879192E-3</v>
      </c>
      <c r="C132" s="139"/>
      <c r="D132" s="24"/>
      <c r="E132" s="24"/>
      <c r="F132" s="24"/>
      <c r="G132" s="241"/>
      <c r="H132" s="24">
        <v>1.1442588683251936E-3</v>
      </c>
      <c r="I132" s="24"/>
      <c r="J132" s="24"/>
      <c r="K132" s="24"/>
      <c r="L132" s="24"/>
      <c r="M132" s="241"/>
      <c r="N132" s="24">
        <v>7.6027105060454537E-4</v>
      </c>
      <c r="O132" s="24"/>
      <c r="P132" s="24"/>
      <c r="Q132" s="24"/>
      <c r="R132" s="24"/>
      <c r="S132" s="241"/>
      <c r="T132" s="24">
        <v>1.1642025769290582E-3</v>
      </c>
      <c r="U132" s="24">
        <v>1.2470999999999999E-3</v>
      </c>
      <c r="V132" s="24">
        <v>1.3172000000000001E-3</v>
      </c>
      <c r="W132" s="24">
        <v>1.3782E-3</v>
      </c>
      <c r="X132" s="24">
        <v>1.4242999999999999E-3</v>
      </c>
      <c r="Y132" s="241"/>
      <c r="Z132" s="162">
        <v>9.9829999999999993E-4</v>
      </c>
      <c r="AA132" s="139">
        <v>1.096E-3</v>
      </c>
      <c r="AB132" s="24">
        <v>1.1720000000000001E-3</v>
      </c>
      <c r="AC132" s="24">
        <v>1.2281E-3</v>
      </c>
      <c r="AD132" s="24">
        <v>1.2710999999999998E-3</v>
      </c>
      <c r="AE132" s="241"/>
      <c r="AF132" s="162">
        <v>1.4989999999999999E-3</v>
      </c>
      <c r="AG132" s="139">
        <v>2.0172000000000002E-3</v>
      </c>
      <c r="AH132" s="24">
        <v>2.3033000000000003E-3</v>
      </c>
      <c r="AI132" s="24">
        <v>2.4794000000000001E-3</v>
      </c>
      <c r="AJ132" s="24">
        <v>2.5915000000000001E-3</v>
      </c>
      <c r="AK132" s="241"/>
      <c r="AL132" s="162">
        <v>1.6919999999999999E-3</v>
      </c>
      <c r="AM132" s="139">
        <v>2.6931999999999998E-3</v>
      </c>
      <c r="AN132" s="24">
        <v>3.3793E-3</v>
      </c>
      <c r="AO132" s="24">
        <v>3.8364000000000002E-3</v>
      </c>
      <c r="AP132" s="24">
        <v>4.1333999999999997E-3</v>
      </c>
      <c r="AQ132" s="241"/>
      <c r="AR132" s="162">
        <v>1.0189431251431305E-3</v>
      </c>
      <c r="AS132" s="139"/>
      <c r="AT132" s="24"/>
      <c r="AU132" s="24"/>
      <c r="AV132" s="24"/>
      <c r="AW132" s="241"/>
      <c r="AX132" s="162">
        <v>2.036E-3</v>
      </c>
      <c r="AY132" s="139">
        <v>3.2450000000000001E-3</v>
      </c>
      <c r="AZ132" s="24">
        <v>4.0969999999999999E-3</v>
      </c>
      <c r="BA132" s="24">
        <v>4.7879999999999997E-3</v>
      </c>
      <c r="BB132" s="24">
        <v>5.3819999999999996E-3</v>
      </c>
      <c r="BC132" s="241"/>
      <c r="BD132" s="162"/>
      <c r="BE132" s="139"/>
      <c r="BF132" s="24"/>
      <c r="BG132" s="24"/>
      <c r="BH132" s="24"/>
      <c r="BI132" s="241"/>
      <c r="BJ132" s="162"/>
      <c r="BK132" s="139"/>
      <c r="BL132" s="24"/>
      <c r="BM132" s="24"/>
      <c r="BN132" s="24"/>
      <c r="BO132" s="241"/>
      <c r="BP132" s="162"/>
      <c r="BQ132" s="139"/>
      <c r="BR132" s="24"/>
      <c r="BS132" s="24"/>
      <c r="BT132" s="24"/>
      <c r="BU132" s="241"/>
      <c r="BV132" s="162"/>
      <c r="BW132" s="139"/>
      <c r="BX132" s="24"/>
      <c r="BY132" s="24"/>
      <c r="BZ132" s="24"/>
      <c r="CA132" s="241"/>
      <c r="CB132" s="162"/>
      <c r="CC132" s="139"/>
      <c r="CD132" s="24"/>
      <c r="CE132" s="24"/>
      <c r="CF132" s="24"/>
      <c r="CG132" s="241"/>
      <c r="CH132" s="162"/>
      <c r="CI132" s="139"/>
      <c r="CJ132" s="24"/>
      <c r="CK132" s="24"/>
      <c r="CL132" s="24"/>
      <c r="CM132" s="241"/>
    </row>
    <row r="133" spans="1:91" s="281" customFormat="1" ht="12.75" customHeight="1" x14ac:dyDescent="0.2">
      <c r="A133" s="95" t="s">
        <v>18</v>
      </c>
      <c r="B133" s="168">
        <v>1.3119606863374098E-4</v>
      </c>
      <c r="C133" s="146"/>
      <c r="D133" s="46"/>
      <c r="E133" s="46"/>
      <c r="F133" s="46"/>
      <c r="G133" s="241"/>
      <c r="H133" s="46">
        <v>1.2842905480153397E-4</v>
      </c>
      <c r="I133" s="46"/>
      <c r="J133" s="46"/>
      <c r="K133" s="46"/>
      <c r="L133" s="46"/>
      <c r="M133" s="241"/>
      <c r="N133" s="46"/>
      <c r="O133" s="46"/>
      <c r="P133" s="46"/>
      <c r="Q133" s="46"/>
      <c r="R133" s="46"/>
      <c r="S133" s="241"/>
      <c r="T133" s="46">
        <v>1.3892417348406027E-4</v>
      </c>
      <c r="U133" s="46">
        <v>1.474E-4</v>
      </c>
      <c r="V133" s="46">
        <v>1.5449999999999999E-4</v>
      </c>
      <c r="W133" s="46">
        <v>1.6100000000000001E-4</v>
      </c>
      <c r="X133" s="46">
        <v>1.6569999999999999E-4</v>
      </c>
      <c r="Y133" s="241"/>
      <c r="Z133" s="168">
        <v>1.187E-4</v>
      </c>
      <c r="AA133" s="146">
        <v>1.2969999999999998E-4</v>
      </c>
      <c r="AB133" s="46">
        <v>1.3799999999999999E-4</v>
      </c>
      <c r="AC133" s="46">
        <v>1.44E-4</v>
      </c>
      <c r="AD133" s="46">
        <v>1.4860000000000001E-4</v>
      </c>
      <c r="AE133" s="241"/>
      <c r="AF133" s="168">
        <v>2.0109999999999998E-4</v>
      </c>
      <c r="AG133" s="146">
        <v>2.72E-4</v>
      </c>
      <c r="AH133" s="46">
        <v>3.076E-4</v>
      </c>
      <c r="AI133" s="46">
        <v>3.2830000000000001E-4</v>
      </c>
      <c r="AJ133" s="46">
        <v>3.414E-4</v>
      </c>
      <c r="AK133" s="241"/>
      <c r="AL133" s="168">
        <v>2.5719999999999996E-4</v>
      </c>
      <c r="AM133" s="146">
        <v>4.8860000000000006E-4</v>
      </c>
      <c r="AN133" s="46">
        <v>6.5660000000000002E-4</v>
      </c>
      <c r="AO133" s="46">
        <v>7.6449999999999999E-4</v>
      </c>
      <c r="AP133" s="46">
        <v>8.3100000000000003E-4</v>
      </c>
      <c r="AQ133" s="241"/>
      <c r="AR133" s="168">
        <v>1.2760444083972697E-4</v>
      </c>
      <c r="AS133" s="146"/>
      <c r="AT133" s="46"/>
      <c r="AU133" s="46"/>
      <c r="AV133" s="46"/>
      <c r="AW133" s="241"/>
      <c r="AX133" s="168">
        <v>2.9720000000000001E-4</v>
      </c>
      <c r="AY133" s="146">
        <v>4.1810000000000003E-4</v>
      </c>
      <c r="AZ133" s="46">
        <v>4.7310000000000001E-4</v>
      </c>
      <c r="BA133" s="46">
        <v>5.1020000000000004E-4</v>
      </c>
      <c r="BB133" s="46">
        <v>5.4070000000000008E-4</v>
      </c>
      <c r="BC133" s="241"/>
      <c r="BD133" s="168"/>
      <c r="BE133" s="146"/>
      <c r="BF133" s="46"/>
      <c r="BG133" s="46"/>
      <c r="BH133" s="46"/>
      <c r="BI133" s="241"/>
      <c r="BJ133" s="168"/>
      <c r="BK133" s="146"/>
      <c r="BL133" s="46"/>
      <c r="BM133" s="46"/>
      <c r="BN133" s="46"/>
      <c r="BO133" s="241"/>
      <c r="BP133" s="168"/>
      <c r="BQ133" s="146"/>
      <c r="BR133" s="46"/>
      <c r="BS133" s="46"/>
      <c r="BT133" s="46"/>
      <c r="BU133" s="241"/>
      <c r="BV133" s="168"/>
      <c r="BW133" s="146"/>
      <c r="BX133" s="46"/>
      <c r="BY133" s="46"/>
      <c r="BZ133" s="46"/>
      <c r="CA133" s="241"/>
      <c r="CB133" s="168"/>
      <c r="CC133" s="146"/>
      <c r="CD133" s="46"/>
      <c r="CE133" s="46"/>
      <c r="CF133" s="46"/>
      <c r="CG133" s="241"/>
      <c r="CH133" s="168"/>
      <c r="CI133" s="146"/>
      <c r="CJ133" s="46"/>
      <c r="CK133" s="46"/>
      <c r="CL133" s="46"/>
      <c r="CM133" s="241"/>
    </row>
    <row r="134" spans="1:91" s="281" customFormat="1" ht="12.75" customHeight="1" x14ac:dyDescent="0.2">
      <c r="A134" s="94" t="s">
        <v>19</v>
      </c>
      <c r="B134" s="162">
        <v>7.3277801665950023E-6</v>
      </c>
      <c r="C134" s="139"/>
      <c r="D134" s="24"/>
      <c r="E134" s="24"/>
      <c r="F134" s="24"/>
      <c r="G134" s="241"/>
      <c r="H134" s="24">
        <v>7.8457749677821839E-6</v>
      </c>
      <c r="I134" s="24"/>
      <c r="J134" s="24"/>
      <c r="K134" s="24"/>
      <c r="L134" s="24"/>
      <c r="M134" s="241"/>
      <c r="N134" s="24"/>
      <c r="O134" s="24"/>
      <c r="P134" s="24"/>
      <c r="Q134" s="24"/>
      <c r="R134" s="24"/>
      <c r="S134" s="241"/>
      <c r="T134" s="24">
        <v>8.3794580665907641E-6</v>
      </c>
      <c r="U134" s="24">
        <v>8.2819999999999996E-6</v>
      </c>
      <c r="V134" s="24">
        <v>8.4789999999999996E-6</v>
      </c>
      <c r="W134" s="24">
        <v>8.7979999999999995E-6</v>
      </c>
      <c r="X134" s="24">
        <v>9.0310000000000004E-6</v>
      </c>
      <c r="Y134" s="241"/>
      <c r="Z134" s="162">
        <v>7.5689999999999999E-6</v>
      </c>
      <c r="AA134" s="139">
        <v>7.8720000000000002E-6</v>
      </c>
      <c r="AB134" s="24">
        <v>8.3019999999999995E-6</v>
      </c>
      <c r="AC134" s="24">
        <v>8.6519999999999995E-6</v>
      </c>
      <c r="AD134" s="24">
        <v>8.9420000000000001E-6</v>
      </c>
      <c r="AE134" s="241"/>
      <c r="AF134" s="162">
        <v>1.432E-5</v>
      </c>
      <c r="AG134" s="139">
        <v>1.861E-5</v>
      </c>
      <c r="AH134" s="24">
        <v>2.0769999999999999E-5</v>
      </c>
      <c r="AI134" s="24">
        <v>2.2180000000000001E-5</v>
      </c>
      <c r="AJ134" s="24">
        <v>2.321E-5</v>
      </c>
      <c r="AK134" s="241"/>
      <c r="AL134" s="162">
        <v>2.8209999999999999E-5</v>
      </c>
      <c r="AM134" s="139">
        <v>8.6680000000000004E-5</v>
      </c>
      <c r="AN134" s="24">
        <v>1.6919999999999999E-4</v>
      </c>
      <c r="AO134" s="24">
        <v>2.6410000000000002E-4</v>
      </c>
      <c r="AP134" s="24">
        <v>3.6239999999999997E-4</v>
      </c>
      <c r="AQ134" s="241"/>
      <c r="AR134" s="162">
        <v>6.1412135088428173E-6</v>
      </c>
      <c r="AS134" s="139"/>
      <c r="AT134" s="24"/>
      <c r="AU134" s="24"/>
      <c r="AV134" s="24"/>
      <c r="AW134" s="241"/>
      <c r="AX134" s="162">
        <v>1.4410000000000001E-5</v>
      </c>
      <c r="AY134" s="139">
        <v>1.4419999999999999E-5</v>
      </c>
      <c r="AZ134" s="24">
        <v>1.3529999999999999E-5</v>
      </c>
      <c r="BA134" s="24">
        <v>1.3009999999999999E-5</v>
      </c>
      <c r="BB134" s="24">
        <v>1.278E-5</v>
      </c>
      <c r="BC134" s="241"/>
      <c r="BD134" s="162"/>
      <c r="BE134" s="139"/>
      <c r="BF134" s="24"/>
      <c r="BG134" s="24"/>
      <c r="BH134" s="24"/>
      <c r="BI134" s="241"/>
      <c r="BJ134" s="162"/>
      <c r="BK134" s="139"/>
      <c r="BL134" s="24"/>
      <c r="BM134" s="24"/>
      <c r="BN134" s="24"/>
      <c r="BO134" s="241"/>
      <c r="BP134" s="162"/>
      <c r="BQ134" s="139"/>
      <c r="BR134" s="24"/>
      <c r="BS134" s="24"/>
      <c r="BT134" s="24"/>
      <c r="BU134" s="241"/>
      <c r="BV134" s="162"/>
      <c r="BW134" s="139"/>
      <c r="BX134" s="24"/>
      <c r="BY134" s="24"/>
      <c r="BZ134" s="24"/>
      <c r="CA134" s="241"/>
      <c r="CB134" s="162"/>
      <c r="CC134" s="139"/>
      <c r="CD134" s="24"/>
      <c r="CE134" s="24"/>
      <c r="CF134" s="24"/>
      <c r="CG134" s="241"/>
      <c r="CH134" s="162"/>
      <c r="CI134" s="139"/>
      <c r="CJ134" s="24"/>
      <c r="CK134" s="24"/>
      <c r="CL134" s="24"/>
      <c r="CM134" s="241"/>
    </row>
    <row r="135" spans="1:91" s="281" customFormat="1" ht="12.75" customHeight="1" x14ac:dyDescent="0.2">
      <c r="A135" s="95" t="s">
        <v>20</v>
      </c>
      <c r="B135" s="168">
        <v>1.446956591302261E-7</v>
      </c>
      <c r="C135" s="146"/>
      <c r="D135" s="46"/>
      <c r="E135" s="46"/>
      <c r="F135" s="46"/>
      <c r="G135" s="241"/>
      <c r="H135" s="46">
        <v>1.8144104782708927E-7</v>
      </c>
      <c r="I135" s="46"/>
      <c r="J135" s="46"/>
      <c r="K135" s="46"/>
      <c r="L135" s="46"/>
      <c r="M135" s="241"/>
      <c r="N135" s="46"/>
      <c r="O135" s="46"/>
      <c r="P135" s="46"/>
      <c r="Q135" s="46"/>
      <c r="R135" s="46"/>
      <c r="S135" s="241"/>
      <c r="T135" s="46">
        <v>1.7763090864484599E-7</v>
      </c>
      <c r="U135" s="46">
        <v>1.7130000000000001E-7</v>
      </c>
      <c r="V135" s="46">
        <v>1.7380000000000001E-7</v>
      </c>
      <c r="W135" s="46">
        <v>1.8E-7</v>
      </c>
      <c r="X135" s="46">
        <v>1.8440000000000001E-7</v>
      </c>
      <c r="Y135" s="241"/>
      <c r="Z135" s="168">
        <v>1.5840000000000002E-7</v>
      </c>
      <c r="AA135" s="146">
        <v>1.624E-7</v>
      </c>
      <c r="AB135" s="46">
        <v>1.709E-7</v>
      </c>
      <c r="AC135" s="46">
        <v>1.7799999999999998E-7</v>
      </c>
      <c r="AD135" s="46">
        <v>1.8410000000000001E-7</v>
      </c>
      <c r="AE135" s="241"/>
      <c r="AF135" s="168">
        <v>3.4089999999999999E-7</v>
      </c>
      <c r="AG135" s="146">
        <v>4.446E-7</v>
      </c>
      <c r="AH135" s="46">
        <v>4.9620000000000001E-7</v>
      </c>
      <c r="AI135" s="46">
        <v>5.3069999999999995E-7</v>
      </c>
      <c r="AJ135" s="46">
        <v>5.5659999999999999E-7</v>
      </c>
      <c r="AK135" s="241"/>
      <c r="AL135" s="168">
        <v>1.0760000000000002E-6</v>
      </c>
      <c r="AM135" s="146">
        <v>4.763E-6</v>
      </c>
      <c r="AN135" s="46">
        <v>1.1880000000000001E-5</v>
      </c>
      <c r="AO135" s="46">
        <v>2.196E-5</v>
      </c>
      <c r="AP135" s="46">
        <v>3.3990000000000005E-5</v>
      </c>
      <c r="AQ135" s="241"/>
      <c r="AR135" s="168">
        <v>1.2060419299241879E-7</v>
      </c>
      <c r="AS135" s="146"/>
      <c r="AT135" s="46"/>
      <c r="AU135" s="46"/>
      <c r="AV135" s="46"/>
      <c r="AW135" s="241"/>
      <c r="AX135" s="168">
        <v>3.2579999999999997E-7</v>
      </c>
      <c r="AY135" s="146">
        <v>3.185E-7</v>
      </c>
      <c r="AZ135" s="46">
        <v>2.938E-7</v>
      </c>
      <c r="BA135" s="46">
        <v>2.7950000000000003E-7</v>
      </c>
      <c r="BB135" s="46">
        <v>2.7250000000000004E-7</v>
      </c>
      <c r="BC135" s="241"/>
      <c r="BD135" s="168"/>
      <c r="BE135" s="146"/>
      <c r="BF135" s="46"/>
      <c r="BG135" s="46"/>
      <c r="BH135" s="46"/>
      <c r="BI135" s="241"/>
      <c r="BJ135" s="168"/>
      <c r="BK135" s="146"/>
      <c r="BL135" s="46"/>
      <c r="BM135" s="46"/>
      <c r="BN135" s="46"/>
      <c r="BO135" s="241"/>
      <c r="BP135" s="168"/>
      <c r="BQ135" s="146"/>
      <c r="BR135" s="46"/>
      <c r="BS135" s="46"/>
      <c r="BT135" s="46"/>
      <c r="BU135" s="241"/>
      <c r="BV135" s="168"/>
      <c r="BW135" s="146"/>
      <c r="BX135" s="46"/>
      <c r="BY135" s="46"/>
      <c r="BZ135" s="46"/>
      <c r="CA135" s="241"/>
      <c r="CB135" s="168"/>
      <c r="CC135" s="146"/>
      <c r="CD135" s="46"/>
      <c r="CE135" s="46"/>
      <c r="CF135" s="46"/>
      <c r="CG135" s="241"/>
      <c r="CH135" s="168"/>
      <c r="CI135" s="146"/>
      <c r="CJ135" s="46"/>
      <c r="CK135" s="46"/>
      <c r="CL135" s="46"/>
      <c r="CM135" s="241"/>
    </row>
    <row r="136" spans="1:91" s="281" customFormat="1" ht="12.75" customHeight="1" x14ac:dyDescent="0.2">
      <c r="A136" s="94" t="s">
        <v>21</v>
      </c>
      <c r="B136" s="162">
        <v>1.1029669109926702E-8</v>
      </c>
      <c r="C136" s="139"/>
      <c r="D136" s="24"/>
      <c r="E136" s="24"/>
      <c r="F136" s="24"/>
      <c r="G136" s="241"/>
      <c r="H136" s="24">
        <v>1.4233220014219847E-8</v>
      </c>
      <c r="I136" s="24"/>
      <c r="J136" s="24"/>
      <c r="K136" s="24"/>
      <c r="L136" s="24"/>
      <c r="M136" s="241"/>
      <c r="N136" s="24"/>
      <c r="O136" s="24"/>
      <c r="P136" s="24"/>
      <c r="Q136" s="24"/>
      <c r="R136" s="24"/>
      <c r="S136" s="241"/>
      <c r="T136" s="24">
        <v>8.8915471725939238E-9</v>
      </c>
      <c r="U136" s="24">
        <v>8.0090000000000008E-9</v>
      </c>
      <c r="V136" s="24">
        <v>7.9500000000000001E-9</v>
      </c>
      <c r="W136" s="24">
        <v>8.2059999999999992E-9</v>
      </c>
      <c r="X136" s="24">
        <v>8.4030000000000009E-9</v>
      </c>
      <c r="Y136" s="241"/>
      <c r="Z136" s="162">
        <v>8.4150000000000012E-9</v>
      </c>
      <c r="AA136" s="139">
        <v>8.2730000000000007E-9</v>
      </c>
      <c r="AB136" s="24">
        <v>8.6440000000000012E-9</v>
      </c>
      <c r="AC136" s="24">
        <v>9.0089999999999998E-9</v>
      </c>
      <c r="AD136" s="24">
        <v>9.3430000000000013E-9</v>
      </c>
      <c r="AE136" s="241"/>
      <c r="AF136" s="162">
        <v>1.99E-8</v>
      </c>
      <c r="AG136" s="139">
        <v>2.5049999999999999E-8</v>
      </c>
      <c r="AH136" s="24">
        <v>2.7830000000000002E-8</v>
      </c>
      <c r="AI136" s="24">
        <v>2.9910000000000001E-8</v>
      </c>
      <c r="AJ136" s="24">
        <v>3.1609999999999997E-8</v>
      </c>
      <c r="AK136" s="241"/>
      <c r="AL136" s="162">
        <v>1.1690000000000001E-7</v>
      </c>
      <c r="AM136" s="139">
        <v>7.4600000000000004E-7</v>
      </c>
      <c r="AN136" s="24">
        <v>2.542E-6</v>
      </c>
      <c r="AO136" s="24">
        <v>6.0759999999999999E-6</v>
      </c>
      <c r="AP136" s="24">
        <v>1.1619999999999999E-5</v>
      </c>
      <c r="AQ136" s="241"/>
      <c r="AR136" s="162">
        <v>9.1593184379565821E-9</v>
      </c>
      <c r="AS136" s="139"/>
      <c r="AT136" s="24"/>
      <c r="AU136" s="24"/>
      <c r="AV136" s="24"/>
      <c r="AW136" s="241"/>
      <c r="AX136" s="162">
        <v>2.8400000000000003E-8</v>
      </c>
      <c r="AY136" s="139">
        <v>2.6939999999999998E-8</v>
      </c>
      <c r="AZ136" s="24">
        <v>2.433E-8</v>
      </c>
      <c r="BA136" s="24">
        <v>2.2859999999999998E-8</v>
      </c>
      <c r="BB136" s="24">
        <v>2.2089999999999998E-8</v>
      </c>
      <c r="BC136" s="241"/>
      <c r="BD136" s="162"/>
      <c r="BE136" s="139"/>
      <c r="BF136" s="24"/>
      <c r="BG136" s="24"/>
      <c r="BH136" s="24"/>
      <c r="BI136" s="241"/>
      <c r="BJ136" s="162"/>
      <c r="BK136" s="139"/>
      <c r="BL136" s="24"/>
      <c r="BM136" s="24"/>
      <c r="BN136" s="24"/>
      <c r="BO136" s="241"/>
      <c r="BP136" s="162"/>
      <c r="BQ136" s="139"/>
      <c r="BR136" s="24"/>
      <c r="BS136" s="24"/>
      <c r="BT136" s="24"/>
      <c r="BU136" s="241"/>
      <c r="BV136" s="162"/>
      <c r="BW136" s="139"/>
      <c r="BX136" s="24"/>
      <c r="BY136" s="24"/>
      <c r="BZ136" s="24"/>
      <c r="CA136" s="241"/>
      <c r="CB136" s="162"/>
      <c r="CC136" s="139"/>
      <c r="CD136" s="24"/>
      <c r="CE136" s="24"/>
      <c r="CF136" s="24"/>
      <c r="CG136" s="241"/>
      <c r="CH136" s="162"/>
      <c r="CI136" s="139"/>
      <c r="CJ136" s="24"/>
      <c r="CK136" s="24"/>
      <c r="CL136" s="24"/>
      <c r="CM136" s="241"/>
    </row>
    <row r="137" spans="1:91" s="281" customFormat="1" ht="12.75" customHeight="1" x14ac:dyDescent="0.2">
      <c r="A137" s="94" t="s">
        <v>36</v>
      </c>
      <c r="B137" s="162">
        <v>4.6168614941551752E-17</v>
      </c>
      <c r="C137" s="139"/>
      <c r="D137" s="24"/>
      <c r="E137" s="24"/>
      <c r="F137" s="24"/>
      <c r="G137" s="241"/>
      <c r="H137" s="24">
        <v>7.3846706510882029E-15</v>
      </c>
      <c r="I137" s="24"/>
      <c r="J137" s="24"/>
      <c r="K137" s="24"/>
      <c r="L137" s="24"/>
      <c r="M137" s="241"/>
      <c r="N137" s="24"/>
      <c r="O137" s="24"/>
      <c r="P137" s="24"/>
      <c r="Q137" s="24"/>
      <c r="R137" s="24"/>
      <c r="S137" s="241"/>
      <c r="T137" s="24">
        <v>4.3597586192729936E-15</v>
      </c>
      <c r="U137" s="24">
        <v>3.6939999999999997E-15</v>
      </c>
      <c r="V137" s="24">
        <v>3.5770000000000003E-15</v>
      </c>
      <c r="W137" s="24">
        <v>3.6629999999999998E-15</v>
      </c>
      <c r="X137" s="24">
        <v>3.7289999999999997E-15</v>
      </c>
      <c r="Y137" s="241"/>
      <c r="Z137" s="162">
        <v>3.98E-15</v>
      </c>
      <c r="AA137" s="139">
        <v>3.7539999999999999E-15</v>
      </c>
      <c r="AB137" s="24">
        <v>3.8759999999999999E-15</v>
      </c>
      <c r="AC137" s="24">
        <v>4.0210000000000005E-15</v>
      </c>
      <c r="AD137" s="24">
        <v>4.1650000000000004E-15</v>
      </c>
      <c r="AE137" s="241"/>
      <c r="AF137" s="162">
        <v>1E-14</v>
      </c>
      <c r="AG137" s="139">
        <v>1.1949999999999999E-14</v>
      </c>
      <c r="AH137" s="24">
        <v>1.301E-14</v>
      </c>
      <c r="AI137" s="24">
        <v>1.3900000000000001E-14</v>
      </c>
      <c r="AJ137" s="24">
        <v>1.47E-14</v>
      </c>
      <c r="AK137" s="241"/>
      <c r="AL137" s="162">
        <v>1.118E-13</v>
      </c>
      <c r="AM137" s="139">
        <v>9.3239999999999994E-13</v>
      </c>
      <c r="AN137" s="24">
        <v>3.8139999999999997E-12</v>
      </c>
      <c r="AO137" s="24">
        <v>1.036E-11</v>
      </c>
      <c r="AP137" s="24">
        <v>2.1630000000000001E-11</v>
      </c>
      <c r="AQ137" s="241"/>
      <c r="AR137" s="162">
        <v>3.734129822833265E-17</v>
      </c>
      <c r="AS137" s="139"/>
      <c r="AT137" s="24"/>
      <c r="AU137" s="24"/>
      <c r="AV137" s="24"/>
      <c r="AW137" s="241"/>
      <c r="AX137" s="162">
        <v>1.281E-16</v>
      </c>
      <c r="AY137" s="139">
        <v>1.122E-16</v>
      </c>
      <c r="AZ137" s="24">
        <v>9.6440000000000008E-17</v>
      </c>
      <c r="BA137" s="24">
        <v>8.7719999999999999E-17</v>
      </c>
      <c r="BB137" s="24">
        <v>8.2890000000000002E-17</v>
      </c>
      <c r="BC137" s="241"/>
      <c r="BD137" s="162"/>
      <c r="BE137" s="139"/>
      <c r="BF137" s="24"/>
      <c r="BG137" s="24"/>
      <c r="BH137" s="24"/>
      <c r="BI137" s="241"/>
      <c r="BJ137" s="162"/>
      <c r="BK137" s="139"/>
      <c r="BL137" s="24"/>
      <c r="BM137" s="24"/>
      <c r="BN137" s="24"/>
      <c r="BO137" s="241"/>
      <c r="BP137" s="162"/>
      <c r="BQ137" s="139"/>
      <c r="BR137" s="24"/>
      <c r="BS137" s="24"/>
      <c r="BT137" s="24"/>
      <c r="BU137" s="241"/>
      <c r="BV137" s="162"/>
      <c r="BW137" s="139"/>
      <c r="BX137" s="24"/>
      <c r="BY137" s="24"/>
      <c r="BZ137" s="24"/>
      <c r="CA137" s="241"/>
      <c r="CB137" s="162"/>
      <c r="CC137" s="139"/>
      <c r="CD137" s="24"/>
      <c r="CE137" s="24"/>
      <c r="CF137" s="24"/>
      <c r="CG137" s="241"/>
      <c r="CH137" s="162"/>
      <c r="CI137" s="139"/>
      <c r="CJ137" s="24"/>
      <c r="CK137" s="24"/>
      <c r="CL137" s="24"/>
      <c r="CM137" s="241"/>
    </row>
    <row r="138" spans="1:91" s="281" customFormat="1" ht="12.75" customHeight="1" x14ac:dyDescent="0.2">
      <c r="A138" s="94" t="s">
        <v>83</v>
      </c>
      <c r="B138" s="162">
        <v>1.6979490615281543E-10</v>
      </c>
      <c r="C138" s="139"/>
      <c r="D138" s="24"/>
      <c r="E138" s="24"/>
      <c r="F138" s="24"/>
      <c r="G138" s="241"/>
      <c r="H138" s="24">
        <v>3.1335089009520683E-10</v>
      </c>
      <c r="I138" s="24"/>
      <c r="J138" s="24"/>
      <c r="K138" s="24"/>
      <c r="L138" s="24"/>
      <c r="M138" s="241"/>
      <c r="N138" s="24"/>
      <c r="O138" s="24"/>
      <c r="P138" s="24"/>
      <c r="Q138" s="24"/>
      <c r="R138" s="24"/>
      <c r="S138" s="241"/>
      <c r="T138" s="24">
        <v>1.7694078856058392E-10</v>
      </c>
      <c r="U138" s="24">
        <v>1.5559E-10</v>
      </c>
      <c r="V138" s="24">
        <v>1.5279E-10</v>
      </c>
      <c r="W138" s="24">
        <v>1.5698999999999999E-10</v>
      </c>
      <c r="X138" s="24">
        <v>1.6029E-10</v>
      </c>
      <c r="Y138" s="241"/>
      <c r="Z138" s="162">
        <v>1.6059999999999999E-10</v>
      </c>
      <c r="AA138" s="139">
        <v>1.5578999999999999E-10</v>
      </c>
      <c r="AB138" s="24">
        <v>1.619E-10</v>
      </c>
      <c r="AC138" s="24">
        <v>1.683E-10</v>
      </c>
      <c r="AD138" s="24">
        <v>1.7440000000000001E-10</v>
      </c>
      <c r="AE138" s="241"/>
      <c r="AF138" s="162">
        <v>3.9971999999999999E-10</v>
      </c>
      <c r="AG138" s="139">
        <v>4.9567000000000001E-10</v>
      </c>
      <c r="AH138" s="24">
        <v>5.4628999999999998E-10</v>
      </c>
      <c r="AI138" s="24">
        <v>5.8540999999999995E-10</v>
      </c>
      <c r="AJ138" s="24">
        <v>6.1843E-10</v>
      </c>
      <c r="AK138" s="241"/>
      <c r="AL138" s="162">
        <v>3.0765999999999999E-9</v>
      </c>
      <c r="AM138" s="139">
        <v>2.1621000000000002E-8</v>
      </c>
      <c r="AN138" s="24">
        <v>7.8112000000000005E-8</v>
      </c>
      <c r="AO138" s="24">
        <v>1.9390999999999999E-7</v>
      </c>
      <c r="AP138" s="24">
        <v>3.8024000000000002E-7</v>
      </c>
      <c r="AQ138" s="241"/>
      <c r="AR138" s="341"/>
      <c r="AS138" s="139"/>
      <c r="AT138" s="24"/>
      <c r="AU138" s="24"/>
      <c r="AV138" s="24"/>
      <c r="AW138" s="241"/>
      <c r="AX138" s="341"/>
      <c r="AY138" s="342"/>
      <c r="AZ138" s="44"/>
      <c r="BA138" s="44"/>
      <c r="BB138" s="44"/>
      <c r="BC138" s="241"/>
      <c r="BD138" s="162"/>
      <c r="BE138" s="139"/>
      <c r="BF138" s="24"/>
      <c r="BG138" s="24"/>
      <c r="BH138" s="24"/>
      <c r="BI138" s="241"/>
      <c r="BJ138" s="162"/>
      <c r="BK138" s="139"/>
      <c r="BL138" s="24"/>
      <c r="BM138" s="24"/>
      <c r="BN138" s="24"/>
      <c r="BO138" s="241"/>
      <c r="BP138" s="162"/>
      <c r="BQ138" s="139"/>
      <c r="BR138" s="24"/>
      <c r="BS138" s="24"/>
      <c r="BT138" s="24"/>
      <c r="BU138" s="241"/>
      <c r="BV138" s="162"/>
      <c r="BW138" s="139"/>
      <c r="BX138" s="24"/>
      <c r="BY138" s="24"/>
      <c r="BZ138" s="24"/>
      <c r="CA138" s="241"/>
      <c r="CB138" s="162"/>
      <c r="CC138" s="139"/>
      <c r="CD138" s="24"/>
      <c r="CE138" s="24"/>
      <c r="CF138" s="24"/>
      <c r="CG138" s="241"/>
      <c r="CH138" s="162"/>
      <c r="CI138" s="139"/>
      <c r="CJ138" s="24"/>
      <c r="CK138" s="24"/>
      <c r="CL138" s="24"/>
      <c r="CM138" s="241"/>
    </row>
    <row r="139" spans="1:91" s="281" customFormat="1" ht="12.75" customHeight="1" x14ac:dyDescent="0.2">
      <c r="A139" s="95" t="s">
        <v>39</v>
      </c>
      <c r="B139" s="168">
        <v>4.8207769411186441E-11</v>
      </c>
      <c r="C139" s="146"/>
      <c r="D139" s="46"/>
      <c r="E139" s="46"/>
      <c r="F139" s="46"/>
      <c r="G139" s="241"/>
      <c r="H139" s="46">
        <v>9.891237717541817E-11</v>
      </c>
      <c r="I139" s="46"/>
      <c r="J139" s="46"/>
      <c r="K139" s="46"/>
      <c r="L139" s="46"/>
      <c r="M139" s="241"/>
      <c r="N139" s="46"/>
      <c r="O139" s="46"/>
      <c r="P139" s="46"/>
      <c r="Q139" s="46"/>
      <c r="R139" s="46"/>
      <c r="S139" s="241"/>
      <c r="T139" s="46">
        <v>5.4289446628616214E-11</v>
      </c>
      <c r="U139" s="46">
        <v>4.8379999999999999E-11</v>
      </c>
      <c r="V139" s="46">
        <v>4.7719999999999998E-11</v>
      </c>
      <c r="W139" s="46">
        <v>4.9100000000000004E-11</v>
      </c>
      <c r="X139" s="46">
        <v>5.0149999999999996E-11</v>
      </c>
      <c r="Y139" s="241"/>
      <c r="Z139" s="168">
        <v>4.868E-11</v>
      </c>
      <c r="AA139" s="146">
        <v>4.7800000000000006E-11</v>
      </c>
      <c r="AB139" s="46">
        <v>4.9860000000000003E-11</v>
      </c>
      <c r="AC139" s="46">
        <v>5.1900000000000003E-11</v>
      </c>
      <c r="AD139" s="46">
        <v>5.3769999999999999E-11</v>
      </c>
      <c r="AE139" s="241"/>
      <c r="AF139" s="168">
        <v>1.3520000000000001E-10</v>
      </c>
      <c r="AG139" s="146">
        <v>1.7270000000000001E-10</v>
      </c>
      <c r="AH139" s="46">
        <v>1.9210000000000001E-10</v>
      </c>
      <c r="AI139" s="46">
        <v>2.0650000000000001E-10</v>
      </c>
      <c r="AJ139" s="46">
        <v>2.1829999999999999E-10</v>
      </c>
      <c r="AK139" s="241"/>
      <c r="AL139" s="168">
        <v>1.7249999999999999E-9</v>
      </c>
      <c r="AM139" s="146">
        <v>1.5840000000000002E-8</v>
      </c>
      <c r="AN139" s="46">
        <v>6.6710000000000006E-8</v>
      </c>
      <c r="AO139" s="46">
        <v>1.8169999999999999E-7</v>
      </c>
      <c r="AP139" s="46">
        <v>3.7950000000000003E-7</v>
      </c>
      <c r="AQ139" s="241"/>
      <c r="AR139" s="168">
        <v>1.8078959643161248E-10</v>
      </c>
      <c r="AS139" s="146"/>
      <c r="AT139" s="46"/>
      <c r="AU139" s="46"/>
      <c r="AV139" s="46"/>
      <c r="AW139" s="241"/>
      <c r="AX139" s="168">
        <v>1.463E-10</v>
      </c>
      <c r="AY139" s="146">
        <v>1.393E-10</v>
      </c>
      <c r="AZ139" s="46">
        <v>1.2579999999999999E-10</v>
      </c>
      <c r="BA139" s="46">
        <v>1.1829999999999999E-10</v>
      </c>
      <c r="BB139" s="46">
        <v>1.144E-10</v>
      </c>
      <c r="BC139" s="241"/>
      <c r="BD139" s="168"/>
      <c r="BE139" s="146"/>
      <c r="BF139" s="46"/>
      <c r="BG139" s="46"/>
      <c r="BH139" s="46"/>
      <c r="BI139" s="241"/>
      <c r="BJ139" s="168"/>
      <c r="BK139" s="146"/>
      <c r="BL139" s="46"/>
      <c r="BM139" s="46"/>
      <c r="BN139" s="46"/>
      <c r="BO139" s="241"/>
      <c r="BP139" s="168"/>
      <c r="BQ139" s="146"/>
      <c r="BR139" s="46"/>
      <c r="BS139" s="46"/>
      <c r="BT139" s="46"/>
      <c r="BU139" s="241"/>
      <c r="BV139" s="168"/>
      <c r="BW139" s="146"/>
      <c r="BX139" s="46"/>
      <c r="BY139" s="46"/>
      <c r="BZ139" s="46"/>
      <c r="CA139" s="241"/>
      <c r="CB139" s="168"/>
      <c r="CC139" s="146"/>
      <c r="CD139" s="46"/>
      <c r="CE139" s="46"/>
      <c r="CF139" s="46"/>
      <c r="CG139" s="241"/>
      <c r="CH139" s="168"/>
      <c r="CI139" s="146"/>
      <c r="CJ139" s="46"/>
      <c r="CK139" s="46"/>
      <c r="CL139" s="46"/>
      <c r="CM139" s="241"/>
    </row>
    <row r="140" spans="1:91" s="281" customFormat="1" ht="12.75" customHeight="1" x14ac:dyDescent="0.2">
      <c r="A140" s="94" t="s">
        <v>37</v>
      </c>
      <c r="B140" s="162">
        <v>3.5663862564438029E-11</v>
      </c>
      <c r="C140" s="139"/>
      <c r="D140" s="24"/>
      <c r="E140" s="24"/>
      <c r="F140" s="24"/>
      <c r="G140" s="241"/>
      <c r="H140" s="24">
        <v>5.9294414312225343E-11</v>
      </c>
      <c r="I140" s="24"/>
      <c r="J140" s="24"/>
      <c r="K140" s="24"/>
      <c r="L140" s="24"/>
      <c r="M140" s="241"/>
      <c r="N140" s="24"/>
      <c r="O140" s="24"/>
      <c r="P140" s="24"/>
      <c r="Q140" s="24"/>
      <c r="R140" s="24"/>
      <c r="S140" s="241"/>
      <c r="T140" s="24">
        <v>3.7435513962094252E-11</v>
      </c>
      <c r="U140" s="24">
        <v>3.1365E-11</v>
      </c>
      <c r="V140" s="24">
        <v>3.0331999999999998E-11</v>
      </c>
      <c r="W140" s="24">
        <v>3.1103999999999997E-11</v>
      </c>
      <c r="X140" s="24">
        <v>3.1714999999999997E-11</v>
      </c>
      <c r="Y140" s="241"/>
      <c r="Z140" s="162">
        <v>3.6157000000000001E-11</v>
      </c>
      <c r="AA140" s="139">
        <v>3.3840999999999998E-11</v>
      </c>
      <c r="AB140" s="24">
        <v>3.4952999999999999E-11</v>
      </c>
      <c r="AC140" s="24">
        <v>3.6316000000000002E-11</v>
      </c>
      <c r="AD140" s="24">
        <v>3.7678000000000002E-11</v>
      </c>
      <c r="AE140" s="241"/>
      <c r="AF140" s="162">
        <v>8.9035000000000006E-11</v>
      </c>
      <c r="AG140" s="139">
        <v>1.0490000000000001E-10</v>
      </c>
      <c r="AH140" s="24">
        <v>1.1391E-10</v>
      </c>
      <c r="AI140" s="24">
        <v>1.2193000000000001E-10</v>
      </c>
      <c r="AJ140" s="24">
        <v>1.2924000000000001E-10</v>
      </c>
      <c r="AK140" s="241"/>
      <c r="AL140" s="162">
        <v>1.0163999999999999E-9</v>
      </c>
      <c r="AM140" s="139">
        <v>8.015299999999999E-9</v>
      </c>
      <c r="AN140" s="24">
        <v>3.1374E-8</v>
      </c>
      <c r="AO140" s="24">
        <v>8.2289000000000003E-8</v>
      </c>
      <c r="AP140" s="24">
        <v>1.6758E-7</v>
      </c>
      <c r="AQ140" s="241"/>
      <c r="AR140" s="162">
        <v>2.9431991348972813E-11</v>
      </c>
      <c r="AS140" s="139"/>
      <c r="AT140" s="24"/>
      <c r="AU140" s="24"/>
      <c r="AV140" s="24"/>
      <c r="AW140" s="241"/>
      <c r="AX140" s="162">
        <v>9.8650000000000003E-11</v>
      </c>
      <c r="AY140" s="139">
        <v>9.1009999999999991E-11</v>
      </c>
      <c r="AZ140" s="24">
        <v>8.0719999999999994E-11</v>
      </c>
      <c r="BA140" s="24">
        <v>7.4930000000000006E-11</v>
      </c>
      <c r="BB140" s="24">
        <v>7.1829999999999999E-11</v>
      </c>
      <c r="BC140" s="241"/>
      <c r="BD140" s="162"/>
      <c r="BE140" s="139"/>
      <c r="BF140" s="24"/>
      <c r="BG140" s="24"/>
      <c r="BH140" s="24"/>
      <c r="BI140" s="241"/>
      <c r="BJ140" s="162"/>
      <c r="BK140" s="139"/>
      <c r="BL140" s="24"/>
      <c r="BM140" s="24"/>
      <c r="BN140" s="24"/>
      <c r="BO140" s="241"/>
      <c r="BP140" s="162"/>
      <c r="BQ140" s="139"/>
      <c r="BR140" s="24"/>
      <c r="BS140" s="24"/>
      <c r="BT140" s="24"/>
      <c r="BU140" s="241"/>
      <c r="BV140" s="162"/>
      <c r="BW140" s="139"/>
      <c r="BX140" s="24"/>
      <c r="BY140" s="24"/>
      <c r="BZ140" s="24"/>
      <c r="CA140" s="241"/>
      <c r="CB140" s="162"/>
      <c r="CC140" s="139"/>
      <c r="CD140" s="24"/>
      <c r="CE140" s="24"/>
      <c r="CF140" s="24"/>
      <c r="CG140" s="241"/>
      <c r="CH140" s="162"/>
      <c r="CI140" s="139"/>
      <c r="CJ140" s="24"/>
      <c r="CK140" s="24"/>
      <c r="CL140" s="24"/>
      <c r="CM140" s="241"/>
    </row>
    <row r="141" spans="1:91" s="281" customFormat="1" ht="12.75" customHeight="1" x14ac:dyDescent="0.2">
      <c r="A141" s="97" t="s">
        <v>40</v>
      </c>
      <c r="B141" s="168">
        <v>1.7549485085447438E-11</v>
      </c>
      <c r="C141" s="146"/>
      <c r="D141" s="46"/>
      <c r="E141" s="46"/>
      <c r="F141" s="46"/>
      <c r="G141" s="241"/>
      <c r="H141" s="46">
        <v>3.4937904082691439E-11</v>
      </c>
      <c r="I141" s="46"/>
      <c r="J141" s="46"/>
      <c r="K141" s="46"/>
      <c r="L141" s="46"/>
      <c r="M141" s="241"/>
      <c r="N141" s="46"/>
      <c r="O141" s="46"/>
      <c r="P141" s="46"/>
      <c r="Q141" s="46"/>
      <c r="R141" s="46"/>
      <c r="S141" s="241"/>
      <c r="T141" s="46">
        <v>2.1563752198101797E-11</v>
      </c>
      <c r="U141" s="46">
        <v>1.806E-11</v>
      </c>
      <c r="V141" s="46">
        <v>1.744E-11</v>
      </c>
      <c r="W141" s="46">
        <v>1.7869999999999999E-11</v>
      </c>
      <c r="X141" s="46">
        <v>1.8210000000000001E-11</v>
      </c>
      <c r="Y141" s="241"/>
      <c r="Z141" s="168">
        <v>2.035E-11</v>
      </c>
      <c r="AA141" s="146">
        <v>1.908E-11</v>
      </c>
      <c r="AB141" s="46">
        <v>1.9709999999999999E-11</v>
      </c>
      <c r="AC141" s="46">
        <v>2.046E-11</v>
      </c>
      <c r="AD141" s="46">
        <v>2.1219999999999999E-11</v>
      </c>
      <c r="AE141" s="241"/>
      <c r="AF141" s="168">
        <v>5.3310000000000001E-11</v>
      </c>
      <c r="AG141" s="146">
        <v>6.3410000000000004E-11</v>
      </c>
      <c r="AH141" s="46">
        <v>6.9029999999999993E-11</v>
      </c>
      <c r="AI141" s="46">
        <v>7.3890000000000003E-11</v>
      </c>
      <c r="AJ141" s="46">
        <v>7.8319999999999994E-11</v>
      </c>
      <c r="AK141" s="241"/>
      <c r="AL141" s="168">
        <v>7.1049999999999998E-10</v>
      </c>
      <c r="AM141" s="146">
        <v>6.2419999999999997E-9</v>
      </c>
      <c r="AN141" s="46">
        <v>2.611E-8</v>
      </c>
      <c r="AO141" s="46">
        <v>7.135E-8</v>
      </c>
      <c r="AP141" s="46">
        <v>1.4919999999999999E-7</v>
      </c>
      <c r="AQ141" s="241"/>
      <c r="AR141" s="168">
        <v>1.4480512576550116E-11</v>
      </c>
      <c r="AS141" s="146"/>
      <c r="AT141" s="46"/>
      <c r="AU141" s="46"/>
      <c r="AV141" s="46"/>
      <c r="AW141" s="241"/>
      <c r="AX141" s="168">
        <v>5.0630000000000004E-11</v>
      </c>
      <c r="AY141" s="146">
        <v>4.624E-11</v>
      </c>
      <c r="AZ141" s="46">
        <v>4.0729999999999998E-11</v>
      </c>
      <c r="BA141" s="46">
        <v>3.7650000000000001E-11</v>
      </c>
      <c r="BB141" s="46">
        <v>3.5979999999999995E-11</v>
      </c>
      <c r="BC141" s="241"/>
      <c r="BD141" s="168"/>
      <c r="BE141" s="146"/>
      <c r="BF141" s="46"/>
      <c r="BG141" s="46"/>
      <c r="BH141" s="46"/>
      <c r="BI141" s="241"/>
      <c r="BJ141" s="168"/>
      <c r="BK141" s="146"/>
      <c r="BL141" s="46"/>
      <c r="BM141" s="46"/>
      <c r="BN141" s="46"/>
      <c r="BO141" s="241"/>
      <c r="BP141" s="168"/>
      <c r="BQ141" s="146"/>
      <c r="BR141" s="46"/>
      <c r="BS141" s="46"/>
      <c r="BT141" s="46"/>
      <c r="BU141" s="241"/>
      <c r="BV141" s="168"/>
      <c r="BW141" s="146"/>
      <c r="BX141" s="46"/>
      <c r="BY141" s="46"/>
      <c r="BZ141" s="46"/>
      <c r="CA141" s="241"/>
      <c r="CB141" s="168"/>
      <c r="CC141" s="146"/>
      <c r="CD141" s="46"/>
      <c r="CE141" s="46"/>
      <c r="CF141" s="46"/>
      <c r="CG141" s="241"/>
      <c r="CH141" s="168"/>
      <c r="CI141" s="146"/>
      <c r="CJ141" s="46"/>
      <c r="CK141" s="46"/>
      <c r="CL141" s="46"/>
      <c r="CM141" s="241"/>
    </row>
    <row r="142" spans="1:91" s="281" customFormat="1" ht="12.75" customHeight="1" x14ac:dyDescent="0.2">
      <c r="A142" s="198" t="s">
        <v>64</v>
      </c>
      <c r="B142" s="194">
        <v>9.166724998250053E-12</v>
      </c>
      <c r="C142" s="139"/>
      <c r="D142" s="24"/>
      <c r="E142" s="24"/>
      <c r="F142" s="24"/>
      <c r="G142" s="241"/>
      <c r="H142" s="24">
        <v>8.6409548631655123E-12</v>
      </c>
      <c r="I142" s="24"/>
      <c r="J142" s="24"/>
      <c r="K142" s="24"/>
      <c r="L142" s="24"/>
      <c r="M142" s="241"/>
      <c r="N142" s="24"/>
      <c r="O142" s="24"/>
      <c r="P142" s="24"/>
      <c r="Q142" s="24"/>
      <c r="R142" s="24"/>
      <c r="S142" s="241"/>
      <c r="T142" s="24">
        <v>5.9950431667635511E-12</v>
      </c>
      <c r="U142" s="24">
        <v>4.7430000000000003E-12</v>
      </c>
      <c r="V142" s="24">
        <v>4.4930000000000003E-12</v>
      </c>
      <c r="W142" s="24">
        <v>4.5889999999999999E-12</v>
      </c>
      <c r="X142" s="24">
        <v>4.6629999999999998E-12</v>
      </c>
      <c r="Y142" s="241"/>
      <c r="Z142" s="194">
        <v>5.9669999999999999E-12</v>
      </c>
      <c r="AA142" s="139">
        <v>5.3689999999999994E-12</v>
      </c>
      <c r="AB142" s="24">
        <v>5.4989999999999999E-12</v>
      </c>
      <c r="AC142" s="24">
        <v>5.701E-12</v>
      </c>
      <c r="AD142" s="24">
        <v>5.9199999999999998E-12</v>
      </c>
      <c r="AE142" s="241"/>
      <c r="AF142" s="194">
        <v>1.591E-11</v>
      </c>
      <c r="AG142" s="139">
        <v>1.7830000000000001E-11</v>
      </c>
      <c r="AH142" s="24">
        <v>1.9069999999999999E-11</v>
      </c>
      <c r="AI142" s="24">
        <v>2.0360000000000001E-11</v>
      </c>
      <c r="AJ142" s="24">
        <v>2.1659999999999999E-11</v>
      </c>
      <c r="AK142" s="241"/>
      <c r="AL142" s="194">
        <v>3.2509999999999999E-10</v>
      </c>
      <c r="AM142" s="139">
        <v>3.4929999999999998E-9</v>
      </c>
      <c r="AN142" s="24">
        <v>1.6910000000000001E-8</v>
      </c>
      <c r="AO142" s="24">
        <v>5.1819999999999997E-8</v>
      </c>
      <c r="AP142" s="24">
        <v>1.1759999999999999E-7</v>
      </c>
      <c r="AQ142" s="241"/>
      <c r="AR142" s="194">
        <v>7.5352619751067627E-12</v>
      </c>
      <c r="AS142" s="139"/>
      <c r="AT142" s="24"/>
      <c r="AU142" s="24"/>
      <c r="AV142" s="24"/>
      <c r="AW142" s="241"/>
      <c r="AX142" s="194">
        <v>2.8940000000000002E-11</v>
      </c>
      <c r="AY142" s="139">
        <v>2.5499999999999999E-11</v>
      </c>
      <c r="AZ142" s="24">
        <v>2.1960000000000001E-11</v>
      </c>
      <c r="BA142" s="24">
        <v>2.0000000000000002E-11</v>
      </c>
      <c r="BB142" s="24">
        <v>1.8919999999999998E-11</v>
      </c>
      <c r="BC142" s="241"/>
      <c r="BD142" s="194"/>
      <c r="BE142" s="139"/>
      <c r="BF142" s="24"/>
      <c r="BG142" s="24"/>
      <c r="BH142" s="24"/>
      <c r="BI142" s="241"/>
      <c r="BJ142" s="194"/>
      <c r="BK142" s="139"/>
      <c r="BL142" s="24"/>
      <c r="BM142" s="24"/>
      <c r="BN142" s="24"/>
      <c r="BO142" s="241"/>
      <c r="BP142" s="194"/>
      <c r="BQ142" s="139"/>
      <c r="BR142" s="24"/>
      <c r="BS142" s="24"/>
      <c r="BT142" s="24"/>
      <c r="BU142" s="241"/>
      <c r="BV142" s="194"/>
      <c r="BW142" s="139"/>
      <c r="BX142" s="24"/>
      <c r="BY142" s="24"/>
      <c r="BZ142" s="24"/>
      <c r="CA142" s="241"/>
      <c r="CB142" s="194"/>
      <c r="CC142" s="139"/>
      <c r="CD142" s="24"/>
      <c r="CE142" s="24"/>
      <c r="CF142" s="24"/>
      <c r="CG142" s="241"/>
      <c r="CH142" s="194"/>
      <c r="CI142" s="139"/>
      <c r="CJ142" s="24"/>
      <c r="CK142" s="24"/>
      <c r="CL142" s="24"/>
      <c r="CM142" s="241"/>
    </row>
    <row r="143" spans="1:91" s="281" customFormat="1" ht="12.75" customHeight="1" x14ac:dyDescent="0.2">
      <c r="A143" s="355" t="s">
        <v>42</v>
      </c>
      <c r="B143" s="195">
        <v>1.0160202496215451E-7</v>
      </c>
      <c r="C143" s="143"/>
      <c r="D143" s="24"/>
      <c r="E143" s="24"/>
      <c r="F143" s="24"/>
      <c r="G143" s="241"/>
      <c r="H143" s="24">
        <v>9.2170852024621135E-8</v>
      </c>
      <c r="I143" s="24"/>
      <c r="J143" s="24"/>
      <c r="K143" s="24"/>
      <c r="L143" s="24"/>
      <c r="M143" s="241"/>
      <c r="N143" s="24">
        <v>1.0259559095720836E-7</v>
      </c>
      <c r="O143" s="24"/>
      <c r="P143" s="24"/>
      <c r="Q143" s="24"/>
      <c r="R143" s="24"/>
      <c r="S143" s="241"/>
      <c r="T143" s="24">
        <v>9.5256575108868983E-8</v>
      </c>
      <c r="U143" s="24">
        <v>9.2119999999999994E-8</v>
      </c>
      <c r="V143" s="24">
        <v>9.0890000000000002E-8</v>
      </c>
      <c r="W143" s="24">
        <v>9.0390000000000004E-8</v>
      </c>
      <c r="X143" s="24">
        <v>9.0090000000000008E-8</v>
      </c>
      <c r="Y143" s="241"/>
      <c r="Z143" s="195">
        <v>9.2280000000000003E-8</v>
      </c>
      <c r="AA143" s="143">
        <v>9.0029999999999993E-8</v>
      </c>
      <c r="AB143" s="24">
        <v>8.9299999999999999E-8</v>
      </c>
      <c r="AC143" s="24">
        <v>8.899999999999999E-8</v>
      </c>
      <c r="AD143" s="24">
        <v>8.8870000000000001E-8</v>
      </c>
      <c r="AE143" s="241"/>
      <c r="AF143" s="195">
        <v>9.0100000000000006E-8</v>
      </c>
      <c r="AG143" s="143">
        <v>8.7179999999999991E-8</v>
      </c>
      <c r="AH143" s="24">
        <v>8.6229999999999999E-8</v>
      </c>
      <c r="AI143" s="24">
        <v>8.5919999999999991E-8</v>
      </c>
      <c r="AJ143" s="24">
        <v>8.5870000000000001E-8</v>
      </c>
      <c r="AK143" s="241"/>
      <c r="AL143" s="195">
        <v>9.0179999999999991E-8</v>
      </c>
      <c r="AM143" s="143">
        <v>8.7499999999999996E-8</v>
      </c>
      <c r="AN143" s="24">
        <v>8.6760000000000004E-8</v>
      </c>
      <c r="AO143" s="24">
        <v>8.6659999999999996E-8</v>
      </c>
      <c r="AP143" s="24">
        <v>8.6679999999999993E-8</v>
      </c>
      <c r="AQ143" s="241"/>
      <c r="AR143" s="195">
        <v>1.0270357064943126E-7</v>
      </c>
      <c r="AS143" s="143"/>
      <c r="AT143" s="24"/>
      <c r="AU143" s="24"/>
      <c r="AV143" s="24"/>
      <c r="AW143" s="241"/>
      <c r="AX143" s="195">
        <v>1.0280000000000001E-7</v>
      </c>
      <c r="AY143" s="143">
        <v>1.0280000000000001E-7</v>
      </c>
      <c r="AZ143" s="24">
        <v>1.0259999999999999E-7</v>
      </c>
      <c r="BA143" s="24">
        <v>1.025E-7</v>
      </c>
      <c r="BB143" s="24">
        <v>1.024E-7</v>
      </c>
      <c r="BC143" s="241"/>
      <c r="BD143" s="195"/>
      <c r="BE143" s="143"/>
      <c r="BF143" s="24"/>
      <c r="BG143" s="24"/>
      <c r="BH143" s="24"/>
      <c r="BI143" s="241"/>
      <c r="BJ143" s="195"/>
      <c r="BK143" s="143"/>
      <c r="BL143" s="24"/>
      <c r="BM143" s="24"/>
      <c r="BN143" s="24"/>
      <c r="BO143" s="241"/>
      <c r="BP143" s="195"/>
      <c r="BQ143" s="143"/>
      <c r="BR143" s="24"/>
      <c r="BS143" s="24"/>
      <c r="BT143" s="24"/>
      <c r="BU143" s="241"/>
      <c r="BV143" s="195"/>
      <c r="BW143" s="143"/>
      <c r="BX143" s="24"/>
      <c r="BY143" s="24"/>
      <c r="BZ143" s="24"/>
      <c r="CA143" s="241"/>
      <c r="CB143" s="195"/>
      <c r="CC143" s="143"/>
      <c r="CD143" s="24"/>
      <c r="CE143" s="24"/>
      <c r="CF143" s="24"/>
      <c r="CG143" s="241"/>
      <c r="CH143" s="195"/>
      <c r="CI143" s="143"/>
      <c r="CJ143" s="24"/>
      <c r="CK143" s="24"/>
      <c r="CL143" s="24"/>
      <c r="CM143" s="241"/>
    </row>
    <row r="144" spans="1:91" s="281" customFormat="1" ht="12.75" customHeight="1" x14ac:dyDescent="0.2">
      <c r="A144" s="355" t="s">
        <v>33</v>
      </c>
      <c r="B144" s="195">
        <v>3.9140780088767005E-11</v>
      </c>
      <c r="C144" s="143"/>
      <c r="D144" s="24"/>
      <c r="E144" s="24"/>
      <c r="F144" s="24"/>
      <c r="G144" s="241"/>
      <c r="H144" s="24">
        <v>5.7462999987134937E-9</v>
      </c>
      <c r="I144" s="24"/>
      <c r="J144" s="24"/>
      <c r="K144" s="24"/>
      <c r="L144" s="24"/>
      <c r="M144" s="241"/>
      <c r="N144" s="24">
        <v>3.9549751178148771E-11</v>
      </c>
      <c r="O144" s="24"/>
      <c r="P144" s="24"/>
      <c r="Q144" s="24"/>
      <c r="R144" s="24"/>
      <c r="S144" s="241"/>
      <c r="T144" s="24">
        <v>6.088059352033657E-9</v>
      </c>
      <c r="U144" s="24">
        <v>5.4389999999999999E-9</v>
      </c>
      <c r="V144" s="24">
        <v>5.2009999999999997E-9</v>
      </c>
      <c r="W144" s="24">
        <v>5.1089999999999996E-9</v>
      </c>
      <c r="X144" s="24">
        <v>5.0639999999999999E-9</v>
      </c>
      <c r="Y144" s="241"/>
      <c r="Z144" s="195">
        <v>5.6049999999999996E-9</v>
      </c>
      <c r="AA144" s="143">
        <v>5.1120000000000005E-9</v>
      </c>
      <c r="AB144" s="24">
        <v>4.9650000000000001E-9</v>
      </c>
      <c r="AC144" s="24">
        <v>4.916E-9</v>
      </c>
      <c r="AD144" s="24">
        <v>4.8989999999999997E-9</v>
      </c>
      <c r="AE144" s="241"/>
      <c r="AF144" s="195">
        <v>5.3030000000000004E-9</v>
      </c>
      <c r="AG144" s="143">
        <v>4.7369999999999997E-9</v>
      </c>
      <c r="AH144" s="24">
        <v>4.5759999999999999E-9</v>
      </c>
      <c r="AI144" s="24">
        <v>4.5389999999999993E-9</v>
      </c>
      <c r="AJ144" s="24">
        <v>4.5409999999999999E-9</v>
      </c>
      <c r="AK144" s="241"/>
      <c r="AL144" s="195">
        <v>5.2950000000000004E-9</v>
      </c>
      <c r="AM144" s="143">
        <v>4.703E-9</v>
      </c>
      <c r="AN144" s="24">
        <v>4.5200000000000001E-9</v>
      </c>
      <c r="AO144" s="24">
        <v>4.471E-9</v>
      </c>
      <c r="AP144" s="24">
        <v>4.4580000000000001E-9</v>
      </c>
      <c r="AQ144" s="241"/>
      <c r="AR144" s="195">
        <v>3.9591376455803151E-11</v>
      </c>
      <c r="AS144" s="143"/>
      <c r="AT144" s="24"/>
      <c r="AU144" s="24"/>
      <c r="AV144" s="24"/>
      <c r="AW144" s="241"/>
      <c r="AX144" s="195">
        <v>3.9560000000000003E-11</v>
      </c>
      <c r="AY144" s="143">
        <v>3.9510000000000001E-11</v>
      </c>
      <c r="AZ144" s="24">
        <v>3.947E-11</v>
      </c>
      <c r="BA144" s="24">
        <v>3.9449999999999997E-11</v>
      </c>
      <c r="BB144" s="24">
        <v>3.943E-11</v>
      </c>
      <c r="BC144" s="241"/>
      <c r="BD144" s="195"/>
      <c r="BE144" s="143"/>
      <c r="BF144" s="24"/>
      <c r="BG144" s="24"/>
      <c r="BH144" s="24"/>
      <c r="BI144" s="241"/>
      <c r="BJ144" s="195"/>
      <c r="BK144" s="143"/>
      <c r="BL144" s="24"/>
      <c r="BM144" s="24"/>
      <c r="BN144" s="24"/>
      <c r="BO144" s="241"/>
      <c r="BP144" s="195"/>
      <c r="BQ144" s="143"/>
      <c r="BR144" s="24"/>
      <c r="BS144" s="24"/>
      <c r="BT144" s="24"/>
      <c r="BU144" s="241"/>
      <c r="BV144" s="195"/>
      <c r="BW144" s="143"/>
      <c r="BX144" s="24"/>
      <c r="BY144" s="24"/>
      <c r="BZ144" s="24"/>
      <c r="CA144" s="241"/>
      <c r="CB144" s="195"/>
      <c r="CC144" s="143"/>
      <c r="CD144" s="24"/>
      <c r="CE144" s="24"/>
      <c r="CF144" s="24"/>
      <c r="CG144" s="241"/>
      <c r="CH144" s="195"/>
      <c r="CI144" s="143"/>
      <c r="CJ144" s="24"/>
      <c r="CK144" s="24"/>
      <c r="CL144" s="24"/>
      <c r="CM144" s="241"/>
    </row>
    <row r="145" spans="1:91" s="281" customFormat="1" ht="12.75" customHeight="1" x14ac:dyDescent="0.2">
      <c r="A145" s="355" t="s">
        <v>85</v>
      </c>
      <c r="B145" s="182"/>
      <c r="C145" s="143"/>
      <c r="D145" s="24"/>
      <c r="E145" s="24"/>
      <c r="F145" s="24"/>
      <c r="G145" s="241"/>
      <c r="H145" s="24"/>
      <c r="I145" s="24"/>
      <c r="J145" s="24"/>
      <c r="K145" s="24"/>
      <c r="L145" s="24"/>
      <c r="M145" s="241"/>
      <c r="N145" s="24"/>
      <c r="O145" s="24"/>
      <c r="P145" s="24"/>
      <c r="Q145" s="24"/>
      <c r="R145" s="24"/>
      <c r="S145" s="241"/>
      <c r="T145" s="24">
        <v>1.9284355571966639E-5</v>
      </c>
      <c r="U145" s="24">
        <v>1.8960999999999997E-5</v>
      </c>
      <c r="V145" s="24">
        <v>1.8811E-5</v>
      </c>
      <c r="W145" s="24">
        <v>1.8751000000000001E-5</v>
      </c>
      <c r="X145" s="24">
        <v>1.8690999999999998E-5</v>
      </c>
      <c r="Y145" s="241"/>
      <c r="Z145" s="182">
        <v>1.8731000000000001E-5</v>
      </c>
      <c r="AA145" s="143">
        <v>1.8510999999999999E-5</v>
      </c>
      <c r="AB145" s="24">
        <v>1.8420999999999999E-5</v>
      </c>
      <c r="AC145" s="24">
        <v>1.8370999999999997E-5</v>
      </c>
      <c r="AD145" s="24">
        <v>1.8350999999999998E-5</v>
      </c>
      <c r="AE145" s="241"/>
      <c r="AF145" s="182">
        <v>1.8571000000000002E-5</v>
      </c>
      <c r="AG145" s="143">
        <v>1.8281E-5</v>
      </c>
      <c r="AH145" s="24">
        <v>1.8151E-5</v>
      </c>
      <c r="AI145" s="24">
        <v>1.8091E-5</v>
      </c>
      <c r="AJ145" s="24">
        <v>1.8080999999999998E-5</v>
      </c>
      <c r="AK145" s="241"/>
      <c r="AL145" s="182">
        <v>1.8591000000000002E-5</v>
      </c>
      <c r="AM145" s="143">
        <v>1.8370999999999997E-5</v>
      </c>
      <c r="AN145" s="24">
        <v>1.8291000000000002E-5</v>
      </c>
      <c r="AO145" s="24">
        <v>1.8291000000000002E-5</v>
      </c>
      <c r="AP145" s="24">
        <v>1.8301E-5</v>
      </c>
      <c r="AQ145" s="241"/>
      <c r="AR145" s="345"/>
      <c r="AS145" s="143"/>
      <c r="AT145" s="24"/>
      <c r="AU145" s="24"/>
      <c r="AV145" s="24"/>
      <c r="AW145" s="241"/>
      <c r="AX145" s="345"/>
      <c r="AY145" s="344"/>
      <c r="AZ145" s="44"/>
      <c r="BA145" s="44"/>
      <c r="BB145" s="44"/>
      <c r="BC145" s="241"/>
      <c r="BD145" s="182"/>
      <c r="BE145" s="143"/>
      <c r="BF145" s="24"/>
      <c r="BG145" s="24"/>
      <c r="BH145" s="24"/>
      <c r="BI145" s="241"/>
      <c r="BJ145" s="182"/>
      <c r="BK145" s="143"/>
      <c r="BL145" s="24"/>
      <c r="BM145" s="24"/>
      <c r="BN145" s="24"/>
      <c r="BO145" s="241"/>
      <c r="BP145" s="182"/>
      <c r="BQ145" s="143"/>
      <c r="BR145" s="24"/>
      <c r="BS145" s="24"/>
      <c r="BT145" s="24"/>
      <c r="BU145" s="241"/>
      <c r="BV145" s="182"/>
      <c r="BW145" s="143"/>
      <c r="BX145" s="24"/>
      <c r="BY145" s="24"/>
      <c r="BZ145" s="24"/>
      <c r="CA145" s="241"/>
      <c r="CB145" s="182"/>
      <c r="CC145" s="143"/>
      <c r="CD145" s="24"/>
      <c r="CE145" s="24"/>
      <c r="CF145" s="24"/>
      <c r="CG145" s="241"/>
      <c r="CH145" s="182"/>
      <c r="CI145" s="143"/>
      <c r="CJ145" s="24"/>
      <c r="CK145" s="24"/>
      <c r="CL145" s="24"/>
      <c r="CM145" s="241"/>
    </row>
    <row r="146" spans="1:91" s="281" customFormat="1" ht="12.75" customHeight="1" x14ac:dyDescent="0.2">
      <c r="A146" s="356" t="s">
        <v>44</v>
      </c>
      <c r="B146" s="195">
        <v>7.1781430627789871E-11</v>
      </c>
      <c r="C146" s="143"/>
      <c r="D146" s="24"/>
      <c r="E146" s="24"/>
      <c r="F146" s="24"/>
      <c r="G146" s="241"/>
      <c r="H146" s="24">
        <v>3.3357546554759793E-11</v>
      </c>
      <c r="I146" s="24"/>
      <c r="J146" s="24"/>
      <c r="K146" s="24"/>
      <c r="L146" s="24"/>
      <c r="M146" s="241"/>
      <c r="N146" s="24">
        <v>7.3375327709902176E-11</v>
      </c>
      <c r="O146" s="24"/>
      <c r="P146" s="24"/>
      <c r="Q146" s="24"/>
      <c r="R146" s="24"/>
      <c r="S146" s="241"/>
      <c r="T146" s="24">
        <v>3.5716214795650057E-11</v>
      </c>
      <c r="U146" s="24">
        <v>3.062E-11</v>
      </c>
      <c r="V146" s="24">
        <v>2.8670000000000003E-11</v>
      </c>
      <c r="W146" s="24">
        <v>2.7880000000000002E-11</v>
      </c>
      <c r="X146" s="24">
        <v>2.7429999999999999E-11</v>
      </c>
      <c r="Y146" s="241"/>
      <c r="Z146" s="195">
        <v>3.0920000000000002E-11</v>
      </c>
      <c r="AA146" s="143">
        <v>2.72E-11</v>
      </c>
      <c r="AB146" s="24">
        <v>2.603E-11</v>
      </c>
      <c r="AC146" s="24">
        <v>2.558E-11</v>
      </c>
      <c r="AD146" s="24">
        <v>2.5389999999999999E-11</v>
      </c>
      <c r="AE146" s="241"/>
      <c r="AF146" s="195">
        <v>2.8309999999999997E-11</v>
      </c>
      <c r="AG146" s="143">
        <v>2.3900000000000003E-11</v>
      </c>
      <c r="AH146" s="24">
        <v>2.2560000000000001E-11</v>
      </c>
      <c r="AI146" s="24">
        <v>2.2180000000000001E-11</v>
      </c>
      <c r="AJ146" s="24">
        <v>2.2149999999999999E-11</v>
      </c>
      <c r="AK146" s="241"/>
      <c r="AL146" s="195">
        <v>2.8330000000000001E-11</v>
      </c>
      <c r="AM146" s="143">
        <v>2.3949999999999999E-11</v>
      </c>
      <c r="AN146" s="24">
        <v>2.261E-11</v>
      </c>
      <c r="AO146" s="24">
        <v>2.23E-11</v>
      </c>
      <c r="AP146" s="24">
        <v>2.2239999999999999E-11</v>
      </c>
      <c r="AQ146" s="241"/>
      <c r="AR146" s="195">
        <v>7.3452553692314755E-11</v>
      </c>
      <c r="AS146" s="143"/>
      <c r="AT146" s="24"/>
      <c r="AU146" s="24"/>
      <c r="AV146" s="24"/>
      <c r="AW146" s="241"/>
      <c r="AX146" s="195">
        <v>7.409E-11</v>
      </c>
      <c r="AY146" s="143">
        <v>7.373E-11</v>
      </c>
      <c r="AZ146" s="24">
        <v>7.6000000000000009E-11</v>
      </c>
      <c r="BA146" s="24">
        <v>7.8199999999999999E-11</v>
      </c>
      <c r="BB146" s="24">
        <v>7.9839999999999993E-11</v>
      </c>
      <c r="BC146" s="241"/>
      <c r="BD146" s="195"/>
      <c r="BE146" s="143"/>
      <c r="BF146" s="24"/>
      <c r="BG146" s="24"/>
      <c r="BH146" s="24"/>
      <c r="BI146" s="241"/>
      <c r="BJ146" s="195"/>
      <c r="BK146" s="143"/>
      <c r="BL146" s="24"/>
      <c r="BM146" s="24"/>
      <c r="BN146" s="24"/>
      <c r="BO146" s="241"/>
      <c r="BP146" s="195"/>
      <c r="BQ146" s="143"/>
      <c r="BR146" s="24"/>
      <c r="BS146" s="24"/>
      <c r="BT146" s="24"/>
      <c r="BU146" s="241"/>
      <c r="BV146" s="195"/>
      <c r="BW146" s="143"/>
      <c r="BX146" s="24"/>
      <c r="BY146" s="24"/>
      <c r="BZ146" s="24"/>
      <c r="CA146" s="241"/>
      <c r="CB146" s="195"/>
      <c r="CC146" s="143"/>
      <c r="CD146" s="24"/>
      <c r="CE146" s="24"/>
      <c r="CF146" s="24"/>
      <c r="CG146" s="241"/>
      <c r="CH146" s="195"/>
      <c r="CI146" s="143"/>
      <c r="CJ146" s="24"/>
      <c r="CK146" s="24"/>
      <c r="CL146" s="24"/>
      <c r="CM146" s="241"/>
    </row>
    <row r="147" spans="1:91" s="281" customFormat="1" ht="12.75" customHeight="1" x14ac:dyDescent="0.2">
      <c r="A147" s="356" t="s">
        <v>43</v>
      </c>
      <c r="B147" s="195">
        <v>2.0430407184811187E-5</v>
      </c>
      <c r="C147" s="143"/>
      <c r="D147" s="24"/>
      <c r="E147" s="24"/>
      <c r="F147" s="24"/>
      <c r="G147" s="241"/>
      <c r="H147" s="24">
        <v>2.030459355507118E-5</v>
      </c>
      <c r="I147" s="24"/>
      <c r="J147" s="24"/>
      <c r="K147" s="24"/>
      <c r="L147" s="24"/>
      <c r="M147" s="241"/>
      <c r="N147" s="24">
        <v>2.0529108025030496E-5</v>
      </c>
      <c r="O147" s="24"/>
      <c r="P147" s="24"/>
      <c r="Q147" s="24"/>
      <c r="R147" s="24"/>
      <c r="S147" s="241"/>
      <c r="T147" s="24">
        <v>1.9813447636567558E-5</v>
      </c>
      <c r="U147" s="24">
        <v>2.2500000000000001E-5</v>
      </c>
      <c r="V147" s="24">
        <v>2.3670000000000002E-5</v>
      </c>
      <c r="W147" s="24">
        <v>2.4199999999999999E-5</v>
      </c>
      <c r="X147" s="24">
        <v>2.457E-5</v>
      </c>
      <c r="Y147" s="241"/>
      <c r="Z147" s="195">
        <v>2.3949999999999999E-5</v>
      </c>
      <c r="AA147" s="143">
        <v>2.582E-5</v>
      </c>
      <c r="AB147" s="24">
        <v>2.6530000000000002E-5</v>
      </c>
      <c r="AC147" s="24">
        <v>2.69E-5</v>
      </c>
      <c r="AD147" s="24">
        <v>2.709E-5</v>
      </c>
      <c r="AE147" s="241"/>
      <c r="AF147" s="195">
        <v>2.6129999999999999E-5</v>
      </c>
      <c r="AG147" s="143">
        <v>2.8899999999999998E-5</v>
      </c>
      <c r="AH147" s="24">
        <v>2.9969999999999999E-5</v>
      </c>
      <c r="AI147" s="24">
        <v>3.0409999999999999E-5</v>
      </c>
      <c r="AJ147" s="24">
        <v>3.0559999999999999E-5</v>
      </c>
      <c r="AK147" s="241"/>
      <c r="AL147" s="195">
        <v>2.6079999999999998E-5</v>
      </c>
      <c r="AM147" s="143">
        <v>2.868E-5</v>
      </c>
      <c r="AN147" s="24">
        <v>2.9609999999999999E-5</v>
      </c>
      <c r="AO147" s="24">
        <v>2.987E-5</v>
      </c>
      <c r="AP147" s="24">
        <v>2.995E-5</v>
      </c>
      <c r="AQ147" s="241"/>
      <c r="AR147" s="195">
        <v>2.0550714477563899E-5</v>
      </c>
      <c r="AS147" s="143"/>
      <c r="AT147" s="24"/>
      <c r="AU147" s="24"/>
      <c r="AV147" s="24"/>
      <c r="AW147" s="241"/>
      <c r="AX147" s="195">
        <v>2.0379999999999998E-5</v>
      </c>
      <c r="AY147" s="143">
        <v>1.997E-5</v>
      </c>
      <c r="AZ147" s="24">
        <v>1.9870000000000001E-5</v>
      </c>
      <c r="BA147" s="24">
        <v>1.984E-5</v>
      </c>
      <c r="BB147" s="24">
        <v>1.9809999999999998E-5</v>
      </c>
      <c r="BC147" s="241"/>
      <c r="BD147" s="195"/>
      <c r="BE147" s="143"/>
      <c r="BF147" s="24"/>
      <c r="BG147" s="24"/>
      <c r="BH147" s="24"/>
      <c r="BI147" s="241"/>
      <c r="BJ147" s="195"/>
      <c r="BK147" s="143"/>
      <c r="BL147" s="24"/>
      <c r="BM147" s="24"/>
      <c r="BN147" s="24"/>
      <c r="BO147" s="241"/>
      <c r="BP147" s="195"/>
      <c r="BQ147" s="143"/>
      <c r="BR147" s="24"/>
      <c r="BS147" s="24"/>
      <c r="BT147" s="24"/>
      <c r="BU147" s="241"/>
      <c r="BV147" s="195"/>
      <c r="BW147" s="143"/>
      <c r="BX147" s="24"/>
      <c r="BY147" s="24"/>
      <c r="BZ147" s="24"/>
      <c r="CA147" s="241"/>
      <c r="CB147" s="195"/>
      <c r="CC147" s="143"/>
      <c r="CD147" s="24"/>
      <c r="CE147" s="24"/>
      <c r="CF147" s="24"/>
      <c r="CG147" s="241"/>
      <c r="CH147" s="195"/>
      <c r="CI147" s="143"/>
      <c r="CJ147" s="24"/>
      <c r="CK147" s="24"/>
      <c r="CL147" s="24"/>
      <c r="CM147" s="241"/>
    </row>
    <row r="148" spans="1:91" s="281" customFormat="1" ht="12.75" customHeight="1" x14ac:dyDescent="0.2">
      <c r="A148" s="356" t="s">
        <v>119</v>
      </c>
      <c r="B148" s="195">
        <v>8.170020347236219E-3</v>
      </c>
      <c r="C148" s="143"/>
      <c r="D148" s="24"/>
      <c r="E148" s="24"/>
      <c r="F148" s="24"/>
      <c r="G148" s="241"/>
      <c r="H148" s="24">
        <v>7.628625841634107E-3</v>
      </c>
      <c r="I148" s="24"/>
      <c r="J148" s="24"/>
      <c r="K148" s="24"/>
      <c r="L148" s="24"/>
      <c r="M148" s="241"/>
      <c r="N148" s="24">
        <v>3.0918007759137505E-4</v>
      </c>
      <c r="O148" s="24"/>
      <c r="P148" s="24"/>
      <c r="Q148" s="24"/>
      <c r="R148" s="24"/>
      <c r="S148" s="241"/>
      <c r="T148" s="24">
        <v>7.8488657409370981E-3</v>
      </c>
      <c r="U148" s="24">
        <v>7.7883000000000006E-3</v>
      </c>
      <c r="V148" s="24">
        <v>7.7703999999999994E-3</v>
      </c>
      <c r="W148" s="24">
        <v>7.7662E-3</v>
      </c>
      <c r="X148" s="24">
        <v>7.7637000000000001E-3</v>
      </c>
      <c r="Y148" s="241"/>
      <c r="Z148" s="195">
        <v>7.8957000000000003E-3</v>
      </c>
      <c r="AA148" s="143">
        <v>7.8536000000000005E-3</v>
      </c>
      <c r="AB148" s="24">
        <v>7.8440000000000003E-3</v>
      </c>
      <c r="AC148" s="24">
        <v>7.8416000000000007E-3</v>
      </c>
      <c r="AD148" s="24">
        <v>7.8434000000000004E-3</v>
      </c>
      <c r="AE148" s="241"/>
      <c r="AF148" s="195">
        <v>7.824600000000001E-3</v>
      </c>
      <c r="AG148" s="143">
        <v>7.7568000000000003E-3</v>
      </c>
      <c r="AH148" s="24">
        <v>7.7407999999999999E-3</v>
      </c>
      <c r="AI148" s="24">
        <v>7.7388000000000005E-3</v>
      </c>
      <c r="AJ148" s="24">
        <v>7.7423000000000006E-3</v>
      </c>
      <c r="AK148" s="241"/>
      <c r="AL148" s="195">
        <v>7.8241999999999999E-3</v>
      </c>
      <c r="AM148" s="143">
        <v>7.7566000000000006E-3</v>
      </c>
      <c r="AN148" s="24">
        <v>7.7381000000000004E-3</v>
      </c>
      <c r="AO148" s="24">
        <v>7.7365000000000003E-3</v>
      </c>
      <c r="AP148" s="24">
        <v>7.7393000000000002E-3</v>
      </c>
      <c r="AQ148" s="241"/>
      <c r="AR148" s="195">
        <v>3.0950548309182871E-4</v>
      </c>
      <c r="AS148" s="143"/>
      <c r="AT148" s="24"/>
      <c r="AU148" s="24"/>
      <c r="AV148" s="24"/>
      <c r="AW148" s="241"/>
      <c r="AX148" s="195">
        <v>3.0628660370000466E-4</v>
      </c>
      <c r="AY148" s="143">
        <v>2.9970552580000471E-4</v>
      </c>
      <c r="AZ148" s="24">
        <v>2.9706405090000485E-4</v>
      </c>
      <c r="BA148" s="24">
        <v>2.9542973570000492E-4</v>
      </c>
      <c r="BB148" s="24">
        <v>2.9410447580000508E-4</v>
      </c>
      <c r="BC148" s="241"/>
      <c r="BD148" s="195"/>
      <c r="BE148" s="143"/>
      <c r="BF148" s="24"/>
      <c r="BG148" s="24"/>
      <c r="BH148" s="24"/>
      <c r="BI148" s="241"/>
      <c r="BJ148" s="195"/>
      <c r="BK148" s="143"/>
      <c r="BL148" s="24"/>
      <c r="BM148" s="24"/>
      <c r="BN148" s="24"/>
      <c r="BO148" s="241"/>
      <c r="BP148" s="195"/>
      <c r="BQ148" s="143"/>
      <c r="BR148" s="24"/>
      <c r="BS148" s="24"/>
      <c r="BT148" s="24"/>
      <c r="BU148" s="241"/>
      <c r="BV148" s="195"/>
      <c r="BW148" s="143"/>
      <c r="BX148" s="24"/>
      <c r="BY148" s="24"/>
      <c r="BZ148" s="24"/>
      <c r="CA148" s="241"/>
      <c r="CB148" s="195"/>
      <c r="CC148" s="143"/>
      <c r="CD148" s="24"/>
      <c r="CE148" s="24"/>
      <c r="CF148" s="24"/>
      <c r="CG148" s="241"/>
      <c r="CH148" s="195"/>
      <c r="CI148" s="143"/>
      <c r="CJ148" s="24"/>
      <c r="CK148" s="24"/>
      <c r="CL148" s="24"/>
      <c r="CM148" s="241"/>
    </row>
    <row r="149" spans="1:91" s="281" customFormat="1" ht="12.75" customHeight="1" x14ac:dyDescent="0.2">
      <c r="A149" s="357" t="s">
        <v>120</v>
      </c>
      <c r="B149" s="196">
        <v>2.8158086511182004E-4</v>
      </c>
      <c r="C149" s="144"/>
      <c r="D149" s="180"/>
      <c r="E149" s="180"/>
      <c r="F149" s="180"/>
      <c r="G149" s="241"/>
      <c r="H149" s="180">
        <v>2.8089354719559796E-4</v>
      </c>
      <c r="I149" s="180"/>
      <c r="J149" s="180"/>
      <c r="K149" s="180"/>
      <c r="L149" s="180"/>
      <c r="M149" s="241"/>
      <c r="N149" s="180"/>
      <c r="O149" s="180"/>
      <c r="P149" s="180"/>
      <c r="Q149" s="180"/>
      <c r="R149" s="180"/>
      <c r="S149" s="241"/>
      <c r="T149" s="180">
        <v>2.7311752378180229E-4</v>
      </c>
      <c r="U149" s="180">
        <v>3.1368999999999999E-4</v>
      </c>
      <c r="V149" s="180">
        <v>3.3118999999999998E-4</v>
      </c>
      <c r="W149" s="180">
        <v>3.3923999999999998E-4</v>
      </c>
      <c r="X149" s="180">
        <v>3.4463000000000001E-4</v>
      </c>
      <c r="Y149" s="241"/>
      <c r="Z149" s="196">
        <v>3.3423000000000003E-4</v>
      </c>
      <c r="AA149" s="144">
        <v>3.6252999999999996E-4</v>
      </c>
      <c r="AB149" s="180">
        <v>3.7323E-4</v>
      </c>
      <c r="AC149" s="180">
        <v>3.7852999999999997E-4</v>
      </c>
      <c r="AD149" s="180">
        <v>3.8142999999999999E-4</v>
      </c>
      <c r="AE149" s="241"/>
      <c r="AF149" s="196">
        <v>3.6623E-4</v>
      </c>
      <c r="AG149" s="144">
        <v>4.0743000000000002E-4</v>
      </c>
      <c r="AH149" s="180">
        <v>4.2323000000000003E-4</v>
      </c>
      <c r="AI149" s="180">
        <v>4.2952999999999996E-4</v>
      </c>
      <c r="AJ149" s="180">
        <v>4.3163000000000001E-4</v>
      </c>
      <c r="AK149" s="241"/>
      <c r="AL149" s="196">
        <v>3.6552999999999998E-4</v>
      </c>
      <c r="AM149" s="144">
        <v>4.0443E-4</v>
      </c>
      <c r="AN149" s="180">
        <v>4.1813000000000001E-4</v>
      </c>
      <c r="AO149" s="180">
        <v>4.2203E-4</v>
      </c>
      <c r="AP149" s="180">
        <v>4.2323000000000003E-4</v>
      </c>
      <c r="AQ149" s="241"/>
      <c r="AR149" s="343"/>
      <c r="AS149" s="144"/>
      <c r="AT149" s="180"/>
      <c r="AU149" s="180"/>
      <c r="AV149" s="180"/>
      <c r="AW149" s="241"/>
      <c r="AX149" s="343"/>
      <c r="AY149" s="344"/>
      <c r="AZ149" s="44"/>
      <c r="BA149" s="44"/>
      <c r="BB149" s="44"/>
      <c r="BC149" s="241"/>
      <c r="BD149" s="196"/>
      <c r="BE149" s="144"/>
      <c r="BF149" s="180"/>
      <c r="BG149" s="180"/>
      <c r="BH149" s="180"/>
      <c r="BI149" s="241"/>
      <c r="BJ149" s="196"/>
      <c r="BK149" s="144"/>
      <c r="BL149" s="180"/>
      <c r="BM149" s="180"/>
      <c r="BN149" s="180"/>
      <c r="BO149" s="241"/>
      <c r="BP149" s="196"/>
      <c r="BQ149" s="144"/>
      <c r="BR149" s="180"/>
      <c r="BS149" s="180"/>
      <c r="BT149" s="180"/>
      <c r="BU149" s="241"/>
      <c r="BV149" s="196"/>
      <c r="BW149" s="144"/>
      <c r="BX149" s="180"/>
      <c r="BY149" s="180"/>
      <c r="BZ149" s="180"/>
      <c r="CA149" s="241"/>
      <c r="CB149" s="196"/>
      <c r="CC149" s="144"/>
      <c r="CD149" s="180"/>
      <c r="CE149" s="180"/>
      <c r="CF149" s="180"/>
      <c r="CG149" s="241"/>
      <c r="CH149" s="196"/>
      <c r="CI149" s="144"/>
      <c r="CJ149" s="180"/>
      <c r="CK149" s="180"/>
      <c r="CL149" s="180"/>
      <c r="CM149" s="241"/>
    </row>
    <row r="150" spans="1:91" s="281" customFormat="1" ht="12.75" customHeight="1" x14ac:dyDescent="0.2">
      <c r="A150" s="357" t="s">
        <v>121</v>
      </c>
      <c r="B150" s="196">
        <v>4.0630809785554509E-4</v>
      </c>
      <c r="C150" s="144"/>
      <c r="D150" s="180"/>
      <c r="E150" s="180"/>
      <c r="F150" s="180"/>
      <c r="G150" s="241"/>
      <c r="H150" s="180">
        <v>4.0640194124930894E-4</v>
      </c>
      <c r="I150" s="180"/>
      <c r="J150" s="180"/>
      <c r="K150" s="180"/>
      <c r="L150" s="180"/>
      <c r="M150" s="241"/>
      <c r="N150" s="180">
        <v>4.0798979868431046E-4</v>
      </c>
      <c r="O150" s="180"/>
      <c r="P150" s="180"/>
      <c r="Q150" s="180"/>
      <c r="R150" s="180"/>
      <c r="S150" s="241"/>
      <c r="T150" s="180">
        <v>3.92468291397734E-4</v>
      </c>
      <c r="U150" s="180">
        <v>4.6032000000000001E-4</v>
      </c>
      <c r="V150" s="180">
        <v>4.8963000000000001E-4</v>
      </c>
      <c r="W150" s="180">
        <v>5.0292999999999996E-4</v>
      </c>
      <c r="X150" s="180">
        <v>5.1194000000000001E-4</v>
      </c>
      <c r="Y150" s="241"/>
      <c r="Z150" s="196">
        <v>4.9373000000000006E-4</v>
      </c>
      <c r="AA150" s="144">
        <v>5.4124000000000002E-4</v>
      </c>
      <c r="AB150" s="180">
        <v>5.5895000000000001E-4</v>
      </c>
      <c r="AC150" s="180">
        <v>5.6785000000000006E-4</v>
      </c>
      <c r="AD150" s="180">
        <v>5.725499999999999E-4</v>
      </c>
      <c r="AE150" s="241"/>
      <c r="AF150" s="196">
        <v>5.469400000000001E-4</v>
      </c>
      <c r="AG150" s="144">
        <v>6.1555999999999991E-4</v>
      </c>
      <c r="AH150" s="180">
        <v>6.4176999999999995E-4</v>
      </c>
      <c r="AI150" s="180">
        <v>6.5226999999999993E-4</v>
      </c>
      <c r="AJ150" s="180">
        <v>6.5566999999999991E-4</v>
      </c>
      <c r="AK150" s="241"/>
      <c r="AL150" s="196">
        <v>5.4573999999999996E-4</v>
      </c>
      <c r="AM150" s="144">
        <v>6.1076000000000001E-4</v>
      </c>
      <c r="AN150" s="180">
        <v>6.3366999999999991E-4</v>
      </c>
      <c r="AO150" s="180">
        <v>6.4016999999999991E-4</v>
      </c>
      <c r="AP150" s="180">
        <v>6.4216999999999996E-4</v>
      </c>
      <c r="AQ150" s="241"/>
      <c r="AR150" s="196">
        <v>4.0841919932892867E-4</v>
      </c>
      <c r="AS150" s="144"/>
      <c r="AT150" s="180"/>
      <c r="AU150" s="180"/>
      <c r="AV150" s="180"/>
      <c r="AW150" s="241"/>
      <c r="AX150" s="196">
        <v>4.0319999999999999E-4</v>
      </c>
      <c r="AY150" s="144">
        <v>3.9330000000000002E-4</v>
      </c>
      <c r="AZ150" s="180">
        <v>3.8969999999999999E-4</v>
      </c>
      <c r="BA150" s="180">
        <v>3.8779999999999999E-4</v>
      </c>
      <c r="BB150" s="180">
        <v>3.8630000000000001E-4</v>
      </c>
      <c r="BC150" s="241"/>
      <c r="BD150" s="196"/>
      <c r="BE150" s="144"/>
      <c r="BF150" s="180"/>
      <c r="BG150" s="180"/>
      <c r="BH150" s="180"/>
      <c r="BI150" s="241"/>
      <c r="BJ150" s="196"/>
      <c r="BK150" s="144"/>
      <c r="BL150" s="180"/>
      <c r="BM150" s="180"/>
      <c r="BN150" s="180"/>
      <c r="BO150" s="241"/>
      <c r="BP150" s="196"/>
      <c r="BQ150" s="144"/>
      <c r="BR150" s="180"/>
      <c r="BS150" s="180"/>
      <c r="BT150" s="180"/>
      <c r="BU150" s="241"/>
      <c r="BV150" s="196"/>
      <c r="BW150" s="144"/>
      <c r="BX150" s="180"/>
      <c r="BY150" s="180"/>
      <c r="BZ150" s="180"/>
      <c r="CA150" s="241"/>
      <c r="CB150" s="196"/>
      <c r="CC150" s="144"/>
      <c r="CD150" s="180"/>
      <c r="CE150" s="180"/>
      <c r="CF150" s="180"/>
      <c r="CG150" s="241"/>
      <c r="CH150" s="196"/>
      <c r="CI150" s="144"/>
      <c r="CJ150" s="180"/>
      <c r="CK150" s="180"/>
      <c r="CL150" s="180"/>
      <c r="CM150" s="241"/>
    </row>
    <row r="151" spans="1:91" s="281" customFormat="1" ht="12.75" customHeight="1" x14ac:dyDescent="0.2">
      <c r="A151" s="357" t="s">
        <v>114</v>
      </c>
      <c r="B151" s="196">
        <v>2.9128931948275798E-4</v>
      </c>
      <c r="C151" s="144"/>
      <c r="D151" s="180"/>
      <c r="E151" s="180"/>
      <c r="F151" s="180"/>
      <c r="G151" s="241"/>
      <c r="H151" s="180">
        <v>2.8128363544616342E-4</v>
      </c>
      <c r="I151" s="180"/>
      <c r="J151" s="180"/>
      <c r="K151" s="180"/>
      <c r="L151" s="180"/>
      <c r="M151" s="241"/>
      <c r="N151" s="180">
        <v>2.9248154997023914E-4</v>
      </c>
      <c r="O151" s="180"/>
      <c r="P151" s="180"/>
      <c r="Q151" s="180"/>
      <c r="R151" s="180"/>
      <c r="S151" s="241"/>
      <c r="T151" s="24">
        <v>2.7221736715015614E-4</v>
      </c>
      <c r="U151" s="24">
        <v>3.1713999999999999E-4</v>
      </c>
      <c r="V151" s="24">
        <v>3.3650999999999999E-4</v>
      </c>
      <c r="W151" s="24">
        <v>3.4539999999999999E-4</v>
      </c>
      <c r="X151" s="24">
        <v>3.5133999999999995E-4</v>
      </c>
      <c r="Y151" s="241"/>
      <c r="Z151" s="196">
        <v>3.3927999999999996E-4</v>
      </c>
      <c r="AA151" s="144">
        <v>3.7070000000000001E-4</v>
      </c>
      <c r="AB151" s="180">
        <v>3.8243000000000001E-4</v>
      </c>
      <c r="AC151" s="180">
        <v>3.8836000000000003E-4</v>
      </c>
      <c r="AD151" s="180">
        <v>3.9143000000000001E-4</v>
      </c>
      <c r="AE151" s="241"/>
      <c r="AF151" s="196">
        <v>3.745E-4</v>
      </c>
      <c r="AG151" s="144">
        <v>4.1994999999999999E-4</v>
      </c>
      <c r="AH151" s="180">
        <v>4.3731999999999999E-4</v>
      </c>
      <c r="AI151" s="180">
        <v>4.4421E-4</v>
      </c>
      <c r="AJ151" s="180">
        <v>4.4654000000000004E-4</v>
      </c>
      <c r="AK151" s="241"/>
      <c r="AL151" s="196">
        <v>3.7365E-4</v>
      </c>
      <c r="AM151" s="144">
        <v>4.1662999999999997E-4</v>
      </c>
      <c r="AN151" s="180">
        <v>4.3166000000000005E-4</v>
      </c>
      <c r="AO151" s="180">
        <v>4.3598000000000004E-4</v>
      </c>
      <c r="AP151" s="180">
        <v>4.3723000000000004E-4</v>
      </c>
      <c r="AQ151" s="241"/>
      <c r="AR151" s="196">
        <v>2.9278938062311615E-4</v>
      </c>
      <c r="AS151" s="144"/>
      <c r="AT151" s="180"/>
      <c r="AU151" s="180"/>
      <c r="AV151" s="180"/>
      <c r="AW151" s="241"/>
      <c r="AX151" s="196">
        <v>2.8912680971930008E-4</v>
      </c>
      <c r="AY151" s="144">
        <v>2.8165060068144002E-4</v>
      </c>
      <c r="AZ151" s="180">
        <v>2.7869206055701002E-4</v>
      </c>
      <c r="BA151" s="180">
        <v>2.7699792934167004E-4</v>
      </c>
      <c r="BB151" s="180">
        <v>2.7561509462372996E-4</v>
      </c>
      <c r="BC151" s="241"/>
      <c r="BD151" s="196"/>
      <c r="BE151" s="144"/>
      <c r="BF151" s="180"/>
      <c r="BG151" s="180"/>
      <c r="BH151" s="180"/>
      <c r="BI151" s="241"/>
      <c r="BJ151" s="196"/>
      <c r="BK151" s="144"/>
      <c r="BL151" s="180"/>
      <c r="BM151" s="180"/>
      <c r="BN151" s="180"/>
      <c r="BO151" s="241"/>
      <c r="BP151" s="196"/>
      <c r="BQ151" s="144"/>
      <c r="BR151" s="180"/>
      <c r="BS151" s="180"/>
      <c r="BT151" s="180"/>
      <c r="BU151" s="241"/>
      <c r="BV151" s="196"/>
      <c r="BW151" s="144"/>
      <c r="BX151" s="180"/>
      <c r="BY151" s="180"/>
      <c r="BZ151" s="180"/>
      <c r="CA151" s="241"/>
      <c r="CB151" s="196"/>
      <c r="CC151" s="144"/>
      <c r="CD151" s="180"/>
      <c r="CE151" s="180"/>
      <c r="CF151" s="180"/>
      <c r="CG151" s="241"/>
      <c r="CH151" s="196"/>
      <c r="CI151" s="144"/>
      <c r="CJ151" s="180"/>
      <c r="CK151" s="180"/>
      <c r="CL151" s="180"/>
      <c r="CM151" s="241"/>
    </row>
    <row r="152" spans="1:91" s="281" customFormat="1" ht="12.75" customHeight="1" x14ac:dyDescent="0.2">
      <c r="A152" s="358" t="s">
        <v>122</v>
      </c>
      <c r="B152" s="195">
        <v>7.6361521910532659E-4</v>
      </c>
      <c r="C152" s="143"/>
      <c r="D152" s="24"/>
      <c r="E152" s="24"/>
      <c r="F152" s="24"/>
      <c r="G152" s="241"/>
      <c r="H152" s="24">
        <v>7.4306810601292505E-4</v>
      </c>
      <c r="I152" s="24"/>
      <c r="J152" s="24"/>
      <c r="K152" s="24"/>
      <c r="L152" s="24"/>
      <c r="M152" s="241"/>
      <c r="N152" s="15">
        <v>7.7031671233342483E-4</v>
      </c>
      <c r="O152" s="15"/>
      <c r="P152" s="15"/>
      <c r="Q152" s="15"/>
      <c r="R152" s="15"/>
      <c r="S152" s="241"/>
      <c r="T152" s="15">
        <v>7.3952868159909404E-4</v>
      </c>
      <c r="U152" s="15">
        <v>7.9129999999999999E-4</v>
      </c>
      <c r="V152" s="15">
        <v>8.1400000000000005E-4</v>
      </c>
      <c r="W152" s="15">
        <v>8.2450000000000004E-4</v>
      </c>
      <c r="X152" s="15">
        <v>8.317E-4</v>
      </c>
      <c r="Y152" s="241"/>
      <c r="Z152" s="195">
        <v>8.208E-4</v>
      </c>
      <c r="AA152" s="143">
        <v>8.5689999999999996E-4</v>
      </c>
      <c r="AB152" s="24">
        <v>8.7070000000000008E-4</v>
      </c>
      <c r="AC152" s="24">
        <v>8.7779999999999998E-4</v>
      </c>
      <c r="AD152" s="24">
        <v>8.8160000000000007E-4</v>
      </c>
      <c r="AE152" s="241"/>
      <c r="AF152" s="195">
        <v>8.6239999999999993E-4</v>
      </c>
      <c r="AG152" s="143">
        <v>9.1540000000000002E-4</v>
      </c>
      <c r="AH152" s="24">
        <v>9.3629999999999994E-4</v>
      </c>
      <c r="AI152" s="24">
        <v>9.4489999999999993E-4</v>
      </c>
      <c r="AJ152" s="24">
        <v>9.4779999999999994E-4</v>
      </c>
      <c r="AK152" s="241"/>
      <c r="AL152" s="195">
        <v>8.6110000000000006E-4</v>
      </c>
      <c r="AM152" s="143">
        <v>9.1E-4</v>
      </c>
      <c r="AN152" s="24">
        <v>9.2720000000000009E-4</v>
      </c>
      <c r="AO152" s="24">
        <v>9.3179999999999999E-4</v>
      </c>
      <c r="AP152" s="24">
        <v>9.3310000000000008E-4</v>
      </c>
      <c r="AQ152" s="241"/>
      <c r="AR152" s="195">
        <v>7.7112745440075805E-4</v>
      </c>
      <c r="AS152" s="143"/>
      <c r="AT152" s="24"/>
      <c r="AU152" s="24"/>
      <c r="AV152" s="24"/>
      <c r="AW152" s="241"/>
      <c r="AX152" s="195">
        <v>7.6770067580000001E-4</v>
      </c>
      <c r="AY152" s="143">
        <v>7.5930066839999992E-4</v>
      </c>
      <c r="AZ152" s="24">
        <v>7.5810066860000007E-4</v>
      </c>
      <c r="BA152" s="24">
        <v>7.5820066979999997E-4</v>
      </c>
      <c r="BB152" s="24">
        <v>7.580006706E-4</v>
      </c>
      <c r="BC152" s="241"/>
      <c r="BD152" s="195"/>
      <c r="BE152" s="143"/>
      <c r="BF152" s="24"/>
      <c r="BG152" s="24"/>
      <c r="BH152" s="24"/>
      <c r="BI152" s="241"/>
      <c r="BJ152" s="195"/>
      <c r="BK152" s="143"/>
      <c r="BL152" s="24"/>
      <c r="BM152" s="24"/>
      <c r="BN152" s="24"/>
      <c r="BO152" s="241"/>
      <c r="BP152" s="195"/>
      <c r="BQ152" s="143"/>
      <c r="BR152" s="24"/>
      <c r="BS152" s="24"/>
      <c r="BT152" s="24"/>
      <c r="BU152" s="241"/>
      <c r="BV152" s="195"/>
      <c r="BW152" s="143"/>
      <c r="BX152" s="24"/>
      <c r="BY152" s="24"/>
      <c r="BZ152" s="24"/>
      <c r="CA152" s="241"/>
      <c r="CB152" s="195"/>
      <c r="CC152" s="143"/>
      <c r="CD152" s="24"/>
      <c r="CE152" s="24"/>
      <c r="CF152" s="24"/>
      <c r="CG152" s="241"/>
      <c r="CH152" s="195"/>
      <c r="CI152" s="143"/>
      <c r="CJ152" s="24"/>
      <c r="CK152" s="24"/>
      <c r="CL152" s="24"/>
      <c r="CM152" s="241"/>
    </row>
    <row r="153" spans="1:91" s="281" customFormat="1" ht="12.75" customHeight="1" x14ac:dyDescent="0.2">
      <c r="A153" s="358" t="s">
        <v>123</v>
      </c>
      <c r="B153" s="195">
        <v>5.9681189465958486E-5</v>
      </c>
      <c r="C153" s="143"/>
      <c r="D153" s="24"/>
      <c r="E153" s="24"/>
      <c r="F153" s="24"/>
      <c r="G153" s="241"/>
      <c r="H153" s="24">
        <v>5.7899098646741399E-5</v>
      </c>
      <c r="I153" s="24"/>
      <c r="J153" s="24"/>
      <c r="K153" s="24"/>
      <c r="L153" s="24"/>
      <c r="M153" s="241"/>
      <c r="N153" s="15">
        <v>9.1742826142549827E-5</v>
      </c>
      <c r="O153" s="15"/>
      <c r="P153" s="15"/>
      <c r="Q153" s="15"/>
      <c r="R153" s="15"/>
      <c r="S153" s="241"/>
      <c r="T153" s="15">
        <v>5.8086107266092763E-5</v>
      </c>
      <c r="U153" s="15">
        <v>6.0107999999999994E-5</v>
      </c>
      <c r="V153" s="15">
        <v>6.1017999999999998E-5</v>
      </c>
      <c r="W153" s="15">
        <v>6.1438000000000004E-5</v>
      </c>
      <c r="X153" s="15">
        <v>6.1729000000000005E-5</v>
      </c>
      <c r="Y153" s="241"/>
      <c r="Z153" s="195">
        <v>6.1397999999999997E-5</v>
      </c>
      <c r="AA153" s="143">
        <v>6.2809000000000001E-5</v>
      </c>
      <c r="AB153" s="24">
        <v>6.3349999999999995E-5</v>
      </c>
      <c r="AC153" s="24">
        <v>6.3640000000000007E-5</v>
      </c>
      <c r="AD153" s="24">
        <v>6.3789999999999997E-5</v>
      </c>
      <c r="AE153" s="241"/>
      <c r="AF153" s="195">
        <v>6.3159999999999998E-5</v>
      </c>
      <c r="AG153" s="143">
        <v>6.5290999999999995E-5</v>
      </c>
      <c r="AH153" s="24">
        <v>6.6150999999999997E-5</v>
      </c>
      <c r="AI153" s="24">
        <v>6.6501999999999994E-5</v>
      </c>
      <c r="AJ153" s="24">
        <v>6.6611999999999992E-5</v>
      </c>
      <c r="AK153" s="241"/>
      <c r="AL153" s="195">
        <v>6.3070000000000004E-5</v>
      </c>
      <c r="AM153" s="143">
        <v>6.4961000000000004E-5</v>
      </c>
      <c r="AN153" s="24">
        <v>6.5590999999999989E-5</v>
      </c>
      <c r="AO153" s="24">
        <v>6.5730999999999998E-5</v>
      </c>
      <c r="AP153" s="24">
        <v>6.5741000000000006E-5</v>
      </c>
      <c r="AQ153" s="241"/>
      <c r="AR153" s="195">
        <v>9.1839383529062309E-5</v>
      </c>
      <c r="AS153" s="143"/>
      <c r="AT153" s="24"/>
      <c r="AU153" s="24"/>
      <c r="AV153" s="24"/>
      <c r="AW153" s="241"/>
      <c r="AX153" s="195">
        <v>9.2184529999999993E-5</v>
      </c>
      <c r="AY153" s="143">
        <v>9.1844450000000001E-5</v>
      </c>
      <c r="AZ153" s="24">
        <v>9.1894480000000005E-5</v>
      </c>
      <c r="BA153" s="24">
        <v>9.1984520000000001E-5</v>
      </c>
      <c r="BB153" s="24">
        <v>9.203453999999999E-5</v>
      </c>
      <c r="BC153" s="241"/>
      <c r="BD153" s="195"/>
      <c r="BE153" s="143"/>
      <c r="BF153" s="24"/>
      <c r="BG153" s="24"/>
      <c r="BH153" s="24"/>
      <c r="BI153" s="241"/>
      <c r="BJ153" s="195"/>
      <c r="BK153" s="143"/>
      <c r="BL153" s="24"/>
      <c r="BM153" s="24"/>
      <c r="BN153" s="24"/>
      <c r="BO153" s="241"/>
      <c r="BP153" s="195"/>
      <c r="BQ153" s="143"/>
      <c r="BR153" s="24"/>
      <c r="BS153" s="24"/>
      <c r="BT153" s="24"/>
      <c r="BU153" s="241"/>
      <c r="BV153" s="195"/>
      <c r="BW153" s="143"/>
      <c r="BX153" s="24"/>
      <c r="BY153" s="24"/>
      <c r="BZ153" s="24"/>
      <c r="CA153" s="241"/>
      <c r="CB153" s="195"/>
      <c r="CC153" s="143"/>
      <c r="CD153" s="24"/>
      <c r="CE153" s="24"/>
      <c r="CF153" s="24"/>
      <c r="CG153" s="241"/>
      <c r="CH153" s="195"/>
      <c r="CI153" s="143"/>
      <c r="CJ153" s="24"/>
      <c r="CK153" s="24"/>
      <c r="CL153" s="24"/>
      <c r="CM153" s="241"/>
    </row>
    <row r="154" spans="1:91" s="281" customFormat="1" ht="12.75" customHeight="1" x14ac:dyDescent="0.2">
      <c r="A154" s="358" t="s">
        <v>91</v>
      </c>
      <c r="B154" s="195">
        <v>2.9900358659037886E-3</v>
      </c>
      <c r="C154" s="143"/>
      <c r="D154" s="24"/>
      <c r="E154" s="24"/>
      <c r="F154" s="24"/>
      <c r="G154" s="241"/>
      <c r="H154" s="15">
        <v>2.9801742116913584E-3</v>
      </c>
      <c r="I154" s="15"/>
      <c r="J154" s="15"/>
      <c r="K154" s="15"/>
      <c r="L154" s="15"/>
      <c r="M154" s="241"/>
      <c r="N154" s="24"/>
      <c r="O154" s="24"/>
      <c r="P154" s="24"/>
      <c r="Q154" s="24"/>
      <c r="R154" s="24"/>
      <c r="S154" s="241"/>
      <c r="T154" s="24">
        <v>2.9663161534847085E-3</v>
      </c>
      <c r="U154" s="24">
        <v>3.1726999999999997E-3</v>
      </c>
      <c r="V154" s="24">
        <v>3.2623999999999999E-3</v>
      </c>
      <c r="W154" s="24">
        <v>3.3043E-3</v>
      </c>
      <c r="X154" s="24">
        <v>3.3330999999999999E-3</v>
      </c>
      <c r="Y154" s="241"/>
      <c r="Z154" s="195">
        <v>3.2881999999999998E-3</v>
      </c>
      <c r="AA154" s="143">
        <v>3.4311999999999997E-3</v>
      </c>
      <c r="AB154" s="24">
        <v>3.4863000000000003E-3</v>
      </c>
      <c r="AC154" s="24">
        <v>3.5136999999999998E-3</v>
      </c>
      <c r="AD154" s="24">
        <v>3.5295000000000001E-3</v>
      </c>
      <c r="AE154" s="241"/>
      <c r="AF154" s="195">
        <v>3.4510000000000001E-3</v>
      </c>
      <c r="AG154" s="143">
        <v>3.6599000000000002E-3</v>
      </c>
      <c r="AH154" s="24">
        <v>3.7429E-3</v>
      </c>
      <c r="AI154" s="24">
        <v>3.7759E-3</v>
      </c>
      <c r="AJ154" s="24">
        <v>3.7875999999999999E-3</v>
      </c>
      <c r="AK154" s="241"/>
      <c r="AL154" s="195">
        <v>3.4450000000000001E-3</v>
      </c>
      <c r="AM154" s="143">
        <v>3.6390999999999997E-3</v>
      </c>
      <c r="AN154" s="24">
        <v>3.7066E-3</v>
      </c>
      <c r="AO154" s="24">
        <v>3.7233000000000001E-3</v>
      </c>
      <c r="AP154" s="24">
        <v>3.7288E-3</v>
      </c>
      <c r="AQ154" s="241"/>
      <c r="AR154" s="343"/>
      <c r="AS154" s="143"/>
      <c r="AT154" s="24"/>
      <c r="AU154" s="24"/>
      <c r="AV154" s="24"/>
      <c r="AW154" s="241"/>
      <c r="AX154" s="343"/>
      <c r="AY154" s="344"/>
      <c r="AZ154" s="44"/>
      <c r="BA154" s="44"/>
      <c r="BB154" s="44"/>
      <c r="BC154" s="241"/>
      <c r="BD154" s="195"/>
      <c r="BE154" s="143"/>
      <c r="BF154" s="24"/>
      <c r="BG154" s="24"/>
      <c r="BH154" s="24"/>
      <c r="BI154" s="241"/>
      <c r="BJ154" s="195"/>
      <c r="BK154" s="143"/>
      <c r="BL154" s="24"/>
      <c r="BM154" s="24"/>
      <c r="BN154" s="24"/>
      <c r="BO154" s="241"/>
      <c r="BP154" s="195"/>
      <c r="BQ154" s="143"/>
      <c r="BR154" s="24"/>
      <c r="BS154" s="24"/>
      <c r="BT154" s="24"/>
      <c r="BU154" s="241"/>
      <c r="BV154" s="195"/>
      <c r="BW154" s="143"/>
      <c r="BX154" s="24"/>
      <c r="BY154" s="24"/>
      <c r="BZ154" s="24"/>
      <c r="CA154" s="241"/>
      <c r="CB154" s="195"/>
      <c r="CC154" s="143"/>
      <c r="CD154" s="24"/>
      <c r="CE154" s="24"/>
      <c r="CF154" s="24"/>
      <c r="CG154" s="241"/>
      <c r="CH154" s="195"/>
      <c r="CI154" s="143"/>
      <c r="CJ154" s="24"/>
      <c r="CK154" s="24"/>
      <c r="CL154" s="24"/>
      <c r="CM154" s="241"/>
    </row>
    <row r="155" spans="1:91" s="281" customFormat="1" ht="12.75" customHeight="1" x14ac:dyDescent="0.2">
      <c r="A155" s="359" t="s">
        <v>1</v>
      </c>
      <c r="B155" s="197">
        <v>1.1070220633179631E-3</v>
      </c>
      <c r="C155" s="147"/>
      <c r="D155" s="183"/>
      <c r="E155" s="183"/>
      <c r="F155" s="183"/>
      <c r="G155" s="241"/>
      <c r="H155" s="183">
        <v>1.1842679196652354E-3</v>
      </c>
      <c r="I155" s="183"/>
      <c r="J155" s="183"/>
      <c r="K155" s="183"/>
      <c r="L155" s="183"/>
      <c r="M155" s="241"/>
      <c r="N155" s="183">
        <v>1.1178623785892518E-3</v>
      </c>
      <c r="O155" s="183"/>
      <c r="P155" s="183"/>
      <c r="Q155" s="183"/>
      <c r="R155" s="183"/>
      <c r="S155" s="241"/>
      <c r="T155" s="183">
        <v>1.1842060576323064E-3</v>
      </c>
      <c r="U155" s="183">
        <v>1.1950000000000001E-3</v>
      </c>
      <c r="V155" s="183">
        <v>1.1999999999999999E-3</v>
      </c>
      <c r="W155" s="183">
        <v>1.201E-3</v>
      </c>
      <c r="X155" s="183">
        <v>1.2030000000000001E-3</v>
      </c>
      <c r="Y155" s="241"/>
      <c r="Z155" s="197">
        <v>1.1969999999999999E-3</v>
      </c>
      <c r="AA155" s="147">
        <v>1.204E-3</v>
      </c>
      <c r="AB155" s="183">
        <v>1.206E-3</v>
      </c>
      <c r="AC155" s="183">
        <v>1.207E-3</v>
      </c>
      <c r="AD155" s="183">
        <v>1.2080000000000001E-3</v>
      </c>
      <c r="AE155" s="241"/>
      <c r="AF155" s="197">
        <v>1.206E-3</v>
      </c>
      <c r="AG155" s="147">
        <v>1.2160000000000001E-3</v>
      </c>
      <c r="AH155" s="183">
        <v>1.219E-3</v>
      </c>
      <c r="AI155" s="183">
        <v>1.2210000000000001E-3</v>
      </c>
      <c r="AJ155" s="183">
        <v>1.2210000000000001E-3</v>
      </c>
      <c r="AK155" s="241"/>
      <c r="AL155" s="197">
        <v>1.2049999999999999E-3</v>
      </c>
      <c r="AM155" s="147">
        <v>1.212E-3</v>
      </c>
      <c r="AN155" s="183">
        <v>1.214E-3</v>
      </c>
      <c r="AO155" s="183">
        <v>1.2130000000000001E-3</v>
      </c>
      <c r="AP155" s="183">
        <v>1.212E-3</v>
      </c>
      <c r="AQ155" s="241"/>
      <c r="AR155" s="197">
        <v>1.1190389051286618E-3</v>
      </c>
      <c r="AS155" s="147"/>
      <c r="AT155" s="183"/>
      <c r="AU155" s="183"/>
      <c r="AV155" s="183"/>
      <c r="AW155" s="241"/>
      <c r="AX155" s="197">
        <v>1.122E-3</v>
      </c>
      <c r="AY155" s="147">
        <v>1.127E-3</v>
      </c>
      <c r="AZ155" s="183">
        <v>1.1299999999999999E-3</v>
      </c>
      <c r="BA155" s="183">
        <v>1.132E-3</v>
      </c>
      <c r="BB155" s="183">
        <v>1.1329999999999999E-3</v>
      </c>
      <c r="BC155" s="241"/>
      <c r="BD155" s="197"/>
      <c r="BE155" s="147"/>
      <c r="BF155" s="183"/>
      <c r="BG155" s="183"/>
      <c r="BH155" s="183"/>
      <c r="BI155" s="241"/>
      <c r="BJ155" s="197"/>
      <c r="BK155" s="147"/>
      <c r="BL155" s="183"/>
      <c r="BM155" s="183"/>
      <c r="BN155" s="183"/>
      <c r="BO155" s="241"/>
      <c r="BP155" s="197"/>
      <c r="BQ155" s="147"/>
      <c r="BR155" s="183"/>
      <c r="BS155" s="183"/>
      <c r="BT155" s="183"/>
      <c r="BU155" s="241"/>
      <c r="BV155" s="197"/>
      <c r="BW155" s="147"/>
      <c r="BX155" s="183"/>
      <c r="BY155" s="183"/>
      <c r="BZ155" s="183"/>
      <c r="CA155" s="241"/>
      <c r="CB155" s="197"/>
      <c r="CC155" s="147"/>
      <c r="CD155" s="183"/>
      <c r="CE155" s="183"/>
      <c r="CF155" s="183"/>
      <c r="CG155" s="241"/>
      <c r="CH155" s="197"/>
      <c r="CI155" s="147"/>
      <c r="CJ155" s="183"/>
      <c r="CK155" s="183"/>
      <c r="CL155" s="183"/>
      <c r="CM155" s="241"/>
    </row>
    <row r="156" spans="1:91" s="281" customFormat="1" ht="12.75" customHeight="1" x14ac:dyDescent="0.2">
      <c r="A156" s="359" t="s">
        <v>92</v>
      </c>
      <c r="B156" s="197">
        <v>3.3078989119927005E-7</v>
      </c>
      <c r="C156" s="147"/>
      <c r="D156" s="183"/>
      <c r="E156" s="183"/>
      <c r="F156" s="183"/>
      <c r="G156" s="241"/>
      <c r="H156" s="183">
        <v>3.1490124083463349E-7</v>
      </c>
      <c r="I156" s="183"/>
      <c r="J156" s="183"/>
      <c r="K156" s="183"/>
      <c r="L156" s="183"/>
      <c r="M156" s="241"/>
      <c r="N156" s="183">
        <v>3.166779633902568E-7</v>
      </c>
      <c r="O156" s="183"/>
      <c r="P156" s="183"/>
      <c r="Q156" s="183"/>
      <c r="R156" s="183"/>
      <c r="S156" s="241"/>
      <c r="T156" s="183">
        <v>3.1981564948353575E-7</v>
      </c>
      <c r="U156" s="183">
        <v>3.1909999999999999E-7</v>
      </c>
      <c r="V156" s="183">
        <v>3.1887E-7</v>
      </c>
      <c r="W156" s="183">
        <v>3.1867000000000003E-7</v>
      </c>
      <c r="X156" s="183">
        <v>3.1856000000000001E-7</v>
      </c>
      <c r="Y156" s="241"/>
      <c r="Z156" s="197">
        <v>3.1902000000000001E-7</v>
      </c>
      <c r="AA156" s="147">
        <v>3.1862000000000003E-7</v>
      </c>
      <c r="AB156" s="183">
        <v>3.1843999999999998E-7</v>
      </c>
      <c r="AC156" s="183">
        <v>3.1834000000000003E-7</v>
      </c>
      <c r="AD156" s="183">
        <v>3.1833000000000002E-7</v>
      </c>
      <c r="AE156" s="241"/>
      <c r="AF156" s="197">
        <v>3.1839999999999999E-7</v>
      </c>
      <c r="AG156" s="147">
        <v>3.1767000000000001E-7</v>
      </c>
      <c r="AH156" s="183">
        <v>3.1748000000000001E-7</v>
      </c>
      <c r="AI156" s="183">
        <v>3.1743E-7</v>
      </c>
      <c r="AJ156" s="183">
        <v>3.1735999999999998E-7</v>
      </c>
      <c r="AK156" s="241"/>
      <c r="AL156" s="197">
        <v>3.1833000000000002E-7</v>
      </c>
      <c r="AM156" s="147">
        <v>3.1718000000000004E-7</v>
      </c>
      <c r="AN156" s="183">
        <v>3.1665999999999998E-7</v>
      </c>
      <c r="AO156" s="183">
        <v>3.1632000000000002E-7</v>
      </c>
      <c r="AP156" s="183">
        <v>3.1617E-7</v>
      </c>
      <c r="AQ156" s="241"/>
      <c r="AR156" s="197">
        <v>3.1701126025712619E-7</v>
      </c>
      <c r="AS156" s="147"/>
      <c r="AT156" s="183"/>
      <c r="AU156" s="183"/>
      <c r="AV156" s="183"/>
      <c r="AW156" s="241"/>
      <c r="AX156" s="197">
        <v>3.3152851947315592E-7</v>
      </c>
      <c r="AY156" s="147">
        <v>3.310027703333761E-7</v>
      </c>
      <c r="AZ156" s="183">
        <v>3.305602819795056E-7</v>
      </c>
      <c r="BA156" s="183">
        <v>3.3028808366368272E-7</v>
      </c>
      <c r="BB156" s="183">
        <v>3.3017501379163765E-7</v>
      </c>
      <c r="BC156" s="241"/>
      <c r="BD156" s="197"/>
      <c r="BE156" s="147"/>
      <c r="BF156" s="183"/>
      <c r="BG156" s="183"/>
      <c r="BH156" s="183"/>
      <c r="BI156" s="241"/>
      <c r="BJ156" s="197"/>
      <c r="BK156" s="147"/>
      <c r="BL156" s="183"/>
      <c r="BM156" s="183"/>
      <c r="BN156" s="183"/>
      <c r="BO156" s="241"/>
      <c r="BP156" s="197"/>
      <c r="BQ156" s="147"/>
      <c r="BR156" s="183"/>
      <c r="BS156" s="183"/>
      <c r="BT156" s="183"/>
      <c r="BU156" s="241"/>
      <c r="BV156" s="197"/>
      <c r="BW156" s="147"/>
      <c r="BX156" s="183"/>
      <c r="BY156" s="183"/>
      <c r="BZ156" s="183"/>
      <c r="CA156" s="241"/>
      <c r="CB156" s="197"/>
      <c r="CC156" s="147"/>
      <c r="CD156" s="183"/>
      <c r="CE156" s="183"/>
      <c r="CF156" s="183"/>
      <c r="CG156" s="241"/>
      <c r="CH156" s="197"/>
      <c r="CI156" s="147"/>
      <c r="CJ156" s="183"/>
      <c r="CK156" s="183"/>
      <c r="CL156" s="183"/>
      <c r="CM156" s="241"/>
    </row>
    <row r="157" spans="1:91" s="281" customFormat="1" ht="12.75" customHeight="1" x14ac:dyDescent="0.2">
      <c r="A157" s="351" t="s">
        <v>124</v>
      </c>
      <c r="B157" s="195">
        <v>3.4500687610180425E-4</v>
      </c>
      <c r="C157" s="143"/>
      <c r="D157" s="24"/>
      <c r="E157" s="24"/>
      <c r="F157" s="24"/>
      <c r="G157" s="241"/>
      <c r="H157" s="24">
        <v>3.4267752472745745E-4</v>
      </c>
      <c r="I157" s="24"/>
      <c r="J157" s="24"/>
      <c r="K157" s="24"/>
      <c r="L157" s="24"/>
      <c r="M157" s="241"/>
      <c r="N157" s="15">
        <v>3.4275152499203116E-4</v>
      </c>
      <c r="O157" s="15"/>
      <c r="P157" s="15"/>
      <c r="Q157" s="15"/>
      <c r="R157" s="15"/>
      <c r="S157" s="241"/>
      <c r="T157" s="15">
        <v>3.5626199132485437E-4</v>
      </c>
      <c r="U157" s="15">
        <v>3.301E-4</v>
      </c>
      <c r="V157" s="15">
        <v>3.1849999999999999E-4</v>
      </c>
      <c r="W157" s="15">
        <v>3.1300000000000002E-4</v>
      </c>
      <c r="X157" s="15">
        <v>3.0919999999999998E-4</v>
      </c>
      <c r="Y157" s="241"/>
      <c r="Z157" s="195">
        <v>3.1349999999999998E-4</v>
      </c>
      <c r="AA157" s="143">
        <v>2.9550000000000003E-4</v>
      </c>
      <c r="AB157" s="24">
        <v>2.8839999999999996E-4</v>
      </c>
      <c r="AC157" s="24">
        <v>2.8469999999999998E-4</v>
      </c>
      <c r="AD157" s="24">
        <v>2.8260000000000004E-4</v>
      </c>
      <c r="AE157" s="241"/>
      <c r="AF157" s="195">
        <v>2.9060000000000002E-4</v>
      </c>
      <c r="AG157" s="143">
        <v>2.6289999999999999E-4</v>
      </c>
      <c r="AH157" s="24">
        <v>2.519E-4</v>
      </c>
      <c r="AI157" s="24">
        <v>2.4729999999999999E-4</v>
      </c>
      <c r="AJ157" s="24">
        <v>2.4570000000000001E-4</v>
      </c>
      <c r="AK157" s="241"/>
      <c r="AL157" s="195">
        <v>2.9110000000000003E-4</v>
      </c>
      <c r="AM157" s="143">
        <v>2.6510000000000005E-4</v>
      </c>
      <c r="AN157" s="24">
        <v>2.5559999999999998E-4</v>
      </c>
      <c r="AO157" s="24">
        <v>2.5280000000000002E-4</v>
      </c>
      <c r="AP157" s="24">
        <v>2.5179999999999999E-4</v>
      </c>
      <c r="AQ157" s="241"/>
      <c r="AR157" s="195">
        <v>3.4311226373170083E-4</v>
      </c>
      <c r="AS157" s="143"/>
      <c r="AT157" s="24"/>
      <c r="AU157" s="24"/>
      <c r="AV157" s="24"/>
      <c r="AW157" s="241"/>
      <c r="AX157" s="195">
        <v>3.4360033500000002E-4</v>
      </c>
      <c r="AY157" s="143">
        <v>3.4740033810000002E-4</v>
      </c>
      <c r="AZ157" s="24">
        <v>3.472003377E-4</v>
      </c>
      <c r="BA157" s="24">
        <v>3.466003369E-4</v>
      </c>
      <c r="BB157" s="24">
        <v>3.4620033649999997E-4</v>
      </c>
      <c r="BC157" s="241"/>
      <c r="BD157" s="195"/>
      <c r="BE157" s="143"/>
      <c r="BF157" s="24"/>
      <c r="BG157" s="24"/>
      <c r="BH157" s="24"/>
      <c r="BI157" s="241"/>
      <c r="BJ157" s="195"/>
      <c r="BK157" s="143"/>
      <c r="BL157" s="24"/>
      <c r="BM157" s="24"/>
      <c r="BN157" s="24"/>
      <c r="BO157" s="241"/>
      <c r="BP157" s="195"/>
      <c r="BQ157" s="143"/>
      <c r="BR157" s="24"/>
      <c r="BS157" s="24"/>
      <c r="BT157" s="24"/>
      <c r="BU157" s="241"/>
      <c r="BV157" s="195"/>
      <c r="BW157" s="143"/>
      <c r="BX157" s="24"/>
      <c r="BY157" s="24"/>
      <c r="BZ157" s="24"/>
      <c r="CA157" s="241"/>
      <c r="CB157" s="195"/>
      <c r="CC157" s="143"/>
      <c r="CD157" s="24"/>
      <c r="CE157" s="24"/>
      <c r="CF157" s="24"/>
      <c r="CG157" s="241"/>
      <c r="CH157" s="195"/>
      <c r="CI157" s="143"/>
      <c r="CJ157" s="24"/>
      <c r="CK157" s="24"/>
      <c r="CL157" s="24"/>
      <c r="CM157" s="241"/>
    </row>
    <row r="158" spans="1:91" s="281" customFormat="1" ht="12.75" customHeight="1" x14ac:dyDescent="0.2">
      <c r="A158" s="351" t="s">
        <v>94</v>
      </c>
      <c r="B158" s="195">
        <v>7.6821531078668408E-4</v>
      </c>
      <c r="C158" s="143"/>
      <c r="D158" s="24"/>
      <c r="E158" s="24"/>
      <c r="F158" s="24"/>
      <c r="G158" s="241"/>
      <c r="H158" s="24">
        <v>7.5657116084018919E-4</v>
      </c>
      <c r="I158" s="24"/>
      <c r="J158" s="24"/>
      <c r="K158" s="24"/>
      <c r="L158" s="24"/>
      <c r="M158" s="241"/>
      <c r="N158" s="15">
        <v>7.7640986652329446E-4</v>
      </c>
      <c r="O158" s="15"/>
      <c r="P158" s="15"/>
      <c r="Q158" s="15"/>
      <c r="R158" s="15"/>
      <c r="S158" s="241"/>
      <c r="T158" s="15">
        <v>7.8593675683063038E-4</v>
      </c>
      <c r="U158" s="15">
        <v>7.2179999999999998E-4</v>
      </c>
      <c r="V158" s="15">
        <v>6.935E-4</v>
      </c>
      <c r="W158" s="15">
        <v>6.801E-4</v>
      </c>
      <c r="X158" s="15">
        <v>6.7079999999999993E-4</v>
      </c>
      <c r="Y158" s="241"/>
      <c r="Z158" s="195">
        <v>6.7860000000000001E-4</v>
      </c>
      <c r="AA158" s="143">
        <v>6.3449999999999997E-4</v>
      </c>
      <c r="AB158" s="24">
        <v>6.1720000000000004E-4</v>
      </c>
      <c r="AC158" s="24">
        <v>6.0800000000000003E-4</v>
      </c>
      <c r="AD158" s="24">
        <v>6.0289999999999996E-4</v>
      </c>
      <c r="AE158" s="241"/>
      <c r="AF158" s="195">
        <v>6.2370000000000004E-4</v>
      </c>
      <c r="AG158" s="143">
        <v>5.5659999999999998E-4</v>
      </c>
      <c r="AH158" s="24">
        <v>5.2950000000000002E-4</v>
      </c>
      <c r="AI158" s="24">
        <v>5.1800000000000001E-4</v>
      </c>
      <c r="AJ158" s="24">
        <v>5.1389999999999997E-4</v>
      </c>
      <c r="AK158" s="241"/>
      <c r="AL158" s="195">
        <v>6.2529999999999997E-4</v>
      </c>
      <c r="AM158" s="143">
        <v>5.6300000000000002E-4</v>
      </c>
      <c r="AN158" s="24">
        <v>5.4040000000000002E-4</v>
      </c>
      <c r="AO158" s="24">
        <v>5.3370000000000002E-4</v>
      </c>
      <c r="AP158" s="24">
        <v>5.3149999999999996E-4</v>
      </c>
      <c r="AQ158" s="241"/>
      <c r="AR158" s="195">
        <v>7.7722702150669889E-4</v>
      </c>
      <c r="AS158" s="143"/>
      <c r="AT158" s="24"/>
      <c r="AU158" s="24"/>
      <c r="AV158" s="24"/>
      <c r="AW158" s="241"/>
      <c r="AX158" s="195">
        <v>7.7999999999999999E-4</v>
      </c>
      <c r="AY158" s="143">
        <v>7.9350000000000004E-4</v>
      </c>
      <c r="AZ158" s="24">
        <v>7.9160000000000005E-4</v>
      </c>
      <c r="BA158" s="24">
        <v>7.8799999999999996E-4</v>
      </c>
      <c r="BB158" s="24">
        <v>7.8560000000000001E-4</v>
      </c>
      <c r="BC158" s="241"/>
      <c r="BD158" s="195"/>
      <c r="BE158" s="143"/>
      <c r="BF158" s="24"/>
      <c r="BG158" s="24"/>
      <c r="BH158" s="24"/>
      <c r="BI158" s="241"/>
      <c r="BJ158" s="195"/>
      <c r="BK158" s="143"/>
      <c r="BL158" s="24"/>
      <c r="BM158" s="24"/>
      <c r="BN158" s="24"/>
      <c r="BO158" s="241"/>
      <c r="BP158" s="195"/>
      <c r="BQ158" s="143"/>
      <c r="BR158" s="24"/>
      <c r="BS158" s="24"/>
      <c r="BT158" s="24"/>
      <c r="BU158" s="241"/>
      <c r="BV158" s="195"/>
      <c r="BW158" s="143"/>
      <c r="BX158" s="24"/>
      <c r="BY158" s="24"/>
      <c r="BZ158" s="24"/>
      <c r="CA158" s="241"/>
      <c r="CB158" s="195"/>
      <c r="CC158" s="143"/>
      <c r="CD158" s="24"/>
      <c r="CE158" s="24"/>
      <c r="CF158" s="24"/>
      <c r="CG158" s="241"/>
      <c r="CH158" s="195"/>
      <c r="CI158" s="143"/>
      <c r="CJ158" s="24"/>
      <c r="CK158" s="24"/>
      <c r="CL158" s="24"/>
      <c r="CM158" s="241"/>
    </row>
    <row r="159" spans="1:91" s="281" customFormat="1" ht="12.75" customHeight="1" x14ac:dyDescent="0.2">
      <c r="A159" s="351" t="s">
        <v>95</v>
      </c>
      <c r="B159" s="195">
        <v>1.2799035520944982E-2</v>
      </c>
      <c r="C159" s="143"/>
      <c r="D159" s="24"/>
      <c r="E159" s="24"/>
      <c r="F159" s="24"/>
      <c r="G159" s="241"/>
      <c r="H159" s="15">
        <v>1.2803396541955106E-2</v>
      </c>
      <c r="I159" s="15"/>
      <c r="J159" s="15"/>
      <c r="K159" s="15"/>
      <c r="L159" s="15"/>
      <c r="M159" s="241"/>
      <c r="N159" s="15"/>
      <c r="O159" s="15"/>
      <c r="P159" s="15"/>
      <c r="Q159" s="15"/>
      <c r="R159" s="15"/>
      <c r="S159" s="241"/>
      <c r="T159" s="15">
        <v>1.313488553417401E-2</v>
      </c>
      <c r="U159" s="15">
        <v>1.27405E-2</v>
      </c>
      <c r="V159" s="15">
        <v>1.2572699999999999E-2</v>
      </c>
      <c r="W159" s="15">
        <v>1.2495800000000001E-2</v>
      </c>
      <c r="X159" s="15">
        <v>1.2446099999999998E-2</v>
      </c>
      <c r="Y159" s="241"/>
      <c r="Z159" s="195">
        <v>1.2563299999999999E-2</v>
      </c>
      <c r="AA159" s="143">
        <v>1.22875E-2</v>
      </c>
      <c r="AB159" s="24">
        <v>1.21881E-2</v>
      </c>
      <c r="AC159" s="24">
        <v>1.2136899999999999E-2</v>
      </c>
      <c r="AD159" s="24">
        <v>1.2111E-2</v>
      </c>
      <c r="AE159" s="241"/>
      <c r="AF159" s="195">
        <v>1.22471E-2</v>
      </c>
      <c r="AG159" s="143">
        <v>1.18458E-2</v>
      </c>
      <c r="AH159" s="24">
        <v>1.1696100000000001E-2</v>
      </c>
      <c r="AI159" s="24">
        <v>1.1636799999999999E-2</v>
      </c>
      <c r="AJ159" s="24">
        <v>1.16179E-2</v>
      </c>
      <c r="AK159" s="241"/>
      <c r="AL159" s="195">
        <v>1.2251600000000001E-2</v>
      </c>
      <c r="AM159" s="143">
        <v>1.18672E-2</v>
      </c>
      <c r="AN159" s="24">
        <v>1.17298E-2</v>
      </c>
      <c r="AO159" s="24">
        <v>1.1686599999999998E-2</v>
      </c>
      <c r="AP159" s="24">
        <v>1.1672500000000001E-2</v>
      </c>
      <c r="AQ159" s="241"/>
      <c r="AR159" s="343"/>
      <c r="AS159" s="143"/>
      <c r="AT159" s="24"/>
      <c r="AU159" s="24"/>
      <c r="AV159" s="24"/>
      <c r="AW159" s="241"/>
      <c r="AX159" s="343"/>
      <c r="AY159" s="344"/>
      <c r="AZ159" s="44"/>
      <c r="BA159" s="44"/>
      <c r="BB159" s="44"/>
      <c r="BC159" s="241"/>
      <c r="BD159" s="195"/>
      <c r="BE159" s="143"/>
      <c r="BF159" s="24"/>
      <c r="BG159" s="24"/>
      <c r="BH159" s="24"/>
      <c r="BI159" s="241"/>
      <c r="BJ159" s="195"/>
      <c r="BK159" s="143"/>
      <c r="BL159" s="24"/>
      <c r="BM159" s="24"/>
      <c r="BN159" s="24"/>
      <c r="BO159" s="241"/>
      <c r="BP159" s="195"/>
      <c r="BQ159" s="143"/>
      <c r="BR159" s="24"/>
      <c r="BS159" s="24"/>
      <c r="BT159" s="24"/>
      <c r="BU159" s="241"/>
      <c r="BV159" s="195"/>
      <c r="BW159" s="143"/>
      <c r="BX159" s="24"/>
      <c r="BY159" s="24"/>
      <c r="BZ159" s="24"/>
      <c r="CA159" s="241"/>
      <c r="CB159" s="195"/>
      <c r="CC159" s="143"/>
      <c r="CD159" s="24"/>
      <c r="CE159" s="24"/>
      <c r="CF159" s="24"/>
      <c r="CG159" s="241"/>
      <c r="CH159" s="195"/>
      <c r="CI159" s="143"/>
      <c r="CJ159" s="24"/>
      <c r="CK159" s="24"/>
      <c r="CL159" s="24"/>
      <c r="CM159" s="241"/>
    </row>
    <row r="160" spans="1:91" s="281" customFormat="1" ht="12.75" customHeight="1" x14ac:dyDescent="0.2">
      <c r="A160" s="351" t="s">
        <v>96</v>
      </c>
      <c r="B160" s="195">
        <v>7.4421483244916736E-6</v>
      </c>
      <c r="C160" s="143"/>
      <c r="D160" s="24"/>
      <c r="E160" s="24"/>
      <c r="F160" s="24"/>
      <c r="G160" s="241"/>
      <c r="H160" s="15">
        <v>5.9473454816972029E-6</v>
      </c>
      <c r="I160" s="15"/>
      <c r="J160" s="15"/>
      <c r="K160" s="15"/>
      <c r="L160" s="15"/>
      <c r="M160" s="241"/>
      <c r="N160" s="15">
        <v>7.5343324926900241E-6</v>
      </c>
      <c r="O160" s="15"/>
      <c r="P160" s="15"/>
      <c r="Q160" s="15"/>
      <c r="R160" s="15"/>
      <c r="S160" s="241"/>
      <c r="T160" s="15">
        <v>6.0300492579942364E-6</v>
      </c>
      <c r="U160" s="15">
        <v>6.0549999999999996E-6</v>
      </c>
      <c r="V160" s="15">
        <v>6.0860000000000007E-6</v>
      </c>
      <c r="W160" s="15">
        <v>6.1070000000000001E-6</v>
      </c>
      <c r="X160" s="15">
        <v>6.1299999999999998E-6</v>
      </c>
      <c r="Y160" s="241"/>
      <c r="Z160" s="195">
        <v>6.2910000000000004E-6</v>
      </c>
      <c r="AA160" s="143">
        <v>6.3029999999999996E-6</v>
      </c>
      <c r="AB160" s="24">
        <v>6.3259999999999992E-6</v>
      </c>
      <c r="AC160" s="24">
        <v>6.348E-6</v>
      </c>
      <c r="AD160" s="24">
        <v>6.3639999999999995E-6</v>
      </c>
      <c r="AE160" s="241"/>
      <c r="AF160" s="195">
        <v>6.4370000000000004E-6</v>
      </c>
      <c r="AG160" s="143">
        <v>6.5400000000000001E-6</v>
      </c>
      <c r="AH160" s="24">
        <v>6.6139999999999997E-6</v>
      </c>
      <c r="AI160" s="24">
        <v>6.6590000000000001E-6</v>
      </c>
      <c r="AJ160" s="24">
        <v>6.6820000000000006E-6</v>
      </c>
      <c r="AK160" s="241"/>
      <c r="AL160" s="195">
        <v>6.4299999999999994E-6</v>
      </c>
      <c r="AM160" s="143">
        <v>6.511E-6</v>
      </c>
      <c r="AN160" s="24">
        <v>6.562E-6</v>
      </c>
      <c r="AO160" s="24">
        <v>6.5849999999999996E-6</v>
      </c>
      <c r="AP160" s="24">
        <v>6.5949999999999995E-6</v>
      </c>
      <c r="AQ160" s="241"/>
      <c r="AR160" s="195">
        <v>7.5422622184811153E-6</v>
      </c>
      <c r="AS160" s="143"/>
      <c r="AT160" s="24"/>
      <c r="AU160" s="24"/>
      <c r="AV160" s="24"/>
      <c r="AW160" s="241"/>
      <c r="AX160" s="195">
        <v>7.5330000000000006E-6</v>
      </c>
      <c r="AY160" s="143">
        <v>7.43E-6</v>
      </c>
      <c r="AZ160" s="24">
        <v>7.4379999999999998E-6</v>
      </c>
      <c r="BA160" s="24">
        <v>7.4569999999999999E-6</v>
      </c>
      <c r="BB160" s="24">
        <v>7.4649999999999997E-6</v>
      </c>
      <c r="BC160" s="241"/>
      <c r="BD160" s="195"/>
      <c r="BE160" s="143"/>
      <c r="BF160" s="24"/>
      <c r="BG160" s="24"/>
      <c r="BH160" s="24"/>
      <c r="BI160" s="241"/>
      <c r="BJ160" s="195"/>
      <c r="BK160" s="143"/>
      <c r="BL160" s="24"/>
      <c r="BM160" s="24"/>
      <c r="BN160" s="24"/>
      <c r="BO160" s="241"/>
      <c r="BP160" s="195"/>
      <c r="BQ160" s="143"/>
      <c r="BR160" s="24"/>
      <c r="BS160" s="24"/>
      <c r="BT160" s="24"/>
      <c r="BU160" s="241"/>
      <c r="BV160" s="195"/>
      <c r="BW160" s="143"/>
      <c r="BX160" s="24"/>
      <c r="BY160" s="24"/>
      <c r="BZ160" s="24"/>
      <c r="CA160" s="241"/>
      <c r="CB160" s="195"/>
      <c r="CC160" s="143"/>
      <c r="CD160" s="24"/>
      <c r="CE160" s="24"/>
      <c r="CF160" s="24"/>
      <c r="CG160" s="241"/>
      <c r="CH160" s="195"/>
      <c r="CI160" s="143"/>
      <c r="CJ160" s="24"/>
      <c r="CK160" s="24"/>
      <c r="CL160" s="24"/>
      <c r="CM160" s="241"/>
    </row>
    <row r="161" spans="1:91" s="281" customFormat="1" ht="12.75" customHeight="1" x14ac:dyDescent="0.2">
      <c r="A161" s="351" t="s">
        <v>97</v>
      </c>
      <c r="B161" s="195">
        <v>7.5231499388807916E-7</v>
      </c>
      <c r="C161" s="143"/>
      <c r="D161" s="24"/>
      <c r="E161" s="24"/>
      <c r="F161" s="24"/>
      <c r="G161" s="241"/>
      <c r="H161" s="24">
        <v>2.9106584849880361E-8</v>
      </c>
      <c r="I161" s="24"/>
      <c r="J161" s="24"/>
      <c r="K161" s="24"/>
      <c r="L161" s="24"/>
      <c r="M161" s="241"/>
      <c r="N161" s="15">
        <v>7.5722938603275498E-7</v>
      </c>
      <c r="O161" s="15"/>
      <c r="P161" s="15"/>
      <c r="Q161" s="15"/>
      <c r="R161" s="15"/>
      <c r="S161" s="241"/>
      <c r="T161" s="15">
        <v>2.4684295187808552E-8</v>
      </c>
      <c r="U161" s="15">
        <v>2.531E-8</v>
      </c>
      <c r="V161" s="15">
        <v>2.531E-8</v>
      </c>
      <c r="W161" s="15">
        <v>2.5119999999999999E-8</v>
      </c>
      <c r="X161" s="15">
        <v>2.494E-8</v>
      </c>
      <c r="Y161" s="241"/>
      <c r="Z161" s="195">
        <v>1.953E-8</v>
      </c>
      <c r="AA161" s="143">
        <v>1.9919999999999999E-8</v>
      </c>
      <c r="AB161" s="24">
        <v>1.9849999999999999E-8</v>
      </c>
      <c r="AC161" s="24">
        <v>1.9709999999999999E-8</v>
      </c>
      <c r="AD161" s="24">
        <v>1.9580000000000001E-8</v>
      </c>
      <c r="AE161" s="241"/>
      <c r="AF161" s="195">
        <v>2.1649999999999999E-8</v>
      </c>
      <c r="AG161" s="143">
        <v>2.304E-8</v>
      </c>
      <c r="AH161" s="24">
        <v>2.33E-8</v>
      </c>
      <c r="AI161" s="24">
        <v>2.325E-8</v>
      </c>
      <c r="AJ161" s="24">
        <v>2.3140000000000001E-8</v>
      </c>
      <c r="AK161" s="241"/>
      <c r="AL161" s="195">
        <v>2.2280000000000002E-8</v>
      </c>
      <c r="AM161" s="143">
        <v>2.5700000000000002E-8</v>
      </c>
      <c r="AN161" s="24">
        <v>2.7660000000000001E-8</v>
      </c>
      <c r="AO161" s="24">
        <v>2.871E-8</v>
      </c>
      <c r="AP161" s="24">
        <v>2.9300000000000001E-8</v>
      </c>
      <c r="AQ161" s="241"/>
      <c r="AR161" s="195">
        <v>7.5802635396561732E-7</v>
      </c>
      <c r="AS161" s="143"/>
      <c r="AT161" s="24"/>
      <c r="AU161" s="24"/>
      <c r="AV161" s="24"/>
      <c r="AW161" s="241"/>
      <c r="AX161" s="195">
        <v>7.4590000000000003E-7</v>
      </c>
      <c r="AY161" s="143">
        <v>7.2640000000000005E-7</v>
      </c>
      <c r="AZ161" s="24">
        <v>6.9569999999999996E-7</v>
      </c>
      <c r="BA161" s="24">
        <v>6.6929999999999999E-7</v>
      </c>
      <c r="BB161" s="24">
        <v>6.4900000000000005E-7</v>
      </c>
      <c r="BC161" s="241"/>
      <c r="BD161" s="195"/>
      <c r="BE161" s="143"/>
      <c r="BF161" s="24"/>
      <c r="BG161" s="24"/>
      <c r="BH161" s="24"/>
      <c r="BI161" s="241"/>
      <c r="BJ161" s="195"/>
      <c r="BK161" s="143"/>
      <c r="BL161" s="24"/>
      <c r="BM161" s="24"/>
      <c r="BN161" s="24"/>
      <c r="BO161" s="241"/>
      <c r="BP161" s="195"/>
      <c r="BQ161" s="143"/>
      <c r="BR161" s="24"/>
      <c r="BS161" s="24"/>
      <c r="BT161" s="24"/>
      <c r="BU161" s="241"/>
      <c r="BV161" s="195"/>
      <c r="BW161" s="143"/>
      <c r="BX161" s="24"/>
      <c r="BY161" s="24"/>
      <c r="BZ161" s="24"/>
      <c r="CA161" s="241"/>
      <c r="CB161" s="195"/>
      <c r="CC161" s="143"/>
      <c r="CD161" s="24"/>
      <c r="CE161" s="24"/>
      <c r="CF161" s="24"/>
      <c r="CG161" s="241"/>
      <c r="CH161" s="195"/>
      <c r="CI161" s="143"/>
      <c r="CJ161" s="24"/>
      <c r="CK161" s="24"/>
      <c r="CL161" s="24"/>
      <c r="CM161" s="241"/>
    </row>
    <row r="162" spans="1:91" s="281" customFormat="1" ht="12.75" customHeight="1" x14ac:dyDescent="0.2">
      <c r="A162" s="351" t="s">
        <v>125</v>
      </c>
      <c r="B162" s="195">
        <v>5.5661109344424412E-5</v>
      </c>
      <c r="C162" s="143"/>
      <c r="D162" s="24"/>
      <c r="E162" s="24"/>
      <c r="F162" s="24"/>
      <c r="G162" s="241"/>
      <c r="H162" s="24">
        <v>4.1325349129129105E-5</v>
      </c>
      <c r="I162" s="24"/>
      <c r="J162" s="24"/>
      <c r="K162" s="24"/>
      <c r="L162" s="24"/>
      <c r="M162" s="241"/>
      <c r="N162" s="15">
        <v>5.6539082587566094E-5</v>
      </c>
      <c r="O162" s="15"/>
      <c r="P162" s="15"/>
      <c r="Q162" s="15"/>
      <c r="R162" s="15"/>
      <c r="S162" s="241"/>
      <c r="T162" s="15">
        <v>4.3163510661469443E-5</v>
      </c>
      <c r="U162" s="15">
        <v>3.9415999999999997E-5</v>
      </c>
      <c r="V162" s="15">
        <v>3.7956E-5</v>
      </c>
      <c r="W162" s="15">
        <v>3.7355999999999999E-5</v>
      </c>
      <c r="X162" s="15">
        <v>3.7015999999999999E-5</v>
      </c>
      <c r="Y162" s="241"/>
      <c r="Z162" s="195">
        <v>3.9255999999999998E-5</v>
      </c>
      <c r="AA162" s="143">
        <v>3.6556E-5</v>
      </c>
      <c r="AB162" s="24">
        <v>3.5685999999999997E-5</v>
      </c>
      <c r="AC162" s="24">
        <v>3.5345999999999997E-5</v>
      </c>
      <c r="AD162" s="24">
        <v>3.5185999999999998E-5</v>
      </c>
      <c r="AE162" s="241"/>
      <c r="AF162" s="195">
        <v>3.7305999999999998E-5</v>
      </c>
      <c r="AG162" s="143">
        <v>3.4075000000000002E-5</v>
      </c>
      <c r="AH162" s="24">
        <v>3.3084999999999999E-5</v>
      </c>
      <c r="AI162" s="24">
        <v>3.2805000000000002E-5</v>
      </c>
      <c r="AJ162" s="24">
        <v>3.2774999999999997E-5</v>
      </c>
      <c r="AK162" s="241"/>
      <c r="AL162" s="195">
        <v>3.7326000000000001E-5</v>
      </c>
      <c r="AM162" s="143">
        <v>3.4186000000000001E-5</v>
      </c>
      <c r="AN162" s="24">
        <v>3.3265000000000001E-5</v>
      </c>
      <c r="AO162" s="24">
        <v>3.3075000000000004E-5</v>
      </c>
      <c r="AP162" s="24">
        <v>3.3045E-5</v>
      </c>
      <c r="AQ162" s="241"/>
      <c r="AR162" s="195">
        <v>5.6598588777641228E-5</v>
      </c>
      <c r="AS162" s="143"/>
      <c r="AT162" s="24"/>
      <c r="AU162" s="24"/>
      <c r="AV162" s="24"/>
      <c r="AW162" s="241"/>
      <c r="AX162" s="195">
        <v>5.6636617693999992E-5</v>
      </c>
      <c r="AY162" s="143">
        <v>5.5746157904E-5</v>
      </c>
      <c r="AZ162" s="24">
        <v>5.5456058184999996E-5</v>
      </c>
      <c r="BA162" s="24">
        <v>5.5256008418000002E-5</v>
      </c>
      <c r="BB162" s="24">
        <v>5.5015958585999993E-5</v>
      </c>
      <c r="BC162" s="241"/>
      <c r="BD162" s="195"/>
      <c r="BE162" s="143"/>
      <c r="BF162" s="24"/>
      <c r="BG162" s="24"/>
      <c r="BH162" s="24"/>
      <c r="BI162" s="241"/>
      <c r="BJ162" s="195"/>
      <c r="BK162" s="143"/>
      <c r="BL162" s="24"/>
      <c r="BM162" s="24"/>
      <c r="BN162" s="24"/>
      <c r="BO162" s="241"/>
      <c r="BP162" s="195"/>
      <c r="BQ162" s="143"/>
      <c r="BR162" s="24"/>
      <c r="BS162" s="24"/>
      <c r="BT162" s="24"/>
      <c r="BU162" s="241"/>
      <c r="BV162" s="195"/>
      <c r="BW162" s="143"/>
      <c r="BX162" s="24"/>
      <c r="BY162" s="24"/>
      <c r="BZ162" s="24"/>
      <c r="CA162" s="241"/>
      <c r="CB162" s="195"/>
      <c r="CC162" s="143"/>
      <c r="CD162" s="24"/>
      <c r="CE162" s="24"/>
      <c r="CF162" s="24"/>
      <c r="CG162" s="241"/>
      <c r="CH162" s="195"/>
      <c r="CI162" s="143"/>
      <c r="CJ162" s="24"/>
      <c r="CK162" s="24"/>
      <c r="CL162" s="24"/>
      <c r="CM162" s="241"/>
    </row>
    <row r="163" spans="1:91" s="281" customFormat="1" ht="12.75" customHeight="1" x14ac:dyDescent="0.2">
      <c r="A163" s="351" t="s">
        <v>126</v>
      </c>
      <c r="B163" s="195">
        <v>2.4060479533360611E-5</v>
      </c>
      <c r="C163" s="143"/>
      <c r="D163" s="24"/>
      <c r="E163" s="24"/>
      <c r="F163" s="24"/>
      <c r="G163" s="241"/>
      <c r="H163" s="24">
        <v>1.4523285636435148E-5</v>
      </c>
      <c r="I163" s="24"/>
      <c r="J163" s="24"/>
      <c r="K163" s="24"/>
      <c r="L163" s="24"/>
      <c r="M163" s="241"/>
      <c r="N163" s="15">
        <v>2.4306425940268469E-5</v>
      </c>
      <c r="O163" s="15"/>
      <c r="P163" s="15"/>
      <c r="Q163" s="15"/>
      <c r="R163" s="15"/>
      <c r="S163" s="241"/>
      <c r="T163" s="15">
        <v>1.509962740884707E-5</v>
      </c>
      <c r="U163" s="15">
        <v>1.3891E-5</v>
      </c>
      <c r="V163" s="15">
        <v>1.3425000000000001E-5</v>
      </c>
      <c r="W163" s="15">
        <v>1.3232E-5</v>
      </c>
      <c r="X163" s="15">
        <v>1.3121E-5</v>
      </c>
      <c r="Y163" s="241"/>
      <c r="Z163" s="195">
        <v>1.3871E-5</v>
      </c>
      <c r="AA163" s="143">
        <v>1.3009E-5</v>
      </c>
      <c r="AB163" s="24">
        <v>1.2736000000000001E-5</v>
      </c>
      <c r="AC163" s="24">
        <v>1.2624E-5</v>
      </c>
      <c r="AD163" s="24">
        <v>1.2584E-5</v>
      </c>
      <c r="AE163" s="241"/>
      <c r="AF163" s="195">
        <v>1.3283E-5</v>
      </c>
      <c r="AG163" s="143">
        <v>1.2279000000000001E-5</v>
      </c>
      <c r="AH163" s="24">
        <v>1.1975E-5</v>
      </c>
      <c r="AI163" s="24">
        <v>1.1894E-5</v>
      </c>
      <c r="AJ163" s="24">
        <v>1.1894E-5</v>
      </c>
      <c r="AK163" s="241"/>
      <c r="AL163" s="195">
        <v>1.3293E-5</v>
      </c>
      <c r="AM163" s="143">
        <v>1.2320000000000001E-5</v>
      </c>
      <c r="AN163" s="24">
        <v>1.2046E-5</v>
      </c>
      <c r="AO163" s="24">
        <v>1.1996E-5</v>
      </c>
      <c r="AP163" s="24">
        <v>1.1996E-5</v>
      </c>
      <c r="AQ163" s="241"/>
      <c r="AR163" s="195">
        <v>2.4332007940114485E-5</v>
      </c>
      <c r="AS163" s="143"/>
      <c r="AT163" s="24"/>
      <c r="AU163" s="24"/>
      <c r="AV163" s="24"/>
      <c r="AW163" s="241"/>
      <c r="AX163" s="195">
        <v>2.4549099999999998E-5</v>
      </c>
      <c r="AY163" s="143">
        <v>2.3971700000000003E-5</v>
      </c>
      <c r="AZ163" s="24">
        <v>2.3677999999999996E-5</v>
      </c>
      <c r="BA163" s="24">
        <v>2.3435100000000002E-5</v>
      </c>
      <c r="BB163" s="24">
        <v>2.3212300000000001E-5</v>
      </c>
      <c r="BC163" s="241"/>
      <c r="BD163" s="195"/>
      <c r="BE163" s="143"/>
      <c r="BF163" s="24"/>
      <c r="BG163" s="24"/>
      <c r="BH163" s="24"/>
      <c r="BI163" s="241"/>
      <c r="BJ163" s="195"/>
      <c r="BK163" s="143"/>
      <c r="BL163" s="24"/>
      <c r="BM163" s="24"/>
      <c r="BN163" s="24"/>
      <c r="BO163" s="241"/>
      <c r="BP163" s="195"/>
      <c r="BQ163" s="143"/>
      <c r="BR163" s="24"/>
      <c r="BS163" s="24"/>
      <c r="BT163" s="24"/>
      <c r="BU163" s="241"/>
      <c r="BV163" s="195"/>
      <c r="BW163" s="143"/>
      <c r="BX163" s="24"/>
      <c r="BY163" s="24"/>
      <c r="BZ163" s="24"/>
      <c r="CA163" s="241"/>
      <c r="CB163" s="195"/>
      <c r="CC163" s="143"/>
      <c r="CD163" s="24"/>
      <c r="CE163" s="24"/>
      <c r="CF163" s="24"/>
      <c r="CG163" s="241"/>
      <c r="CH163" s="195"/>
      <c r="CI163" s="143"/>
      <c r="CJ163" s="24"/>
      <c r="CK163" s="24"/>
      <c r="CL163" s="24"/>
      <c r="CM163" s="241"/>
    </row>
    <row r="164" spans="1:91" s="281" customFormat="1" ht="12.75" customHeight="1" x14ac:dyDescent="0.2">
      <c r="A164" s="351" t="s">
        <v>127</v>
      </c>
      <c r="B164" s="195">
        <v>1.7722568889163653E-3</v>
      </c>
      <c r="C164" s="143"/>
      <c r="D164" s="24"/>
      <c r="E164" s="24"/>
      <c r="F164" s="24"/>
      <c r="G164" s="241"/>
      <c r="H164" s="15">
        <v>1.5744561928589921E-3</v>
      </c>
      <c r="I164" s="15"/>
      <c r="J164" s="15"/>
      <c r="K164" s="15"/>
      <c r="L164" s="15"/>
      <c r="M164" s="241"/>
      <c r="N164" s="15"/>
      <c r="O164" s="15"/>
      <c r="P164" s="15"/>
      <c r="Q164" s="15"/>
      <c r="R164" s="15"/>
      <c r="S164" s="241"/>
      <c r="T164" s="15">
        <v>1.6212821109982845E-3</v>
      </c>
      <c r="U164" s="15">
        <v>1.544E-3</v>
      </c>
      <c r="V164" s="15">
        <v>1.5112999999999999E-3</v>
      </c>
      <c r="W164" s="15">
        <v>1.4967000000000001E-3</v>
      </c>
      <c r="X164" s="15">
        <v>1.4870999999999999E-3</v>
      </c>
      <c r="Y164" s="241"/>
      <c r="Z164" s="195">
        <v>1.5070999999999999E-3</v>
      </c>
      <c r="AA164" s="143">
        <v>1.4536E-3</v>
      </c>
      <c r="AB164" s="24">
        <v>1.4341E-3</v>
      </c>
      <c r="AC164" s="24">
        <v>1.4247000000000001E-3</v>
      </c>
      <c r="AD164" s="24">
        <v>1.4197000000000001E-3</v>
      </c>
      <c r="AE164" s="241"/>
      <c r="AF164" s="195">
        <v>1.4559E-3</v>
      </c>
      <c r="AG164" s="143">
        <v>1.384E-3</v>
      </c>
      <c r="AH164" s="24">
        <v>1.3572E-3</v>
      </c>
      <c r="AI164" s="24">
        <v>1.3467000000000002E-3</v>
      </c>
      <c r="AJ164" s="24">
        <v>1.3435999999999999E-3</v>
      </c>
      <c r="AK164" s="241"/>
      <c r="AL164" s="195">
        <v>1.4613E-3</v>
      </c>
      <c r="AM164" s="143">
        <v>1.4073E-3</v>
      </c>
      <c r="AN164" s="24">
        <v>1.3962E-3</v>
      </c>
      <c r="AO164" s="24">
        <v>1.3985999999999998E-3</v>
      </c>
      <c r="AP164" s="24">
        <v>1.4024E-3</v>
      </c>
      <c r="AQ164" s="241"/>
      <c r="AR164" s="343"/>
      <c r="AS164" s="143"/>
      <c r="AT164" s="24"/>
      <c r="AU164" s="24"/>
      <c r="AV164" s="24"/>
      <c r="AW164" s="241"/>
      <c r="AX164" s="343"/>
      <c r="AY164" s="344"/>
      <c r="AZ164" s="44"/>
      <c r="BA164" s="44"/>
      <c r="BB164" s="44"/>
      <c r="BC164" s="241"/>
      <c r="BD164" s="195"/>
      <c r="BE164" s="143"/>
      <c r="BF164" s="24"/>
      <c r="BG164" s="24"/>
      <c r="BH164" s="24"/>
      <c r="BI164" s="241"/>
      <c r="BJ164" s="195"/>
      <c r="BK164" s="143"/>
      <c r="BL164" s="24"/>
      <c r="BM164" s="24"/>
      <c r="BN164" s="24"/>
      <c r="BO164" s="241"/>
      <c r="BP164" s="195"/>
      <c r="BQ164" s="143"/>
      <c r="BR164" s="24"/>
      <c r="BS164" s="24"/>
      <c r="BT164" s="24"/>
      <c r="BU164" s="241"/>
      <c r="BV164" s="195"/>
      <c r="BW164" s="143"/>
      <c r="BX164" s="24"/>
      <c r="BY164" s="24"/>
      <c r="BZ164" s="24"/>
      <c r="CA164" s="241"/>
      <c r="CB164" s="195"/>
      <c r="CC164" s="143"/>
      <c r="CD164" s="24"/>
      <c r="CE164" s="24"/>
      <c r="CF164" s="24"/>
      <c r="CG164" s="241"/>
      <c r="CH164" s="195"/>
      <c r="CI164" s="143"/>
      <c r="CJ164" s="24"/>
      <c r="CK164" s="24"/>
      <c r="CL164" s="24"/>
      <c r="CM164" s="241"/>
    </row>
    <row r="165" spans="1:91" s="281" customFormat="1" ht="12.75" customHeight="1" x14ac:dyDescent="0.2">
      <c r="A165" s="360" t="s">
        <v>34</v>
      </c>
      <c r="B165" s="195">
        <v>3.4500687610180425E-4</v>
      </c>
      <c r="C165" s="143"/>
      <c r="D165" s="24"/>
      <c r="E165" s="24"/>
      <c r="F165" s="24"/>
      <c r="G165" s="241"/>
      <c r="H165" s="15">
        <v>3.1477121141777834E-4</v>
      </c>
      <c r="I165" s="15"/>
      <c r="J165" s="15"/>
      <c r="K165" s="15"/>
      <c r="L165" s="15"/>
      <c r="M165" s="241"/>
      <c r="N165" s="24">
        <v>3.5024356562412124E-4</v>
      </c>
      <c r="O165" s="24"/>
      <c r="P165" s="24"/>
      <c r="Q165" s="24"/>
      <c r="R165" s="24"/>
      <c r="S165" s="241"/>
      <c r="T165" s="24">
        <v>3.2615675286646554E-4</v>
      </c>
      <c r="U165" s="24">
        <v>3.0489999999999998E-4</v>
      </c>
      <c r="V165" s="24">
        <v>2.9639999999999999E-4</v>
      </c>
      <c r="W165" s="24">
        <v>2.9280000000000002E-4</v>
      </c>
      <c r="X165" s="24">
        <v>2.9069999999999996E-4</v>
      </c>
      <c r="Y165" s="241"/>
      <c r="Z165" s="195">
        <v>3.0219999999999997E-4</v>
      </c>
      <c r="AA165" s="143">
        <v>2.8680000000000003E-4</v>
      </c>
      <c r="AB165" s="24">
        <v>2.8160000000000001E-4</v>
      </c>
      <c r="AC165" s="24">
        <v>2.7950000000000002E-4</v>
      </c>
      <c r="AD165" s="24">
        <v>2.7849999999999999E-4</v>
      </c>
      <c r="AE165" s="241"/>
      <c r="AF165" s="195">
        <v>2.9080000000000002E-4</v>
      </c>
      <c r="AG165" s="143">
        <v>2.7179999999999999E-4</v>
      </c>
      <c r="AH165" s="24">
        <v>2.656E-4</v>
      </c>
      <c r="AI165" s="24">
        <v>2.6350000000000001E-4</v>
      </c>
      <c r="AJ165" s="24">
        <v>2.63E-4</v>
      </c>
      <c r="AK165" s="241"/>
      <c r="AL165" s="195">
        <v>2.9089999999999997E-4</v>
      </c>
      <c r="AM165" s="143">
        <v>2.7250000000000001E-4</v>
      </c>
      <c r="AN165" s="24">
        <v>2.6669999999999998E-4</v>
      </c>
      <c r="AO165" s="24">
        <v>2.652E-4</v>
      </c>
      <c r="AP165" s="24">
        <v>2.6479999999999999E-4</v>
      </c>
      <c r="AQ165" s="241"/>
      <c r="AR165" s="195">
        <v>3.5061218957829212E-4</v>
      </c>
      <c r="AS165" s="143"/>
      <c r="AT165" s="24"/>
      <c r="AU165" s="24"/>
      <c r="AV165" s="24"/>
      <c r="AW165" s="241"/>
      <c r="AX165" s="195">
        <v>3.5300000000000002E-4</v>
      </c>
      <c r="AY165" s="143">
        <v>3.5410000000000004E-4</v>
      </c>
      <c r="AZ165" s="24">
        <v>3.5769999999999997E-4</v>
      </c>
      <c r="BA165" s="24">
        <v>3.6089999999999999E-4</v>
      </c>
      <c r="BB165" s="24">
        <v>3.6310000000000004E-4</v>
      </c>
      <c r="BC165" s="241"/>
      <c r="BD165" s="195"/>
      <c r="BE165" s="143"/>
      <c r="BF165" s="24"/>
      <c r="BG165" s="24"/>
      <c r="BH165" s="24"/>
      <c r="BI165" s="241"/>
      <c r="BJ165" s="195"/>
      <c r="BK165" s="143"/>
      <c r="BL165" s="24"/>
      <c r="BM165" s="24"/>
      <c r="BN165" s="24"/>
      <c r="BO165" s="241"/>
      <c r="BP165" s="195"/>
      <c r="BQ165" s="143"/>
      <c r="BR165" s="24"/>
      <c r="BS165" s="24"/>
      <c r="BT165" s="24"/>
      <c r="BU165" s="241"/>
      <c r="BV165" s="195"/>
      <c r="BW165" s="143"/>
      <c r="BX165" s="24"/>
      <c r="BY165" s="24"/>
      <c r="BZ165" s="24"/>
      <c r="CA165" s="241"/>
      <c r="CB165" s="195"/>
      <c r="CC165" s="143"/>
      <c r="CD165" s="24"/>
      <c r="CE165" s="24"/>
      <c r="CF165" s="24"/>
      <c r="CG165" s="241"/>
      <c r="CH165" s="195"/>
      <c r="CI165" s="143"/>
      <c r="CJ165" s="24"/>
      <c r="CK165" s="24"/>
      <c r="CL165" s="24"/>
      <c r="CM165" s="241"/>
    </row>
    <row r="166" spans="1:91" s="281" customFormat="1" ht="12.75" customHeight="1" x14ac:dyDescent="0.2">
      <c r="A166" s="360" t="s">
        <v>128</v>
      </c>
      <c r="B166" s="195">
        <v>1.4765087772326848E-4</v>
      </c>
      <c r="C166" s="143"/>
      <c r="D166" s="24"/>
      <c r="E166" s="24"/>
      <c r="F166" s="24"/>
      <c r="G166" s="241"/>
      <c r="H166" s="24">
        <v>1.3140972912636706E-4</v>
      </c>
      <c r="I166" s="24"/>
      <c r="J166" s="24"/>
      <c r="K166" s="24"/>
      <c r="L166" s="24"/>
      <c r="M166" s="241"/>
      <c r="N166" s="24">
        <v>1.2527108836671129E-4</v>
      </c>
      <c r="O166" s="24"/>
      <c r="P166" s="24"/>
      <c r="Q166" s="24"/>
      <c r="R166" s="24"/>
      <c r="S166" s="241"/>
      <c r="T166" s="24">
        <v>1.3605367400314414E-4</v>
      </c>
      <c r="U166" s="24">
        <v>1.2815E-4</v>
      </c>
      <c r="V166" s="24">
        <v>1.2514000000000001E-4</v>
      </c>
      <c r="W166" s="24">
        <v>1.2391E-4</v>
      </c>
      <c r="X166" s="24">
        <v>1.2324999999999999E-4</v>
      </c>
      <c r="Y166" s="241"/>
      <c r="Z166" s="195">
        <v>1.2877E-4</v>
      </c>
      <c r="AA166" s="143">
        <v>1.2290000000000001E-4</v>
      </c>
      <c r="AB166" s="24">
        <v>1.2106999999999999E-4</v>
      </c>
      <c r="AC166" s="24">
        <v>1.2039E-4</v>
      </c>
      <c r="AD166" s="24">
        <v>1.2012000000000001E-4</v>
      </c>
      <c r="AE166" s="241"/>
      <c r="AF166" s="195">
        <v>1.249E-4</v>
      </c>
      <c r="AG166" s="143">
        <v>1.1803000000000001E-4</v>
      </c>
      <c r="AH166" s="24">
        <v>1.1601000000000001E-4</v>
      </c>
      <c r="AI166" s="24">
        <v>1.155E-4</v>
      </c>
      <c r="AJ166" s="24">
        <v>1.1548E-4</v>
      </c>
      <c r="AK166" s="241"/>
      <c r="AL166" s="195">
        <v>1.2493000000000001E-4</v>
      </c>
      <c r="AM166" s="143">
        <v>1.1815999999999999E-4</v>
      </c>
      <c r="AN166" s="24">
        <v>1.1622E-4</v>
      </c>
      <c r="AO166" s="24">
        <v>1.1582999999999999E-4</v>
      </c>
      <c r="AP166" s="24">
        <v>1.1577E-4</v>
      </c>
      <c r="AQ166" s="241"/>
      <c r="AR166" s="195">
        <v>1.2540293354095379E-4</v>
      </c>
      <c r="AS166" s="143"/>
      <c r="AT166" s="24"/>
      <c r="AU166" s="24"/>
      <c r="AV166" s="24"/>
      <c r="AW166" s="241"/>
      <c r="AX166" s="195">
        <v>1.2613296929919502E-4</v>
      </c>
      <c r="AY166" s="143">
        <v>1.2606086817648E-4</v>
      </c>
      <c r="AZ166" s="24">
        <v>1.2679038469631077E-4</v>
      </c>
      <c r="BA166" s="24">
        <v>1.2741496493181906E-4</v>
      </c>
      <c r="BB166" s="24">
        <v>1.2783183794619108E-4</v>
      </c>
      <c r="BC166" s="241"/>
      <c r="BD166" s="195"/>
      <c r="BE166" s="143"/>
      <c r="BF166" s="24"/>
      <c r="BG166" s="24"/>
      <c r="BH166" s="24"/>
      <c r="BI166" s="241"/>
      <c r="BJ166" s="195"/>
      <c r="BK166" s="143"/>
      <c r="BL166" s="24"/>
      <c r="BM166" s="24"/>
      <c r="BN166" s="24"/>
      <c r="BO166" s="241"/>
      <c r="BP166" s="195"/>
      <c r="BQ166" s="143"/>
      <c r="BR166" s="24"/>
      <c r="BS166" s="24"/>
      <c r="BT166" s="24"/>
      <c r="BU166" s="241"/>
      <c r="BV166" s="195"/>
      <c r="BW166" s="143"/>
      <c r="BX166" s="24"/>
      <c r="BY166" s="24"/>
      <c r="BZ166" s="24"/>
      <c r="CA166" s="241"/>
      <c r="CB166" s="195"/>
      <c r="CC166" s="143"/>
      <c r="CD166" s="24"/>
      <c r="CE166" s="24"/>
      <c r="CF166" s="24"/>
      <c r="CG166" s="241"/>
      <c r="CH166" s="195"/>
      <c r="CI166" s="143"/>
      <c r="CJ166" s="24"/>
      <c r="CK166" s="24"/>
      <c r="CL166" s="24"/>
      <c r="CM166" s="241"/>
    </row>
    <row r="167" spans="1:91" s="281" customFormat="1" ht="12.75" customHeight="1" x14ac:dyDescent="0.2">
      <c r="A167" s="357" t="s">
        <v>41</v>
      </c>
      <c r="B167" s="196">
        <v>2.0980418146712617E-4</v>
      </c>
      <c r="C167" s="144"/>
      <c r="D167" s="180"/>
      <c r="E167" s="180"/>
      <c r="F167" s="180"/>
      <c r="G167" s="241"/>
      <c r="H167" s="180">
        <v>1.6023625061686712E-4</v>
      </c>
      <c r="I167" s="180"/>
      <c r="J167" s="180"/>
      <c r="K167" s="180"/>
      <c r="L167" s="180"/>
      <c r="M167" s="241"/>
      <c r="N167" s="180">
        <v>2.0998630203705157E-4</v>
      </c>
      <c r="O167" s="180"/>
      <c r="P167" s="180"/>
      <c r="Q167" s="180"/>
      <c r="R167" s="180"/>
      <c r="S167" s="241"/>
      <c r="T167" s="180">
        <v>1.8543226611911285E-4</v>
      </c>
      <c r="U167" s="180">
        <v>1.785E-4</v>
      </c>
      <c r="V167" s="180">
        <v>1.7589999999999999E-4</v>
      </c>
      <c r="W167" s="180">
        <v>1.751E-4</v>
      </c>
      <c r="X167" s="180">
        <v>1.7459999999999999E-4</v>
      </c>
      <c r="Y167" s="241"/>
      <c r="Z167" s="196">
        <v>1.8209999999999998E-4</v>
      </c>
      <c r="AA167" s="144">
        <v>1.775E-4</v>
      </c>
      <c r="AB167" s="180">
        <v>1.763E-4</v>
      </c>
      <c r="AC167" s="180">
        <v>1.7580000000000002E-4</v>
      </c>
      <c r="AD167" s="180">
        <v>1.7569999999999999E-4</v>
      </c>
      <c r="AE167" s="241"/>
      <c r="AF167" s="196">
        <v>1.7550000000000001E-4</v>
      </c>
      <c r="AG167" s="144">
        <v>1.685E-4</v>
      </c>
      <c r="AH167" s="180">
        <v>1.663E-4</v>
      </c>
      <c r="AI167" s="180">
        <v>1.6559999999999999E-4</v>
      </c>
      <c r="AJ167" s="180">
        <v>1.6569999999999999E-4</v>
      </c>
      <c r="AK167" s="241"/>
      <c r="AL167" s="196">
        <v>1.7559999999999999E-4</v>
      </c>
      <c r="AM167" s="144">
        <v>1.6890000000000001E-4</v>
      </c>
      <c r="AN167" s="180">
        <v>1.6699999999999999E-4</v>
      </c>
      <c r="AO167" s="180">
        <v>1.6690000000000002E-4</v>
      </c>
      <c r="AP167" s="180">
        <v>1.6699999999999999E-4</v>
      </c>
      <c r="AQ167" s="241"/>
      <c r="AR167" s="196">
        <v>2.1020730818413291E-4</v>
      </c>
      <c r="AS167" s="144"/>
      <c r="AT167" s="180"/>
      <c r="AU167" s="180"/>
      <c r="AV167" s="180"/>
      <c r="AW167" s="241"/>
      <c r="AX167" s="196">
        <v>2.064E-4</v>
      </c>
      <c r="AY167" s="144">
        <v>2.0000000000000001E-4</v>
      </c>
      <c r="AZ167" s="180">
        <v>1.964E-4</v>
      </c>
      <c r="BA167" s="180">
        <v>1.941E-4</v>
      </c>
      <c r="BB167" s="180">
        <v>1.9249999999999999E-4</v>
      </c>
      <c r="BC167" s="241"/>
      <c r="BD167" s="196"/>
      <c r="BE167" s="144"/>
      <c r="BF167" s="180"/>
      <c r="BG167" s="180"/>
      <c r="BH167" s="180"/>
      <c r="BI167" s="241"/>
      <c r="BJ167" s="196"/>
      <c r="BK167" s="144"/>
      <c r="BL167" s="180"/>
      <c r="BM167" s="180"/>
      <c r="BN167" s="180"/>
      <c r="BO167" s="241"/>
      <c r="BP167" s="196"/>
      <c r="BQ167" s="144"/>
      <c r="BR167" s="180"/>
      <c r="BS167" s="180"/>
      <c r="BT167" s="180"/>
      <c r="BU167" s="241"/>
      <c r="BV167" s="196"/>
      <c r="BW167" s="144"/>
      <c r="BX167" s="180"/>
      <c r="BY167" s="180"/>
      <c r="BZ167" s="180"/>
      <c r="CA167" s="241"/>
      <c r="CB167" s="196"/>
      <c r="CC167" s="144"/>
      <c r="CD167" s="180"/>
      <c r="CE167" s="180"/>
      <c r="CF167" s="180"/>
      <c r="CG167" s="241"/>
      <c r="CH167" s="196"/>
      <c r="CI167" s="144"/>
      <c r="CJ167" s="180"/>
      <c r="CK167" s="180"/>
      <c r="CL167" s="180"/>
      <c r="CM167" s="241"/>
    </row>
    <row r="168" spans="1:91" s="281" customFormat="1" ht="12.75" customHeight="1" x14ac:dyDescent="0.2">
      <c r="A168" s="357" t="s">
        <v>30</v>
      </c>
      <c r="B168" s="196">
        <v>9.1591825455548536E-4</v>
      </c>
      <c r="C168" s="144"/>
      <c r="D168" s="180"/>
      <c r="E168" s="180"/>
      <c r="F168" s="180"/>
      <c r="G168" s="241"/>
      <c r="H168" s="180">
        <v>1.5403484765916067E-3</v>
      </c>
      <c r="I168" s="180"/>
      <c r="J168" s="180"/>
      <c r="K168" s="180"/>
      <c r="L168" s="180"/>
      <c r="M168" s="241"/>
      <c r="N168" s="180">
        <v>9.346488305702448E-4</v>
      </c>
      <c r="O168" s="180"/>
      <c r="P168" s="180"/>
      <c r="Q168" s="180"/>
      <c r="R168" s="180"/>
      <c r="S168" s="241"/>
      <c r="T168" s="180">
        <v>1.4852584422161952E-3</v>
      </c>
      <c r="U168" s="180">
        <v>1.503E-3</v>
      </c>
      <c r="V168" s="180">
        <v>1.508E-3</v>
      </c>
      <c r="W168" s="180">
        <v>1.5070000000000001E-3</v>
      </c>
      <c r="X168" s="180">
        <v>1.506E-3</v>
      </c>
      <c r="Y168" s="241"/>
      <c r="Z168" s="196">
        <v>1.418E-3</v>
      </c>
      <c r="AA168" s="144">
        <v>1.431E-3</v>
      </c>
      <c r="AB168" s="180">
        <v>1.4319999999999999E-3</v>
      </c>
      <c r="AC168" s="180">
        <v>1.431E-3</v>
      </c>
      <c r="AD168" s="180">
        <v>1.4289999999999999E-3</v>
      </c>
      <c r="AE168" s="241"/>
      <c r="AF168" s="196">
        <v>1.4630000000000001E-3</v>
      </c>
      <c r="AG168" s="144">
        <v>1.4920000000000001E-3</v>
      </c>
      <c r="AH168" s="180">
        <v>1.498E-3</v>
      </c>
      <c r="AI168" s="180">
        <v>1.4989999999999999E-3</v>
      </c>
      <c r="AJ168" s="180">
        <v>1.4959999999999999E-3</v>
      </c>
      <c r="AK168" s="241"/>
      <c r="AL168" s="196">
        <v>1.4599999999999999E-3</v>
      </c>
      <c r="AM168" s="144">
        <v>1.482E-3</v>
      </c>
      <c r="AN168" s="180">
        <v>1.482E-3</v>
      </c>
      <c r="AO168" s="180">
        <v>1.475E-3</v>
      </c>
      <c r="AP168" s="180">
        <v>1.47E-3</v>
      </c>
      <c r="AQ168" s="241"/>
      <c r="AR168" s="196">
        <v>9.3563252872062212E-4</v>
      </c>
      <c r="AS168" s="144"/>
      <c r="AT168" s="180"/>
      <c r="AU168" s="180"/>
      <c r="AV168" s="180"/>
      <c r="AW168" s="241"/>
      <c r="AX168" s="196">
        <v>9.4339999999999995E-4</v>
      </c>
      <c r="AY168" s="144">
        <v>9.6060000000000004E-4</v>
      </c>
      <c r="AZ168" s="180">
        <v>9.7229999999999994E-4</v>
      </c>
      <c r="BA168" s="180">
        <v>9.8050000000000003E-4</v>
      </c>
      <c r="BB168" s="180">
        <v>9.8649999999999996E-4</v>
      </c>
      <c r="BC168" s="241"/>
      <c r="BD168" s="196"/>
      <c r="BE168" s="144"/>
      <c r="BF168" s="180"/>
      <c r="BG168" s="180"/>
      <c r="BH168" s="180"/>
      <c r="BI168" s="241"/>
      <c r="BJ168" s="196"/>
      <c r="BK168" s="144"/>
      <c r="BL168" s="180"/>
      <c r="BM168" s="180"/>
      <c r="BN168" s="180"/>
      <c r="BO168" s="241"/>
      <c r="BP168" s="196"/>
      <c r="BQ168" s="144"/>
      <c r="BR168" s="180"/>
      <c r="BS168" s="180"/>
      <c r="BT168" s="180"/>
      <c r="BU168" s="241"/>
      <c r="BV168" s="196"/>
      <c r="BW168" s="144"/>
      <c r="BX168" s="180"/>
      <c r="BY168" s="180"/>
      <c r="BZ168" s="180"/>
      <c r="CA168" s="241"/>
      <c r="CB168" s="196"/>
      <c r="CC168" s="144"/>
      <c r="CD168" s="180"/>
      <c r="CE168" s="180"/>
      <c r="CF168" s="180"/>
      <c r="CG168" s="241"/>
      <c r="CH168" s="196"/>
      <c r="CI168" s="144"/>
      <c r="CJ168" s="180"/>
      <c r="CK168" s="180"/>
      <c r="CL168" s="180"/>
      <c r="CM168" s="241"/>
    </row>
    <row r="169" spans="1:91" s="281" customFormat="1" ht="12.75" customHeight="1" x14ac:dyDescent="0.2">
      <c r="A169" s="357" t="s">
        <v>129</v>
      </c>
      <c r="B169" s="196">
        <v>1.8120361144825195E-3</v>
      </c>
      <c r="C169" s="144"/>
      <c r="D169" s="180"/>
      <c r="E169" s="180"/>
      <c r="F169" s="180"/>
      <c r="G169" s="241"/>
      <c r="H169" s="180">
        <v>1.8394161353584187E-3</v>
      </c>
      <c r="I169" s="180"/>
      <c r="J169" s="180"/>
      <c r="K169" s="180"/>
      <c r="L169" s="180"/>
      <c r="M169" s="241"/>
      <c r="N169" s="180">
        <v>1.8291388104281531E-3</v>
      </c>
      <c r="O169" s="180"/>
      <c r="P169" s="180"/>
      <c r="Q169" s="180"/>
      <c r="R169" s="180"/>
      <c r="S169" s="241"/>
      <c r="T169" s="180">
        <v>1.8703254457537273E-3</v>
      </c>
      <c r="U169" s="180">
        <v>1.8649999999999999E-3</v>
      </c>
      <c r="V169" s="180">
        <v>1.8630000000000001E-3</v>
      </c>
      <c r="W169" s="180">
        <v>1.8630000000000001E-3</v>
      </c>
      <c r="X169" s="180">
        <v>1.8619999999999999E-3</v>
      </c>
      <c r="Y169" s="241"/>
      <c r="Z169" s="196">
        <v>1.864E-3</v>
      </c>
      <c r="AA169" s="144">
        <v>1.861E-3</v>
      </c>
      <c r="AB169" s="180">
        <v>1.8600000000000001E-3</v>
      </c>
      <c r="AC169" s="180">
        <v>1.859E-3</v>
      </c>
      <c r="AD169" s="180">
        <v>1.859E-3</v>
      </c>
      <c r="AE169" s="241"/>
      <c r="AF169" s="196">
        <v>1.8580000000000001E-3</v>
      </c>
      <c r="AG169" s="144">
        <v>1.853E-3</v>
      </c>
      <c r="AH169" s="180">
        <v>1.851E-3</v>
      </c>
      <c r="AI169" s="180">
        <v>1.851E-3</v>
      </c>
      <c r="AJ169" s="180">
        <v>1.851E-3</v>
      </c>
      <c r="AK169" s="241"/>
      <c r="AL169" s="196">
        <v>1.8580000000000001E-3</v>
      </c>
      <c r="AM169" s="144">
        <v>1.8519999999999999E-3</v>
      </c>
      <c r="AN169" s="180">
        <v>1.8500000000000001E-3</v>
      </c>
      <c r="AO169" s="180">
        <v>1.8489999999999999E-3</v>
      </c>
      <c r="AP169" s="180">
        <v>1.8489999999999999E-3</v>
      </c>
      <c r="AQ169" s="241"/>
      <c r="AR169" s="196">
        <v>1.8310639403868604E-3</v>
      </c>
      <c r="AS169" s="144"/>
      <c r="AT169" s="180"/>
      <c r="AU169" s="180"/>
      <c r="AV169" s="180"/>
      <c r="AW169" s="241"/>
      <c r="AX169" s="196">
        <v>1.8309999999999999E-3</v>
      </c>
      <c r="AY169" s="144">
        <v>1.833E-3</v>
      </c>
      <c r="AZ169" s="180">
        <v>1.835E-3</v>
      </c>
      <c r="BA169" s="180">
        <v>1.8370000000000001E-3</v>
      </c>
      <c r="BB169" s="180">
        <v>1.838E-3</v>
      </c>
      <c r="BC169" s="241"/>
      <c r="BD169" s="196"/>
      <c r="BE169" s="144"/>
      <c r="BF169" s="180"/>
      <c r="BG169" s="180"/>
      <c r="BH169" s="180"/>
      <c r="BI169" s="241"/>
      <c r="BJ169" s="196"/>
      <c r="BK169" s="144"/>
      <c r="BL169" s="180"/>
      <c r="BM169" s="180"/>
      <c r="BN169" s="180"/>
      <c r="BO169" s="241"/>
      <c r="BP169" s="196"/>
      <c r="BQ169" s="144"/>
      <c r="BR169" s="180"/>
      <c r="BS169" s="180"/>
      <c r="BT169" s="180"/>
      <c r="BU169" s="241"/>
      <c r="BV169" s="196"/>
      <c r="BW169" s="144"/>
      <c r="BX169" s="180"/>
      <c r="BY169" s="180"/>
      <c r="BZ169" s="180"/>
      <c r="CA169" s="241"/>
      <c r="CB169" s="196"/>
      <c r="CC169" s="144"/>
      <c r="CD169" s="180"/>
      <c r="CE169" s="180"/>
      <c r="CF169" s="180"/>
      <c r="CG169" s="241"/>
      <c r="CH169" s="196"/>
      <c r="CI169" s="144"/>
      <c r="CJ169" s="180"/>
      <c r="CK169" s="180"/>
      <c r="CL169" s="180"/>
      <c r="CM169" s="241"/>
    </row>
    <row r="170" spans="1:91" s="281" customFormat="1" ht="12.75" customHeight="1" x14ac:dyDescent="0.2">
      <c r="A170" s="357" t="s">
        <v>113</v>
      </c>
      <c r="B170" s="196">
        <v>1.5853301018415376E-3</v>
      </c>
      <c r="C170" s="144"/>
      <c r="D170" s="180"/>
      <c r="E170" s="180"/>
      <c r="F170" s="180"/>
      <c r="G170" s="241"/>
      <c r="H170" s="180">
        <v>1.6999845914383732E-3</v>
      </c>
      <c r="I170" s="180"/>
      <c r="J170" s="180"/>
      <c r="K170" s="180"/>
      <c r="L170" s="180"/>
      <c r="M170" s="241"/>
      <c r="N170" s="180">
        <v>1.6006578787730776E-3</v>
      </c>
      <c r="O170" s="180"/>
      <c r="P170" s="180"/>
      <c r="Q170" s="180"/>
      <c r="R170" s="180"/>
      <c r="S170" s="241"/>
      <c r="T170" s="180">
        <v>1.696695233249531E-3</v>
      </c>
      <c r="U170" s="180">
        <v>1.7044E-3</v>
      </c>
      <c r="V170" s="180">
        <v>1.7084000000000001E-3</v>
      </c>
      <c r="W170" s="180">
        <v>1.7093E-3</v>
      </c>
      <c r="X170" s="180">
        <v>1.7102999999999999E-3</v>
      </c>
      <c r="Y170" s="241"/>
      <c r="Z170" s="196">
        <v>1.7034000000000001E-3</v>
      </c>
      <c r="AA170" s="144">
        <v>1.7083000000000001E-3</v>
      </c>
      <c r="AB170" s="180">
        <v>1.7102999999999999E-3</v>
      </c>
      <c r="AC170" s="180">
        <v>1.7102999999999999E-3</v>
      </c>
      <c r="AD170" s="180">
        <v>1.7113E-3</v>
      </c>
      <c r="AE170" s="241"/>
      <c r="AF170" s="196">
        <v>1.7113E-3</v>
      </c>
      <c r="AG170" s="144">
        <v>1.7182999999999999E-3</v>
      </c>
      <c r="AH170" s="180">
        <v>1.7213E-3</v>
      </c>
      <c r="AI170" s="180">
        <v>1.7223E-3</v>
      </c>
      <c r="AJ170" s="180">
        <v>1.7223E-3</v>
      </c>
      <c r="AK170" s="241"/>
      <c r="AL170" s="196">
        <v>1.7102999999999999E-3</v>
      </c>
      <c r="AM170" s="144">
        <v>1.7143E-3</v>
      </c>
      <c r="AN170" s="180">
        <v>1.7143E-3</v>
      </c>
      <c r="AO170" s="180">
        <v>1.7122999999999999E-3</v>
      </c>
      <c r="AP170" s="180">
        <v>1.7113E-3</v>
      </c>
      <c r="AQ170" s="241"/>
      <c r="AR170" s="196">
        <v>1.6023425373777164E-3</v>
      </c>
      <c r="AS170" s="144"/>
      <c r="AT170" s="180"/>
      <c r="AU170" s="180"/>
      <c r="AV170" s="180"/>
      <c r="AW170" s="241"/>
      <c r="AX170" s="196">
        <v>1.6082780390901013E-3</v>
      </c>
      <c r="AY170" s="144">
        <v>1.6192595411837533E-3</v>
      </c>
      <c r="AZ170" s="180">
        <v>1.6272551909566823E-3</v>
      </c>
      <c r="BA170" s="180">
        <v>1.6332549311963639E-3</v>
      </c>
      <c r="BB170" s="180">
        <v>1.6372547563277909E-3</v>
      </c>
      <c r="BC170" s="241"/>
      <c r="BD170" s="196"/>
      <c r="BE170" s="144"/>
      <c r="BF170" s="180"/>
      <c r="BG170" s="180"/>
      <c r="BH170" s="180"/>
      <c r="BI170" s="241"/>
      <c r="BJ170" s="196"/>
      <c r="BK170" s="144"/>
      <c r="BL170" s="180"/>
      <c r="BM170" s="180"/>
      <c r="BN170" s="180"/>
      <c r="BO170" s="241"/>
      <c r="BP170" s="196"/>
      <c r="BQ170" s="144"/>
      <c r="BR170" s="180"/>
      <c r="BS170" s="180"/>
      <c r="BT170" s="180"/>
      <c r="BU170" s="241"/>
      <c r="BV170" s="196"/>
      <c r="BW170" s="144"/>
      <c r="BX170" s="180"/>
      <c r="BY170" s="180"/>
      <c r="BZ170" s="180"/>
      <c r="CA170" s="241"/>
      <c r="CB170" s="196"/>
      <c r="CC170" s="144"/>
      <c r="CD170" s="180"/>
      <c r="CE170" s="180"/>
      <c r="CF170" s="180"/>
      <c r="CG170" s="241"/>
      <c r="CH170" s="196"/>
      <c r="CI170" s="144"/>
      <c r="CJ170" s="180"/>
      <c r="CK170" s="180"/>
      <c r="CL170" s="180"/>
      <c r="CM170" s="241"/>
    </row>
    <row r="171" spans="1:91" s="281" customFormat="1" ht="12.75" customHeight="1" x14ac:dyDescent="0.2">
      <c r="A171" s="357" t="s">
        <v>130</v>
      </c>
      <c r="B171" s="196">
        <v>2.0509749914441964E-3</v>
      </c>
      <c r="C171" s="144"/>
      <c r="D171" s="180"/>
      <c r="E171" s="180"/>
      <c r="F171" s="180"/>
      <c r="G171" s="241"/>
      <c r="H171" s="180">
        <v>2.1346829342479266E-3</v>
      </c>
      <c r="I171" s="180"/>
      <c r="J171" s="180"/>
      <c r="K171" s="180"/>
      <c r="L171" s="180"/>
      <c r="M171" s="241"/>
      <c r="N171" s="180"/>
      <c r="O171" s="180"/>
      <c r="P171" s="180"/>
      <c r="Q171" s="180"/>
      <c r="R171" s="180"/>
      <c r="S171" s="241"/>
      <c r="T171" s="180">
        <v>2.1659768905477389E-3</v>
      </c>
      <c r="U171" s="180">
        <v>2.1820999999999998E-3</v>
      </c>
      <c r="V171" s="180">
        <v>2.1900000000000001E-3</v>
      </c>
      <c r="W171" s="180">
        <v>2.1924000000000002E-3</v>
      </c>
      <c r="X171" s="180">
        <v>2.1944E-3</v>
      </c>
      <c r="Y171" s="241"/>
      <c r="Z171" s="196">
        <v>2.1885999999999997E-3</v>
      </c>
      <c r="AA171" s="144">
        <v>2.2003000000000001E-3</v>
      </c>
      <c r="AB171" s="180">
        <v>2.2049999999999999E-3</v>
      </c>
      <c r="AC171" s="180">
        <v>2.2071999999999999E-3</v>
      </c>
      <c r="AD171" s="180">
        <v>2.2088000000000003E-3</v>
      </c>
      <c r="AE171" s="241"/>
      <c r="AF171" s="196">
        <v>2.1973000000000001E-3</v>
      </c>
      <c r="AG171" s="144">
        <v>2.2129000000000003E-3</v>
      </c>
      <c r="AH171" s="180">
        <v>2.2189000000000002E-3</v>
      </c>
      <c r="AI171" s="180">
        <v>2.2209999999999999E-3</v>
      </c>
      <c r="AJ171" s="180">
        <v>2.222E-3</v>
      </c>
      <c r="AK171" s="241"/>
      <c r="AL171" s="196">
        <v>2.1974E-3</v>
      </c>
      <c r="AM171" s="144">
        <v>2.2125000000000001E-3</v>
      </c>
      <c r="AN171" s="180">
        <v>2.2168999999999999E-3</v>
      </c>
      <c r="AO171" s="180">
        <v>2.2185E-3</v>
      </c>
      <c r="AP171" s="180">
        <v>2.2185999999999998E-3</v>
      </c>
      <c r="AQ171" s="241"/>
      <c r="AR171" s="343"/>
      <c r="AS171" s="144"/>
      <c r="AT171" s="180"/>
      <c r="AU171" s="180"/>
      <c r="AV171" s="180"/>
      <c r="AW171" s="241"/>
      <c r="AX171" s="343"/>
      <c r="AY171" s="344"/>
      <c r="AZ171" s="44"/>
      <c r="BA171" s="44"/>
      <c r="BB171" s="44"/>
      <c r="BC171" s="241"/>
      <c r="BD171" s="196"/>
      <c r="BE171" s="144"/>
      <c r="BF171" s="180"/>
      <c r="BG171" s="180"/>
      <c r="BH171" s="180"/>
      <c r="BI171" s="241"/>
      <c r="BJ171" s="196"/>
      <c r="BK171" s="144"/>
      <c r="BL171" s="180"/>
      <c r="BM171" s="180"/>
      <c r="BN171" s="180"/>
      <c r="BO171" s="241"/>
      <c r="BP171" s="196"/>
      <c r="BQ171" s="144"/>
      <c r="BR171" s="180"/>
      <c r="BS171" s="180"/>
      <c r="BT171" s="180"/>
      <c r="BU171" s="241"/>
      <c r="BV171" s="196"/>
      <c r="BW171" s="144"/>
      <c r="BX171" s="180"/>
      <c r="BY171" s="180"/>
      <c r="BZ171" s="180"/>
      <c r="CA171" s="241"/>
      <c r="CB171" s="196"/>
      <c r="CC171" s="144"/>
      <c r="CD171" s="180"/>
      <c r="CE171" s="180"/>
      <c r="CF171" s="180"/>
      <c r="CG171" s="241"/>
      <c r="CH171" s="196"/>
      <c r="CI171" s="144"/>
      <c r="CJ171" s="180"/>
      <c r="CK171" s="180"/>
      <c r="CL171" s="180"/>
      <c r="CM171" s="241"/>
    </row>
    <row r="172" spans="1:91" s="281" customFormat="1" ht="12.75" customHeight="1" x14ac:dyDescent="0.2">
      <c r="A172" s="361" t="s">
        <v>131</v>
      </c>
      <c r="B172" s="195">
        <v>3.3030658312007517E-4</v>
      </c>
      <c r="C172" s="143"/>
      <c r="D172" s="24"/>
      <c r="E172" s="24"/>
      <c r="F172" s="24"/>
      <c r="G172" s="241"/>
      <c r="H172" s="24">
        <v>3.2978460793312898E-4</v>
      </c>
      <c r="I172" s="24"/>
      <c r="J172" s="24"/>
      <c r="K172" s="24"/>
      <c r="L172" s="24"/>
      <c r="M172" s="241"/>
      <c r="N172" s="15">
        <v>3.2708082047536982E-4</v>
      </c>
      <c r="O172" s="15"/>
      <c r="P172" s="15"/>
      <c r="Q172" s="15"/>
      <c r="R172" s="15"/>
      <c r="S172" s="241"/>
      <c r="T172" s="15">
        <v>3.3046750295801555E-4</v>
      </c>
      <c r="U172" s="15">
        <v>3.4481000000000003E-4</v>
      </c>
      <c r="V172" s="15">
        <v>3.5081000000000001E-4</v>
      </c>
      <c r="W172" s="15">
        <v>3.5341000000000002E-4</v>
      </c>
      <c r="X172" s="15">
        <v>3.5511000000000001E-4</v>
      </c>
      <c r="Y172" s="241"/>
      <c r="Z172" s="195">
        <v>3.4920999999999997E-4</v>
      </c>
      <c r="AA172" s="143">
        <v>3.5931E-4</v>
      </c>
      <c r="AB172" s="24">
        <v>3.6292000000000003E-4</v>
      </c>
      <c r="AC172" s="24">
        <v>3.6451999999999996E-4</v>
      </c>
      <c r="AD172" s="24">
        <v>3.6542000000000004E-4</v>
      </c>
      <c r="AE172" s="241"/>
      <c r="AF172" s="195">
        <v>3.5941E-4</v>
      </c>
      <c r="AG172" s="143">
        <v>3.7332000000000001E-4</v>
      </c>
      <c r="AH172" s="24">
        <v>3.7831999999999997E-4</v>
      </c>
      <c r="AI172" s="24">
        <v>3.8012000000000001E-4</v>
      </c>
      <c r="AJ172" s="24">
        <v>3.8062000000000003E-4</v>
      </c>
      <c r="AK172" s="241"/>
      <c r="AL172" s="195">
        <v>3.5931E-4</v>
      </c>
      <c r="AM172" s="143">
        <v>3.7272000000000005E-4</v>
      </c>
      <c r="AN172" s="24">
        <v>3.7732E-4</v>
      </c>
      <c r="AO172" s="24">
        <v>3.7842000000000003E-4</v>
      </c>
      <c r="AP172" s="24">
        <v>3.7881999999999998E-4</v>
      </c>
      <c r="AQ172" s="241"/>
      <c r="AR172" s="195">
        <v>3.274250661295683E-4</v>
      </c>
      <c r="AS172" s="143"/>
      <c r="AT172" s="24"/>
      <c r="AU172" s="24"/>
      <c r="AV172" s="24"/>
      <c r="AW172" s="241"/>
      <c r="AX172" s="195">
        <v>3.2581388886000003E-4</v>
      </c>
      <c r="AY172" s="143">
        <v>3.2391380846000001E-4</v>
      </c>
      <c r="AZ172" s="24">
        <v>3.2241373813999999E-4</v>
      </c>
      <c r="BA172" s="24">
        <v>3.2121368789999997E-4</v>
      </c>
      <c r="BB172" s="24">
        <v>3.2041365772000002E-4</v>
      </c>
      <c r="BC172" s="241"/>
      <c r="BD172" s="195"/>
      <c r="BE172" s="143"/>
      <c r="BF172" s="24"/>
      <c r="BG172" s="24"/>
      <c r="BH172" s="24"/>
      <c r="BI172" s="241"/>
      <c r="BJ172" s="195"/>
      <c r="BK172" s="143"/>
      <c r="BL172" s="24"/>
      <c r="BM172" s="24"/>
      <c r="BN172" s="24"/>
      <c r="BO172" s="241"/>
      <c r="BP172" s="195"/>
      <c r="BQ172" s="143"/>
      <c r="BR172" s="24"/>
      <c r="BS172" s="24"/>
      <c r="BT172" s="24"/>
      <c r="BU172" s="241"/>
      <c r="BV172" s="195"/>
      <c r="BW172" s="143"/>
      <c r="BX172" s="24"/>
      <c r="BY172" s="24"/>
      <c r="BZ172" s="24"/>
      <c r="CA172" s="241"/>
      <c r="CB172" s="195"/>
      <c r="CC172" s="143"/>
      <c r="CD172" s="24"/>
      <c r="CE172" s="24"/>
      <c r="CF172" s="24"/>
      <c r="CG172" s="241"/>
      <c r="CH172" s="195"/>
      <c r="CI172" s="143"/>
      <c r="CJ172" s="24"/>
      <c r="CK172" s="24"/>
      <c r="CL172" s="24"/>
      <c r="CM172" s="241"/>
    </row>
    <row r="173" spans="1:91" s="281" customFormat="1" ht="12.75" customHeight="1" x14ac:dyDescent="0.2">
      <c r="A173" s="361" t="s">
        <v>105</v>
      </c>
      <c r="B173" s="195">
        <v>1.5250303943630477E-4</v>
      </c>
      <c r="C173" s="143"/>
      <c r="D173" s="24"/>
      <c r="E173" s="24"/>
      <c r="F173" s="24"/>
      <c r="G173" s="241"/>
      <c r="H173" s="24">
        <v>2.5125684241546209E-4</v>
      </c>
      <c r="I173" s="24"/>
      <c r="J173" s="24"/>
      <c r="K173" s="24"/>
      <c r="L173" s="24"/>
      <c r="M173" s="241"/>
      <c r="N173" s="15">
        <v>1.5544181064208005E-4</v>
      </c>
      <c r="O173" s="15"/>
      <c r="P173" s="15"/>
      <c r="Q173" s="15"/>
      <c r="R173" s="15"/>
      <c r="S173" s="241"/>
      <c r="T173" s="15">
        <v>2.4084190766711101E-4</v>
      </c>
      <c r="U173" s="15">
        <v>2.5240000000000001E-4</v>
      </c>
      <c r="V173" s="15">
        <v>2.5700000000000001E-4</v>
      </c>
      <c r="W173" s="15">
        <v>2.587E-4</v>
      </c>
      <c r="X173" s="15">
        <v>2.5980000000000003E-4</v>
      </c>
      <c r="Y173" s="241"/>
      <c r="Z173" s="195">
        <v>2.496E-4</v>
      </c>
      <c r="AA173" s="143">
        <v>2.5760000000000003E-4</v>
      </c>
      <c r="AB173" s="24">
        <v>2.5999999999999998E-4</v>
      </c>
      <c r="AC173" s="24">
        <v>2.61E-4</v>
      </c>
      <c r="AD173" s="24">
        <v>2.6139999999999996E-4</v>
      </c>
      <c r="AE173" s="241"/>
      <c r="AF173" s="195">
        <v>2.5969999999999997E-4</v>
      </c>
      <c r="AG173" s="143">
        <v>2.7139999999999998E-4</v>
      </c>
      <c r="AH173" s="24">
        <v>2.7530000000000002E-4</v>
      </c>
      <c r="AI173" s="24">
        <v>2.765E-4</v>
      </c>
      <c r="AJ173" s="24">
        <v>2.766E-4</v>
      </c>
      <c r="AK173" s="241"/>
      <c r="AL173" s="195">
        <v>2.5960000000000002E-4</v>
      </c>
      <c r="AM173" s="143">
        <v>2.7080000000000002E-4</v>
      </c>
      <c r="AN173" s="24">
        <v>2.743E-4</v>
      </c>
      <c r="AO173" s="24">
        <v>2.7489999999999996E-4</v>
      </c>
      <c r="AP173" s="24">
        <v>2.7480000000000001E-4</v>
      </c>
      <c r="AQ173" s="241"/>
      <c r="AR173" s="195">
        <v>1.5560540986418213E-4</v>
      </c>
      <c r="AS173" s="143"/>
      <c r="AT173" s="24"/>
      <c r="AU173" s="24"/>
      <c r="AV173" s="24"/>
      <c r="AW173" s="241"/>
      <c r="AX173" s="195">
        <v>1.5780000000000001E-4</v>
      </c>
      <c r="AY173" s="143">
        <v>1.6190000000000001E-4</v>
      </c>
      <c r="AZ173" s="24">
        <v>1.641E-4</v>
      </c>
      <c r="BA173" s="24">
        <v>1.6540000000000001E-4</v>
      </c>
      <c r="BB173" s="24">
        <v>1.663E-4</v>
      </c>
      <c r="BC173" s="241"/>
      <c r="BD173" s="195"/>
      <c r="BE173" s="143"/>
      <c r="BF173" s="24"/>
      <c r="BG173" s="24"/>
      <c r="BH173" s="24"/>
      <c r="BI173" s="241"/>
      <c r="BJ173" s="195"/>
      <c r="BK173" s="143"/>
      <c r="BL173" s="24"/>
      <c r="BM173" s="24"/>
      <c r="BN173" s="24"/>
      <c r="BO173" s="241"/>
      <c r="BP173" s="195"/>
      <c r="BQ173" s="143"/>
      <c r="BR173" s="24"/>
      <c r="BS173" s="24"/>
      <c r="BT173" s="24"/>
      <c r="BU173" s="241"/>
      <c r="BV173" s="195"/>
      <c r="BW173" s="143"/>
      <c r="BX173" s="24"/>
      <c r="BY173" s="24"/>
      <c r="BZ173" s="24"/>
      <c r="CA173" s="241"/>
      <c r="CB173" s="195"/>
      <c r="CC173" s="143"/>
      <c r="CD173" s="24"/>
      <c r="CE173" s="24"/>
      <c r="CF173" s="24"/>
      <c r="CG173" s="241"/>
      <c r="CH173" s="195"/>
      <c r="CI173" s="143"/>
      <c r="CJ173" s="24"/>
      <c r="CK173" s="24"/>
      <c r="CL173" s="24"/>
      <c r="CM173" s="241"/>
    </row>
    <row r="174" spans="1:91" s="281" customFormat="1" ht="12.75" customHeight="1" x14ac:dyDescent="0.2">
      <c r="A174" s="361" t="s">
        <v>106</v>
      </c>
      <c r="B174" s="195"/>
      <c r="C174" s="143"/>
      <c r="D174" s="24"/>
      <c r="E174" s="24"/>
      <c r="F174" s="24"/>
      <c r="G174" s="241"/>
      <c r="H174" s="24"/>
      <c r="I174" s="24"/>
      <c r="J174" s="24"/>
      <c r="K174" s="24"/>
      <c r="L174" s="24"/>
      <c r="M174" s="241"/>
      <c r="N174" s="24"/>
      <c r="O174" s="24"/>
      <c r="P174" s="24"/>
      <c r="Q174" s="24"/>
      <c r="R174" s="24"/>
      <c r="S174" s="241"/>
      <c r="T174" s="24">
        <v>1.7253002106551765E-8</v>
      </c>
      <c r="U174" s="24">
        <v>1.7639999999999998E-8</v>
      </c>
      <c r="V174" s="24">
        <v>1.7760000000000002E-8</v>
      </c>
      <c r="W174" s="24">
        <v>1.7809999999999999E-8</v>
      </c>
      <c r="X174" s="24">
        <v>1.782E-8</v>
      </c>
      <c r="Y174" s="241"/>
      <c r="Z174" s="195">
        <v>1.7180000000000002E-8</v>
      </c>
      <c r="AA174" s="143">
        <v>1.7439999999999999E-8</v>
      </c>
      <c r="AB174" s="24">
        <v>1.7500000000000001E-8</v>
      </c>
      <c r="AC174" s="24">
        <v>1.7510000000000003E-8</v>
      </c>
      <c r="AD174" s="24">
        <v>1.7510000000000003E-8</v>
      </c>
      <c r="AE174" s="241"/>
      <c r="AF174" s="195">
        <v>1.749E-8</v>
      </c>
      <c r="AG174" s="143">
        <v>1.7850000000000001E-8</v>
      </c>
      <c r="AH174" s="24">
        <v>1.7930000000000002E-8</v>
      </c>
      <c r="AI174" s="24">
        <v>1.7940000000000001E-8</v>
      </c>
      <c r="AJ174" s="24">
        <v>1.7930000000000002E-8</v>
      </c>
      <c r="AK174" s="241"/>
      <c r="AL174" s="195">
        <v>1.7510000000000003E-8</v>
      </c>
      <c r="AM174" s="143">
        <v>1.7930000000000002E-8</v>
      </c>
      <c r="AN174" s="24">
        <v>1.8060000000000001E-8</v>
      </c>
      <c r="AO174" s="24">
        <v>1.8110000000000001E-8</v>
      </c>
      <c r="AP174" s="24">
        <v>1.8119999999999999E-8</v>
      </c>
      <c r="AQ174" s="241"/>
      <c r="AR174" s="195">
        <v>0</v>
      </c>
      <c r="AS174" s="143"/>
      <c r="AT174" s="24"/>
      <c r="AU174" s="24"/>
      <c r="AV174" s="24"/>
      <c r="AW174" s="241"/>
      <c r="AX174" s="195">
        <v>1.383E-8</v>
      </c>
      <c r="AY174" s="143">
        <v>1.3539999999999999E-8</v>
      </c>
      <c r="AZ174" s="24">
        <v>1.3329999999999999E-8</v>
      </c>
      <c r="BA174" s="24">
        <v>1.317E-8</v>
      </c>
      <c r="BB174" s="24">
        <v>1.3060000000000001E-8</v>
      </c>
      <c r="BC174" s="241"/>
      <c r="BD174" s="195"/>
      <c r="BE174" s="143"/>
      <c r="BF174" s="24"/>
      <c r="BG174" s="24"/>
      <c r="BH174" s="24"/>
      <c r="BI174" s="241"/>
      <c r="BJ174" s="195"/>
      <c r="BK174" s="143"/>
      <c r="BL174" s="24"/>
      <c r="BM174" s="24"/>
      <c r="BN174" s="24"/>
      <c r="BO174" s="241"/>
      <c r="BP174" s="195"/>
      <c r="BQ174" s="143"/>
      <c r="BR174" s="24"/>
      <c r="BS174" s="24"/>
      <c r="BT174" s="24"/>
      <c r="BU174" s="241"/>
      <c r="BV174" s="195"/>
      <c r="BW174" s="143"/>
      <c r="BX174" s="24"/>
      <c r="BY174" s="24"/>
      <c r="BZ174" s="24"/>
      <c r="CA174" s="241"/>
      <c r="CB174" s="195"/>
      <c r="CC174" s="143"/>
      <c r="CD174" s="24"/>
      <c r="CE174" s="24"/>
      <c r="CF174" s="24"/>
      <c r="CG174" s="241"/>
      <c r="CH174" s="195"/>
      <c r="CI174" s="143"/>
      <c r="CJ174" s="24"/>
      <c r="CK174" s="24"/>
      <c r="CL174" s="24"/>
      <c r="CM174" s="241"/>
    </row>
    <row r="175" spans="1:91" s="281" customFormat="1" ht="12.75" customHeight="1" x14ac:dyDescent="0.2">
      <c r="A175" s="361" t="s">
        <v>107</v>
      </c>
      <c r="B175" s="195">
        <v>9.5011893618644701E-5</v>
      </c>
      <c r="C175" s="143"/>
      <c r="D175" s="24"/>
      <c r="E175" s="24"/>
      <c r="F175" s="24"/>
      <c r="G175" s="241"/>
      <c r="H175" s="24">
        <v>1.3833129500819431E-4</v>
      </c>
      <c r="I175" s="24"/>
      <c r="J175" s="24"/>
      <c r="K175" s="24"/>
      <c r="L175" s="24"/>
      <c r="M175" s="241"/>
      <c r="N175" s="15">
        <v>9.645184330008245E-5</v>
      </c>
      <c r="O175" s="15"/>
      <c r="P175" s="15"/>
      <c r="Q175" s="15"/>
      <c r="R175" s="15"/>
      <c r="S175" s="241"/>
      <c r="T175" s="15">
        <v>1.3162290302737461E-4</v>
      </c>
      <c r="U175" s="15">
        <v>1.382E-4</v>
      </c>
      <c r="V175" s="15">
        <v>1.4100000000000001E-4</v>
      </c>
      <c r="W175" s="15">
        <v>1.4200000000000001E-4</v>
      </c>
      <c r="X175" s="15">
        <v>1.427E-4</v>
      </c>
      <c r="Y175" s="241"/>
      <c r="Z175" s="195">
        <v>1.3669999999999999E-4</v>
      </c>
      <c r="AA175" s="143">
        <v>1.4139999999999999E-4</v>
      </c>
      <c r="AB175" s="24">
        <v>1.4300000000000001E-4</v>
      </c>
      <c r="AC175" s="24">
        <v>1.4359999999999999E-4</v>
      </c>
      <c r="AD175" s="24">
        <v>1.439E-4</v>
      </c>
      <c r="AE175" s="241"/>
      <c r="AF175" s="195">
        <v>1.427E-4</v>
      </c>
      <c r="AG175" s="143">
        <v>1.4999999999999999E-4</v>
      </c>
      <c r="AH175" s="24">
        <v>1.5249999999999999E-4</v>
      </c>
      <c r="AI175" s="24">
        <v>1.5340000000000002E-4</v>
      </c>
      <c r="AJ175" s="24">
        <v>1.5349999999999999E-4</v>
      </c>
      <c r="AK175" s="241"/>
      <c r="AL175" s="195">
        <v>1.426E-4</v>
      </c>
      <c r="AM175" s="143">
        <v>1.495E-4</v>
      </c>
      <c r="AN175" s="24">
        <v>1.518E-4</v>
      </c>
      <c r="AO175" s="24">
        <v>1.5219999999999999E-4</v>
      </c>
      <c r="AP175" s="24">
        <v>1.5219999999999999E-4</v>
      </c>
      <c r="AQ175" s="241"/>
      <c r="AR175" s="195">
        <v>9.6553356827678552E-5</v>
      </c>
      <c r="AS175" s="143"/>
      <c r="AT175" s="24"/>
      <c r="AU175" s="24"/>
      <c r="AV175" s="24"/>
      <c r="AW175" s="241"/>
      <c r="AX175" s="195">
        <v>9.789E-5</v>
      </c>
      <c r="AY175" s="143">
        <v>1.0070000000000001E-4</v>
      </c>
      <c r="AZ175" s="24">
        <v>1.0209999999999999E-4</v>
      </c>
      <c r="BA175" s="24">
        <v>1.0290000000000001E-4</v>
      </c>
      <c r="BB175" s="24">
        <v>1.0349999999999999E-4</v>
      </c>
      <c r="BC175" s="241"/>
      <c r="BD175" s="195"/>
      <c r="BE175" s="143"/>
      <c r="BF175" s="24"/>
      <c r="BG175" s="24"/>
      <c r="BH175" s="24"/>
      <c r="BI175" s="241"/>
      <c r="BJ175" s="195"/>
      <c r="BK175" s="143"/>
      <c r="BL175" s="24"/>
      <c r="BM175" s="24"/>
      <c r="BN175" s="24"/>
      <c r="BO175" s="241"/>
      <c r="BP175" s="195"/>
      <c r="BQ175" s="143"/>
      <c r="BR175" s="24"/>
      <c r="BS175" s="24"/>
      <c r="BT175" s="24"/>
      <c r="BU175" s="241"/>
      <c r="BV175" s="195"/>
      <c r="BW175" s="143"/>
      <c r="BX175" s="24"/>
      <c r="BY175" s="24"/>
      <c r="BZ175" s="24"/>
      <c r="CA175" s="241"/>
      <c r="CB175" s="195"/>
      <c r="CC175" s="143"/>
      <c r="CD175" s="24"/>
      <c r="CE175" s="24"/>
      <c r="CF175" s="24"/>
      <c r="CG175" s="241"/>
      <c r="CH175" s="195"/>
      <c r="CI175" s="143"/>
      <c r="CJ175" s="24"/>
      <c r="CK175" s="24"/>
      <c r="CL175" s="24"/>
      <c r="CM175" s="241"/>
    </row>
    <row r="176" spans="1:91" s="281" customFormat="1" ht="12.75" customHeight="1" x14ac:dyDescent="0.2">
      <c r="A176" s="361" t="s">
        <v>108</v>
      </c>
      <c r="B176" s="195">
        <v>3.5160700764462133E-5</v>
      </c>
      <c r="C176" s="143"/>
      <c r="D176" s="24"/>
      <c r="E176" s="24"/>
      <c r="F176" s="24"/>
      <c r="G176" s="241"/>
      <c r="H176" s="24">
        <v>6.5474812517978291E-5</v>
      </c>
      <c r="I176" s="24"/>
      <c r="J176" s="24"/>
      <c r="K176" s="24"/>
      <c r="L176" s="24"/>
      <c r="M176" s="241"/>
      <c r="N176" s="15">
        <v>3.5743624580807355E-5</v>
      </c>
      <c r="O176" s="15"/>
      <c r="P176" s="15"/>
      <c r="Q176" s="15"/>
      <c r="R176" s="15"/>
      <c r="S176" s="241"/>
      <c r="T176" s="15">
        <v>5.3759354389980128E-5</v>
      </c>
      <c r="U176" s="15">
        <v>5.6119999999999998E-5</v>
      </c>
      <c r="V176" s="15">
        <v>5.6740000000000002E-5</v>
      </c>
      <c r="W176" s="15">
        <v>5.6679999999999999E-5</v>
      </c>
      <c r="X176" s="15">
        <v>5.6579999999999997E-5</v>
      </c>
      <c r="Y176" s="241"/>
      <c r="Z176" s="195">
        <v>4.795E-5</v>
      </c>
      <c r="AA176" s="143">
        <v>4.9610000000000001E-5</v>
      </c>
      <c r="AB176" s="24">
        <v>4.9820000000000001E-5</v>
      </c>
      <c r="AC176" s="24">
        <v>4.9740000000000001E-5</v>
      </c>
      <c r="AD176" s="24">
        <v>4.956E-5</v>
      </c>
      <c r="AE176" s="241"/>
      <c r="AF176" s="195">
        <v>5.147E-5</v>
      </c>
      <c r="AG176" s="143">
        <v>5.448E-5</v>
      </c>
      <c r="AH176" s="24">
        <v>5.5179999999999997E-5</v>
      </c>
      <c r="AI176" s="24">
        <v>5.5159999999999994E-5</v>
      </c>
      <c r="AJ176" s="24">
        <v>5.4909999999999994E-5</v>
      </c>
      <c r="AK176" s="241"/>
      <c r="AL176" s="195">
        <v>5.1369999999999998E-5</v>
      </c>
      <c r="AM176" s="143">
        <v>5.41E-5</v>
      </c>
      <c r="AN176" s="24">
        <v>5.4509999999999998E-5</v>
      </c>
      <c r="AO176" s="24">
        <v>5.4150000000000002E-5</v>
      </c>
      <c r="AP176" s="24">
        <v>5.3789999999999998E-5</v>
      </c>
      <c r="AQ176" s="241"/>
      <c r="AR176" s="195">
        <v>3.578124399061977E-5</v>
      </c>
      <c r="AS176" s="143"/>
      <c r="AT176" s="24"/>
      <c r="AU176" s="24"/>
      <c r="AV176" s="24"/>
      <c r="AW176" s="241"/>
      <c r="AX176" s="195">
        <v>3.6239999999999999E-5</v>
      </c>
      <c r="AY176" s="143">
        <v>3.7090000000000006E-5</v>
      </c>
      <c r="AZ176" s="24">
        <v>3.7509999999999998E-5</v>
      </c>
      <c r="BA176" s="24">
        <v>3.7759999999999998E-5</v>
      </c>
      <c r="BB176" s="24">
        <v>3.7929999999999998E-5</v>
      </c>
      <c r="BC176" s="241"/>
      <c r="BD176" s="195"/>
      <c r="BE176" s="143"/>
      <c r="BF176" s="24"/>
      <c r="BG176" s="24"/>
      <c r="BH176" s="24"/>
      <c r="BI176" s="241"/>
      <c r="BJ176" s="195"/>
      <c r="BK176" s="143"/>
      <c r="BL176" s="24"/>
      <c r="BM176" s="24"/>
      <c r="BN176" s="24"/>
      <c r="BO176" s="241"/>
      <c r="BP176" s="195"/>
      <c r="BQ176" s="143"/>
      <c r="BR176" s="24"/>
      <c r="BS176" s="24"/>
      <c r="BT176" s="24"/>
      <c r="BU176" s="241"/>
      <c r="BV176" s="195"/>
      <c r="BW176" s="143"/>
      <c r="BX176" s="24"/>
      <c r="BY176" s="24"/>
      <c r="BZ176" s="24"/>
      <c r="CA176" s="241"/>
      <c r="CB176" s="195"/>
      <c r="CC176" s="143"/>
      <c r="CD176" s="24"/>
      <c r="CE176" s="24"/>
      <c r="CF176" s="24"/>
      <c r="CG176" s="241"/>
      <c r="CH176" s="195"/>
      <c r="CI176" s="143"/>
      <c r="CJ176" s="24"/>
      <c r="CK176" s="24"/>
      <c r="CL176" s="24"/>
      <c r="CM176" s="241"/>
    </row>
    <row r="177" spans="1:91" s="281" customFormat="1" ht="12.75" customHeight="1" x14ac:dyDescent="0.2">
      <c r="A177" s="361" t="s">
        <v>109</v>
      </c>
      <c r="B177" s="195">
        <v>9.4221877873368093E-5</v>
      </c>
      <c r="C177" s="143"/>
      <c r="D177" s="24"/>
      <c r="E177" s="24"/>
      <c r="F177" s="24"/>
      <c r="G177" s="241"/>
      <c r="H177" s="24">
        <v>7.6487303899324787E-5</v>
      </c>
      <c r="I177" s="24"/>
      <c r="J177" s="24"/>
      <c r="K177" s="24"/>
      <c r="L177" s="24"/>
      <c r="M177" s="241"/>
      <c r="N177" s="15">
        <v>9.5063256431236103E-5</v>
      </c>
      <c r="O177" s="15"/>
      <c r="P177" s="15"/>
      <c r="Q177" s="15"/>
      <c r="R177" s="15"/>
      <c r="S177" s="241"/>
      <c r="T177" s="15">
        <v>7.5713174461795269E-5</v>
      </c>
      <c r="U177" s="15">
        <v>7.0939999999999995E-5</v>
      </c>
      <c r="V177" s="15">
        <v>6.8719999999999993E-5</v>
      </c>
      <c r="W177" s="15">
        <v>6.7670000000000008E-5</v>
      </c>
      <c r="X177" s="15">
        <v>6.69E-5</v>
      </c>
      <c r="Y177" s="241"/>
      <c r="Z177" s="195">
        <v>6.792E-5</v>
      </c>
      <c r="AA177" s="143">
        <v>6.4919999999999995E-5</v>
      </c>
      <c r="AB177" s="24">
        <v>6.3670000000000005E-5</v>
      </c>
      <c r="AC177" s="24">
        <v>6.2970000000000002E-5</v>
      </c>
      <c r="AD177" s="24">
        <v>6.2559999999999997E-5</v>
      </c>
      <c r="AE177" s="241"/>
      <c r="AF177" s="195">
        <v>6.4499999999999996E-5</v>
      </c>
      <c r="AG177" s="143">
        <v>5.9850000000000005E-5</v>
      </c>
      <c r="AH177" s="24">
        <v>5.7899999999999998E-5</v>
      </c>
      <c r="AI177" s="24">
        <v>5.7049999999999998E-5</v>
      </c>
      <c r="AJ177" s="24">
        <v>5.6759999999999999E-5</v>
      </c>
      <c r="AK177" s="241"/>
      <c r="AL177" s="195">
        <v>6.4620000000000001E-5</v>
      </c>
      <c r="AM177" s="143">
        <v>6.05E-5</v>
      </c>
      <c r="AN177" s="24">
        <v>5.906E-5</v>
      </c>
      <c r="AO177" s="24">
        <v>5.8729999999999995E-5</v>
      </c>
      <c r="AP177" s="24">
        <v>5.8649999999999996E-5</v>
      </c>
      <c r="AQ177" s="241"/>
      <c r="AR177" s="195">
        <v>9.5163308500485666E-5</v>
      </c>
      <c r="AS177" s="143"/>
      <c r="AT177" s="24"/>
      <c r="AU177" s="24"/>
      <c r="AV177" s="24"/>
      <c r="AW177" s="241"/>
      <c r="AX177" s="195">
        <v>9.4220000000000003E-5</v>
      </c>
      <c r="AY177" s="143">
        <v>9.2780000000000003E-5</v>
      </c>
      <c r="AZ177" s="24">
        <v>9.1370000000000001E-5</v>
      </c>
      <c r="BA177" s="24">
        <v>9.0279999999999996E-5</v>
      </c>
      <c r="BB177" s="24">
        <v>8.9489999999999999E-5</v>
      </c>
      <c r="BC177" s="241"/>
      <c r="BD177" s="195"/>
      <c r="BE177" s="143"/>
      <c r="BF177" s="24"/>
      <c r="BG177" s="24"/>
      <c r="BH177" s="24"/>
      <c r="BI177" s="241"/>
      <c r="BJ177" s="195"/>
      <c r="BK177" s="143"/>
      <c r="BL177" s="24"/>
      <c r="BM177" s="24"/>
      <c r="BN177" s="24"/>
      <c r="BO177" s="241"/>
      <c r="BP177" s="195"/>
      <c r="BQ177" s="143"/>
      <c r="BR177" s="24"/>
      <c r="BS177" s="24"/>
      <c r="BT177" s="24"/>
      <c r="BU177" s="241"/>
      <c r="BV177" s="195"/>
      <c r="BW177" s="143"/>
      <c r="BX177" s="24"/>
      <c r="BY177" s="24"/>
      <c r="BZ177" s="24"/>
      <c r="CA177" s="241"/>
      <c r="CB177" s="195"/>
      <c r="CC177" s="143"/>
      <c r="CD177" s="24"/>
      <c r="CE177" s="24"/>
      <c r="CF177" s="24"/>
      <c r="CG177" s="241"/>
      <c r="CH177" s="195"/>
      <c r="CI177" s="143"/>
      <c r="CJ177" s="24"/>
      <c r="CK177" s="24"/>
      <c r="CL177" s="24"/>
      <c r="CM177" s="241"/>
    </row>
    <row r="178" spans="1:91" s="281" customFormat="1" ht="12.75" customHeight="1" x14ac:dyDescent="0.2">
      <c r="A178" s="361" t="s">
        <v>110</v>
      </c>
      <c r="B178" s="195">
        <v>4.3150860010993767E-5</v>
      </c>
      <c r="C178" s="143"/>
      <c r="D178" s="24"/>
      <c r="E178" s="24"/>
      <c r="F178" s="24"/>
      <c r="G178" s="241"/>
      <c r="H178" s="24">
        <v>1.2672867011958218E-5</v>
      </c>
      <c r="I178" s="24"/>
      <c r="J178" s="24"/>
      <c r="K178" s="24"/>
      <c r="L178" s="24"/>
      <c r="M178" s="241"/>
      <c r="N178" s="15">
        <v>4.3525704946500175E-5</v>
      </c>
      <c r="O178" s="15"/>
      <c r="P178" s="15"/>
      <c r="Q178" s="15"/>
      <c r="R178" s="15"/>
      <c r="S178" s="241"/>
      <c r="T178" s="15">
        <v>1.9563404127776954E-5</v>
      </c>
      <c r="U178" s="15">
        <v>1.8489999999999997E-5</v>
      </c>
      <c r="V178" s="15">
        <v>1.7980000000000001E-5</v>
      </c>
      <c r="W178" s="15">
        <v>1.7730000000000001E-5</v>
      </c>
      <c r="X178" s="15">
        <v>1.7539999999999998E-5</v>
      </c>
      <c r="Y178" s="241"/>
      <c r="Z178" s="195">
        <v>1.7760000000000003E-5</v>
      </c>
      <c r="AA178" s="143">
        <v>1.6989999999999998E-5</v>
      </c>
      <c r="AB178" s="24">
        <v>1.6670000000000001E-5</v>
      </c>
      <c r="AC178" s="24">
        <v>1.649E-5</v>
      </c>
      <c r="AD178" s="24">
        <v>1.6379999999999999E-5</v>
      </c>
      <c r="AE178" s="241"/>
      <c r="AF178" s="195">
        <v>1.6929999999999999E-5</v>
      </c>
      <c r="AG178" s="143">
        <v>1.5820000000000001E-5</v>
      </c>
      <c r="AH178" s="24">
        <v>1.5310000000000001E-5</v>
      </c>
      <c r="AI178" s="24">
        <v>1.506E-5</v>
      </c>
      <c r="AJ178" s="24">
        <v>1.4960000000000001E-5</v>
      </c>
      <c r="AK178" s="241"/>
      <c r="AL178" s="195">
        <v>1.6989999999999998E-5</v>
      </c>
      <c r="AM178" s="143">
        <v>1.607E-5</v>
      </c>
      <c r="AN178" s="24">
        <v>1.5740000000000002E-5</v>
      </c>
      <c r="AO178" s="24">
        <v>1.5670000000000001E-5</v>
      </c>
      <c r="AP178" s="24">
        <v>1.5639999999999999E-5</v>
      </c>
      <c r="AQ178" s="241"/>
      <c r="AR178" s="195">
        <v>4.3571514831506521E-5</v>
      </c>
      <c r="AS178" s="143"/>
      <c r="AT178" s="24"/>
      <c r="AU178" s="24"/>
      <c r="AV178" s="24"/>
      <c r="AW178" s="241"/>
      <c r="AX178" s="195">
        <v>4.3179999999999997E-5</v>
      </c>
      <c r="AY178" s="143">
        <v>4.2590000000000004E-5</v>
      </c>
      <c r="AZ178" s="24">
        <v>4.1999999999999998E-5</v>
      </c>
      <c r="BA178" s="24">
        <v>4.1539999999999999E-5</v>
      </c>
      <c r="BB178" s="24">
        <v>4.121E-5</v>
      </c>
      <c r="BC178" s="241"/>
      <c r="BD178" s="195"/>
      <c r="BE178" s="143"/>
      <c r="BF178" s="24"/>
      <c r="BG178" s="24"/>
      <c r="BH178" s="24"/>
      <c r="BI178" s="241"/>
      <c r="BJ178" s="195"/>
      <c r="BK178" s="143"/>
      <c r="BL178" s="24"/>
      <c r="BM178" s="24"/>
      <c r="BN178" s="24"/>
      <c r="BO178" s="241"/>
      <c r="BP178" s="195"/>
      <c r="BQ178" s="143"/>
      <c r="BR178" s="24"/>
      <c r="BS178" s="24"/>
      <c r="BT178" s="24"/>
      <c r="BU178" s="241"/>
      <c r="BV178" s="195"/>
      <c r="BW178" s="143"/>
      <c r="BX178" s="24"/>
      <c r="BY178" s="24"/>
      <c r="BZ178" s="24"/>
      <c r="CA178" s="241"/>
      <c r="CB178" s="195"/>
      <c r="CC178" s="143"/>
      <c r="CD178" s="24"/>
      <c r="CE178" s="24"/>
      <c r="CF178" s="24"/>
      <c r="CG178" s="241"/>
      <c r="CH178" s="195"/>
      <c r="CI178" s="143"/>
      <c r="CJ178" s="24"/>
      <c r="CK178" s="24"/>
      <c r="CL178" s="24"/>
      <c r="CM178" s="241"/>
    </row>
    <row r="179" spans="1:91" s="281" customFormat="1" ht="12.75" customHeight="1" x14ac:dyDescent="0.2">
      <c r="A179" s="361" t="s">
        <v>111</v>
      </c>
      <c r="B179" s="165">
        <v>7.2421443383456994E-9</v>
      </c>
      <c r="C179" s="143"/>
      <c r="D179" s="24"/>
      <c r="E179" s="24"/>
      <c r="F179" s="24"/>
      <c r="G179" s="241"/>
      <c r="H179" s="24">
        <v>5.4112241937406448E-10</v>
      </c>
      <c r="I179" s="24"/>
      <c r="J179" s="24"/>
      <c r="K179" s="24"/>
      <c r="L179" s="24"/>
      <c r="M179" s="241"/>
      <c r="N179" s="15">
        <v>7.3565134548089813E-9</v>
      </c>
      <c r="O179" s="15"/>
      <c r="P179" s="15"/>
      <c r="Q179" s="15"/>
      <c r="R179" s="15"/>
      <c r="S179" s="241"/>
      <c r="T179" s="15">
        <v>6.2940952032771152E-10</v>
      </c>
      <c r="U179" s="15">
        <v>5.1900000000000007E-10</v>
      </c>
      <c r="V179" s="15">
        <v>4.8079999999999993E-10</v>
      </c>
      <c r="W179" s="15">
        <v>4.6849999999999998E-10</v>
      </c>
      <c r="X179" s="15">
        <v>4.613E-10</v>
      </c>
      <c r="Y179" s="241"/>
      <c r="Z179" s="165">
        <v>5.5379999999999999E-10</v>
      </c>
      <c r="AA179" s="143">
        <v>4.7659999999999999E-10</v>
      </c>
      <c r="AB179" s="24">
        <v>4.5600000000000003E-10</v>
      </c>
      <c r="AC179" s="24">
        <v>4.4910000000000003E-10</v>
      </c>
      <c r="AD179" s="24">
        <v>4.4739999999999997E-10</v>
      </c>
      <c r="AE179" s="241"/>
      <c r="AF179" s="165">
        <v>5.4650000000000003E-10</v>
      </c>
      <c r="AG179" s="143">
        <v>4.9220000000000002E-10</v>
      </c>
      <c r="AH179" s="24">
        <v>4.8020000000000006E-10</v>
      </c>
      <c r="AI179" s="24">
        <v>4.7910000000000003E-10</v>
      </c>
      <c r="AJ179" s="24">
        <v>4.8229999999999998E-10</v>
      </c>
      <c r="AK179" s="241"/>
      <c r="AL179" s="165">
        <v>6.1109999999999999E-10</v>
      </c>
      <c r="AM179" s="143">
        <v>7.7889999999999997E-10</v>
      </c>
      <c r="AN179" s="24">
        <v>9.607E-10</v>
      </c>
      <c r="AO179" s="24">
        <v>1.107E-9</v>
      </c>
      <c r="AP179" s="24">
        <v>1.206E-9</v>
      </c>
      <c r="AQ179" s="241"/>
      <c r="AR179" s="165">
        <v>7.3642560298190045E-9</v>
      </c>
      <c r="AS179" s="143"/>
      <c r="AT179" s="24"/>
      <c r="AU179" s="24"/>
      <c r="AV179" s="24"/>
      <c r="AW179" s="241"/>
      <c r="AX179" s="165">
        <v>7.1440000000000001E-9</v>
      </c>
      <c r="AY179" s="143">
        <v>6.7029999999999997E-9</v>
      </c>
      <c r="AZ179" s="24">
        <v>6.4309999999999998E-9</v>
      </c>
      <c r="BA179" s="24">
        <v>6.2500000000000005E-9</v>
      </c>
      <c r="BB179" s="24">
        <v>6.1220000000000002E-9</v>
      </c>
      <c r="BC179" s="241"/>
      <c r="BD179" s="165"/>
      <c r="BE179" s="143"/>
      <c r="BF179" s="24"/>
      <c r="BG179" s="24"/>
      <c r="BH179" s="24"/>
      <c r="BI179" s="241"/>
      <c r="BJ179" s="165"/>
      <c r="BK179" s="143"/>
      <c r="BL179" s="24"/>
      <c r="BM179" s="24"/>
      <c r="BN179" s="24"/>
      <c r="BO179" s="241"/>
      <c r="BP179" s="165"/>
      <c r="BQ179" s="143"/>
      <c r="BR179" s="24"/>
      <c r="BS179" s="24"/>
      <c r="BT179" s="24"/>
      <c r="BU179" s="241"/>
      <c r="BV179" s="165"/>
      <c r="BW179" s="143"/>
      <c r="BX179" s="24"/>
      <c r="BY179" s="24"/>
      <c r="BZ179" s="24"/>
      <c r="CA179" s="241"/>
      <c r="CB179" s="165"/>
      <c r="CC179" s="143"/>
      <c r="CD179" s="24"/>
      <c r="CE179" s="24"/>
      <c r="CF179" s="24"/>
      <c r="CG179" s="241"/>
      <c r="CH179" s="165"/>
      <c r="CI179" s="143"/>
      <c r="CJ179" s="24"/>
      <c r="CK179" s="24"/>
      <c r="CL179" s="24"/>
      <c r="CM179" s="241"/>
    </row>
    <row r="180" spans="1:91" s="281" customFormat="1" ht="12.75" customHeight="1" x14ac:dyDescent="0.2">
      <c r="A180" s="361" t="s">
        <v>132</v>
      </c>
      <c r="B180" s="165">
        <v>1.3497215555938932E-2</v>
      </c>
      <c r="C180" s="143"/>
      <c r="D180" s="24"/>
      <c r="E180" s="24"/>
      <c r="F180" s="24"/>
      <c r="G180" s="241"/>
      <c r="H180" s="139">
        <v>1.3288006176311361E-2</v>
      </c>
      <c r="I180" s="139"/>
      <c r="J180" s="139"/>
      <c r="K180" s="139"/>
      <c r="L180" s="139"/>
      <c r="M180" s="241"/>
      <c r="N180" s="15">
        <v>4.1677043088724108E-2</v>
      </c>
      <c r="O180" s="15"/>
      <c r="P180" s="15"/>
      <c r="Q180" s="15"/>
      <c r="R180" s="15"/>
      <c r="S180" s="241"/>
      <c r="T180" s="15">
        <v>1.3433337466266477E-2</v>
      </c>
      <c r="U180" s="15">
        <v>1.3705999999999999E-2</v>
      </c>
      <c r="V180" s="15">
        <v>1.3821999999999999E-2</v>
      </c>
      <c r="W180" s="15">
        <v>1.3873999999999999E-2</v>
      </c>
      <c r="X180" s="15">
        <v>1.3906999999999999E-2</v>
      </c>
      <c r="Y180" s="241"/>
      <c r="Z180" s="165">
        <v>1.3806000000000001E-2</v>
      </c>
      <c r="AA180" s="143">
        <v>1.4005999999999999E-2</v>
      </c>
      <c r="AB180" s="24">
        <v>1.4076E-2</v>
      </c>
      <c r="AC180" s="24">
        <v>1.4111E-2</v>
      </c>
      <c r="AD180" s="24">
        <v>1.4127000000000001E-2</v>
      </c>
      <c r="AE180" s="241"/>
      <c r="AF180" s="165">
        <v>1.3991E-2</v>
      </c>
      <c r="AG180" s="143">
        <v>1.4257000000000001E-2</v>
      </c>
      <c r="AH180" s="24">
        <v>1.4356000000000001E-2</v>
      </c>
      <c r="AI180" s="24">
        <v>1.4393E-2</v>
      </c>
      <c r="AJ180" s="24">
        <v>1.4402999999999999E-2</v>
      </c>
      <c r="AK180" s="241"/>
      <c r="AL180" s="165">
        <v>1.3991999999999999E-2</v>
      </c>
      <c r="AM180" s="143">
        <v>1.4260999999999999E-2</v>
      </c>
      <c r="AN180" s="24">
        <v>1.4359E-2</v>
      </c>
      <c r="AO180" s="24">
        <v>1.4390999999999999E-2</v>
      </c>
      <c r="AP180" s="24">
        <v>1.4401000000000001E-2</v>
      </c>
      <c r="AQ180" s="241"/>
      <c r="AR180" s="165">
        <v>4.166916827226097E-2</v>
      </c>
      <c r="AS180" s="143"/>
      <c r="AT180" s="24"/>
      <c r="AU180" s="24"/>
      <c r="AV180" s="24"/>
      <c r="AW180" s="241"/>
      <c r="AX180" s="165">
        <v>4.1708787694233196E-2</v>
      </c>
      <c r="AY180" s="143">
        <v>4.1716657994272682E-2</v>
      </c>
      <c r="AZ180" s="24">
        <v>4.1593218293513014E-2</v>
      </c>
      <c r="BA180" s="24">
        <v>4.1563671715106922E-2</v>
      </c>
      <c r="BB180" s="24">
        <v>4.1594038395765448E-2</v>
      </c>
      <c r="BC180" s="241"/>
      <c r="BD180" s="165"/>
      <c r="BE180" s="143"/>
      <c r="BF180" s="24"/>
      <c r="BG180" s="24"/>
      <c r="BH180" s="24"/>
      <c r="BI180" s="241"/>
      <c r="BJ180" s="165"/>
      <c r="BK180" s="143"/>
      <c r="BL180" s="24"/>
      <c r="BM180" s="24"/>
      <c r="BN180" s="24"/>
      <c r="BO180" s="241"/>
      <c r="BP180" s="165"/>
      <c r="BQ180" s="143"/>
      <c r="BR180" s="24"/>
      <c r="BS180" s="24"/>
      <c r="BT180" s="24"/>
      <c r="BU180" s="241"/>
      <c r="BV180" s="165"/>
      <c r="BW180" s="143"/>
      <c r="BX180" s="24"/>
      <c r="BY180" s="24"/>
      <c r="BZ180" s="24"/>
      <c r="CA180" s="241"/>
      <c r="CB180" s="165"/>
      <c r="CC180" s="143"/>
      <c r="CD180" s="24"/>
      <c r="CE180" s="24"/>
      <c r="CF180" s="24"/>
      <c r="CG180" s="241"/>
      <c r="CH180" s="165"/>
      <c r="CI180" s="143"/>
      <c r="CJ180" s="24"/>
      <c r="CK180" s="24"/>
      <c r="CL180" s="24"/>
      <c r="CM180" s="241"/>
    </row>
    <row r="181" spans="1:91" ht="12.75" customHeight="1" x14ac:dyDescent="0.2">
      <c r="A181" s="111" t="s">
        <v>133</v>
      </c>
      <c r="B181" s="148">
        <f>SUM(B100:B180)</f>
        <v>0.99999999868142309</v>
      </c>
      <c r="C181" s="148">
        <f>SUM(C100:C180)</f>
        <v>0</v>
      </c>
      <c r="D181" s="148">
        <f>SUM(D100:D180)</f>
        <v>0</v>
      </c>
      <c r="E181" s="148">
        <f>SUM(E100:E180)</f>
        <v>0</v>
      </c>
      <c r="F181" s="148">
        <f>SUM(F100:F180)</f>
        <v>0</v>
      </c>
      <c r="G181" s="208"/>
      <c r="H181" s="148">
        <f>SUM(H100:H180)</f>
        <v>1.0001131365536495</v>
      </c>
      <c r="I181" s="148">
        <f>SUM(I100:I180)</f>
        <v>0</v>
      </c>
      <c r="J181" s="148">
        <f>SUM(J100:J180)</f>
        <v>0</v>
      </c>
      <c r="K181" s="148">
        <f>SUM(K100:K180)</f>
        <v>0</v>
      </c>
      <c r="L181" s="148">
        <f>SUM(L100:L180)</f>
        <v>0</v>
      </c>
      <c r="M181" s="208"/>
      <c r="N181" s="148">
        <f>SUM(N100:N180)</f>
        <v>1</v>
      </c>
      <c r="O181" s="148">
        <f>SUM(O100:O180)</f>
        <v>0</v>
      </c>
      <c r="P181" s="148">
        <f>SUM(P100:P180)</f>
        <v>0</v>
      </c>
      <c r="Q181" s="148">
        <f>SUM(Q100:Q180)</f>
        <v>0</v>
      </c>
      <c r="R181" s="148">
        <f>SUM(R100:R180)</f>
        <v>0</v>
      </c>
      <c r="S181" s="208"/>
      <c r="T181" s="148">
        <f>SUM(T100:T180)</f>
        <v>1.0001187108879896</v>
      </c>
      <c r="U181" s="148">
        <f>SUM(U100:U180)</f>
        <v>0.99993509154932525</v>
      </c>
      <c r="V181" s="148">
        <f>SUM(V100:V180)</f>
        <v>0.99990271821703491</v>
      </c>
      <c r="W181" s="148">
        <f>SUM(W100:W180)</f>
        <v>0.99990644092045178</v>
      </c>
      <c r="X181" s="148">
        <f>SUM(X100:X180)</f>
        <v>0.99995542683366612</v>
      </c>
      <c r="Y181" s="208"/>
      <c r="Z181" s="148">
        <f>SUM(Z100:Z180)</f>
        <v>0.99994746300978921</v>
      </c>
      <c r="AA181" s="148">
        <f>SUM(AA100:AA180)</f>
        <v>0.99986059758961343</v>
      </c>
      <c r="AB181" s="148">
        <f>SUM(AB100:AB180)</f>
        <v>0.99988234813632992</v>
      </c>
      <c r="AC181" s="148">
        <f>SUM(AC100:AC180)</f>
        <v>0.99989367745707114</v>
      </c>
      <c r="AD181" s="148">
        <f>SUM(AD100:AD180)</f>
        <v>0.99987133084375412</v>
      </c>
      <c r="AE181" s="208"/>
      <c r="AF181" s="148">
        <f>SUM(AF100:AF180)</f>
        <v>0.99991367017636901</v>
      </c>
      <c r="AG181" s="148">
        <f>SUM(AG100:AG180)</f>
        <v>0.99994752119465891</v>
      </c>
      <c r="AH181" s="148">
        <f>SUM(AH100:AH180)</f>
        <v>0.99994328078350614</v>
      </c>
      <c r="AI181" s="148">
        <f>SUM(AI100:AI180)</f>
        <v>0.99988881670391283</v>
      </c>
      <c r="AJ181" s="148">
        <f>SUM(AJ100:AJ180)</f>
        <v>0.99992733077111073</v>
      </c>
      <c r="AK181" s="208"/>
      <c r="AL181" s="148">
        <f>SUM(AL100:AL180)</f>
        <v>0.9998696219621932</v>
      </c>
      <c r="AM181" s="148">
        <f>SUM(AM100:AM180)</f>
        <v>0.99989820043394939</v>
      </c>
      <c r="AN181" s="148">
        <f>SUM(AN100:AN180)</f>
        <v>0.99989182009319855</v>
      </c>
      <c r="AO181" s="148">
        <f>SUM(AO100:AO180)</f>
        <v>0.99986109466239326</v>
      </c>
      <c r="AP181" s="148">
        <f>SUM(AP100:AP180)</f>
        <v>0.99995953546816396</v>
      </c>
      <c r="AQ181" s="208"/>
      <c r="AR181" s="148">
        <f>SUM(AR100:AR180)</f>
        <v>1</v>
      </c>
      <c r="AS181" s="148">
        <f>SUM(AS100:AS180)</f>
        <v>0</v>
      </c>
      <c r="AT181" s="148">
        <f>SUM(AT100:AT180)</f>
        <v>0</v>
      </c>
      <c r="AU181" s="148">
        <f>SUM(AU100:AU180)</f>
        <v>0</v>
      </c>
      <c r="AV181" s="148">
        <f>SUM(AV100:AV180)</f>
        <v>0</v>
      </c>
      <c r="AW181" s="208"/>
      <c r="AX181" s="148">
        <f>SUM(AX100:AX180)</f>
        <v>1.0000000000000002</v>
      </c>
      <c r="AY181" s="148">
        <f>SUM(AY100:AY180)</f>
        <v>1</v>
      </c>
      <c r="AZ181" s="148">
        <f>SUM(AZ100:AZ180)</f>
        <v>0.99999950329359988</v>
      </c>
      <c r="BA181" s="148">
        <f>SUM(BA100:BA180)</f>
        <v>1.0000000000000004</v>
      </c>
      <c r="BB181" s="148">
        <f>SUM(BB100:BB180)</f>
        <v>0.99999999999999989</v>
      </c>
      <c r="BC181" s="208"/>
      <c r="BD181" s="148">
        <f>SUM(BD100:BD180)</f>
        <v>0</v>
      </c>
      <c r="BE181" s="148">
        <f>SUM(BE100:BE180)</f>
        <v>0</v>
      </c>
      <c r="BF181" s="148">
        <f>SUM(BF100:BF180)</f>
        <v>0</v>
      </c>
      <c r="BG181" s="148">
        <f>SUM(BG100:BG180)</f>
        <v>0</v>
      </c>
      <c r="BH181" s="148">
        <f>SUM(BH100:BH180)</f>
        <v>0</v>
      </c>
      <c r="BI181" s="208"/>
      <c r="BJ181" s="148">
        <f>SUM(BJ100:BJ180)</f>
        <v>0</v>
      </c>
      <c r="BK181" s="148">
        <f>SUM(BK100:BK180)</f>
        <v>0</v>
      </c>
      <c r="BL181" s="148">
        <f>SUM(BL100:BL180)</f>
        <v>0</v>
      </c>
      <c r="BM181" s="148">
        <f>SUM(BM100:BM180)</f>
        <v>0</v>
      </c>
      <c r="BN181" s="148">
        <f>SUM(BN100:BN180)</f>
        <v>0</v>
      </c>
      <c r="BO181" s="208"/>
      <c r="BP181" s="148">
        <f>SUM(BP100:BP180)</f>
        <v>0</v>
      </c>
      <c r="BQ181" s="148">
        <f>SUM(BQ100:BQ180)</f>
        <v>0</v>
      </c>
      <c r="BR181" s="148">
        <f>SUM(BR100:BR180)</f>
        <v>0</v>
      </c>
      <c r="BS181" s="148">
        <f>SUM(BS100:BS180)</f>
        <v>0</v>
      </c>
      <c r="BT181" s="148">
        <f>SUM(BT100:BT180)</f>
        <v>0</v>
      </c>
      <c r="BU181" s="208"/>
      <c r="BV181" s="148">
        <f>SUM(BV100:BV180)</f>
        <v>0</v>
      </c>
      <c r="BW181" s="148">
        <f>SUM(BW100:BW180)</f>
        <v>0</v>
      </c>
      <c r="BX181" s="148">
        <f>SUM(BX100:BX180)</f>
        <v>0</v>
      </c>
      <c r="BY181" s="148">
        <f>SUM(BY100:BY180)</f>
        <v>0</v>
      </c>
      <c r="BZ181" s="148">
        <f>SUM(BZ100:BZ180)</f>
        <v>0</v>
      </c>
      <c r="CA181" s="208"/>
      <c r="CB181" s="148">
        <f>SUM(CB100:CB180)</f>
        <v>0</v>
      </c>
      <c r="CC181" s="148">
        <f>SUM(CC100:CC180)</f>
        <v>0</v>
      </c>
      <c r="CD181" s="148">
        <f>SUM(CD100:CD180)</f>
        <v>0</v>
      </c>
      <c r="CE181" s="148">
        <f>SUM(CE100:CE180)</f>
        <v>0</v>
      </c>
      <c r="CF181" s="148">
        <f>SUM(CF100:CF180)</f>
        <v>0</v>
      </c>
      <c r="CG181" s="208"/>
      <c r="CH181" s="148">
        <f>SUM(CH100:CH180)</f>
        <v>0</v>
      </c>
      <c r="CI181" s="148">
        <f>SUM(CI100:CI180)</f>
        <v>0</v>
      </c>
      <c r="CJ181" s="148">
        <f>SUM(CJ100:CJ180)</f>
        <v>0</v>
      </c>
      <c r="CK181" s="148">
        <f>SUM(CK100:CK180)</f>
        <v>0</v>
      </c>
      <c r="CL181" s="148">
        <f>SUM(CL100:CL180)</f>
        <v>0</v>
      </c>
      <c r="CM181" s="208"/>
    </row>
    <row r="182" spans="1:91" ht="12.75" customHeight="1" x14ac:dyDescent="0.2">
      <c r="A182" s="127" t="s">
        <v>136</v>
      </c>
      <c r="B182" s="164"/>
      <c r="C182" s="142"/>
      <c r="D182" s="142"/>
      <c r="E182" s="142"/>
      <c r="F182" s="142"/>
      <c r="G182" s="208"/>
      <c r="H182" s="142"/>
      <c r="I182" s="142"/>
      <c r="J182" s="142"/>
      <c r="K182" s="142"/>
      <c r="L182" s="142"/>
      <c r="M182" s="208"/>
      <c r="N182" s="164"/>
      <c r="O182" s="142"/>
      <c r="P182" s="142"/>
      <c r="Q182" s="142"/>
      <c r="R182" s="142"/>
      <c r="S182" s="208"/>
      <c r="T182" s="164"/>
      <c r="U182" s="142"/>
      <c r="V182" s="142"/>
      <c r="W182" s="142"/>
      <c r="X182" s="142"/>
      <c r="Y182" s="208"/>
      <c r="Z182" s="164"/>
      <c r="AA182" s="142"/>
      <c r="AB182" s="142"/>
      <c r="AC182" s="142"/>
      <c r="AD182" s="142"/>
      <c r="AE182" s="208"/>
      <c r="AF182" s="164"/>
      <c r="AG182" s="142"/>
      <c r="AH182" s="142"/>
      <c r="AI182" s="142"/>
      <c r="AJ182" s="142"/>
      <c r="AK182" s="208"/>
      <c r="AL182" s="164"/>
      <c r="AM182" s="142"/>
      <c r="AN182" s="142"/>
      <c r="AO182" s="142"/>
      <c r="AP182" s="142"/>
      <c r="AQ182" s="208"/>
      <c r="AR182" s="164"/>
      <c r="AS182" s="142"/>
      <c r="AT182" s="142"/>
      <c r="AU182" s="142"/>
      <c r="AV182" s="142"/>
      <c r="AW182" s="208"/>
      <c r="AX182" s="164"/>
      <c r="AY182" s="142"/>
      <c r="AZ182" s="142"/>
      <c r="BA182" s="142"/>
      <c r="BB182" s="142"/>
      <c r="BC182" s="208"/>
      <c r="BD182" s="164"/>
      <c r="BE182" s="142"/>
      <c r="BF182" s="142"/>
      <c r="BG182" s="142"/>
      <c r="BH182" s="142"/>
      <c r="BI182" s="208"/>
      <c r="BJ182" s="164"/>
      <c r="BK182" s="142"/>
      <c r="BL182" s="142"/>
      <c r="BM182" s="142"/>
      <c r="BN182" s="142"/>
      <c r="BO182" s="208"/>
      <c r="BP182" s="164"/>
      <c r="BQ182" s="142"/>
      <c r="BR182" s="142"/>
      <c r="BS182" s="142"/>
      <c r="BT182" s="142"/>
      <c r="BU182" s="208"/>
      <c r="BV182" s="164"/>
      <c r="BW182" s="142"/>
      <c r="BX182" s="142"/>
      <c r="BY182" s="142"/>
      <c r="BZ182" s="142"/>
      <c r="CA182" s="208"/>
      <c r="CB182" s="164"/>
      <c r="CC182" s="142"/>
      <c r="CD182" s="142"/>
      <c r="CE182" s="142"/>
      <c r="CF182" s="142"/>
      <c r="CG182" s="208"/>
      <c r="CH182" s="164"/>
      <c r="CI182" s="142"/>
      <c r="CJ182" s="142"/>
      <c r="CK182" s="142"/>
      <c r="CL182" s="142"/>
      <c r="CM182" s="208"/>
    </row>
    <row r="183" spans="1:91" ht="12.75" customHeight="1" x14ac:dyDescent="0.2">
      <c r="A183" s="119" t="s">
        <v>31</v>
      </c>
      <c r="B183" s="170"/>
      <c r="C183" s="150"/>
      <c r="D183" s="150"/>
      <c r="E183" s="150"/>
      <c r="F183" s="150"/>
      <c r="G183" s="208"/>
      <c r="H183" s="150">
        <v>12.321905851530561</v>
      </c>
      <c r="I183" s="150"/>
      <c r="J183" s="150"/>
      <c r="K183" s="150"/>
      <c r="L183" s="150"/>
      <c r="M183" s="208"/>
      <c r="N183" s="170">
        <v>14.87</v>
      </c>
      <c r="O183" s="150"/>
      <c r="P183" s="150"/>
      <c r="Q183" s="150"/>
      <c r="R183" s="150"/>
      <c r="S183" s="208"/>
      <c r="T183" s="170"/>
      <c r="U183" s="150"/>
      <c r="V183" s="150"/>
      <c r="W183" s="150"/>
      <c r="X183" s="150"/>
      <c r="Y183" s="208"/>
      <c r="Z183" s="170"/>
      <c r="AA183" s="150"/>
      <c r="AB183" s="150"/>
      <c r="AC183" s="150"/>
      <c r="AD183" s="150"/>
      <c r="AE183" s="208"/>
      <c r="AF183" s="170"/>
      <c r="AG183" s="150"/>
      <c r="AH183" s="150"/>
      <c r="AI183" s="150"/>
      <c r="AJ183" s="150"/>
      <c r="AK183" s="208"/>
      <c r="AL183" s="170"/>
      <c r="AM183" s="150"/>
      <c r="AN183" s="150"/>
      <c r="AO183" s="150"/>
      <c r="AP183" s="150"/>
      <c r="AQ183" s="208"/>
      <c r="AR183" s="170"/>
      <c r="AS183" s="150"/>
      <c r="AT183" s="150"/>
      <c r="AU183" s="150"/>
      <c r="AV183" s="150"/>
      <c r="AW183" s="208"/>
      <c r="AX183" s="170"/>
      <c r="AY183" s="150"/>
      <c r="AZ183" s="150"/>
      <c r="BA183" s="150"/>
      <c r="BB183" s="150"/>
      <c r="BC183" s="208"/>
      <c r="BD183" s="170"/>
      <c r="BE183" s="150"/>
      <c r="BF183" s="150"/>
      <c r="BG183" s="150"/>
      <c r="BH183" s="150"/>
      <c r="BI183" s="208"/>
      <c r="BJ183" s="170"/>
      <c r="BK183" s="150"/>
      <c r="BL183" s="150"/>
      <c r="BM183" s="150"/>
      <c r="BN183" s="150"/>
      <c r="BO183" s="208"/>
      <c r="BP183" s="170"/>
      <c r="BQ183" s="150"/>
      <c r="BR183" s="150"/>
      <c r="BS183" s="150"/>
      <c r="BT183" s="150"/>
      <c r="BU183" s="208"/>
      <c r="BV183" s="170"/>
      <c r="BW183" s="150"/>
      <c r="BX183" s="150"/>
      <c r="BY183" s="150"/>
      <c r="BZ183" s="150"/>
      <c r="CA183" s="208"/>
      <c r="CB183" s="170"/>
      <c r="CC183" s="150"/>
      <c r="CD183" s="150"/>
      <c r="CE183" s="150"/>
      <c r="CF183" s="150"/>
      <c r="CG183" s="208"/>
      <c r="CH183" s="170"/>
      <c r="CI183" s="150"/>
      <c r="CJ183" s="150"/>
      <c r="CK183" s="150"/>
      <c r="CL183" s="150"/>
      <c r="CM183" s="208"/>
    </row>
    <row r="184" spans="1:91" ht="12.75" customHeight="1" x14ac:dyDescent="0.2">
      <c r="A184" s="120" t="s">
        <v>32</v>
      </c>
      <c r="B184" s="171">
        <v>22.343</v>
      </c>
      <c r="C184" s="151"/>
      <c r="D184" s="151"/>
      <c r="E184" s="151"/>
      <c r="F184" s="151"/>
      <c r="G184" s="208"/>
      <c r="H184" s="151">
        <v>20.974633048685131</v>
      </c>
      <c r="I184" s="151"/>
      <c r="J184" s="151"/>
      <c r="K184" s="151"/>
      <c r="L184" s="151"/>
      <c r="M184" s="208"/>
      <c r="N184" s="171">
        <v>36.83</v>
      </c>
      <c r="O184" s="151"/>
      <c r="P184" s="151"/>
      <c r="Q184" s="151"/>
      <c r="R184" s="151"/>
      <c r="S184" s="208"/>
      <c r="T184" s="171"/>
      <c r="U184" s="151"/>
      <c r="V184" s="151"/>
      <c r="W184" s="151"/>
      <c r="X184" s="151"/>
      <c r="Y184" s="208"/>
      <c r="Z184" s="171"/>
      <c r="AA184" s="151"/>
      <c r="AB184" s="151"/>
      <c r="AC184" s="151"/>
      <c r="AD184" s="151"/>
      <c r="AE184" s="208"/>
      <c r="AF184" s="171"/>
      <c r="AG184" s="151"/>
      <c r="AH184" s="151"/>
      <c r="AI184" s="151"/>
      <c r="AJ184" s="151"/>
      <c r="AK184" s="208"/>
      <c r="AL184" s="171"/>
      <c r="AM184" s="151"/>
      <c r="AN184" s="151"/>
      <c r="AO184" s="151"/>
      <c r="AP184" s="151"/>
      <c r="AQ184" s="208"/>
      <c r="AR184" s="171"/>
      <c r="AS184" s="151"/>
      <c r="AT184" s="151"/>
      <c r="AU184" s="151"/>
      <c r="AV184" s="151"/>
      <c r="AW184" s="208"/>
      <c r="AX184" s="171"/>
      <c r="AY184" s="151"/>
      <c r="AZ184" s="151"/>
      <c r="BA184" s="151"/>
      <c r="BB184" s="151"/>
      <c r="BC184" s="208"/>
      <c r="BD184" s="171"/>
      <c r="BE184" s="151"/>
      <c r="BF184" s="151"/>
      <c r="BG184" s="151"/>
      <c r="BH184" s="151"/>
      <c r="BI184" s="208"/>
      <c r="BJ184" s="171"/>
      <c r="BK184" s="151"/>
      <c r="BL184" s="151"/>
      <c r="BM184" s="151"/>
      <c r="BN184" s="151"/>
      <c r="BO184" s="208"/>
      <c r="BP184" s="171"/>
      <c r="BQ184" s="151"/>
      <c r="BR184" s="151"/>
      <c r="BS184" s="151"/>
      <c r="BT184" s="151"/>
      <c r="BU184" s="208"/>
      <c r="BV184" s="171"/>
      <c r="BW184" s="151"/>
      <c r="BX184" s="151"/>
      <c r="BY184" s="151"/>
      <c r="BZ184" s="151"/>
      <c r="CA184" s="208"/>
      <c r="CB184" s="171"/>
      <c r="CC184" s="151"/>
      <c r="CD184" s="151"/>
      <c r="CE184" s="151"/>
      <c r="CF184" s="151"/>
      <c r="CG184" s="208"/>
      <c r="CH184" s="171"/>
      <c r="CI184" s="151"/>
      <c r="CJ184" s="151"/>
      <c r="CK184" s="151"/>
      <c r="CL184" s="151"/>
      <c r="CM184" s="208"/>
    </row>
    <row r="185" spans="1:91" ht="12.75" customHeight="1" x14ac:dyDescent="0.2">
      <c r="A185" s="119" t="s">
        <v>2</v>
      </c>
      <c r="B185" s="172">
        <v>0.56679000000000002</v>
      </c>
      <c r="C185" s="152"/>
      <c r="D185" s="152"/>
      <c r="E185" s="152"/>
      <c r="F185" s="152"/>
      <c r="G185" s="208"/>
      <c r="H185" s="152">
        <v>0.59521366634099238</v>
      </c>
      <c r="I185" s="152"/>
      <c r="J185" s="152"/>
      <c r="K185" s="152"/>
      <c r="L185" s="152"/>
      <c r="M185" s="208"/>
      <c r="N185" s="172">
        <v>0.49109999999999998</v>
      </c>
      <c r="O185" s="152"/>
      <c r="P185" s="152"/>
      <c r="Q185" s="152"/>
      <c r="R185" s="152"/>
      <c r="S185" s="208"/>
      <c r="T185" s="172"/>
      <c r="U185" s="152"/>
      <c r="V185" s="152"/>
      <c r="W185" s="152"/>
      <c r="X185" s="152"/>
      <c r="Y185" s="208"/>
      <c r="Z185" s="172"/>
      <c r="AA185" s="152"/>
      <c r="AB185" s="152"/>
      <c r="AC185" s="152"/>
      <c r="AD185" s="152"/>
      <c r="AE185" s="208"/>
      <c r="AF185" s="172"/>
      <c r="AG185" s="152"/>
      <c r="AH185" s="152"/>
      <c r="AI185" s="152"/>
      <c r="AJ185" s="152"/>
      <c r="AK185" s="208"/>
      <c r="AL185" s="172"/>
      <c r="AM185" s="152"/>
      <c r="AN185" s="152"/>
      <c r="AO185" s="152"/>
      <c r="AP185" s="152"/>
      <c r="AQ185" s="208"/>
      <c r="AR185" s="172"/>
      <c r="AS185" s="152"/>
      <c r="AT185" s="152"/>
      <c r="AU185" s="152"/>
      <c r="AV185" s="152"/>
      <c r="AW185" s="208"/>
      <c r="AX185" s="172"/>
      <c r="AY185" s="152"/>
      <c r="AZ185" s="152"/>
      <c r="BA185" s="152"/>
      <c r="BB185" s="152"/>
      <c r="BC185" s="208"/>
      <c r="BD185" s="172"/>
      <c r="BE185" s="152"/>
      <c r="BF185" s="152"/>
      <c r="BG185" s="152"/>
      <c r="BH185" s="152"/>
      <c r="BI185" s="208"/>
      <c r="BJ185" s="172"/>
      <c r="BK185" s="152"/>
      <c r="BL185" s="152"/>
      <c r="BM185" s="152"/>
      <c r="BN185" s="152"/>
      <c r="BO185" s="208"/>
      <c r="BP185" s="172"/>
      <c r="BQ185" s="152"/>
      <c r="BR185" s="152"/>
      <c r="BS185" s="152"/>
      <c r="BT185" s="152"/>
      <c r="BU185" s="208"/>
      <c r="BV185" s="172"/>
      <c r="BW185" s="152"/>
      <c r="BX185" s="152"/>
      <c r="BY185" s="152"/>
      <c r="BZ185" s="152"/>
      <c r="CA185" s="208"/>
      <c r="CB185" s="172"/>
      <c r="CC185" s="152"/>
      <c r="CD185" s="152"/>
      <c r="CE185" s="152"/>
      <c r="CF185" s="152"/>
      <c r="CG185" s="208"/>
      <c r="CH185" s="172"/>
      <c r="CI185" s="152"/>
      <c r="CJ185" s="152"/>
      <c r="CK185" s="152"/>
      <c r="CL185" s="152"/>
      <c r="CM185" s="208"/>
    </row>
    <row r="186" spans="1:91" ht="12.75" customHeight="1" x14ac:dyDescent="0.2">
      <c r="A186" s="120" t="s">
        <v>3</v>
      </c>
      <c r="B186" s="171">
        <v>12.696999999999999</v>
      </c>
      <c r="C186" s="151"/>
      <c r="D186" s="151"/>
      <c r="E186" s="151"/>
      <c r="F186" s="151"/>
      <c r="G186" s="208"/>
      <c r="H186" s="151">
        <v>11.502627595528168</v>
      </c>
      <c r="I186" s="151"/>
      <c r="J186" s="151"/>
      <c r="K186" s="151"/>
      <c r="L186" s="151"/>
      <c r="M186" s="208"/>
      <c r="N186" s="171">
        <v>22.69</v>
      </c>
      <c r="O186" s="151"/>
      <c r="P186" s="151"/>
      <c r="Q186" s="151"/>
      <c r="R186" s="151"/>
      <c r="S186" s="208"/>
      <c r="T186" s="171"/>
      <c r="U186" s="151"/>
      <c r="V186" s="151"/>
      <c r="W186" s="151"/>
      <c r="X186" s="151"/>
      <c r="Y186" s="208"/>
      <c r="Z186" s="171"/>
      <c r="AA186" s="151"/>
      <c r="AB186" s="151"/>
      <c r="AC186" s="151"/>
      <c r="AD186" s="151"/>
      <c r="AE186" s="208"/>
      <c r="AF186" s="171"/>
      <c r="AG186" s="151"/>
      <c r="AH186" s="151"/>
      <c r="AI186" s="151"/>
      <c r="AJ186" s="151"/>
      <c r="AK186" s="208"/>
      <c r="AL186" s="171"/>
      <c r="AM186" s="151"/>
      <c r="AN186" s="151"/>
      <c r="AO186" s="151"/>
      <c r="AP186" s="151"/>
      <c r="AQ186" s="208"/>
      <c r="AR186" s="171"/>
      <c r="AS186" s="151"/>
      <c r="AT186" s="151"/>
      <c r="AU186" s="151"/>
      <c r="AV186" s="151"/>
      <c r="AW186" s="208"/>
      <c r="AX186" s="171"/>
      <c r="AY186" s="151"/>
      <c r="AZ186" s="151"/>
      <c r="BA186" s="151"/>
      <c r="BB186" s="151"/>
      <c r="BC186" s="208"/>
      <c r="BD186" s="171"/>
      <c r="BE186" s="151"/>
      <c r="BF186" s="151"/>
      <c r="BG186" s="151"/>
      <c r="BH186" s="151"/>
      <c r="BI186" s="208"/>
      <c r="BJ186" s="171"/>
      <c r="BK186" s="151"/>
      <c r="BL186" s="151"/>
      <c r="BM186" s="151"/>
      <c r="BN186" s="151"/>
      <c r="BO186" s="208"/>
      <c r="BP186" s="171"/>
      <c r="BQ186" s="151"/>
      <c r="BR186" s="151"/>
      <c r="BS186" s="151"/>
      <c r="BT186" s="151"/>
      <c r="BU186" s="208"/>
      <c r="BV186" s="171"/>
      <c r="BW186" s="151"/>
      <c r="BX186" s="151"/>
      <c r="BY186" s="151"/>
      <c r="BZ186" s="151"/>
      <c r="CA186" s="208"/>
      <c r="CB186" s="171"/>
      <c r="CC186" s="151"/>
      <c r="CD186" s="151"/>
      <c r="CE186" s="151"/>
      <c r="CF186" s="151"/>
      <c r="CG186" s="208"/>
      <c r="CH186" s="171"/>
      <c r="CI186" s="151"/>
      <c r="CJ186" s="151"/>
      <c r="CK186" s="151"/>
      <c r="CL186" s="151"/>
      <c r="CM186" s="208"/>
    </row>
    <row r="187" spans="1:91" ht="12.75" customHeight="1" x14ac:dyDescent="0.2">
      <c r="A187" s="119" t="s">
        <v>4</v>
      </c>
      <c r="B187" s="172">
        <v>0.30562</v>
      </c>
      <c r="C187" s="152"/>
      <c r="D187" s="152"/>
      <c r="E187" s="152"/>
      <c r="F187" s="152"/>
      <c r="G187" s="208"/>
      <c r="H187" s="152">
        <v>0.32443211368841418</v>
      </c>
      <c r="I187" s="152"/>
      <c r="J187" s="152"/>
      <c r="K187" s="152"/>
      <c r="L187" s="152"/>
      <c r="M187" s="208"/>
      <c r="N187" s="172">
        <v>0.21659999999999999</v>
      </c>
      <c r="O187" s="152"/>
      <c r="P187" s="152"/>
      <c r="Q187" s="152"/>
      <c r="R187" s="152"/>
      <c r="S187" s="208"/>
      <c r="T187" s="172"/>
      <c r="U187" s="152"/>
      <c r="V187" s="152"/>
      <c r="W187" s="152"/>
      <c r="X187" s="152"/>
      <c r="Y187" s="208"/>
      <c r="Z187" s="172"/>
      <c r="AA187" s="152"/>
      <c r="AB187" s="152"/>
      <c r="AC187" s="152"/>
      <c r="AD187" s="152"/>
      <c r="AE187" s="208"/>
      <c r="AF187" s="172"/>
      <c r="AG187" s="152"/>
      <c r="AH187" s="152"/>
      <c r="AI187" s="152"/>
      <c r="AJ187" s="152"/>
      <c r="AK187" s="208"/>
      <c r="AL187" s="172"/>
      <c r="AM187" s="152"/>
      <c r="AN187" s="152"/>
      <c r="AO187" s="152"/>
      <c r="AP187" s="152"/>
      <c r="AQ187" s="208"/>
      <c r="AR187" s="172"/>
      <c r="AS187" s="152"/>
      <c r="AT187" s="152"/>
      <c r="AU187" s="152"/>
      <c r="AV187" s="152"/>
      <c r="AW187" s="208"/>
      <c r="AX187" s="172"/>
      <c r="AY187" s="152"/>
      <c r="AZ187" s="152"/>
      <c r="BA187" s="152"/>
      <c r="BB187" s="152"/>
      <c r="BC187" s="208"/>
      <c r="BD187" s="172"/>
      <c r="BE187" s="152"/>
      <c r="BF187" s="152"/>
      <c r="BG187" s="152"/>
      <c r="BH187" s="152"/>
      <c r="BI187" s="208"/>
      <c r="BJ187" s="172"/>
      <c r="BK187" s="152"/>
      <c r="BL187" s="152"/>
      <c r="BM187" s="152"/>
      <c r="BN187" s="152"/>
      <c r="BO187" s="208"/>
      <c r="BP187" s="172"/>
      <c r="BQ187" s="152"/>
      <c r="BR187" s="152"/>
      <c r="BS187" s="152"/>
      <c r="BT187" s="152"/>
      <c r="BU187" s="208"/>
      <c r="BV187" s="172"/>
      <c r="BW187" s="152"/>
      <c r="BX187" s="152"/>
      <c r="BY187" s="152"/>
      <c r="BZ187" s="152"/>
      <c r="CA187" s="208"/>
      <c r="CB187" s="172"/>
      <c r="CC187" s="152"/>
      <c r="CD187" s="152"/>
      <c r="CE187" s="152"/>
      <c r="CF187" s="152"/>
      <c r="CG187" s="208"/>
      <c r="CH187" s="172"/>
      <c r="CI187" s="152"/>
      <c r="CJ187" s="152"/>
      <c r="CK187" s="152"/>
      <c r="CL187" s="152"/>
      <c r="CM187" s="208"/>
    </row>
    <row r="188" spans="1:91" ht="12.75" customHeight="1" x14ac:dyDescent="0.2">
      <c r="A188" s="119" t="s">
        <v>5</v>
      </c>
      <c r="B188" s="172">
        <v>0.11569</v>
      </c>
      <c r="C188" s="152"/>
      <c r="D188" s="152"/>
      <c r="E188" s="152"/>
      <c r="F188" s="152"/>
      <c r="G188" s="208"/>
      <c r="H188" s="152">
        <v>0.12237261668147138</v>
      </c>
      <c r="I188" s="152"/>
      <c r="J188" s="152"/>
      <c r="K188" s="152"/>
      <c r="L188" s="152"/>
      <c r="M188" s="208"/>
      <c r="N188" s="172">
        <v>0.1105</v>
      </c>
      <c r="O188" s="152"/>
      <c r="P188" s="152"/>
      <c r="Q188" s="152"/>
      <c r="R188" s="152"/>
      <c r="S188" s="208"/>
      <c r="T188" s="172"/>
      <c r="U188" s="152"/>
      <c r="V188" s="152"/>
      <c r="W188" s="152"/>
      <c r="X188" s="152"/>
      <c r="Y188" s="208"/>
      <c r="Z188" s="172"/>
      <c r="AA188" s="152"/>
      <c r="AB188" s="152"/>
      <c r="AC188" s="152"/>
      <c r="AD188" s="152"/>
      <c r="AE188" s="208"/>
      <c r="AF188" s="172"/>
      <c r="AG188" s="152"/>
      <c r="AH188" s="152"/>
      <c r="AI188" s="152"/>
      <c r="AJ188" s="152"/>
      <c r="AK188" s="208"/>
      <c r="AL188" s="172"/>
      <c r="AM188" s="152"/>
      <c r="AN188" s="152"/>
      <c r="AO188" s="152"/>
      <c r="AP188" s="152"/>
      <c r="AQ188" s="208"/>
      <c r="AR188" s="172"/>
      <c r="AS188" s="152"/>
      <c r="AT188" s="152"/>
      <c r="AU188" s="152"/>
      <c r="AV188" s="152"/>
      <c r="AW188" s="208"/>
      <c r="AX188" s="172"/>
      <c r="AY188" s="152"/>
      <c r="AZ188" s="152"/>
      <c r="BA188" s="152"/>
      <c r="BB188" s="152"/>
      <c r="BC188" s="208"/>
      <c r="BD188" s="172"/>
      <c r="BE188" s="152"/>
      <c r="BF188" s="152"/>
      <c r="BG188" s="152"/>
      <c r="BH188" s="152"/>
      <c r="BI188" s="208"/>
      <c r="BJ188" s="172"/>
      <c r="BK188" s="152"/>
      <c r="BL188" s="152"/>
      <c r="BM188" s="152"/>
      <c r="BN188" s="152"/>
      <c r="BO188" s="208"/>
      <c r="BP188" s="172"/>
      <c r="BQ188" s="152"/>
      <c r="BR188" s="152"/>
      <c r="BS188" s="152"/>
      <c r="BT188" s="152"/>
      <c r="BU188" s="208"/>
      <c r="BV188" s="172"/>
      <c r="BW188" s="152"/>
      <c r="BX188" s="152"/>
      <c r="BY188" s="152"/>
      <c r="BZ188" s="152"/>
      <c r="CA188" s="208"/>
      <c r="CB188" s="172"/>
      <c r="CC188" s="152"/>
      <c r="CD188" s="152"/>
      <c r="CE188" s="152"/>
      <c r="CF188" s="152"/>
      <c r="CG188" s="208"/>
      <c r="CH188" s="172"/>
      <c r="CI188" s="152"/>
      <c r="CJ188" s="152"/>
      <c r="CK188" s="152"/>
      <c r="CL188" s="152"/>
      <c r="CM188" s="208"/>
    </row>
    <row r="189" spans="1:91" ht="12.75" customHeight="1" x14ac:dyDescent="0.2">
      <c r="A189" s="121" t="s">
        <v>6</v>
      </c>
      <c r="B189" s="172">
        <v>0.57401999999999997</v>
      </c>
      <c r="C189" s="152"/>
      <c r="D189" s="152"/>
      <c r="E189" s="152"/>
      <c r="F189" s="152"/>
      <c r="G189" s="208"/>
      <c r="H189" s="152">
        <v>0.62676812376357971</v>
      </c>
      <c r="I189" s="152"/>
      <c r="J189" s="152"/>
      <c r="K189" s="152"/>
      <c r="L189" s="152"/>
      <c r="M189" s="208"/>
      <c r="N189" s="172">
        <v>0.57130000000000003</v>
      </c>
      <c r="O189" s="152"/>
      <c r="P189" s="152"/>
      <c r="Q189" s="152"/>
      <c r="R189" s="152"/>
      <c r="S189" s="208"/>
      <c r="T189" s="172"/>
      <c r="U189" s="152"/>
      <c r="V189" s="152"/>
      <c r="W189" s="152"/>
      <c r="X189" s="152"/>
      <c r="Y189" s="208"/>
      <c r="Z189" s="172"/>
      <c r="AA189" s="152"/>
      <c r="AB189" s="152"/>
      <c r="AC189" s="152"/>
      <c r="AD189" s="152"/>
      <c r="AE189" s="208"/>
      <c r="AF189" s="172"/>
      <c r="AG189" s="152"/>
      <c r="AH189" s="152"/>
      <c r="AI189" s="152"/>
      <c r="AJ189" s="152"/>
      <c r="AK189" s="208"/>
      <c r="AL189" s="172"/>
      <c r="AM189" s="152"/>
      <c r="AN189" s="152"/>
      <c r="AO189" s="152"/>
      <c r="AP189" s="152"/>
      <c r="AQ189" s="208"/>
      <c r="AR189" s="172"/>
      <c r="AS189" s="152"/>
      <c r="AT189" s="152"/>
      <c r="AU189" s="152"/>
      <c r="AV189" s="152"/>
      <c r="AW189" s="208"/>
      <c r="AX189" s="172"/>
      <c r="AY189" s="152"/>
      <c r="AZ189" s="152"/>
      <c r="BA189" s="152"/>
      <c r="BB189" s="152"/>
      <c r="BC189" s="208"/>
      <c r="BD189" s="172"/>
      <c r="BE189" s="152"/>
      <c r="BF189" s="152"/>
      <c r="BG189" s="152"/>
      <c r="BH189" s="152"/>
      <c r="BI189" s="208"/>
      <c r="BJ189" s="172"/>
      <c r="BK189" s="152"/>
      <c r="BL189" s="152"/>
      <c r="BM189" s="152"/>
      <c r="BN189" s="152"/>
      <c r="BO189" s="208"/>
      <c r="BP189" s="172"/>
      <c r="BQ189" s="152"/>
      <c r="BR189" s="152"/>
      <c r="BS189" s="152"/>
      <c r="BT189" s="152"/>
      <c r="BU189" s="208"/>
      <c r="BV189" s="172"/>
      <c r="BW189" s="152"/>
      <c r="BX189" s="152"/>
      <c r="BY189" s="152"/>
      <c r="BZ189" s="152"/>
      <c r="CA189" s="208"/>
      <c r="CB189" s="172"/>
      <c r="CC189" s="152"/>
      <c r="CD189" s="152"/>
      <c r="CE189" s="152"/>
      <c r="CF189" s="152"/>
      <c r="CG189" s="208"/>
      <c r="CH189" s="172"/>
      <c r="CI189" s="152"/>
      <c r="CJ189" s="152"/>
      <c r="CK189" s="152"/>
      <c r="CL189" s="152"/>
      <c r="CM189" s="208"/>
    </row>
    <row r="190" spans="1:91" ht="12.75" customHeight="1" x14ac:dyDescent="0.2">
      <c r="A190" s="121" t="s">
        <v>7</v>
      </c>
      <c r="B190" s="172">
        <v>1.8729</v>
      </c>
      <c r="C190" s="152"/>
      <c r="D190" s="152"/>
      <c r="E190" s="152"/>
      <c r="F190" s="152"/>
      <c r="G190" s="208"/>
      <c r="H190" s="152">
        <v>1.8767617298027508</v>
      </c>
      <c r="I190" s="152"/>
      <c r="J190" s="152"/>
      <c r="K190" s="152"/>
      <c r="L190" s="152"/>
      <c r="M190" s="208"/>
      <c r="N190" s="172">
        <v>2.0329999999999999</v>
      </c>
      <c r="O190" s="152"/>
      <c r="P190" s="152"/>
      <c r="Q190" s="152"/>
      <c r="R190" s="152"/>
      <c r="S190" s="208"/>
      <c r="T190" s="172"/>
      <c r="U190" s="152"/>
      <c r="V190" s="152"/>
      <c r="W190" s="152"/>
      <c r="X190" s="152"/>
      <c r="Y190" s="208"/>
      <c r="Z190" s="172"/>
      <c r="AA190" s="152"/>
      <c r="AB190" s="152"/>
      <c r="AC190" s="152"/>
      <c r="AD190" s="152"/>
      <c r="AE190" s="208"/>
      <c r="AF190" s="172"/>
      <c r="AG190" s="152"/>
      <c r="AH190" s="152"/>
      <c r="AI190" s="152"/>
      <c r="AJ190" s="152"/>
      <c r="AK190" s="208"/>
      <c r="AL190" s="172"/>
      <c r="AM190" s="152"/>
      <c r="AN190" s="152"/>
      <c r="AO190" s="152"/>
      <c r="AP190" s="152"/>
      <c r="AQ190" s="208"/>
      <c r="AR190" s="172"/>
      <c r="AS190" s="152"/>
      <c r="AT190" s="152"/>
      <c r="AU190" s="152"/>
      <c r="AV190" s="152"/>
      <c r="AW190" s="208"/>
      <c r="AX190" s="172"/>
      <c r="AY190" s="152"/>
      <c r="AZ190" s="152"/>
      <c r="BA190" s="152"/>
      <c r="BB190" s="152"/>
      <c r="BC190" s="208"/>
      <c r="BD190" s="172"/>
      <c r="BE190" s="152"/>
      <c r="BF190" s="152"/>
      <c r="BG190" s="152"/>
      <c r="BH190" s="152"/>
      <c r="BI190" s="208"/>
      <c r="BJ190" s="172"/>
      <c r="BK190" s="152"/>
      <c r="BL190" s="152"/>
      <c r="BM190" s="152"/>
      <c r="BN190" s="152"/>
      <c r="BO190" s="208"/>
      <c r="BP190" s="172"/>
      <c r="BQ190" s="152"/>
      <c r="BR190" s="152"/>
      <c r="BS190" s="152"/>
      <c r="BT190" s="152"/>
      <c r="BU190" s="208"/>
      <c r="BV190" s="172"/>
      <c r="BW190" s="152"/>
      <c r="BX190" s="152"/>
      <c r="BY190" s="152"/>
      <c r="BZ190" s="152"/>
      <c r="CA190" s="208"/>
      <c r="CB190" s="172"/>
      <c r="CC190" s="152"/>
      <c r="CD190" s="152"/>
      <c r="CE190" s="152"/>
      <c r="CF190" s="152"/>
      <c r="CG190" s="208"/>
      <c r="CH190" s="172"/>
      <c r="CI190" s="152"/>
      <c r="CJ190" s="152"/>
      <c r="CK190" s="152"/>
      <c r="CL190" s="152"/>
      <c r="CM190" s="208"/>
    </row>
    <row r="191" spans="1:91" ht="12.75" customHeight="1" x14ac:dyDescent="0.2">
      <c r="A191" s="122" t="s">
        <v>8</v>
      </c>
      <c r="B191" s="173">
        <v>22.434999999999999</v>
      </c>
      <c r="C191" s="153"/>
      <c r="D191" s="153"/>
      <c r="E191" s="153"/>
      <c r="F191" s="153"/>
      <c r="G191" s="208"/>
      <c r="H191" s="153">
        <v>18.697802312534648</v>
      </c>
      <c r="I191" s="153"/>
      <c r="J191" s="153"/>
      <c r="K191" s="153"/>
      <c r="L191" s="153"/>
      <c r="M191" s="208"/>
      <c r="N191" s="173">
        <v>46.45</v>
      </c>
      <c r="O191" s="153"/>
      <c r="P191" s="153"/>
      <c r="Q191" s="153"/>
      <c r="R191" s="153"/>
      <c r="S191" s="208"/>
      <c r="T191" s="173"/>
      <c r="U191" s="153"/>
      <c r="V191" s="153"/>
      <c r="W191" s="153"/>
      <c r="X191" s="153"/>
      <c r="Y191" s="208"/>
      <c r="Z191" s="173"/>
      <c r="AA191" s="153"/>
      <c r="AB191" s="153"/>
      <c r="AC191" s="153"/>
      <c r="AD191" s="153"/>
      <c r="AE191" s="208"/>
      <c r="AF191" s="173"/>
      <c r="AG191" s="153"/>
      <c r="AH191" s="153"/>
      <c r="AI191" s="153"/>
      <c r="AJ191" s="153"/>
      <c r="AK191" s="208"/>
      <c r="AL191" s="173"/>
      <c r="AM191" s="153"/>
      <c r="AN191" s="153"/>
      <c r="AO191" s="153"/>
      <c r="AP191" s="153"/>
      <c r="AQ191" s="208"/>
      <c r="AR191" s="173"/>
      <c r="AS191" s="153"/>
      <c r="AT191" s="153"/>
      <c r="AU191" s="153"/>
      <c r="AV191" s="153"/>
      <c r="AW191" s="208"/>
      <c r="AX191" s="173"/>
      <c r="AY191" s="153"/>
      <c r="AZ191" s="153"/>
      <c r="BA191" s="153"/>
      <c r="BB191" s="153"/>
      <c r="BC191" s="208"/>
      <c r="BD191" s="173"/>
      <c r="BE191" s="153"/>
      <c r="BF191" s="153"/>
      <c r="BG191" s="153"/>
      <c r="BH191" s="153"/>
      <c r="BI191" s="208"/>
      <c r="BJ191" s="173"/>
      <c r="BK191" s="153"/>
      <c r="BL191" s="153"/>
      <c r="BM191" s="153"/>
      <c r="BN191" s="153"/>
      <c r="BO191" s="208"/>
      <c r="BP191" s="173"/>
      <c r="BQ191" s="153"/>
      <c r="BR191" s="153"/>
      <c r="BS191" s="153"/>
      <c r="BT191" s="153"/>
      <c r="BU191" s="208"/>
      <c r="BV191" s="173"/>
      <c r="BW191" s="153"/>
      <c r="BX191" s="153"/>
      <c r="BY191" s="153"/>
      <c r="BZ191" s="153"/>
      <c r="CA191" s="208"/>
      <c r="CB191" s="173"/>
      <c r="CC191" s="153"/>
      <c r="CD191" s="153"/>
      <c r="CE191" s="153"/>
      <c r="CF191" s="153"/>
      <c r="CG191" s="208"/>
      <c r="CH191" s="173"/>
      <c r="CI191" s="153"/>
      <c r="CJ191" s="153"/>
      <c r="CK191" s="153"/>
      <c r="CL191" s="153"/>
      <c r="CM191" s="208"/>
    </row>
    <row r="192" spans="1:91" ht="12.75" customHeight="1" x14ac:dyDescent="0.2">
      <c r="A192" s="121" t="s">
        <v>9</v>
      </c>
      <c r="B192" s="172">
        <v>0.66390000000000005</v>
      </c>
      <c r="C192" s="152"/>
      <c r="D192" s="152"/>
      <c r="E192" s="152"/>
      <c r="F192" s="152"/>
      <c r="G192" s="208"/>
      <c r="H192" s="152">
        <v>0.6551611478808298</v>
      </c>
      <c r="I192" s="152"/>
      <c r="J192" s="152"/>
      <c r="K192" s="152"/>
      <c r="L192" s="152"/>
      <c r="M192" s="208"/>
      <c r="N192" s="172">
        <v>0.62219999999999998</v>
      </c>
      <c r="O192" s="152"/>
      <c r="P192" s="152"/>
      <c r="Q192" s="152"/>
      <c r="R192" s="152"/>
      <c r="S192" s="208"/>
      <c r="T192" s="172"/>
      <c r="U192" s="152"/>
      <c r="V192" s="152"/>
      <c r="W192" s="152"/>
      <c r="X192" s="152"/>
      <c r="Y192" s="208"/>
      <c r="Z192" s="172"/>
      <c r="AA192" s="152"/>
      <c r="AB192" s="152"/>
      <c r="AC192" s="152"/>
      <c r="AD192" s="152"/>
      <c r="AE192" s="208"/>
      <c r="AF192" s="172"/>
      <c r="AG192" s="152"/>
      <c r="AH192" s="152"/>
      <c r="AI192" s="152"/>
      <c r="AJ192" s="152"/>
      <c r="AK192" s="208"/>
      <c r="AL192" s="172"/>
      <c r="AM192" s="152"/>
      <c r="AN192" s="152"/>
      <c r="AO192" s="152"/>
      <c r="AP192" s="152"/>
      <c r="AQ192" s="208"/>
      <c r="AR192" s="172"/>
      <c r="AS192" s="152"/>
      <c r="AT192" s="152"/>
      <c r="AU192" s="152"/>
      <c r="AV192" s="152"/>
      <c r="AW192" s="208"/>
      <c r="AX192" s="172"/>
      <c r="AY192" s="152"/>
      <c r="AZ192" s="152"/>
      <c r="BA192" s="152"/>
      <c r="BB192" s="152"/>
      <c r="BC192" s="208"/>
      <c r="BD192" s="172"/>
      <c r="BE192" s="152"/>
      <c r="BF192" s="152"/>
      <c r="BG192" s="152"/>
      <c r="BH192" s="152"/>
      <c r="BI192" s="208"/>
      <c r="BJ192" s="172"/>
      <c r="BK192" s="152"/>
      <c r="BL192" s="152"/>
      <c r="BM192" s="152"/>
      <c r="BN192" s="152"/>
      <c r="BO192" s="208"/>
      <c r="BP192" s="172"/>
      <c r="BQ192" s="152"/>
      <c r="BR192" s="152"/>
      <c r="BS192" s="152"/>
      <c r="BT192" s="152"/>
      <c r="BU192" s="208"/>
      <c r="BV192" s="172"/>
      <c r="BW192" s="152"/>
      <c r="BX192" s="152"/>
      <c r="BY192" s="152"/>
      <c r="BZ192" s="152"/>
      <c r="CA192" s="208"/>
      <c r="CB192" s="172"/>
      <c r="CC192" s="152"/>
      <c r="CD192" s="152"/>
      <c r="CE192" s="152"/>
      <c r="CF192" s="152"/>
      <c r="CG192" s="208"/>
      <c r="CH192" s="172"/>
      <c r="CI192" s="152"/>
      <c r="CJ192" s="152"/>
      <c r="CK192" s="152"/>
      <c r="CL192" s="152"/>
      <c r="CM192" s="208"/>
    </row>
    <row r="193" spans="1:91" ht="12.75" customHeight="1" x14ac:dyDescent="0.2">
      <c r="A193" s="122" t="s">
        <v>10</v>
      </c>
      <c r="B193" s="173">
        <v>28.754999999999999</v>
      </c>
      <c r="C193" s="153"/>
      <c r="D193" s="153"/>
      <c r="E193" s="153"/>
      <c r="F193" s="153"/>
      <c r="G193" s="208"/>
      <c r="H193" s="153">
        <v>25.086691785418623</v>
      </c>
      <c r="I193" s="153"/>
      <c r="J193" s="153"/>
      <c r="K193" s="153"/>
      <c r="L193" s="153"/>
      <c r="M193" s="208"/>
      <c r="N193" s="173">
        <v>54.52</v>
      </c>
      <c r="O193" s="153"/>
      <c r="P193" s="153"/>
      <c r="Q193" s="153"/>
      <c r="R193" s="153"/>
      <c r="S193" s="208"/>
      <c r="T193" s="173"/>
      <c r="U193" s="153"/>
      <c r="V193" s="153"/>
      <c r="W193" s="153"/>
      <c r="X193" s="153"/>
      <c r="Y193" s="208"/>
      <c r="Z193" s="173"/>
      <c r="AA193" s="153"/>
      <c r="AB193" s="153"/>
      <c r="AC193" s="153"/>
      <c r="AD193" s="153"/>
      <c r="AE193" s="208"/>
      <c r="AF193" s="173"/>
      <c r="AG193" s="153"/>
      <c r="AH193" s="153"/>
      <c r="AI193" s="153"/>
      <c r="AJ193" s="153"/>
      <c r="AK193" s="208"/>
      <c r="AL193" s="173"/>
      <c r="AM193" s="153"/>
      <c r="AN193" s="153"/>
      <c r="AO193" s="153"/>
      <c r="AP193" s="153"/>
      <c r="AQ193" s="208"/>
      <c r="AR193" s="173"/>
      <c r="AS193" s="153"/>
      <c r="AT193" s="153"/>
      <c r="AU193" s="153"/>
      <c r="AV193" s="153"/>
      <c r="AW193" s="208"/>
      <c r="AX193" s="173"/>
      <c r="AY193" s="153"/>
      <c r="AZ193" s="153"/>
      <c r="BA193" s="153"/>
      <c r="BB193" s="153"/>
      <c r="BC193" s="208"/>
      <c r="BD193" s="173"/>
      <c r="BE193" s="153"/>
      <c r="BF193" s="153"/>
      <c r="BG193" s="153"/>
      <c r="BH193" s="153"/>
      <c r="BI193" s="208"/>
      <c r="BJ193" s="173"/>
      <c r="BK193" s="153"/>
      <c r="BL193" s="153"/>
      <c r="BM193" s="153"/>
      <c r="BN193" s="153"/>
      <c r="BO193" s="208"/>
      <c r="BP193" s="173"/>
      <c r="BQ193" s="153"/>
      <c r="BR193" s="153"/>
      <c r="BS193" s="153"/>
      <c r="BT193" s="153"/>
      <c r="BU193" s="208"/>
      <c r="BV193" s="173"/>
      <c r="BW193" s="153"/>
      <c r="BX193" s="153"/>
      <c r="BY193" s="153"/>
      <c r="BZ193" s="153"/>
      <c r="CA193" s="208"/>
      <c r="CB193" s="173"/>
      <c r="CC193" s="153"/>
      <c r="CD193" s="153"/>
      <c r="CE193" s="153"/>
      <c r="CF193" s="153"/>
      <c r="CG193" s="208"/>
      <c r="CH193" s="173"/>
      <c r="CI193" s="153"/>
      <c r="CJ193" s="153"/>
      <c r="CK193" s="153"/>
      <c r="CL193" s="153"/>
      <c r="CM193" s="208"/>
    </row>
    <row r="194" spans="1:91" ht="12.75" customHeight="1" x14ac:dyDescent="0.2">
      <c r="A194" s="121" t="s">
        <v>11</v>
      </c>
      <c r="B194" s="172">
        <v>0.49869000000000002</v>
      </c>
      <c r="C194" s="152"/>
      <c r="D194" s="152"/>
      <c r="E194" s="152"/>
      <c r="F194" s="152"/>
      <c r="G194" s="208"/>
      <c r="H194" s="152">
        <v>0.5137568623695784</v>
      </c>
      <c r="I194" s="152"/>
      <c r="J194" s="152"/>
      <c r="K194" s="152"/>
      <c r="L194" s="152"/>
      <c r="M194" s="208"/>
      <c r="N194" s="172">
        <v>0.53539999999999999</v>
      </c>
      <c r="O194" s="152"/>
      <c r="P194" s="152"/>
      <c r="Q194" s="152"/>
      <c r="R194" s="152"/>
      <c r="S194" s="208"/>
      <c r="T194" s="172"/>
      <c r="U194" s="152"/>
      <c r="V194" s="152"/>
      <c r="W194" s="152"/>
      <c r="X194" s="152"/>
      <c r="Y194" s="208"/>
      <c r="Z194" s="172"/>
      <c r="AA194" s="152"/>
      <c r="AB194" s="152"/>
      <c r="AC194" s="152"/>
      <c r="AD194" s="152"/>
      <c r="AE194" s="208"/>
      <c r="AF194" s="172"/>
      <c r="AG194" s="152"/>
      <c r="AH194" s="152"/>
      <c r="AI194" s="152"/>
      <c r="AJ194" s="152"/>
      <c r="AK194" s="208"/>
      <c r="AL194" s="172"/>
      <c r="AM194" s="152"/>
      <c r="AN194" s="152"/>
      <c r="AO194" s="152"/>
      <c r="AP194" s="152"/>
      <c r="AQ194" s="208"/>
      <c r="AR194" s="172"/>
      <c r="AS194" s="152"/>
      <c r="AT194" s="152"/>
      <c r="AU194" s="152"/>
      <c r="AV194" s="152"/>
      <c r="AW194" s="208"/>
      <c r="AX194" s="172"/>
      <c r="AY194" s="152"/>
      <c r="AZ194" s="152"/>
      <c r="BA194" s="152"/>
      <c r="BB194" s="152"/>
      <c r="BC194" s="208"/>
      <c r="BD194" s="172"/>
      <c r="BE194" s="152"/>
      <c r="BF194" s="152"/>
      <c r="BG194" s="152"/>
      <c r="BH194" s="152"/>
      <c r="BI194" s="208"/>
      <c r="BJ194" s="172"/>
      <c r="BK194" s="152"/>
      <c r="BL194" s="152"/>
      <c r="BM194" s="152"/>
      <c r="BN194" s="152"/>
      <c r="BO194" s="208"/>
      <c r="BP194" s="172"/>
      <c r="BQ194" s="152"/>
      <c r="BR194" s="152"/>
      <c r="BS194" s="152"/>
      <c r="BT194" s="152"/>
      <c r="BU194" s="208"/>
      <c r="BV194" s="172"/>
      <c r="BW194" s="152"/>
      <c r="BX194" s="152"/>
      <c r="BY194" s="152"/>
      <c r="BZ194" s="152"/>
      <c r="CA194" s="208"/>
      <c r="CB194" s="172"/>
      <c r="CC194" s="152"/>
      <c r="CD194" s="152"/>
      <c r="CE194" s="152"/>
      <c r="CF194" s="152"/>
      <c r="CG194" s="208"/>
      <c r="CH194" s="172"/>
      <c r="CI194" s="152"/>
      <c r="CJ194" s="152"/>
      <c r="CK194" s="152"/>
      <c r="CL194" s="152"/>
      <c r="CM194" s="208"/>
    </row>
    <row r="195" spans="1:91" ht="12.75" customHeight="1" x14ac:dyDescent="0.2">
      <c r="A195" s="121" t="s">
        <v>12</v>
      </c>
      <c r="B195" s="172"/>
      <c r="C195" s="152"/>
      <c r="D195" s="152"/>
      <c r="E195" s="152"/>
      <c r="F195" s="152"/>
      <c r="G195" s="208"/>
      <c r="H195" s="152"/>
      <c r="I195" s="152"/>
      <c r="J195" s="152"/>
      <c r="K195" s="152"/>
      <c r="L195" s="152"/>
      <c r="M195" s="208"/>
      <c r="N195" s="172"/>
      <c r="O195" s="152"/>
      <c r="P195" s="152"/>
      <c r="Q195" s="152"/>
      <c r="R195" s="152"/>
      <c r="S195" s="208"/>
      <c r="T195" s="172"/>
      <c r="U195" s="152"/>
      <c r="V195" s="152"/>
      <c r="W195" s="152"/>
      <c r="X195" s="152"/>
      <c r="Y195" s="208"/>
      <c r="Z195" s="172"/>
      <c r="AA195" s="152"/>
      <c r="AB195" s="152"/>
      <c r="AC195" s="152"/>
      <c r="AD195" s="152"/>
      <c r="AE195" s="208"/>
      <c r="AF195" s="172"/>
      <c r="AG195" s="152"/>
      <c r="AH195" s="152"/>
      <c r="AI195" s="152"/>
      <c r="AJ195" s="152"/>
      <c r="AK195" s="208"/>
      <c r="AL195" s="172"/>
      <c r="AM195" s="152"/>
      <c r="AN195" s="152"/>
      <c r="AO195" s="152"/>
      <c r="AP195" s="152"/>
      <c r="AQ195" s="208"/>
      <c r="AR195" s="172"/>
      <c r="AS195" s="152"/>
      <c r="AT195" s="152"/>
      <c r="AU195" s="152"/>
      <c r="AV195" s="152"/>
      <c r="AW195" s="208"/>
      <c r="AX195" s="172"/>
      <c r="AY195" s="152"/>
      <c r="AZ195" s="152"/>
      <c r="BA195" s="152"/>
      <c r="BB195" s="152"/>
      <c r="BC195" s="208"/>
      <c r="BD195" s="172"/>
      <c r="BE195" s="152"/>
      <c r="BF195" s="152"/>
      <c r="BG195" s="152"/>
      <c r="BH195" s="152"/>
      <c r="BI195" s="208"/>
      <c r="BJ195" s="172"/>
      <c r="BK195" s="152"/>
      <c r="BL195" s="152"/>
      <c r="BM195" s="152"/>
      <c r="BN195" s="152"/>
      <c r="BO195" s="208"/>
      <c r="BP195" s="172"/>
      <c r="BQ195" s="152"/>
      <c r="BR195" s="152"/>
      <c r="BS195" s="152"/>
      <c r="BT195" s="152"/>
      <c r="BU195" s="208"/>
      <c r="BV195" s="172"/>
      <c r="BW195" s="152"/>
      <c r="BX195" s="152"/>
      <c r="BY195" s="152"/>
      <c r="BZ195" s="152"/>
      <c r="CA195" s="208"/>
      <c r="CB195" s="172"/>
      <c r="CC195" s="152"/>
      <c r="CD195" s="152"/>
      <c r="CE195" s="152"/>
      <c r="CF195" s="152"/>
      <c r="CG195" s="208"/>
      <c r="CH195" s="172"/>
      <c r="CI195" s="152"/>
      <c r="CJ195" s="152"/>
      <c r="CK195" s="152"/>
      <c r="CL195" s="152"/>
      <c r="CM195" s="208"/>
    </row>
    <row r="196" spans="1:91" ht="12.75" customHeight="1" x14ac:dyDescent="0.2">
      <c r="A196" s="121" t="s">
        <v>13</v>
      </c>
      <c r="B196" s="172">
        <v>0.78161999999999998</v>
      </c>
      <c r="C196" s="152"/>
      <c r="D196" s="152"/>
      <c r="E196" s="152"/>
      <c r="F196" s="152"/>
      <c r="G196" s="208"/>
      <c r="H196" s="152">
        <v>0.78925461887348947</v>
      </c>
      <c r="I196" s="152"/>
      <c r="J196" s="152"/>
      <c r="K196" s="152"/>
      <c r="L196" s="152"/>
      <c r="M196" s="208"/>
      <c r="N196" s="172">
        <v>0.89590000000000003</v>
      </c>
      <c r="O196" s="152"/>
      <c r="P196" s="152"/>
      <c r="Q196" s="152"/>
      <c r="R196" s="152"/>
      <c r="S196" s="208"/>
      <c r="T196" s="172"/>
      <c r="U196" s="152"/>
      <c r="V196" s="152"/>
      <c r="W196" s="152"/>
      <c r="X196" s="152"/>
      <c r="Y196" s="208"/>
      <c r="Z196" s="172"/>
      <c r="AA196" s="152"/>
      <c r="AB196" s="152"/>
      <c r="AC196" s="152"/>
      <c r="AD196" s="152"/>
      <c r="AE196" s="208"/>
      <c r="AF196" s="172"/>
      <c r="AG196" s="152"/>
      <c r="AH196" s="152"/>
      <c r="AI196" s="152"/>
      <c r="AJ196" s="152"/>
      <c r="AK196" s="208"/>
      <c r="AL196" s="172"/>
      <c r="AM196" s="152"/>
      <c r="AN196" s="152"/>
      <c r="AO196" s="152"/>
      <c r="AP196" s="152"/>
      <c r="AQ196" s="208"/>
      <c r="AR196" s="172"/>
      <c r="AS196" s="152"/>
      <c r="AT196" s="152"/>
      <c r="AU196" s="152"/>
      <c r="AV196" s="152"/>
      <c r="AW196" s="208"/>
      <c r="AX196" s="172"/>
      <c r="AY196" s="152"/>
      <c r="AZ196" s="152"/>
      <c r="BA196" s="152"/>
      <c r="BB196" s="152"/>
      <c r="BC196" s="208"/>
      <c r="BD196" s="172"/>
      <c r="BE196" s="152"/>
      <c r="BF196" s="152"/>
      <c r="BG196" s="152"/>
      <c r="BH196" s="152"/>
      <c r="BI196" s="208"/>
      <c r="BJ196" s="172"/>
      <c r="BK196" s="152"/>
      <c r="BL196" s="152"/>
      <c r="BM196" s="152"/>
      <c r="BN196" s="152"/>
      <c r="BO196" s="208"/>
      <c r="BP196" s="172"/>
      <c r="BQ196" s="152"/>
      <c r="BR196" s="152"/>
      <c r="BS196" s="152"/>
      <c r="BT196" s="152"/>
      <c r="BU196" s="208"/>
      <c r="BV196" s="172"/>
      <c r="BW196" s="152"/>
      <c r="BX196" s="152"/>
      <c r="BY196" s="152"/>
      <c r="BZ196" s="152"/>
      <c r="CA196" s="208"/>
      <c r="CB196" s="172"/>
      <c r="CC196" s="152"/>
      <c r="CD196" s="152"/>
      <c r="CE196" s="152"/>
      <c r="CF196" s="152"/>
      <c r="CG196" s="208"/>
      <c r="CH196" s="172"/>
      <c r="CI196" s="152"/>
      <c r="CJ196" s="152"/>
      <c r="CK196" s="152"/>
      <c r="CL196" s="152"/>
      <c r="CM196" s="208"/>
    </row>
    <row r="197" spans="1:91" ht="12.75" customHeight="1" x14ac:dyDescent="0.2">
      <c r="A197" s="122" t="s">
        <v>35</v>
      </c>
      <c r="B197" s="173">
        <v>126.56</v>
      </c>
      <c r="C197" s="153"/>
      <c r="D197" s="153"/>
      <c r="E197" s="153"/>
      <c r="F197" s="153"/>
      <c r="G197" s="208"/>
      <c r="H197" s="153"/>
      <c r="I197" s="153"/>
      <c r="J197" s="153"/>
      <c r="K197" s="153"/>
      <c r="L197" s="153"/>
      <c r="M197" s="208"/>
      <c r="N197" s="173">
        <v>224.4</v>
      </c>
      <c r="O197" s="153"/>
      <c r="P197" s="153"/>
      <c r="Q197" s="153"/>
      <c r="R197" s="153"/>
      <c r="S197" s="208"/>
      <c r="T197" s="173"/>
      <c r="U197" s="153"/>
      <c r="V197" s="153"/>
      <c r="W197" s="153"/>
      <c r="X197" s="153"/>
      <c r="Y197" s="208"/>
      <c r="Z197" s="173"/>
      <c r="AA197" s="153"/>
      <c r="AB197" s="153"/>
      <c r="AC197" s="153"/>
      <c r="AD197" s="153"/>
      <c r="AE197" s="208"/>
      <c r="AF197" s="173"/>
      <c r="AG197" s="153"/>
      <c r="AH197" s="153"/>
      <c r="AI197" s="153"/>
      <c r="AJ197" s="153"/>
      <c r="AK197" s="208"/>
      <c r="AL197" s="173"/>
      <c r="AM197" s="153"/>
      <c r="AN197" s="153"/>
      <c r="AO197" s="153"/>
      <c r="AP197" s="153"/>
      <c r="AQ197" s="208"/>
      <c r="AR197" s="173"/>
      <c r="AS197" s="153"/>
      <c r="AT197" s="153"/>
      <c r="AU197" s="153"/>
      <c r="AV197" s="153"/>
      <c r="AW197" s="208"/>
      <c r="AX197" s="173"/>
      <c r="AY197" s="153"/>
      <c r="AZ197" s="153"/>
      <c r="BA197" s="153"/>
      <c r="BB197" s="153"/>
      <c r="BC197" s="208"/>
      <c r="BD197" s="173"/>
      <c r="BE197" s="153"/>
      <c r="BF197" s="153"/>
      <c r="BG197" s="153"/>
      <c r="BH197" s="153"/>
      <c r="BI197" s="208"/>
      <c r="BJ197" s="173"/>
      <c r="BK197" s="153"/>
      <c r="BL197" s="153"/>
      <c r="BM197" s="153"/>
      <c r="BN197" s="153"/>
      <c r="BO197" s="208"/>
      <c r="BP197" s="173"/>
      <c r="BQ197" s="153"/>
      <c r="BR197" s="153"/>
      <c r="BS197" s="153"/>
      <c r="BT197" s="153"/>
      <c r="BU197" s="208"/>
      <c r="BV197" s="173"/>
      <c r="BW197" s="153"/>
      <c r="BX197" s="153"/>
      <c r="BY197" s="153"/>
      <c r="BZ197" s="153"/>
      <c r="CA197" s="208"/>
      <c r="CB197" s="173"/>
      <c r="CC197" s="153"/>
      <c r="CD197" s="153"/>
      <c r="CE197" s="153"/>
      <c r="CF197" s="153"/>
      <c r="CG197" s="208"/>
      <c r="CH197" s="173"/>
      <c r="CI197" s="153"/>
      <c r="CJ197" s="153"/>
      <c r="CK197" s="153"/>
      <c r="CL197" s="153"/>
      <c r="CM197" s="208"/>
    </row>
    <row r="198" spans="1:91" ht="12.75" customHeight="1" x14ac:dyDescent="0.2">
      <c r="A198" s="121" t="s">
        <v>14</v>
      </c>
      <c r="B198" s="172">
        <v>0.46944999999999998</v>
      </c>
      <c r="C198" s="152"/>
      <c r="D198" s="152"/>
      <c r="E198" s="152"/>
      <c r="F198" s="152"/>
      <c r="G198" s="208"/>
      <c r="H198" s="152">
        <v>0.51148757596290662</v>
      </c>
      <c r="I198" s="152"/>
      <c r="J198" s="152"/>
      <c r="K198" s="152"/>
      <c r="L198" s="152"/>
      <c r="M198" s="208"/>
      <c r="N198" s="172">
        <v>0.44550000000000001</v>
      </c>
      <c r="O198" s="152"/>
      <c r="P198" s="152"/>
      <c r="Q198" s="152"/>
      <c r="R198" s="152"/>
      <c r="S198" s="208"/>
      <c r="T198" s="172"/>
      <c r="U198" s="152"/>
      <c r="V198" s="152"/>
      <c r="W198" s="152"/>
      <c r="X198" s="152"/>
      <c r="Y198" s="208"/>
      <c r="Z198" s="172"/>
      <c r="AA198" s="152"/>
      <c r="AB198" s="152"/>
      <c r="AC198" s="152"/>
      <c r="AD198" s="152"/>
      <c r="AE198" s="208"/>
      <c r="AF198" s="172"/>
      <c r="AG198" s="152"/>
      <c r="AH198" s="152"/>
      <c r="AI198" s="152"/>
      <c r="AJ198" s="152"/>
      <c r="AK198" s="208"/>
      <c r="AL198" s="172"/>
      <c r="AM198" s="152"/>
      <c r="AN198" s="152"/>
      <c r="AO198" s="152"/>
      <c r="AP198" s="152"/>
      <c r="AQ198" s="208"/>
      <c r="AR198" s="172"/>
      <c r="AS198" s="152"/>
      <c r="AT198" s="152"/>
      <c r="AU198" s="152"/>
      <c r="AV198" s="152"/>
      <c r="AW198" s="208"/>
      <c r="AX198" s="172"/>
      <c r="AY198" s="152"/>
      <c r="AZ198" s="152"/>
      <c r="BA198" s="152"/>
      <c r="BB198" s="152"/>
      <c r="BC198" s="208"/>
      <c r="BD198" s="172"/>
      <c r="BE198" s="152"/>
      <c r="BF198" s="152"/>
      <c r="BG198" s="152"/>
      <c r="BH198" s="152"/>
      <c r="BI198" s="208"/>
      <c r="BJ198" s="172"/>
      <c r="BK198" s="152"/>
      <c r="BL198" s="152"/>
      <c r="BM198" s="152"/>
      <c r="BN198" s="152"/>
      <c r="BO198" s="208"/>
      <c r="BP198" s="172"/>
      <c r="BQ198" s="152"/>
      <c r="BR198" s="152"/>
      <c r="BS198" s="152"/>
      <c r="BT198" s="152"/>
      <c r="BU198" s="208"/>
      <c r="BV198" s="172"/>
      <c r="BW198" s="152"/>
      <c r="BX198" s="152"/>
      <c r="BY198" s="152"/>
      <c r="BZ198" s="152"/>
      <c r="CA198" s="208"/>
      <c r="CB198" s="172"/>
      <c r="CC198" s="152"/>
      <c r="CD198" s="152"/>
      <c r="CE198" s="152"/>
      <c r="CF198" s="152"/>
      <c r="CG198" s="208"/>
      <c r="CH198" s="172"/>
      <c r="CI198" s="152"/>
      <c r="CJ198" s="152"/>
      <c r="CK198" s="152"/>
      <c r="CL198" s="152"/>
      <c r="CM198" s="208"/>
    </row>
    <row r="199" spans="1:91" ht="12.75" customHeight="1" x14ac:dyDescent="0.2">
      <c r="A199" s="121" t="s">
        <v>15</v>
      </c>
      <c r="B199" s="172">
        <v>0.92844000000000004</v>
      </c>
      <c r="C199" s="152"/>
      <c r="D199" s="152"/>
      <c r="E199" s="152"/>
      <c r="F199" s="152"/>
      <c r="G199" s="208"/>
      <c r="H199" s="152">
        <v>0.44666821393170059</v>
      </c>
      <c r="I199" s="152"/>
      <c r="J199" s="152"/>
      <c r="K199" s="152"/>
      <c r="L199" s="152"/>
      <c r="M199" s="208"/>
      <c r="N199" s="172">
        <v>0.46760000000000002</v>
      </c>
      <c r="O199" s="152"/>
      <c r="P199" s="152"/>
      <c r="Q199" s="152"/>
      <c r="R199" s="152"/>
      <c r="S199" s="208"/>
      <c r="T199" s="172"/>
      <c r="U199" s="152"/>
      <c r="V199" s="152"/>
      <c r="W199" s="152"/>
      <c r="X199" s="152"/>
      <c r="Y199" s="208"/>
      <c r="Z199" s="172"/>
      <c r="AA199" s="152"/>
      <c r="AB199" s="152"/>
      <c r="AC199" s="152"/>
      <c r="AD199" s="152"/>
      <c r="AE199" s="208"/>
      <c r="AF199" s="172"/>
      <c r="AG199" s="152"/>
      <c r="AH199" s="152"/>
      <c r="AI199" s="152"/>
      <c r="AJ199" s="152"/>
      <c r="AK199" s="208"/>
      <c r="AL199" s="172"/>
      <c r="AM199" s="152"/>
      <c r="AN199" s="152"/>
      <c r="AO199" s="152"/>
      <c r="AP199" s="152"/>
      <c r="AQ199" s="208"/>
      <c r="AR199" s="172"/>
      <c r="AS199" s="152"/>
      <c r="AT199" s="152"/>
      <c r="AU199" s="152"/>
      <c r="AV199" s="152"/>
      <c r="AW199" s="208"/>
      <c r="AX199" s="172"/>
      <c r="AY199" s="152"/>
      <c r="AZ199" s="152"/>
      <c r="BA199" s="152"/>
      <c r="BB199" s="152"/>
      <c r="BC199" s="208"/>
      <c r="BD199" s="172"/>
      <c r="BE199" s="152"/>
      <c r="BF199" s="152"/>
      <c r="BG199" s="152"/>
      <c r="BH199" s="152"/>
      <c r="BI199" s="208"/>
      <c r="BJ199" s="172"/>
      <c r="BK199" s="152"/>
      <c r="BL199" s="152"/>
      <c r="BM199" s="152"/>
      <c r="BN199" s="152"/>
      <c r="BO199" s="208"/>
      <c r="BP199" s="172"/>
      <c r="BQ199" s="152"/>
      <c r="BR199" s="152"/>
      <c r="BS199" s="152"/>
      <c r="BT199" s="152"/>
      <c r="BU199" s="208"/>
      <c r="BV199" s="172"/>
      <c r="BW199" s="152"/>
      <c r="BX199" s="152"/>
      <c r="BY199" s="152"/>
      <c r="BZ199" s="152"/>
      <c r="CA199" s="208"/>
      <c r="CB199" s="172"/>
      <c r="CC199" s="152"/>
      <c r="CD199" s="152"/>
      <c r="CE199" s="152"/>
      <c r="CF199" s="152"/>
      <c r="CG199" s="208"/>
      <c r="CH199" s="172"/>
      <c r="CI199" s="152"/>
      <c r="CJ199" s="152"/>
      <c r="CK199" s="152"/>
      <c r="CL199" s="152"/>
      <c r="CM199" s="208"/>
    </row>
    <row r="200" spans="1:91" ht="12.75" customHeight="1" x14ac:dyDescent="0.2">
      <c r="A200" s="122" t="s">
        <v>16</v>
      </c>
      <c r="B200" s="173">
        <v>42.332000000000001</v>
      </c>
      <c r="C200" s="153"/>
      <c r="D200" s="153"/>
      <c r="E200" s="153"/>
      <c r="F200" s="153"/>
      <c r="G200" s="208"/>
      <c r="H200" s="153">
        <v>46.062123175847525</v>
      </c>
      <c r="I200" s="153"/>
      <c r="J200" s="153"/>
      <c r="K200" s="153"/>
      <c r="L200" s="153"/>
      <c r="M200" s="208"/>
      <c r="N200" s="173">
        <v>57.64</v>
      </c>
      <c r="O200" s="153"/>
      <c r="P200" s="153"/>
      <c r="Q200" s="153"/>
      <c r="R200" s="153"/>
      <c r="S200" s="208"/>
      <c r="T200" s="173"/>
      <c r="U200" s="153"/>
      <c r="V200" s="153"/>
      <c r="W200" s="153"/>
      <c r="X200" s="153"/>
      <c r="Y200" s="208"/>
      <c r="Z200" s="173"/>
      <c r="AA200" s="153"/>
      <c r="AB200" s="153"/>
      <c r="AC200" s="153"/>
      <c r="AD200" s="153"/>
      <c r="AE200" s="208"/>
      <c r="AF200" s="173"/>
      <c r="AG200" s="153"/>
      <c r="AH200" s="153"/>
      <c r="AI200" s="153"/>
      <c r="AJ200" s="153"/>
      <c r="AK200" s="208"/>
      <c r="AL200" s="173"/>
      <c r="AM200" s="153"/>
      <c r="AN200" s="153"/>
      <c r="AO200" s="153"/>
      <c r="AP200" s="153"/>
      <c r="AQ200" s="208"/>
      <c r="AR200" s="173"/>
      <c r="AS200" s="153"/>
      <c r="AT200" s="153"/>
      <c r="AU200" s="153"/>
      <c r="AV200" s="153"/>
      <c r="AW200" s="208"/>
      <c r="AX200" s="173"/>
      <c r="AY200" s="153"/>
      <c r="AZ200" s="153"/>
      <c r="BA200" s="153"/>
      <c r="BB200" s="153"/>
      <c r="BC200" s="208"/>
      <c r="BD200" s="173"/>
      <c r="BE200" s="153"/>
      <c r="BF200" s="153"/>
      <c r="BG200" s="153"/>
      <c r="BH200" s="153"/>
      <c r="BI200" s="208"/>
      <c r="BJ200" s="173"/>
      <c r="BK200" s="153"/>
      <c r="BL200" s="153"/>
      <c r="BM200" s="153"/>
      <c r="BN200" s="153"/>
      <c r="BO200" s="208"/>
      <c r="BP200" s="173"/>
      <c r="BQ200" s="153"/>
      <c r="BR200" s="153"/>
      <c r="BS200" s="153"/>
      <c r="BT200" s="153"/>
      <c r="BU200" s="208"/>
      <c r="BV200" s="173"/>
      <c r="BW200" s="153"/>
      <c r="BX200" s="153"/>
      <c r="BY200" s="153"/>
      <c r="BZ200" s="153"/>
      <c r="CA200" s="208"/>
      <c r="CB200" s="173"/>
      <c r="CC200" s="153"/>
      <c r="CD200" s="153"/>
      <c r="CE200" s="153"/>
      <c r="CF200" s="153"/>
      <c r="CG200" s="208"/>
      <c r="CH200" s="173"/>
      <c r="CI200" s="153"/>
      <c r="CJ200" s="153"/>
      <c r="CK200" s="153"/>
      <c r="CL200" s="153"/>
      <c r="CM200" s="208"/>
    </row>
    <row r="201" spans="1:91" ht="12.75" customHeight="1" x14ac:dyDescent="0.2">
      <c r="A201" s="121" t="s">
        <v>17</v>
      </c>
      <c r="B201" s="172">
        <v>0.98123000000000005</v>
      </c>
      <c r="C201" s="152"/>
      <c r="D201" s="152"/>
      <c r="E201" s="152"/>
      <c r="F201" s="152"/>
      <c r="G201" s="208"/>
      <c r="H201" s="152">
        <v>0.97770917505394228</v>
      </c>
      <c r="I201" s="152"/>
      <c r="J201" s="152"/>
      <c r="K201" s="152"/>
      <c r="L201" s="152"/>
      <c r="M201" s="208"/>
      <c r="N201" s="172">
        <v>0.93320000000000003</v>
      </c>
      <c r="O201" s="152"/>
      <c r="P201" s="152"/>
      <c r="Q201" s="152"/>
      <c r="R201" s="152"/>
      <c r="S201" s="208"/>
      <c r="T201" s="172"/>
      <c r="U201" s="152"/>
      <c r="V201" s="152"/>
      <c r="W201" s="152"/>
      <c r="X201" s="152"/>
      <c r="Y201" s="208"/>
      <c r="Z201" s="172"/>
      <c r="AA201" s="152"/>
      <c r="AB201" s="152"/>
      <c r="AC201" s="152"/>
      <c r="AD201" s="152"/>
      <c r="AE201" s="208"/>
      <c r="AF201" s="172"/>
      <c r="AG201" s="152"/>
      <c r="AH201" s="152"/>
      <c r="AI201" s="152"/>
      <c r="AJ201" s="152"/>
      <c r="AK201" s="208"/>
      <c r="AL201" s="172"/>
      <c r="AM201" s="152"/>
      <c r="AN201" s="152"/>
      <c r="AO201" s="152"/>
      <c r="AP201" s="152"/>
      <c r="AQ201" s="208"/>
      <c r="AR201" s="172"/>
      <c r="AS201" s="152"/>
      <c r="AT201" s="152"/>
      <c r="AU201" s="152"/>
      <c r="AV201" s="152"/>
      <c r="AW201" s="208"/>
      <c r="AX201" s="172"/>
      <c r="AY201" s="152"/>
      <c r="AZ201" s="152"/>
      <c r="BA201" s="152"/>
      <c r="BB201" s="152"/>
      <c r="BC201" s="208"/>
      <c r="BD201" s="172"/>
      <c r="BE201" s="152"/>
      <c r="BF201" s="152"/>
      <c r="BG201" s="152"/>
      <c r="BH201" s="152"/>
      <c r="BI201" s="208"/>
      <c r="BJ201" s="172"/>
      <c r="BK201" s="152"/>
      <c r="BL201" s="152"/>
      <c r="BM201" s="152"/>
      <c r="BN201" s="152"/>
      <c r="BO201" s="208"/>
      <c r="BP201" s="172"/>
      <c r="BQ201" s="152"/>
      <c r="BR201" s="152"/>
      <c r="BS201" s="152"/>
      <c r="BT201" s="152"/>
      <c r="BU201" s="208"/>
      <c r="BV201" s="172"/>
      <c r="BW201" s="152"/>
      <c r="BX201" s="152"/>
      <c r="BY201" s="152"/>
      <c r="BZ201" s="152"/>
      <c r="CA201" s="208"/>
      <c r="CB201" s="172"/>
      <c r="CC201" s="152"/>
      <c r="CD201" s="152"/>
      <c r="CE201" s="152"/>
      <c r="CF201" s="152"/>
      <c r="CG201" s="208"/>
      <c r="CH201" s="172"/>
      <c r="CI201" s="152"/>
      <c r="CJ201" s="152"/>
      <c r="CK201" s="152"/>
      <c r="CL201" s="152"/>
      <c r="CM201" s="208"/>
    </row>
    <row r="202" spans="1:91" ht="12.75" customHeight="1" x14ac:dyDescent="0.2">
      <c r="A202" s="122" t="s">
        <v>18</v>
      </c>
      <c r="B202" s="173">
        <v>33.731999999999999</v>
      </c>
      <c r="C202" s="153"/>
      <c r="D202" s="153"/>
      <c r="E202" s="153"/>
      <c r="F202" s="153"/>
      <c r="G202" s="208"/>
      <c r="H202" s="153"/>
      <c r="I202" s="153"/>
      <c r="J202" s="153"/>
      <c r="K202" s="153"/>
      <c r="L202" s="153"/>
      <c r="M202" s="208"/>
      <c r="N202" s="173">
        <v>85.93</v>
      </c>
      <c r="O202" s="153"/>
      <c r="P202" s="153"/>
      <c r="Q202" s="153"/>
      <c r="R202" s="153"/>
      <c r="S202" s="208"/>
      <c r="T202" s="173"/>
      <c r="U202" s="153"/>
      <c r="V202" s="153"/>
      <c r="W202" s="153"/>
      <c r="X202" s="153"/>
      <c r="Y202" s="208"/>
      <c r="Z202" s="173"/>
      <c r="AA202" s="153"/>
      <c r="AB202" s="153"/>
      <c r="AC202" s="153"/>
      <c r="AD202" s="153"/>
      <c r="AE202" s="208"/>
      <c r="AF202" s="173"/>
      <c r="AG202" s="153"/>
      <c r="AH202" s="153"/>
      <c r="AI202" s="153"/>
      <c r="AJ202" s="153"/>
      <c r="AK202" s="208"/>
      <c r="AL202" s="173"/>
      <c r="AM202" s="153"/>
      <c r="AN202" s="153"/>
      <c r="AO202" s="153"/>
      <c r="AP202" s="153"/>
      <c r="AQ202" s="208"/>
      <c r="AR202" s="173"/>
      <c r="AS202" s="153"/>
      <c r="AT202" s="153"/>
      <c r="AU202" s="153"/>
      <c r="AV202" s="153"/>
      <c r="AW202" s="208"/>
      <c r="AX202" s="173"/>
      <c r="AY202" s="153"/>
      <c r="AZ202" s="153"/>
      <c r="BA202" s="153"/>
      <c r="BB202" s="153"/>
      <c r="BC202" s="208"/>
      <c r="BD202" s="173"/>
      <c r="BE202" s="153"/>
      <c r="BF202" s="153"/>
      <c r="BG202" s="153"/>
      <c r="BH202" s="153"/>
      <c r="BI202" s="208"/>
      <c r="BJ202" s="173"/>
      <c r="BK202" s="153"/>
      <c r="BL202" s="153"/>
      <c r="BM202" s="153"/>
      <c r="BN202" s="153"/>
      <c r="BO202" s="208"/>
      <c r="BP202" s="173"/>
      <c r="BQ202" s="153"/>
      <c r="BR202" s="153"/>
      <c r="BS202" s="153"/>
      <c r="BT202" s="153"/>
      <c r="BU202" s="208"/>
      <c r="BV202" s="173"/>
      <c r="BW202" s="153"/>
      <c r="BX202" s="153"/>
      <c r="BY202" s="153"/>
      <c r="BZ202" s="153"/>
      <c r="CA202" s="208"/>
      <c r="CB202" s="173"/>
      <c r="CC202" s="153"/>
      <c r="CD202" s="153"/>
      <c r="CE202" s="153"/>
      <c r="CF202" s="153"/>
      <c r="CG202" s="208"/>
      <c r="CH202" s="173"/>
      <c r="CI202" s="153"/>
      <c r="CJ202" s="153"/>
      <c r="CK202" s="153"/>
      <c r="CL202" s="153"/>
      <c r="CM202" s="208"/>
    </row>
    <row r="203" spans="1:91" ht="12.75" customHeight="1" x14ac:dyDescent="0.2">
      <c r="A203" s="121" t="s">
        <v>19</v>
      </c>
      <c r="B203" s="172"/>
      <c r="C203" s="152"/>
      <c r="D203" s="152"/>
      <c r="E203" s="152"/>
      <c r="F203" s="152"/>
      <c r="G203" s="208"/>
      <c r="H203" s="152"/>
      <c r="I203" s="152"/>
      <c r="J203" s="152"/>
      <c r="K203" s="152"/>
      <c r="L203" s="152"/>
      <c r="M203" s="208"/>
      <c r="N203" s="172">
        <v>0.63429999999999997</v>
      </c>
      <c r="O203" s="152"/>
      <c r="P203" s="152"/>
      <c r="Q203" s="152"/>
      <c r="R203" s="152"/>
      <c r="S203" s="208"/>
      <c r="T203" s="172"/>
      <c r="U203" s="152"/>
      <c r="V203" s="152"/>
      <c r="W203" s="152"/>
      <c r="X203" s="152"/>
      <c r="Y203" s="208"/>
      <c r="Z203" s="172"/>
      <c r="AA203" s="152"/>
      <c r="AB203" s="152"/>
      <c r="AC203" s="152"/>
      <c r="AD203" s="152"/>
      <c r="AE203" s="208"/>
      <c r="AF203" s="172"/>
      <c r="AG203" s="152"/>
      <c r="AH203" s="152"/>
      <c r="AI203" s="152"/>
      <c r="AJ203" s="152"/>
      <c r="AK203" s="208"/>
      <c r="AL203" s="172"/>
      <c r="AM203" s="152"/>
      <c r="AN203" s="152"/>
      <c r="AO203" s="152"/>
      <c r="AP203" s="152"/>
      <c r="AQ203" s="208"/>
      <c r="AR203" s="172"/>
      <c r="AS203" s="152"/>
      <c r="AT203" s="152"/>
      <c r="AU203" s="152"/>
      <c r="AV203" s="152"/>
      <c r="AW203" s="208"/>
      <c r="AX203" s="172"/>
      <c r="AY203" s="152"/>
      <c r="AZ203" s="152"/>
      <c r="BA203" s="152"/>
      <c r="BB203" s="152"/>
      <c r="BC203" s="208"/>
      <c r="BD203" s="172"/>
      <c r="BE203" s="152"/>
      <c r="BF203" s="152"/>
      <c r="BG203" s="152"/>
      <c r="BH203" s="152"/>
      <c r="BI203" s="208"/>
      <c r="BJ203" s="172"/>
      <c r="BK203" s="152"/>
      <c r="BL203" s="152"/>
      <c r="BM203" s="152"/>
      <c r="BN203" s="152"/>
      <c r="BO203" s="208"/>
      <c r="BP203" s="172"/>
      <c r="BQ203" s="152"/>
      <c r="BR203" s="152"/>
      <c r="BS203" s="152"/>
      <c r="BT203" s="152"/>
      <c r="BU203" s="208"/>
      <c r="BV203" s="172"/>
      <c r="BW203" s="152"/>
      <c r="BX203" s="152"/>
      <c r="BY203" s="152"/>
      <c r="BZ203" s="152"/>
      <c r="CA203" s="208"/>
      <c r="CB203" s="172"/>
      <c r="CC203" s="152"/>
      <c r="CD203" s="152"/>
      <c r="CE203" s="152"/>
      <c r="CF203" s="152"/>
      <c r="CG203" s="208"/>
      <c r="CH203" s="172"/>
      <c r="CI203" s="152"/>
      <c r="CJ203" s="152"/>
      <c r="CK203" s="152"/>
      <c r="CL203" s="152"/>
      <c r="CM203" s="208"/>
    </row>
    <row r="204" spans="1:91" ht="12.75" customHeight="1" x14ac:dyDescent="0.2">
      <c r="A204" s="122" t="s">
        <v>20</v>
      </c>
      <c r="B204" s="173"/>
      <c r="C204" s="153"/>
      <c r="D204" s="153"/>
      <c r="E204" s="153"/>
      <c r="F204" s="153"/>
      <c r="G204" s="208"/>
      <c r="H204" s="153"/>
      <c r="I204" s="153"/>
      <c r="J204" s="153"/>
      <c r="K204" s="153"/>
      <c r="L204" s="153"/>
      <c r="M204" s="208"/>
      <c r="N204" s="173">
        <v>18.940000000000001</v>
      </c>
      <c r="O204" s="153"/>
      <c r="P204" s="153"/>
      <c r="Q204" s="153"/>
      <c r="R204" s="153"/>
      <c r="S204" s="208"/>
      <c r="T204" s="173"/>
      <c r="U204" s="153"/>
      <c r="V204" s="153"/>
      <c r="W204" s="153"/>
      <c r="X204" s="153"/>
      <c r="Y204" s="208"/>
      <c r="Z204" s="173"/>
      <c r="AA204" s="153"/>
      <c r="AB204" s="153"/>
      <c r="AC204" s="153"/>
      <c r="AD204" s="153"/>
      <c r="AE204" s="208"/>
      <c r="AF204" s="173"/>
      <c r="AG204" s="153"/>
      <c r="AH204" s="153"/>
      <c r="AI204" s="153"/>
      <c r="AJ204" s="153"/>
      <c r="AK204" s="208"/>
      <c r="AL204" s="173"/>
      <c r="AM204" s="153"/>
      <c r="AN204" s="153"/>
      <c r="AO204" s="153"/>
      <c r="AP204" s="153"/>
      <c r="AQ204" s="208"/>
      <c r="AR204" s="173"/>
      <c r="AS204" s="153"/>
      <c r="AT204" s="153"/>
      <c r="AU204" s="153"/>
      <c r="AV204" s="153"/>
      <c r="AW204" s="208"/>
      <c r="AX204" s="173"/>
      <c r="AY204" s="153"/>
      <c r="AZ204" s="153"/>
      <c r="BA204" s="153"/>
      <c r="BB204" s="153"/>
      <c r="BC204" s="208"/>
      <c r="BD204" s="173"/>
      <c r="BE204" s="153"/>
      <c r="BF204" s="153"/>
      <c r="BG204" s="153"/>
      <c r="BH204" s="153"/>
      <c r="BI204" s="208"/>
      <c r="BJ204" s="173"/>
      <c r="BK204" s="153"/>
      <c r="BL204" s="153"/>
      <c r="BM204" s="153"/>
      <c r="BN204" s="153"/>
      <c r="BO204" s="208"/>
      <c r="BP204" s="173"/>
      <c r="BQ204" s="153"/>
      <c r="BR204" s="153"/>
      <c r="BS204" s="153"/>
      <c r="BT204" s="153"/>
      <c r="BU204" s="208"/>
      <c r="BV204" s="173"/>
      <c r="BW204" s="153"/>
      <c r="BX204" s="153"/>
      <c r="BY204" s="153"/>
      <c r="BZ204" s="153"/>
      <c r="CA204" s="208"/>
      <c r="CB204" s="173"/>
      <c r="CC204" s="153"/>
      <c r="CD204" s="153"/>
      <c r="CE204" s="153"/>
      <c r="CF204" s="153"/>
      <c r="CG204" s="208"/>
      <c r="CH204" s="173"/>
      <c r="CI204" s="153"/>
      <c r="CJ204" s="153"/>
      <c r="CK204" s="153"/>
      <c r="CL204" s="153"/>
      <c r="CM204" s="208"/>
    </row>
    <row r="205" spans="1:91" ht="12.75" customHeight="1" x14ac:dyDescent="0.2">
      <c r="A205" s="121" t="s">
        <v>21</v>
      </c>
      <c r="B205" s="172"/>
      <c r="C205" s="152"/>
      <c r="D205" s="152"/>
      <c r="E205" s="152"/>
      <c r="F205" s="152"/>
      <c r="G205" s="208"/>
      <c r="H205" s="152"/>
      <c r="I205" s="152"/>
      <c r="J205" s="152"/>
      <c r="K205" s="152"/>
      <c r="L205" s="152"/>
      <c r="M205" s="208"/>
      <c r="N205" s="172">
        <v>0.82730000000000004</v>
      </c>
      <c r="O205" s="152"/>
      <c r="P205" s="152"/>
      <c r="Q205" s="152"/>
      <c r="R205" s="152"/>
      <c r="S205" s="208"/>
      <c r="T205" s="172"/>
      <c r="U205" s="152"/>
      <c r="V205" s="152"/>
      <c r="W205" s="152"/>
      <c r="X205" s="152"/>
      <c r="Y205" s="208"/>
      <c r="Z205" s="172"/>
      <c r="AA205" s="152"/>
      <c r="AB205" s="152"/>
      <c r="AC205" s="152"/>
      <c r="AD205" s="152"/>
      <c r="AE205" s="208"/>
      <c r="AF205" s="172"/>
      <c r="AG205" s="152"/>
      <c r="AH205" s="152"/>
      <c r="AI205" s="152"/>
      <c r="AJ205" s="152"/>
      <c r="AK205" s="208"/>
      <c r="AL205" s="172"/>
      <c r="AM205" s="152"/>
      <c r="AN205" s="152"/>
      <c r="AO205" s="152"/>
      <c r="AP205" s="152"/>
      <c r="AQ205" s="208"/>
      <c r="AR205" s="172"/>
      <c r="AS205" s="152"/>
      <c r="AT205" s="152"/>
      <c r="AU205" s="152"/>
      <c r="AV205" s="152"/>
      <c r="AW205" s="208"/>
      <c r="AX205" s="172"/>
      <c r="AY205" s="152"/>
      <c r="AZ205" s="152"/>
      <c r="BA205" s="152"/>
      <c r="BB205" s="152"/>
      <c r="BC205" s="208"/>
      <c r="BD205" s="172"/>
      <c r="BE205" s="152"/>
      <c r="BF205" s="152"/>
      <c r="BG205" s="152"/>
      <c r="BH205" s="152"/>
      <c r="BI205" s="208"/>
      <c r="BJ205" s="172"/>
      <c r="BK205" s="152"/>
      <c r="BL205" s="152"/>
      <c r="BM205" s="152"/>
      <c r="BN205" s="152"/>
      <c r="BO205" s="208"/>
      <c r="BP205" s="172"/>
      <c r="BQ205" s="152"/>
      <c r="BR205" s="152"/>
      <c r="BS205" s="152"/>
      <c r="BT205" s="152"/>
      <c r="BU205" s="208"/>
      <c r="BV205" s="172"/>
      <c r="BW205" s="152"/>
      <c r="BX205" s="152"/>
      <c r="BY205" s="152"/>
      <c r="BZ205" s="152"/>
      <c r="CA205" s="208"/>
      <c r="CB205" s="172"/>
      <c r="CC205" s="152"/>
      <c r="CD205" s="152"/>
      <c r="CE205" s="152"/>
      <c r="CF205" s="152"/>
      <c r="CG205" s="208"/>
      <c r="CH205" s="172"/>
      <c r="CI205" s="152"/>
      <c r="CJ205" s="152"/>
      <c r="CK205" s="152"/>
      <c r="CL205" s="152"/>
      <c r="CM205" s="208"/>
    </row>
    <row r="206" spans="1:91" ht="12.75" customHeight="1" x14ac:dyDescent="0.2">
      <c r="A206" s="121" t="s">
        <v>36</v>
      </c>
      <c r="B206" s="172"/>
      <c r="C206" s="152"/>
      <c r="D206" s="152"/>
      <c r="E206" s="152"/>
      <c r="F206" s="152"/>
      <c r="G206" s="208"/>
      <c r="H206" s="152"/>
      <c r="I206" s="152"/>
      <c r="J206" s="152"/>
      <c r="K206" s="152"/>
      <c r="L206" s="152"/>
      <c r="M206" s="208"/>
      <c r="N206" s="172"/>
      <c r="O206" s="152"/>
      <c r="P206" s="152"/>
      <c r="Q206" s="152"/>
      <c r="R206" s="152"/>
      <c r="S206" s="208"/>
      <c r="T206" s="172"/>
      <c r="U206" s="152"/>
      <c r="V206" s="152"/>
      <c r="W206" s="152"/>
      <c r="X206" s="152"/>
      <c r="Y206" s="208"/>
      <c r="Z206" s="172"/>
      <c r="AA206" s="152"/>
      <c r="AB206" s="152"/>
      <c r="AC206" s="152"/>
      <c r="AD206" s="152"/>
      <c r="AE206" s="208"/>
      <c r="AF206" s="172"/>
      <c r="AG206" s="152"/>
      <c r="AH206" s="152"/>
      <c r="AI206" s="152"/>
      <c r="AJ206" s="152"/>
      <c r="AK206" s="208"/>
      <c r="AL206" s="172"/>
      <c r="AM206" s="152"/>
      <c r="AN206" s="152"/>
      <c r="AO206" s="152"/>
      <c r="AP206" s="152"/>
      <c r="AQ206" s="208"/>
      <c r="AR206" s="172"/>
      <c r="AS206" s="152"/>
      <c r="AT206" s="152"/>
      <c r="AU206" s="152"/>
      <c r="AV206" s="152"/>
      <c r="AW206" s="208"/>
      <c r="AX206" s="172"/>
      <c r="AY206" s="152"/>
      <c r="AZ206" s="152"/>
      <c r="BA206" s="152"/>
      <c r="BB206" s="152"/>
      <c r="BC206" s="208"/>
      <c r="BD206" s="172"/>
      <c r="BE206" s="152"/>
      <c r="BF206" s="152"/>
      <c r="BG206" s="152"/>
      <c r="BH206" s="152"/>
      <c r="BI206" s="208"/>
      <c r="BJ206" s="172"/>
      <c r="BK206" s="152"/>
      <c r="BL206" s="152"/>
      <c r="BM206" s="152"/>
      <c r="BN206" s="152"/>
      <c r="BO206" s="208"/>
      <c r="BP206" s="172"/>
      <c r="BQ206" s="152"/>
      <c r="BR206" s="152"/>
      <c r="BS206" s="152"/>
      <c r="BT206" s="152"/>
      <c r="BU206" s="208"/>
      <c r="BV206" s="172"/>
      <c r="BW206" s="152"/>
      <c r="BX206" s="152"/>
      <c r="BY206" s="152"/>
      <c r="BZ206" s="152"/>
      <c r="CA206" s="208"/>
      <c r="CB206" s="172"/>
      <c r="CC206" s="152"/>
      <c r="CD206" s="152"/>
      <c r="CE206" s="152"/>
      <c r="CF206" s="152"/>
      <c r="CG206" s="208"/>
      <c r="CH206" s="172"/>
      <c r="CI206" s="152"/>
      <c r="CJ206" s="152"/>
      <c r="CK206" s="152"/>
      <c r="CL206" s="152"/>
      <c r="CM206" s="208"/>
    </row>
    <row r="207" spans="1:91" ht="12.75" customHeight="1" x14ac:dyDescent="0.2">
      <c r="A207" s="121" t="s">
        <v>83</v>
      </c>
      <c r="B207" s="172"/>
      <c r="C207" s="152"/>
      <c r="D207" s="152"/>
      <c r="E207" s="152"/>
      <c r="F207" s="152"/>
      <c r="G207" s="208"/>
      <c r="H207" s="152"/>
      <c r="I207" s="152"/>
      <c r="J207" s="152"/>
      <c r="K207" s="152"/>
      <c r="L207" s="152"/>
      <c r="M207" s="208"/>
      <c r="N207" s="172">
        <v>29.14</v>
      </c>
      <c r="O207" s="152"/>
      <c r="P207" s="152"/>
      <c r="Q207" s="152"/>
      <c r="R207" s="152"/>
      <c r="S207" s="208"/>
      <c r="T207" s="172"/>
      <c r="U207" s="152"/>
      <c r="V207" s="152"/>
      <c r="W207" s="152"/>
      <c r="X207" s="152"/>
      <c r="Y207" s="208"/>
      <c r="Z207" s="172"/>
      <c r="AA207" s="152"/>
      <c r="AB207" s="152"/>
      <c r="AC207" s="152"/>
      <c r="AD207" s="152"/>
      <c r="AE207" s="208"/>
      <c r="AF207" s="172"/>
      <c r="AG207" s="152"/>
      <c r="AH207" s="152"/>
      <c r="AI207" s="152"/>
      <c r="AJ207" s="152"/>
      <c r="AK207" s="208"/>
      <c r="AL207" s="172"/>
      <c r="AM207" s="152"/>
      <c r="AN207" s="152"/>
      <c r="AO207" s="152"/>
      <c r="AP207" s="152"/>
      <c r="AQ207" s="208"/>
      <c r="AR207" s="172"/>
      <c r="AS207" s="152"/>
      <c r="AT207" s="152"/>
      <c r="AU207" s="152"/>
      <c r="AV207" s="152"/>
      <c r="AW207" s="208"/>
      <c r="AX207" s="172"/>
      <c r="AY207" s="152"/>
      <c r="AZ207" s="152"/>
      <c r="BA207" s="152"/>
      <c r="BB207" s="152"/>
      <c r="BC207" s="208"/>
      <c r="BD207" s="172"/>
      <c r="BE207" s="152"/>
      <c r="BF207" s="152"/>
      <c r="BG207" s="152"/>
      <c r="BH207" s="152"/>
      <c r="BI207" s="208"/>
      <c r="BJ207" s="172"/>
      <c r="BK207" s="152"/>
      <c r="BL207" s="152"/>
      <c r="BM207" s="152"/>
      <c r="BN207" s="152"/>
      <c r="BO207" s="208"/>
      <c r="BP207" s="172"/>
      <c r="BQ207" s="152"/>
      <c r="BR207" s="152"/>
      <c r="BS207" s="152"/>
      <c r="BT207" s="152"/>
      <c r="BU207" s="208"/>
      <c r="BV207" s="172"/>
      <c r="BW207" s="152"/>
      <c r="BX207" s="152"/>
      <c r="BY207" s="152"/>
      <c r="BZ207" s="152"/>
      <c r="CA207" s="208"/>
      <c r="CB207" s="172"/>
      <c r="CC207" s="152"/>
      <c r="CD207" s="152"/>
      <c r="CE207" s="152"/>
      <c r="CF207" s="152"/>
      <c r="CG207" s="208"/>
      <c r="CH207" s="172"/>
      <c r="CI207" s="152"/>
      <c r="CJ207" s="152"/>
      <c r="CK207" s="152"/>
      <c r="CL207" s="152"/>
      <c r="CM207" s="208"/>
    </row>
    <row r="208" spans="1:91" ht="12.75" customHeight="1" x14ac:dyDescent="0.2">
      <c r="A208" s="122" t="s">
        <v>39</v>
      </c>
      <c r="B208" s="173"/>
      <c r="C208" s="153"/>
      <c r="D208" s="153"/>
      <c r="E208" s="153"/>
      <c r="F208" s="153"/>
      <c r="G208" s="208"/>
      <c r="H208" s="153"/>
      <c r="I208" s="153"/>
      <c r="J208" s="153"/>
      <c r="K208" s="153"/>
      <c r="L208" s="153"/>
      <c r="M208" s="208"/>
      <c r="N208" s="173">
        <v>86.9</v>
      </c>
      <c r="O208" s="153"/>
      <c r="P208" s="153"/>
      <c r="Q208" s="153"/>
      <c r="R208" s="153"/>
      <c r="S208" s="208"/>
      <c r="T208" s="173"/>
      <c r="U208" s="153"/>
      <c r="V208" s="153"/>
      <c r="W208" s="153"/>
      <c r="X208" s="153"/>
      <c r="Y208" s="208"/>
      <c r="Z208" s="173"/>
      <c r="AA208" s="153"/>
      <c r="AB208" s="153"/>
      <c r="AC208" s="153"/>
      <c r="AD208" s="153"/>
      <c r="AE208" s="208"/>
      <c r="AF208" s="173"/>
      <c r="AG208" s="153"/>
      <c r="AH208" s="153"/>
      <c r="AI208" s="153"/>
      <c r="AJ208" s="153"/>
      <c r="AK208" s="208"/>
      <c r="AL208" s="173"/>
      <c r="AM208" s="153"/>
      <c r="AN208" s="153"/>
      <c r="AO208" s="153"/>
      <c r="AP208" s="153"/>
      <c r="AQ208" s="208"/>
      <c r="AR208" s="173"/>
      <c r="AS208" s="153"/>
      <c r="AT208" s="153"/>
      <c r="AU208" s="153"/>
      <c r="AV208" s="153"/>
      <c r="AW208" s="208"/>
      <c r="AX208" s="173"/>
      <c r="AY208" s="153"/>
      <c r="AZ208" s="153"/>
      <c r="BA208" s="153"/>
      <c r="BB208" s="153"/>
      <c r="BC208" s="208"/>
      <c r="BD208" s="173"/>
      <c r="BE208" s="153"/>
      <c r="BF208" s="153"/>
      <c r="BG208" s="153"/>
      <c r="BH208" s="153"/>
      <c r="BI208" s="208"/>
      <c r="BJ208" s="173"/>
      <c r="BK208" s="153"/>
      <c r="BL208" s="153"/>
      <c r="BM208" s="153"/>
      <c r="BN208" s="153"/>
      <c r="BO208" s="208"/>
      <c r="BP208" s="173"/>
      <c r="BQ208" s="153"/>
      <c r="BR208" s="153"/>
      <c r="BS208" s="153"/>
      <c r="BT208" s="153"/>
      <c r="BU208" s="208"/>
      <c r="BV208" s="173"/>
      <c r="BW208" s="153"/>
      <c r="BX208" s="153"/>
      <c r="BY208" s="153"/>
      <c r="BZ208" s="153"/>
      <c r="CA208" s="208"/>
      <c r="CB208" s="173"/>
      <c r="CC208" s="153"/>
      <c r="CD208" s="153"/>
      <c r="CE208" s="153"/>
      <c r="CF208" s="153"/>
      <c r="CG208" s="208"/>
      <c r="CH208" s="173"/>
      <c r="CI208" s="153"/>
      <c r="CJ208" s="153"/>
      <c r="CK208" s="153"/>
      <c r="CL208" s="153"/>
      <c r="CM208" s="208"/>
    </row>
    <row r="209" spans="1:91" ht="12.75" customHeight="1" x14ac:dyDescent="0.2">
      <c r="A209" s="121" t="s">
        <v>37</v>
      </c>
      <c r="B209" s="172"/>
      <c r="C209" s="152"/>
      <c r="D209" s="152"/>
      <c r="E209" s="152"/>
      <c r="F209" s="152"/>
      <c r="G209" s="208"/>
      <c r="H209" s="152"/>
      <c r="I209" s="152"/>
      <c r="J209" s="152"/>
      <c r="K209" s="152"/>
      <c r="L209" s="152"/>
      <c r="M209" s="208"/>
      <c r="N209" s="172">
        <v>1.002</v>
      </c>
      <c r="O209" s="152"/>
      <c r="P209" s="152"/>
      <c r="Q209" s="152"/>
      <c r="R209" s="152"/>
      <c r="S209" s="208"/>
      <c r="T209" s="172"/>
      <c r="U209" s="152"/>
      <c r="V209" s="152"/>
      <c r="W209" s="152"/>
      <c r="X209" s="152"/>
      <c r="Y209" s="208"/>
      <c r="Z209" s="172"/>
      <c r="AA209" s="152"/>
      <c r="AB209" s="152"/>
      <c r="AC209" s="152"/>
      <c r="AD209" s="152"/>
      <c r="AE209" s="208"/>
      <c r="AF209" s="172"/>
      <c r="AG209" s="152"/>
      <c r="AH209" s="152"/>
      <c r="AI209" s="152"/>
      <c r="AJ209" s="152"/>
      <c r="AK209" s="208"/>
      <c r="AL209" s="172"/>
      <c r="AM209" s="152"/>
      <c r="AN209" s="152"/>
      <c r="AO209" s="152"/>
      <c r="AP209" s="152"/>
      <c r="AQ209" s="208"/>
      <c r="AR209" s="172"/>
      <c r="AS209" s="152"/>
      <c r="AT209" s="152"/>
      <c r="AU209" s="152"/>
      <c r="AV209" s="152"/>
      <c r="AW209" s="208"/>
      <c r="AX209" s="172"/>
      <c r="AY209" s="152"/>
      <c r="AZ209" s="152"/>
      <c r="BA209" s="152"/>
      <c r="BB209" s="152"/>
      <c r="BC209" s="208"/>
      <c r="BD209" s="172"/>
      <c r="BE209" s="152"/>
      <c r="BF209" s="152"/>
      <c r="BG209" s="152"/>
      <c r="BH209" s="152"/>
      <c r="BI209" s="208"/>
      <c r="BJ209" s="172"/>
      <c r="BK209" s="152"/>
      <c r="BL209" s="152"/>
      <c r="BM209" s="152"/>
      <c r="BN209" s="152"/>
      <c r="BO209" s="208"/>
      <c r="BP209" s="172"/>
      <c r="BQ209" s="152"/>
      <c r="BR209" s="152"/>
      <c r="BS209" s="152"/>
      <c r="BT209" s="152"/>
      <c r="BU209" s="208"/>
      <c r="BV209" s="172"/>
      <c r="BW209" s="152"/>
      <c r="BX209" s="152"/>
      <c r="BY209" s="152"/>
      <c r="BZ209" s="152"/>
      <c r="CA209" s="208"/>
      <c r="CB209" s="172"/>
      <c r="CC209" s="152"/>
      <c r="CD209" s="152"/>
      <c r="CE209" s="152"/>
      <c r="CF209" s="152"/>
      <c r="CG209" s="208"/>
      <c r="CH209" s="172"/>
      <c r="CI209" s="152"/>
      <c r="CJ209" s="152"/>
      <c r="CK209" s="152"/>
      <c r="CL209" s="152"/>
      <c r="CM209" s="208"/>
    </row>
    <row r="210" spans="1:91" ht="12.75" customHeight="1" x14ac:dyDescent="0.2">
      <c r="A210" s="122" t="s">
        <v>40</v>
      </c>
      <c r="B210" s="173"/>
      <c r="C210" s="153"/>
      <c r="D210" s="153"/>
      <c r="E210" s="153"/>
      <c r="F210" s="153"/>
      <c r="G210" s="208"/>
      <c r="H210" s="153"/>
      <c r="I210" s="153"/>
      <c r="J210" s="153"/>
      <c r="K210" s="153"/>
      <c r="L210" s="153"/>
      <c r="M210" s="208"/>
      <c r="N210" s="173">
        <v>285.3</v>
      </c>
      <c r="O210" s="153"/>
      <c r="P210" s="153"/>
      <c r="Q210" s="153"/>
      <c r="R210" s="153"/>
      <c r="S210" s="208"/>
      <c r="T210" s="173"/>
      <c r="U210" s="153"/>
      <c r="V210" s="153"/>
      <c r="W210" s="153"/>
      <c r="X210" s="153"/>
      <c r="Y210" s="208"/>
      <c r="Z210" s="173"/>
      <c r="AA210" s="153"/>
      <c r="AB210" s="153"/>
      <c r="AC210" s="153"/>
      <c r="AD210" s="153"/>
      <c r="AE210" s="208"/>
      <c r="AF210" s="173"/>
      <c r="AG210" s="153"/>
      <c r="AH210" s="153"/>
      <c r="AI210" s="153"/>
      <c r="AJ210" s="153"/>
      <c r="AK210" s="208"/>
      <c r="AL210" s="173"/>
      <c r="AM210" s="153"/>
      <c r="AN210" s="153"/>
      <c r="AO210" s="153"/>
      <c r="AP210" s="153"/>
      <c r="AQ210" s="208"/>
      <c r="AR210" s="173"/>
      <c r="AS210" s="153"/>
      <c r="AT210" s="153"/>
      <c r="AU210" s="153"/>
      <c r="AV210" s="153"/>
      <c r="AW210" s="208"/>
      <c r="AX210" s="173"/>
      <c r="AY210" s="153"/>
      <c r="AZ210" s="153"/>
      <c r="BA210" s="153"/>
      <c r="BB210" s="153"/>
      <c r="BC210" s="208"/>
      <c r="BD210" s="173"/>
      <c r="BE210" s="153"/>
      <c r="BF210" s="153"/>
      <c r="BG210" s="153"/>
      <c r="BH210" s="153"/>
      <c r="BI210" s="208"/>
      <c r="BJ210" s="173"/>
      <c r="BK210" s="153"/>
      <c r="BL210" s="153"/>
      <c r="BM210" s="153"/>
      <c r="BN210" s="153"/>
      <c r="BO210" s="208"/>
      <c r="BP210" s="173"/>
      <c r="BQ210" s="153"/>
      <c r="BR210" s="153"/>
      <c r="BS210" s="153"/>
      <c r="BT210" s="153"/>
      <c r="BU210" s="208"/>
      <c r="BV210" s="173"/>
      <c r="BW210" s="153"/>
      <c r="BX210" s="153"/>
      <c r="BY210" s="153"/>
      <c r="BZ210" s="153"/>
      <c r="CA210" s="208"/>
      <c r="CB210" s="173"/>
      <c r="CC210" s="153"/>
      <c r="CD210" s="153"/>
      <c r="CE210" s="153"/>
      <c r="CF210" s="153"/>
      <c r="CG210" s="208"/>
      <c r="CH210" s="173"/>
      <c r="CI210" s="153"/>
      <c r="CJ210" s="153"/>
      <c r="CK210" s="153"/>
      <c r="CL210" s="153"/>
      <c r="CM210" s="208"/>
    </row>
    <row r="211" spans="1:91" ht="12.75" customHeight="1" x14ac:dyDescent="0.2">
      <c r="A211" s="121" t="s">
        <v>64</v>
      </c>
      <c r="B211" s="172"/>
      <c r="C211" s="152"/>
      <c r="D211" s="152"/>
      <c r="E211" s="152"/>
      <c r="F211" s="152"/>
      <c r="G211" s="208"/>
      <c r="H211" s="152"/>
      <c r="I211" s="152"/>
      <c r="J211" s="152"/>
      <c r="K211" s="152"/>
      <c r="L211" s="152"/>
      <c r="M211" s="208"/>
      <c r="N211" s="172">
        <v>5.1829999999999998</v>
      </c>
      <c r="O211" s="152"/>
      <c r="P211" s="152"/>
      <c r="Q211" s="152"/>
      <c r="R211" s="152"/>
      <c r="S211" s="208"/>
      <c r="T211" s="172"/>
      <c r="U211" s="152"/>
      <c r="V211" s="152"/>
      <c r="W211" s="152"/>
      <c r="X211" s="152"/>
      <c r="Y211" s="208"/>
      <c r="Z211" s="172"/>
      <c r="AA211" s="152"/>
      <c r="AB211" s="152"/>
      <c r="AC211" s="152"/>
      <c r="AD211" s="152"/>
      <c r="AE211" s="208"/>
      <c r="AF211" s="172"/>
      <c r="AG211" s="152"/>
      <c r="AH211" s="152"/>
      <c r="AI211" s="152"/>
      <c r="AJ211" s="152"/>
      <c r="AK211" s="208"/>
      <c r="AL211" s="172"/>
      <c r="AM211" s="152"/>
      <c r="AN211" s="152"/>
      <c r="AO211" s="152"/>
      <c r="AP211" s="152"/>
      <c r="AQ211" s="208"/>
      <c r="AR211" s="172"/>
      <c r="AS211" s="152"/>
      <c r="AT211" s="152"/>
      <c r="AU211" s="152"/>
      <c r="AV211" s="152"/>
      <c r="AW211" s="208"/>
      <c r="AX211" s="172"/>
      <c r="AY211" s="152"/>
      <c r="AZ211" s="152"/>
      <c r="BA211" s="152"/>
      <c r="BB211" s="152"/>
      <c r="BC211" s="208"/>
      <c r="BD211" s="172"/>
      <c r="BE211" s="152"/>
      <c r="BF211" s="152"/>
      <c r="BG211" s="152"/>
      <c r="BH211" s="152"/>
      <c r="BI211" s="208"/>
      <c r="BJ211" s="172"/>
      <c r="BK211" s="152"/>
      <c r="BL211" s="152"/>
      <c r="BM211" s="152"/>
      <c r="BN211" s="152"/>
      <c r="BO211" s="208"/>
      <c r="BP211" s="172"/>
      <c r="BQ211" s="152"/>
      <c r="BR211" s="152"/>
      <c r="BS211" s="152"/>
      <c r="BT211" s="152"/>
      <c r="BU211" s="208"/>
      <c r="BV211" s="172"/>
      <c r="BW211" s="152"/>
      <c r="BX211" s="152"/>
      <c r="BY211" s="152"/>
      <c r="BZ211" s="152"/>
      <c r="CA211" s="208"/>
      <c r="CB211" s="172"/>
      <c r="CC211" s="152"/>
      <c r="CD211" s="152"/>
      <c r="CE211" s="152"/>
      <c r="CF211" s="152"/>
      <c r="CG211" s="208"/>
      <c r="CH211" s="172"/>
      <c r="CI211" s="152"/>
      <c r="CJ211" s="152"/>
      <c r="CK211" s="152"/>
      <c r="CL211" s="152"/>
      <c r="CM211" s="208"/>
    </row>
    <row r="212" spans="1:91" ht="12.75" customHeight="1" x14ac:dyDescent="0.2">
      <c r="A212" s="199" t="s">
        <v>42</v>
      </c>
      <c r="B212" s="203">
        <v>0</v>
      </c>
      <c r="C212" s="203">
        <v>0</v>
      </c>
      <c r="D212" s="203">
        <v>0</v>
      </c>
      <c r="E212" s="203">
        <v>0</v>
      </c>
      <c r="F212" s="203">
        <v>0</v>
      </c>
      <c r="G212" s="208"/>
      <c r="H212" s="203">
        <v>0</v>
      </c>
      <c r="I212" s="203">
        <v>0</v>
      </c>
      <c r="J212" s="203">
        <v>0</v>
      </c>
      <c r="K212" s="203">
        <v>0</v>
      </c>
      <c r="L212" s="203">
        <v>0</v>
      </c>
      <c r="M212" s="208"/>
      <c r="N212" s="203">
        <v>0</v>
      </c>
      <c r="O212" s="203">
        <v>0</v>
      </c>
      <c r="P212" s="203">
        <v>0</v>
      </c>
      <c r="Q212" s="203">
        <v>0</v>
      </c>
      <c r="R212" s="203">
        <v>0</v>
      </c>
      <c r="S212" s="208"/>
      <c r="T212" s="203">
        <v>0</v>
      </c>
      <c r="U212" s="203">
        <v>0</v>
      </c>
      <c r="V212" s="203">
        <v>0</v>
      </c>
      <c r="W212" s="203">
        <v>0</v>
      </c>
      <c r="X212" s="203">
        <v>0</v>
      </c>
      <c r="Y212" s="208"/>
      <c r="Z212" s="203">
        <v>0</v>
      </c>
      <c r="AA212" s="203">
        <v>0</v>
      </c>
      <c r="AB212" s="203">
        <v>0</v>
      </c>
      <c r="AC212" s="203">
        <v>0</v>
      </c>
      <c r="AD212" s="203">
        <v>0</v>
      </c>
      <c r="AE212" s="208"/>
      <c r="AF212" s="203">
        <v>0</v>
      </c>
      <c r="AG212" s="203">
        <v>0</v>
      </c>
      <c r="AH212" s="203">
        <v>0</v>
      </c>
      <c r="AI212" s="203">
        <v>0</v>
      </c>
      <c r="AJ212" s="203">
        <v>0</v>
      </c>
      <c r="AK212" s="208"/>
      <c r="AL212" s="203">
        <v>0</v>
      </c>
      <c r="AM212" s="203">
        <v>0</v>
      </c>
      <c r="AN212" s="203">
        <v>0</v>
      </c>
      <c r="AO212" s="203">
        <v>0</v>
      </c>
      <c r="AP212" s="203">
        <v>0</v>
      </c>
      <c r="AQ212" s="208"/>
      <c r="AR212" s="203">
        <v>0</v>
      </c>
      <c r="AS212" s="203">
        <v>0</v>
      </c>
      <c r="AT212" s="203">
        <v>0</v>
      </c>
      <c r="AU212" s="203">
        <v>0</v>
      </c>
      <c r="AV212" s="203">
        <v>0</v>
      </c>
      <c r="AW212" s="208"/>
      <c r="AX212" s="203">
        <v>0</v>
      </c>
      <c r="AY212" s="203">
        <v>0</v>
      </c>
      <c r="AZ212" s="203">
        <v>0</v>
      </c>
      <c r="BA212" s="203">
        <v>0</v>
      </c>
      <c r="BB212" s="203">
        <v>0</v>
      </c>
      <c r="BC212" s="208"/>
      <c r="BD212" s="203">
        <v>0</v>
      </c>
      <c r="BE212" s="203">
        <v>0</v>
      </c>
      <c r="BF212" s="203">
        <v>0</v>
      </c>
      <c r="BG212" s="203">
        <v>0</v>
      </c>
      <c r="BH212" s="203">
        <v>0</v>
      </c>
      <c r="BI212" s="208"/>
      <c r="BJ212" s="203">
        <v>0</v>
      </c>
      <c r="BK212" s="203">
        <v>0</v>
      </c>
      <c r="BL212" s="203">
        <v>0</v>
      </c>
      <c r="BM212" s="203">
        <v>0</v>
      </c>
      <c r="BN212" s="203">
        <v>0</v>
      </c>
      <c r="BO212" s="208"/>
      <c r="BP212" s="203">
        <v>0</v>
      </c>
      <c r="BQ212" s="203">
        <v>0</v>
      </c>
      <c r="BR212" s="203">
        <v>0</v>
      </c>
      <c r="BS212" s="203">
        <v>0</v>
      </c>
      <c r="BT212" s="203">
        <v>0</v>
      </c>
      <c r="BU212" s="208"/>
      <c r="BV212" s="203">
        <v>0</v>
      </c>
      <c r="BW212" s="203">
        <v>0</v>
      </c>
      <c r="BX212" s="203">
        <v>0</v>
      </c>
      <c r="BY212" s="203">
        <v>0</v>
      </c>
      <c r="BZ212" s="203">
        <v>0</v>
      </c>
      <c r="CA212" s="208"/>
      <c r="CB212" s="203">
        <v>0</v>
      </c>
      <c r="CC212" s="203">
        <v>0</v>
      </c>
      <c r="CD212" s="203">
        <v>0</v>
      </c>
      <c r="CE212" s="203">
        <v>0</v>
      </c>
      <c r="CF212" s="203">
        <v>0</v>
      </c>
      <c r="CG212" s="208"/>
      <c r="CH212" s="203">
        <v>0</v>
      </c>
      <c r="CI212" s="203">
        <v>0</v>
      </c>
      <c r="CJ212" s="203">
        <v>0</v>
      </c>
      <c r="CK212" s="203">
        <v>0</v>
      </c>
      <c r="CL212" s="203">
        <v>0</v>
      </c>
      <c r="CM212" s="208"/>
    </row>
    <row r="213" spans="1:91" ht="12.75" customHeight="1" x14ac:dyDescent="0.2">
      <c r="A213" s="199" t="s">
        <v>33</v>
      </c>
      <c r="B213" s="203">
        <v>0</v>
      </c>
      <c r="C213" s="203">
        <v>0</v>
      </c>
      <c r="D213" s="203">
        <v>0</v>
      </c>
      <c r="E213" s="203">
        <v>0</v>
      </c>
      <c r="F213" s="203">
        <v>0</v>
      </c>
      <c r="G213" s="208"/>
      <c r="H213" s="203">
        <v>0</v>
      </c>
      <c r="I213" s="203">
        <v>0</v>
      </c>
      <c r="J213" s="203">
        <v>0</v>
      </c>
      <c r="K213" s="203">
        <v>0</v>
      </c>
      <c r="L213" s="203">
        <v>0</v>
      </c>
      <c r="M213" s="208"/>
      <c r="N213" s="203">
        <v>0</v>
      </c>
      <c r="O213" s="203">
        <v>0</v>
      </c>
      <c r="P213" s="203">
        <v>0</v>
      </c>
      <c r="Q213" s="203">
        <v>0</v>
      </c>
      <c r="R213" s="203">
        <v>0</v>
      </c>
      <c r="S213" s="208"/>
      <c r="T213" s="203">
        <v>0</v>
      </c>
      <c r="U213" s="203">
        <v>0</v>
      </c>
      <c r="V213" s="203">
        <v>0</v>
      </c>
      <c r="W213" s="203">
        <v>0</v>
      </c>
      <c r="X213" s="203">
        <v>0</v>
      </c>
      <c r="Y213" s="208"/>
      <c r="Z213" s="203">
        <v>0</v>
      </c>
      <c r="AA213" s="203">
        <v>0</v>
      </c>
      <c r="AB213" s="203">
        <v>0</v>
      </c>
      <c r="AC213" s="203">
        <v>0</v>
      </c>
      <c r="AD213" s="203">
        <v>0</v>
      </c>
      <c r="AE213" s="208"/>
      <c r="AF213" s="203">
        <v>0</v>
      </c>
      <c r="AG213" s="203">
        <v>0</v>
      </c>
      <c r="AH213" s="203">
        <v>0</v>
      </c>
      <c r="AI213" s="203">
        <v>0</v>
      </c>
      <c r="AJ213" s="203">
        <v>0</v>
      </c>
      <c r="AK213" s="208"/>
      <c r="AL213" s="203">
        <v>0</v>
      </c>
      <c r="AM213" s="203">
        <v>0</v>
      </c>
      <c r="AN213" s="203">
        <v>0</v>
      </c>
      <c r="AO213" s="203">
        <v>0</v>
      </c>
      <c r="AP213" s="203">
        <v>0</v>
      </c>
      <c r="AQ213" s="208"/>
      <c r="AR213" s="203">
        <v>0</v>
      </c>
      <c r="AS213" s="203">
        <v>0</v>
      </c>
      <c r="AT213" s="203">
        <v>0</v>
      </c>
      <c r="AU213" s="203">
        <v>0</v>
      </c>
      <c r="AV213" s="203">
        <v>0</v>
      </c>
      <c r="AW213" s="208"/>
      <c r="AX213" s="203">
        <v>0</v>
      </c>
      <c r="AY213" s="203">
        <v>0</v>
      </c>
      <c r="AZ213" s="203">
        <v>0</v>
      </c>
      <c r="BA213" s="203">
        <v>0</v>
      </c>
      <c r="BB213" s="203">
        <v>0</v>
      </c>
      <c r="BC213" s="208"/>
      <c r="BD213" s="203">
        <v>0</v>
      </c>
      <c r="BE213" s="203">
        <v>0</v>
      </c>
      <c r="BF213" s="203">
        <v>0</v>
      </c>
      <c r="BG213" s="203">
        <v>0</v>
      </c>
      <c r="BH213" s="203">
        <v>0</v>
      </c>
      <c r="BI213" s="208"/>
      <c r="BJ213" s="203">
        <v>0</v>
      </c>
      <c r="BK213" s="203">
        <v>0</v>
      </c>
      <c r="BL213" s="203">
        <v>0</v>
      </c>
      <c r="BM213" s="203">
        <v>0</v>
      </c>
      <c r="BN213" s="203">
        <v>0</v>
      </c>
      <c r="BO213" s="208"/>
      <c r="BP213" s="203">
        <v>0</v>
      </c>
      <c r="BQ213" s="203">
        <v>0</v>
      </c>
      <c r="BR213" s="203">
        <v>0</v>
      </c>
      <c r="BS213" s="203">
        <v>0</v>
      </c>
      <c r="BT213" s="203">
        <v>0</v>
      </c>
      <c r="BU213" s="208"/>
      <c r="BV213" s="203">
        <v>0</v>
      </c>
      <c r="BW213" s="203">
        <v>0</v>
      </c>
      <c r="BX213" s="203">
        <v>0</v>
      </c>
      <c r="BY213" s="203">
        <v>0</v>
      </c>
      <c r="BZ213" s="203">
        <v>0</v>
      </c>
      <c r="CA213" s="208"/>
      <c r="CB213" s="203">
        <v>0</v>
      </c>
      <c r="CC213" s="203">
        <v>0</v>
      </c>
      <c r="CD213" s="203">
        <v>0</v>
      </c>
      <c r="CE213" s="203">
        <v>0</v>
      </c>
      <c r="CF213" s="203">
        <v>0</v>
      </c>
      <c r="CG213" s="208"/>
      <c r="CH213" s="203">
        <v>0</v>
      </c>
      <c r="CI213" s="203">
        <v>0</v>
      </c>
      <c r="CJ213" s="203">
        <v>0</v>
      </c>
      <c r="CK213" s="203">
        <v>0</v>
      </c>
      <c r="CL213" s="203">
        <v>0</v>
      </c>
      <c r="CM213" s="208"/>
    </row>
    <row r="214" spans="1:91" ht="12.75" customHeight="1" x14ac:dyDescent="0.2">
      <c r="A214" s="199" t="s">
        <v>85</v>
      </c>
      <c r="B214" s="203">
        <v>0</v>
      </c>
      <c r="C214" s="203">
        <v>0</v>
      </c>
      <c r="D214" s="203">
        <v>0</v>
      </c>
      <c r="E214" s="203">
        <v>0</v>
      </c>
      <c r="F214" s="203">
        <v>0</v>
      </c>
      <c r="G214" s="208"/>
      <c r="H214" s="203">
        <v>0</v>
      </c>
      <c r="I214" s="203">
        <v>0</v>
      </c>
      <c r="J214" s="203">
        <v>0</v>
      </c>
      <c r="K214" s="203">
        <v>0</v>
      </c>
      <c r="L214" s="203">
        <v>0</v>
      </c>
      <c r="M214" s="208"/>
      <c r="N214" s="203">
        <v>0</v>
      </c>
      <c r="O214" s="203">
        <v>0</v>
      </c>
      <c r="P214" s="203">
        <v>0</v>
      </c>
      <c r="Q214" s="203">
        <v>0</v>
      </c>
      <c r="R214" s="203">
        <v>0</v>
      </c>
      <c r="S214" s="208"/>
      <c r="T214" s="203">
        <v>0</v>
      </c>
      <c r="U214" s="203">
        <v>0</v>
      </c>
      <c r="V214" s="203">
        <v>0</v>
      </c>
      <c r="W214" s="203">
        <v>0</v>
      </c>
      <c r="X214" s="203">
        <v>0</v>
      </c>
      <c r="Y214" s="208"/>
      <c r="Z214" s="203">
        <v>0</v>
      </c>
      <c r="AA214" s="203">
        <v>0</v>
      </c>
      <c r="AB214" s="203">
        <v>0</v>
      </c>
      <c r="AC214" s="203">
        <v>0</v>
      </c>
      <c r="AD214" s="203">
        <v>0</v>
      </c>
      <c r="AE214" s="208"/>
      <c r="AF214" s="203">
        <v>0</v>
      </c>
      <c r="AG214" s="203">
        <v>0</v>
      </c>
      <c r="AH214" s="203">
        <v>0</v>
      </c>
      <c r="AI214" s="203">
        <v>0</v>
      </c>
      <c r="AJ214" s="203">
        <v>0</v>
      </c>
      <c r="AK214" s="208"/>
      <c r="AL214" s="203">
        <v>0</v>
      </c>
      <c r="AM214" s="203">
        <v>0</v>
      </c>
      <c r="AN214" s="203">
        <v>0</v>
      </c>
      <c r="AO214" s="203">
        <v>0</v>
      </c>
      <c r="AP214" s="203">
        <v>0</v>
      </c>
      <c r="AQ214" s="208"/>
      <c r="AR214" s="203">
        <v>0</v>
      </c>
      <c r="AS214" s="203">
        <v>0</v>
      </c>
      <c r="AT214" s="203">
        <v>0</v>
      </c>
      <c r="AU214" s="203">
        <v>0</v>
      </c>
      <c r="AV214" s="203">
        <v>0</v>
      </c>
      <c r="AW214" s="208"/>
      <c r="AX214" s="203">
        <v>0</v>
      </c>
      <c r="AY214" s="203">
        <v>0</v>
      </c>
      <c r="AZ214" s="203">
        <v>0</v>
      </c>
      <c r="BA214" s="203">
        <v>0</v>
      </c>
      <c r="BB214" s="203">
        <v>0</v>
      </c>
      <c r="BC214" s="208"/>
      <c r="BD214" s="203">
        <v>0</v>
      </c>
      <c r="BE214" s="203">
        <v>0</v>
      </c>
      <c r="BF214" s="203">
        <v>0</v>
      </c>
      <c r="BG214" s="203">
        <v>0</v>
      </c>
      <c r="BH214" s="203">
        <v>0</v>
      </c>
      <c r="BI214" s="208"/>
      <c r="BJ214" s="203">
        <v>0</v>
      </c>
      <c r="BK214" s="203">
        <v>0</v>
      </c>
      <c r="BL214" s="203">
        <v>0</v>
      </c>
      <c r="BM214" s="203">
        <v>0</v>
      </c>
      <c r="BN214" s="203">
        <v>0</v>
      </c>
      <c r="BO214" s="208"/>
      <c r="BP214" s="203">
        <v>0</v>
      </c>
      <c r="BQ214" s="203">
        <v>0</v>
      </c>
      <c r="BR214" s="203">
        <v>0</v>
      </c>
      <c r="BS214" s="203">
        <v>0</v>
      </c>
      <c r="BT214" s="203">
        <v>0</v>
      </c>
      <c r="BU214" s="208"/>
      <c r="BV214" s="203">
        <v>0</v>
      </c>
      <c r="BW214" s="203">
        <v>0</v>
      </c>
      <c r="BX214" s="203">
        <v>0</v>
      </c>
      <c r="BY214" s="203">
        <v>0</v>
      </c>
      <c r="BZ214" s="203">
        <v>0</v>
      </c>
      <c r="CA214" s="208"/>
      <c r="CB214" s="203">
        <v>0</v>
      </c>
      <c r="CC214" s="203">
        <v>0</v>
      </c>
      <c r="CD214" s="203">
        <v>0</v>
      </c>
      <c r="CE214" s="203">
        <v>0</v>
      </c>
      <c r="CF214" s="203">
        <v>0</v>
      </c>
      <c r="CG214" s="208"/>
      <c r="CH214" s="203">
        <v>0</v>
      </c>
      <c r="CI214" s="203">
        <v>0</v>
      </c>
      <c r="CJ214" s="203">
        <v>0</v>
      </c>
      <c r="CK214" s="203">
        <v>0</v>
      </c>
      <c r="CL214" s="203">
        <v>0</v>
      </c>
      <c r="CM214" s="208"/>
    </row>
    <row r="215" spans="1:91" ht="12.75" customHeight="1" x14ac:dyDescent="0.2">
      <c r="A215" s="200" t="s">
        <v>44</v>
      </c>
      <c r="B215" s="203">
        <v>0</v>
      </c>
      <c r="C215" s="203">
        <v>0</v>
      </c>
      <c r="D215" s="203">
        <v>0</v>
      </c>
      <c r="E215" s="203">
        <v>0</v>
      </c>
      <c r="F215" s="203">
        <v>0</v>
      </c>
      <c r="G215" s="208"/>
      <c r="H215" s="203">
        <v>0</v>
      </c>
      <c r="I215" s="203">
        <v>0</v>
      </c>
      <c r="J215" s="203">
        <v>0</v>
      </c>
      <c r="K215" s="203">
        <v>0</v>
      </c>
      <c r="L215" s="203">
        <v>0</v>
      </c>
      <c r="M215" s="208"/>
      <c r="N215" s="203">
        <v>0</v>
      </c>
      <c r="O215" s="203">
        <v>0</v>
      </c>
      <c r="P215" s="203">
        <v>0</v>
      </c>
      <c r="Q215" s="203">
        <v>0</v>
      </c>
      <c r="R215" s="203">
        <v>0</v>
      </c>
      <c r="S215" s="208"/>
      <c r="T215" s="203">
        <v>0</v>
      </c>
      <c r="U215" s="203">
        <v>0</v>
      </c>
      <c r="V215" s="203">
        <v>0</v>
      </c>
      <c r="W215" s="203">
        <v>0</v>
      </c>
      <c r="X215" s="203">
        <v>0</v>
      </c>
      <c r="Y215" s="208"/>
      <c r="Z215" s="203">
        <v>0</v>
      </c>
      <c r="AA215" s="203">
        <v>0</v>
      </c>
      <c r="AB215" s="203">
        <v>0</v>
      </c>
      <c r="AC215" s="203">
        <v>0</v>
      </c>
      <c r="AD215" s="203">
        <v>0</v>
      </c>
      <c r="AE215" s="208"/>
      <c r="AF215" s="203">
        <v>0</v>
      </c>
      <c r="AG215" s="203">
        <v>0</v>
      </c>
      <c r="AH215" s="203">
        <v>0</v>
      </c>
      <c r="AI215" s="203">
        <v>0</v>
      </c>
      <c r="AJ215" s="203">
        <v>0</v>
      </c>
      <c r="AK215" s="208"/>
      <c r="AL215" s="203">
        <v>0</v>
      </c>
      <c r="AM215" s="203">
        <v>0</v>
      </c>
      <c r="AN215" s="203">
        <v>0</v>
      </c>
      <c r="AO215" s="203">
        <v>0</v>
      </c>
      <c r="AP215" s="203">
        <v>0</v>
      </c>
      <c r="AQ215" s="208"/>
      <c r="AR215" s="203">
        <v>0</v>
      </c>
      <c r="AS215" s="203">
        <v>0</v>
      </c>
      <c r="AT215" s="203">
        <v>0</v>
      </c>
      <c r="AU215" s="203">
        <v>0</v>
      </c>
      <c r="AV215" s="203">
        <v>0</v>
      </c>
      <c r="AW215" s="208"/>
      <c r="AX215" s="203">
        <v>0</v>
      </c>
      <c r="AY215" s="203">
        <v>0</v>
      </c>
      <c r="AZ215" s="203">
        <v>0</v>
      </c>
      <c r="BA215" s="203">
        <v>0</v>
      </c>
      <c r="BB215" s="203">
        <v>0</v>
      </c>
      <c r="BC215" s="208"/>
      <c r="BD215" s="203">
        <v>0</v>
      </c>
      <c r="BE215" s="203">
        <v>0</v>
      </c>
      <c r="BF215" s="203">
        <v>0</v>
      </c>
      <c r="BG215" s="203">
        <v>0</v>
      </c>
      <c r="BH215" s="203">
        <v>0</v>
      </c>
      <c r="BI215" s="208"/>
      <c r="BJ215" s="203">
        <v>0</v>
      </c>
      <c r="BK215" s="203">
        <v>0</v>
      </c>
      <c r="BL215" s="203">
        <v>0</v>
      </c>
      <c r="BM215" s="203">
        <v>0</v>
      </c>
      <c r="BN215" s="203">
        <v>0</v>
      </c>
      <c r="BO215" s="208"/>
      <c r="BP215" s="203">
        <v>0</v>
      </c>
      <c r="BQ215" s="203">
        <v>0</v>
      </c>
      <c r="BR215" s="203">
        <v>0</v>
      </c>
      <c r="BS215" s="203">
        <v>0</v>
      </c>
      <c r="BT215" s="203">
        <v>0</v>
      </c>
      <c r="BU215" s="208"/>
      <c r="BV215" s="203">
        <v>0</v>
      </c>
      <c r="BW215" s="203">
        <v>0</v>
      </c>
      <c r="BX215" s="203">
        <v>0</v>
      </c>
      <c r="BY215" s="203">
        <v>0</v>
      </c>
      <c r="BZ215" s="203">
        <v>0</v>
      </c>
      <c r="CA215" s="208"/>
      <c r="CB215" s="203">
        <v>0</v>
      </c>
      <c r="CC215" s="203">
        <v>0</v>
      </c>
      <c r="CD215" s="203">
        <v>0</v>
      </c>
      <c r="CE215" s="203">
        <v>0</v>
      </c>
      <c r="CF215" s="203">
        <v>0</v>
      </c>
      <c r="CG215" s="208"/>
      <c r="CH215" s="203">
        <v>0</v>
      </c>
      <c r="CI215" s="203">
        <v>0</v>
      </c>
      <c r="CJ215" s="203">
        <v>0</v>
      </c>
      <c r="CK215" s="203">
        <v>0</v>
      </c>
      <c r="CL215" s="203">
        <v>0</v>
      </c>
      <c r="CM215" s="208"/>
    </row>
    <row r="216" spans="1:91" ht="12.75" customHeight="1" x14ac:dyDescent="0.2">
      <c r="A216" s="200" t="s">
        <v>43</v>
      </c>
      <c r="B216" s="203">
        <v>0</v>
      </c>
      <c r="C216" s="203">
        <v>0</v>
      </c>
      <c r="D216" s="203">
        <v>0</v>
      </c>
      <c r="E216" s="203">
        <v>0</v>
      </c>
      <c r="F216" s="203">
        <v>0</v>
      </c>
      <c r="G216" s="208"/>
      <c r="H216" s="203">
        <v>0</v>
      </c>
      <c r="I216" s="203">
        <v>0</v>
      </c>
      <c r="J216" s="203">
        <v>0</v>
      </c>
      <c r="K216" s="203">
        <v>0</v>
      </c>
      <c r="L216" s="203">
        <v>0</v>
      </c>
      <c r="M216" s="208"/>
      <c r="N216" s="203">
        <v>0</v>
      </c>
      <c r="O216" s="203">
        <v>0</v>
      </c>
      <c r="P216" s="203">
        <v>0</v>
      </c>
      <c r="Q216" s="203">
        <v>0</v>
      </c>
      <c r="R216" s="203">
        <v>0</v>
      </c>
      <c r="S216" s="208"/>
      <c r="T216" s="203">
        <v>0</v>
      </c>
      <c r="U216" s="203">
        <v>0</v>
      </c>
      <c r="V216" s="203">
        <v>0</v>
      </c>
      <c r="W216" s="203">
        <v>0</v>
      </c>
      <c r="X216" s="203">
        <v>0</v>
      </c>
      <c r="Y216" s="208"/>
      <c r="Z216" s="203">
        <v>0</v>
      </c>
      <c r="AA216" s="203">
        <v>0</v>
      </c>
      <c r="AB216" s="203">
        <v>0</v>
      </c>
      <c r="AC216" s="203">
        <v>0</v>
      </c>
      <c r="AD216" s="203">
        <v>0</v>
      </c>
      <c r="AE216" s="208"/>
      <c r="AF216" s="203">
        <v>0</v>
      </c>
      <c r="AG216" s="203">
        <v>0</v>
      </c>
      <c r="AH216" s="203">
        <v>0</v>
      </c>
      <c r="AI216" s="203">
        <v>0</v>
      </c>
      <c r="AJ216" s="203">
        <v>0</v>
      </c>
      <c r="AK216" s="208"/>
      <c r="AL216" s="203">
        <v>0</v>
      </c>
      <c r="AM216" s="203">
        <v>0</v>
      </c>
      <c r="AN216" s="203">
        <v>0</v>
      </c>
      <c r="AO216" s="203">
        <v>0</v>
      </c>
      <c r="AP216" s="203">
        <v>0</v>
      </c>
      <c r="AQ216" s="208"/>
      <c r="AR216" s="203">
        <v>0</v>
      </c>
      <c r="AS216" s="203">
        <v>0</v>
      </c>
      <c r="AT216" s="203">
        <v>0</v>
      </c>
      <c r="AU216" s="203">
        <v>0</v>
      </c>
      <c r="AV216" s="203">
        <v>0</v>
      </c>
      <c r="AW216" s="208"/>
      <c r="AX216" s="203">
        <v>0</v>
      </c>
      <c r="AY216" s="203">
        <v>0</v>
      </c>
      <c r="AZ216" s="203">
        <v>0</v>
      </c>
      <c r="BA216" s="203">
        <v>0</v>
      </c>
      <c r="BB216" s="203">
        <v>0</v>
      </c>
      <c r="BC216" s="208"/>
      <c r="BD216" s="203">
        <v>0</v>
      </c>
      <c r="BE216" s="203">
        <v>0</v>
      </c>
      <c r="BF216" s="203">
        <v>0</v>
      </c>
      <c r="BG216" s="203">
        <v>0</v>
      </c>
      <c r="BH216" s="203">
        <v>0</v>
      </c>
      <c r="BI216" s="208"/>
      <c r="BJ216" s="203">
        <v>0</v>
      </c>
      <c r="BK216" s="203">
        <v>0</v>
      </c>
      <c r="BL216" s="203">
        <v>0</v>
      </c>
      <c r="BM216" s="203">
        <v>0</v>
      </c>
      <c r="BN216" s="203">
        <v>0</v>
      </c>
      <c r="BO216" s="208"/>
      <c r="BP216" s="203">
        <v>0</v>
      </c>
      <c r="BQ216" s="203">
        <v>0</v>
      </c>
      <c r="BR216" s="203">
        <v>0</v>
      </c>
      <c r="BS216" s="203">
        <v>0</v>
      </c>
      <c r="BT216" s="203">
        <v>0</v>
      </c>
      <c r="BU216" s="208"/>
      <c r="BV216" s="203">
        <v>0</v>
      </c>
      <c r="BW216" s="203">
        <v>0</v>
      </c>
      <c r="BX216" s="203">
        <v>0</v>
      </c>
      <c r="BY216" s="203">
        <v>0</v>
      </c>
      <c r="BZ216" s="203">
        <v>0</v>
      </c>
      <c r="CA216" s="208"/>
      <c r="CB216" s="203">
        <v>0</v>
      </c>
      <c r="CC216" s="203">
        <v>0</v>
      </c>
      <c r="CD216" s="203">
        <v>0</v>
      </c>
      <c r="CE216" s="203">
        <v>0</v>
      </c>
      <c r="CF216" s="203">
        <v>0</v>
      </c>
      <c r="CG216" s="208"/>
      <c r="CH216" s="203">
        <v>0</v>
      </c>
      <c r="CI216" s="203">
        <v>0</v>
      </c>
      <c r="CJ216" s="203">
        <v>0</v>
      </c>
      <c r="CK216" s="203">
        <v>0</v>
      </c>
      <c r="CL216" s="203">
        <v>0</v>
      </c>
      <c r="CM216" s="208"/>
    </row>
    <row r="217" spans="1:91" ht="12.75" customHeight="1" x14ac:dyDescent="0.2">
      <c r="A217" s="200" t="s">
        <v>119</v>
      </c>
      <c r="B217" s="203">
        <v>0</v>
      </c>
      <c r="C217" s="203">
        <v>0</v>
      </c>
      <c r="D217" s="203">
        <v>0</v>
      </c>
      <c r="E217" s="203">
        <v>0</v>
      </c>
      <c r="F217" s="203">
        <v>0</v>
      </c>
      <c r="G217" s="208"/>
      <c r="H217" s="203">
        <v>0</v>
      </c>
      <c r="I217" s="203">
        <v>0</v>
      </c>
      <c r="J217" s="203">
        <v>0</v>
      </c>
      <c r="K217" s="203">
        <v>0</v>
      </c>
      <c r="L217" s="203">
        <v>0</v>
      </c>
      <c r="M217" s="208"/>
      <c r="N217" s="203">
        <v>0</v>
      </c>
      <c r="O217" s="203">
        <v>0</v>
      </c>
      <c r="P217" s="203">
        <v>0</v>
      </c>
      <c r="Q217" s="203">
        <v>0</v>
      </c>
      <c r="R217" s="203">
        <v>0</v>
      </c>
      <c r="S217" s="208"/>
      <c r="T217" s="203">
        <v>0</v>
      </c>
      <c r="U217" s="203">
        <v>0</v>
      </c>
      <c r="V217" s="203">
        <v>0</v>
      </c>
      <c r="W217" s="203">
        <v>0</v>
      </c>
      <c r="X217" s="203">
        <v>0</v>
      </c>
      <c r="Y217" s="208"/>
      <c r="Z217" s="203">
        <v>0</v>
      </c>
      <c r="AA217" s="203">
        <v>0</v>
      </c>
      <c r="AB217" s="203">
        <v>0</v>
      </c>
      <c r="AC217" s="203">
        <v>0</v>
      </c>
      <c r="AD217" s="203">
        <v>0</v>
      </c>
      <c r="AE217" s="208"/>
      <c r="AF217" s="203">
        <v>0</v>
      </c>
      <c r="AG217" s="203">
        <v>0</v>
      </c>
      <c r="AH217" s="203">
        <v>0</v>
      </c>
      <c r="AI217" s="203">
        <v>0</v>
      </c>
      <c r="AJ217" s="203">
        <v>0</v>
      </c>
      <c r="AK217" s="208"/>
      <c r="AL217" s="203">
        <v>0</v>
      </c>
      <c r="AM217" s="203">
        <v>0</v>
      </c>
      <c r="AN217" s="203">
        <v>0</v>
      </c>
      <c r="AO217" s="203">
        <v>0</v>
      </c>
      <c r="AP217" s="203">
        <v>0</v>
      </c>
      <c r="AQ217" s="208"/>
      <c r="AR217" s="203">
        <v>0</v>
      </c>
      <c r="AS217" s="203">
        <v>0</v>
      </c>
      <c r="AT217" s="203">
        <v>0</v>
      </c>
      <c r="AU217" s="203">
        <v>0</v>
      </c>
      <c r="AV217" s="203">
        <v>0</v>
      </c>
      <c r="AW217" s="208"/>
      <c r="AX217" s="203">
        <v>0</v>
      </c>
      <c r="AY217" s="203">
        <v>0</v>
      </c>
      <c r="AZ217" s="203">
        <v>0</v>
      </c>
      <c r="BA217" s="203">
        <v>0</v>
      </c>
      <c r="BB217" s="203">
        <v>0</v>
      </c>
      <c r="BC217" s="208"/>
      <c r="BD217" s="203">
        <v>0</v>
      </c>
      <c r="BE217" s="203">
        <v>0</v>
      </c>
      <c r="BF217" s="203">
        <v>0</v>
      </c>
      <c r="BG217" s="203">
        <v>0</v>
      </c>
      <c r="BH217" s="203">
        <v>0</v>
      </c>
      <c r="BI217" s="208"/>
      <c r="BJ217" s="203">
        <v>0</v>
      </c>
      <c r="BK217" s="203">
        <v>0</v>
      </c>
      <c r="BL217" s="203">
        <v>0</v>
      </c>
      <c r="BM217" s="203">
        <v>0</v>
      </c>
      <c r="BN217" s="203">
        <v>0</v>
      </c>
      <c r="BO217" s="208"/>
      <c r="BP217" s="203">
        <v>0</v>
      </c>
      <c r="BQ217" s="203">
        <v>0</v>
      </c>
      <c r="BR217" s="203">
        <v>0</v>
      </c>
      <c r="BS217" s="203">
        <v>0</v>
      </c>
      <c r="BT217" s="203">
        <v>0</v>
      </c>
      <c r="BU217" s="208"/>
      <c r="BV217" s="203">
        <v>0</v>
      </c>
      <c r="BW217" s="203">
        <v>0</v>
      </c>
      <c r="BX217" s="203">
        <v>0</v>
      </c>
      <c r="BY217" s="203">
        <v>0</v>
      </c>
      <c r="BZ217" s="203">
        <v>0</v>
      </c>
      <c r="CA217" s="208"/>
      <c r="CB217" s="203">
        <v>0</v>
      </c>
      <c r="CC217" s="203">
        <v>0</v>
      </c>
      <c r="CD217" s="203">
        <v>0</v>
      </c>
      <c r="CE217" s="203">
        <v>0</v>
      </c>
      <c r="CF217" s="203">
        <v>0</v>
      </c>
      <c r="CG217" s="208"/>
      <c r="CH217" s="203">
        <v>0</v>
      </c>
      <c r="CI217" s="203">
        <v>0</v>
      </c>
      <c r="CJ217" s="203">
        <v>0</v>
      </c>
      <c r="CK217" s="203">
        <v>0</v>
      </c>
      <c r="CL217" s="203">
        <v>0</v>
      </c>
      <c r="CM217" s="208"/>
    </row>
    <row r="218" spans="1:91" ht="12.75" customHeight="1" x14ac:dyDescent="0.2">
      <c r="A218" s="201" t="s">
        <v>120</v>
      </c>
      <c r="B218" s="203">
        <v>0</v>
      </c>
      <c r="C218" s="203">
        <v>0</v>
      </c>
      <c r="D218" s="203">
        <v>0</v>
      </c>
      <c r="E218" s="203">
        <v>0</v>
      </c>
      <c r="F218" s="203">
        <v>0</v>
      </c>
      <c r="G218" s="208"/>
      <c r="H218" s="203">
        <v>0</v>
      </c>
      <c r="I218" s="203">
        <v>0</v>
      </c>
      <c r="J218" s="203">
        <v>0</v>
      </c>
      <c r="K218" s="203">
        <v>0</v>
      </c>
      <c r="L218" s="203">
        <v>0</v>
      </c>
      <c r="M218" s="208"/>
      <c r="N218" s="203">
        <v>0</v>
      </c>
      <c r="O218" s="203">
        <v>0</v>
      </c>
      <c r="P218" s="203">
        <v>0</v>
      </c>
      <c r="Q218" s="203">
        <v>0</v>
      </c>
      <c r="R218" s="203">
        <v>0</v>
      </c>
      <c r="S218" s="208"/>
      <c r="T218" s="203">
        <v>0</v>
      </c>
      <c r="U218" s="203">
        <v>0</v>
      </c>
      <c r="V218" s="203">
        <v>0</v>
      </c>
      <c r="W218" s="203">
        <v>0</v>
      </c>
      <c r="X218" s="203">
        <v>0</v>
      </c>
      <c r="Y218" s="208"/>
      <c r="Z218" s="203">
        <v>0</v>
      </c>
      <c r="AA218" s="203">
        <v>0</v>
      </c>
      <c r="AB218" s="203">
        <v>0</v>
      </c>
      <c r="AC218" s="203">
        <v>0</v>
      </c>
      <c r="AD218" s="203">
        <v>0</v>
      </c>
      <c r="AE218" s="208"/>
      <c r="AF218" s="203">
        <v>0</v>
      </c>
      <c r="AG218" s="203">
        <v>0</v>
      </c>
      <c r="AH218" s="203">
        <v>0</v>
      </c>
      <c r="AI218" s="203">
        <v>0</v>
      </c>
      <c r="AJ218" s="203">
        <v>0</v>
      </c>
      <c r="AK218" s="208"/>
      <c r="AL218" s="203">
        <v>0</v>
      </c>
      <c r="AM218" s="203">
        <v>0</v>
      </c>
      <c r="AN218" s="203">
        <v>0</v>
      </c>
      <c r="AO218" s="203">
        <v>0</v>
      </c>
      <c r="AP218" s="203">
        <v>0</v>
      </c>
      <c r="AQ218" s="208"/>
      <c r="AR218" s="203">
        <v>0</v>
      </c>
      <c r="AS218" s="203">
        <v>0</v>
      </c>
      <c r="AT218" s="203">
        <v>0</v>
      </c>
      <c r="AU218" s="203">
        <v>0</v>
      </c>
      <c r="AV218" s="203">
        <v>0</v>
      </c>
      <c r="AW218" s="208"/>
      <c r="AX218" s="203">
        <v>0</v>
      </c>
      <c r="AY218" s="203">
        <v>0</v>
      </c>
      <c r="AZ218" s="203">
        <v>0</v>
      </c>
      <c r="BA218" s="203">
        <v>0</v>
      </c>
      <c r="BB218" s="203">
        <v>0</v>
      </c>
      <c r="BC218" s="208"/>
      <c r="BD218" s="203">
        <v>0</v>
      </c>
      <c r="BE218" s="203">
        <v>0</v>
      </c>
      <c r="BF218" s="203">
        <v>0</v>
      </c>
      <c r="BG218" s="203">
        <v>0</v>
      </c>
      <c r="BH218" s="203">
        <v>0</v>
      </c>
      <c r="BI218" s="208"/>
      <c r="BJ218" s="203">
        <v>0</v>
      </c>
      <c r="BK218" s="203">
        <v>0</v>
      </c>
      <c r="BL218" s="203">
        <v>0</v>
      </c>
      <c r="BM218" s="203">
        <v>0</v>
      </c>
      <c r="BN218" s="203">
        <v>0</v>
      </c>
      <c r="BO218" s="208"/>
      <c r="BP218" s="203">
        <v>0</v>
      </c>
      <c r="BQ218" s="203">
        <v>0</v>
      </c>
      <c r="BR218" s="203">
        <v>0</v>
      </c>
      <c r="BS218" s="203">
        <v>0</v>
      </c>
      <c r="BT218" s="203">
        <v>0</v>
      </c>
      <c r="BU218" s="208"/>
      <c r="BV218" s="203">
        <v>0</v>
      </c>
      <c r="BW218" s="203">
        <v>0</v>
      </c>
      <c r="BX218" s="203">
        <v>0</v>
      </c>
      <c r="BY218" s="203">
        <v>0</v>
      </c>
      <c r="BZ218" s="203">
        <v>0</v>
      </c>
      <c r="CA218" s="208"/>
      <c r="CB218" s="203">
        <v>0</v>
      </c>
      <c r="CC218" s="203">
        <v>0</v>
      </c>
      <c r="CD218" s="203">
        <v>0</v>
      </c>
      <c r="CE218" s="203">
        <v>0</v>
      </c>
      <c r="CF218" s="203">
        <v>0</v>
      </c>
      <c r="CG218" s="208"/>
      <c r="CH218" s="203">
        <v>0</v>
      </c>
      <c r="CI218" s="203">
        <v>0</v>
      </c>
      <c r="CJ218" s="203">
        <v>0</v>
      </c>
      <c r="CK218" s="203">
        <v>0</v>
      </c>
      <c r="CL218" s="203">
        <v>0</v>
      </c>
      <c r="CM218" s="208"/>
    </row>
    <row r="219" spans="1:91" ht="12.75" customHeight="1" x14ac:dyDescent="0.2">
      <c r="A219" s="201" t="s">
        <v>121</v>
      </c>
      <c r="B219" s="203">
        <v>0</v>
      </c>
      <c r="C219" s="203">
        <v>0</v>
      </c>
      <c r="D219" s="203">
        <v>0</v>
      </c>
      <c r="E219" s="203">
        <v>0</v>
      </c>
      <c r="F219" s="203">
        <v>0</v>
      </c>
      <c r="G219" s="208"/>
      <c r="H219" s="203">
        <v>0</v>
      </c>
      <c r="I219" s="203">
        <v>0</v>
      </c>
      <c r="J219" s="203">
        <v>0</v>
      </c>
      <c r="K219" s="203">
        <v>0</v>
      </c>
      <c r="L219" s="203">
        <v>0</v>
      </c>
      <c r="M219" s="208"/>
      <c r="N219" s="203">
        <v>0</v>
      </c>
      <c r="O219" s="203">
        <v>0</v>
      </c>
      <c r="P219" s="203">
        <v>0</v>
      </c>
      <c r="Q219" s="203">
        <v>0</v>
      </c>
      <c r="R219" s="203">
        <v>0</v>
      </c>
      <c r="S219" s="208"/>
      <c r="T219" s="203">
        <v>0</v>
      </c>
      <c r="U219" s="203">
        <v>0</v>
      </c>
      <c r="V219" s="203">
        <v>0</v>
      </c>
      <c r="W219" s="203">
        <v>0</v>
      </c>
      <c r="X219" s="203">
        <v>0</v>
      </c>
      <c r="Y219" s="208"/>
      <c r="Z219" s="203">
        <v>0</v>
      </c>
      <c r="AA219" s="203">
        <v>0</v>
      </c>
      <c r="AB219" s="203">
        <v>0</v>
      </c>
      <c r="AC219" s="203">
        <v>0</v>
      </c>
      <c r="AD219" s="203">
        <v>0</v>
      </c>
      <c r="AE219" s="208"/>
      <c r="AF219" s="203">
        <v>0</v>
      </c>
      <c r="AG219" s="203">
        <v>0</v>
      </c>
      <c r="AH219" s="203">
        <v>0</v>
      </c>
      <c r="AI219" s="203">
        <v>0</v>
      </c>
      <c r="AJ219" s="203">
        <v>0</v>
      </c>
      <c r="AK219" s="208"/>
      <c r="AL219" s="203">
        <v>0</v>
      </c>
      <c r="AM219" s="203">
        <v>0</v>
      </c>
      <c r="AN219" s="203">
        <v>0</v>
      </c>
      <c r="AO219" s="203">
        <v>0</v>
      </c>
      <c r="AP219" s="203">
        <v>0</v>
      </c>
      <c r="AQ219" s="208"/>
      <c r="AR219" s="203">
        <v>0</v>
      </c>
      <c r="AS219" s="203">
        <v>0</v>
      </c>
      <c r="AT219" s="203">
        <v>0</v>
      </c>
      <c r="AU219" s="203">
        <v>0</v>
      </c>
      <c r="AV219" s="203">
        <v>0</v>
      </c>
      <c r="AW219" s="208"/>
      <c r="AX219" s="203">
        <v>0</v>
      </c>
      <c r="AY219" s="203">
        <v>0</v>
      </c>
      <c r="AZ219" s="203">
        <v>0</v>
      </c>
      <c r="BA219" s="203">
        <v>0</v>
      </c>
      <c r="BB219" s="203">
        <v>0</v>
      </c>
      <c r="BC219" s="208"/>
      <c r="BD219" s="203">
        <v>0</v>
      </c>
      <c r="BE219" s="203">
        <v>0</v>
      </c>
      <c r="BF219" s="203">
        <v>0</v>
      </c>
      <c r="BG219" s="203">
        <v>0</v>
      </c>
      <c r="BH219" s="203">
        <v>0</v>
      </c>
      <c r="BI219" s="208"/>
      <c r="BJ219" s="203">
        <v>0</v>
      </c>
      <c r="BK219" s="203">
        <v>0</v>
      </c>
      <c r="BL219" s="203">
        <v>0</v>
      </c>
      <c r="BM219" s="203">
        <v>0</v>
      </c>
      <c r="BN219" s="203">
        <v>0</v>
      </c>
      <c r="BO219" s="208"/>
      <c r="BP219" s="203">
        <v>0</v>
      </c>
      <c r="BQ219" s="203">
        <v>0</v>
      </c>
      <c r="BR219" s="203">
        <v>0</v>
      </c>
      <c r="BS219" s="203">
        <v>0</v>
      </c>
      <c r="BT219" s="203">
        <v>0</v>
      </c>
      <c r="BU219" s="208"/>
      <c r="BV219" s="203">
        <v>0</v>
      </c>
      <c r="BW219" s="203">
        <v>0</v>
      </c>
      <c r="BX219" s="203">
        <v>0</v>
      </c>
      <c r="BY219" s="203">
        <v>0</v>
      </c>
      <c r="BZ219" s="203">
        <v>0</v>
      </c>
      <c r="CA219" s="208"/>
      <c r="CB219" s="203">
        <v>0</v>
      </c>
      <c r="CC219" s="203">
        <v>0</v>
      </c>
      <c r="CD219" s="203">
        <v>0</v>
      </c>
      <c r="CE219" s="203">
        <v>0</v>
      </c>
      <c r="CF219" s="203">
        <v>0</v>
      </c>
      <c r="CG219" s="208"/>
      <c r="CH219" s="203">
        <v>0</v>
      </c>
      <c r="CI219" s="203">
        <v>0</v>
      </c>
      <c r="CJ219" s="203">
        <v>0</v>
      </c>
      <c r="CK219" s="203">
        <v>0</v>
      </c>
      <c r="CL219" s="203">
        <v>0</v>
      </c>
      <c r="CM219" s="208"/>
    </row>
    <row r="220" spans="1:91" ht="12.75" customHeight="1" x14ac:dyDescent="0.2">
      <c r="A220" s="201" t="s">
        <v>114</v>
      </c>
      <c r="B220" s="203">
        <v>0</v>
      </c>
      <c r="C220" s="203">
        <v>0</v>
      </c>
      <c r="D220" s="203">
        <v>0</v>
      </c>
      <c r="E220" s="203">
        <v>0</v>
      </c>
      <c r="F220" s="203">
        <v>0</v>
      </c>
      <c r="G220" s="208"/>
      <c r="H220" s="203">
        <v>0</v>
      </c>
      <c r="I220" s="203">
        <v>0</v>
      </c>
      <c r="J220" s="203">
        <v>0</v>
      </c>
      <c r="K220" s="203">
        <v>0</v>
      </c>
      <c r="L220" s="203">
        <v>0</v>
      </c>
      <c r="M220" s="208"/>
      <c r="N220" s="203">
        <v>0</v>
      </c>
      <c r="O220" s="203">
        <v>0</v>
      </c>
      <c r="P220" s="203">
        <v>0</v>
      </c>
      <c r="Q220" s="203">
        <v>0</v>
      </c>
      <c r="R220" s="203">
        <v>0</v>
      </c>
      <c r="S220" s="208"/>
      <c r="T220" s="203">
        <v>0</v>
      </c>
      <c r="U220" s="203">
        <v>0</v>
      </c>
      <c r="V220" s="203">
        <v>0</v>
      </c>
      <c r="W220" s="203">
        <v>0</v>
      </c>
      <c r="X220" s="203">
        <v>0</v>
      </c>
      <c r="Y220" s="208"/>
      <c r="Z220" s="203">
        <v>0</v>
      </c>
      <c r="AA220" s="203">
        <v>0</v>
      </c>
      <c r="AB220" s="203">
        <v>0</v>
      </c>
      <c r="AC220" s="203">
        <v>0</v>
      </c>
      <c r="AD220" s="203">
        <v>0</v>
      </c>
      <c r="AE220" s="208"/>
      <c r="AF220" s="203">
        <v>0</v>
      </c>
      <c r="AG220" s="203">
        <v>0</v>
      </c>
      <c r="AH220" s="203">
        <v>0</v>
      </c>
      <c r="AI220" s="203">
        <v>0</v>
      </c>
      <c r="AJ220" s="203">
        <v>0</v>
      </c>
      <c r="AK220" s="208"/>
      <c r="AL220" s="203">
        <v>0</v>
      </c>
      <c r="AM220" s="203">
        <v>0</v>
      </c>
      <c r="AN220" s="203">
        <v>0</v>
      </c>
      <c r="AO220" s="203">
        <v>0</v>
      </c>
      <c r="AP220" s="203">
        <v>0</v>
      </c>
      <c r="AQ220" s="208"/>
      <c r="AR220" s="203">
        <v>0</v>
      </c>
      <c r="AS220" s="203">
        <v>0</v>
      </c>
      <c r="AT220" s="203">
        <v>0</v>
      </c>
      <c r="AU220" s="203">
        <v>0</v>
      </c>
      <c r="AV220" s="203">
        <v>0</v>
      </c>
      <c r="AW220" s="208"/>
      <c r="AX220" s="203">
        <v>0</v>
      </c>
      <c r="AY220" s="203">
        <v>0</v>
      </c>
      <c r="AZ220" s="203">
        <v>0</v>
      </c>
      <c r="BA220" s="203">
        <v>0</v>
      </c>
      <c r="BB220" s="203">
        <v>0</v>
      </c>
      <c r="BC220" s="208"/>
      <c r="BD220" s="203">
        <v>0</v>
      </c>
      <c r="BE220" s="203">
        <v>0</v>
      </c>
      <c r="BF220" s="203">
        <v>0</v>
      </c>
      <c r="BG220" s="203">
        <v>0</v>
      </c>
      <c r="BH220" s="203">
        <v>0</v>
      </c>
      <c r="BI220" s="208"/>
      <c r="BJ220" s="203">
        <v>0</v>
      </c>
      <c r="BK220" s="203">
        <v>0</v>
      </c>
      <c r="BL220" s="203">
        <v>0</v>
      </c>
      <c r="BM220" s="203">
        <v>0</v>
      </c>
      <c r="BN220" s="203">
        <v>0</v>
      </c>
      <c r="BO220" s="208"/>
      <c r="BP220" s="203">
        <v>0</v>
      </c>
      <c r="BQ220" s="203">
        <v>0</v>
      </c>
      <c r="BR220" s="203">
        <v>0</v>
      </c>
      <c r="BS220" s="203">
        <v>0</v>
      </c>
      <c r="BT220" s="203">
        <v>0</v>
      </c>
      <c r="BU220" s="208"/>
      <c r="BV220" s="203">
        <v>0</v>
      </c>
      <c r="BW220" s="203">
        <v>0</v>
      </c>
      <c r="BX220" s="203">
        <v>0</v>
      </c>
      <c r="BY220" s="203">
        <v>0</v>
      </c>
      <c r="BZ220" s="203">
        <v>0</v>
      </c>
      <c r="CA220" s="208"/>
      <c r="CB220" s="203">
        <v>0</v>
      </c>
      <c r="CC220" s="203">
        <v>0</v>
      </c>
      <c r="CD220" s="203">
        <v>0</v>
      </c>
      <c r="CE220" s="203">
        <v>0</v>
      </c>
      <c r="CF220" s="203">
        <v>0</v>
      </c>
      <c r="CG220" s="208"/>
      <c r="CH220" s="203">
        <v>0</v>
      </c>
      <c r="CI220" s="203">
        <v>0</v>
      </c>
      <c r="CJ220" s="203">
        <v>0</v>
      </c>
      <c r="CK220" s="203">
        <v>0</v>
      </c>
      <c r="CL220" s="203">
        <v>0</v>
      </c>
      <c r="CM220" s="208"/>
    </row>
    <row r="221" spans="1:91" ht="12.75" customHeight="1" x14ac:dyDescent="0.2">
      <c r="A221" s="103" t="s">
        <v>122</v>
      </c>
      <c r="B221" s="203">
        <v>0</v>
      </c>
      <c r="C221" s="203">
        <v>0</v>
      </c>
      <c r="D221" s="203">
        <v>0</v>
      </c>
      <c r="E221" s="203">
        <v>0</v>
      </c>
      <c r="F221" s="203">
        <v>0</v>
      </c>
      <c r="G221" s="208"/>
      <c r="H221" s="203">
        <v>0</v>
      </c>
      <c r="I221" s="203">
        <v>0</v>
      </c>
      <c r="J221" s="203">
        <v>0</v>
      </c>
      <c r="K221" s="203">
        <v>0</v>
      </c>
      <c r="L221" s="203">
        <v>0</v>
      </c>
      <c r="M221" s="208"/>
      <c r="N221" s="203">
        <v>0</v>
      </c>
      <c r="O221" s="203">
        <v>0</v>
      </c>
      <c r="P221" s="203">
        <v>0</v>
      </c>
      <c r="Q221" s="203">
        <v>0</v>
      </c>
      <c r="R221" s="203">
        <v>0</v>
      </c>
      <c r="S221" s="208"/>
      <c r="T221" s="203">
        <v>0</v>
      </c>
      <c r="U221" s="203">
        <v>0</v>
      </c>
      <c r="V221" s="203">
        <v>0</v>
      </c>
      <c r="W221" s="203">
        <v>0</v>
      </c>
      <c r="X221" s="203">
        <v>0</v>
      </c>
      <c r="Y221" s="208"/>
      <c r="Z221" s="203">
        <v>0</v>
      </c>
      <c r="AA221" s="203">
        <v>0</v>
      </c>
      <c r="AB221" s="203">
        <v>0</v>
      </c>
      <c r="AC221" s="203">
        <v>0</v>
      </c>
      <c r="AD221" s="203">
        <v>0</v>
      </c>
      <c r="AE221" s="208"/>
      <c r="AF221" s="203">
        <v>0</v>
      </c>
      <c r="AG221" s="203">
        <v>0</v>
      </c>
      <c r="AH221" s="203">
        <v>0</v>
      </c>
      <c r="AI221" s="203">
        <v>0</v>
      </c>
      <c r="AJ221" s="203">
        <v>0</v>
      </c>
      <c r="AK221" s="208"/>
      <c r="AL221" s="203">
        <v>0</v>
      </c>
      <c r="AM221" s="203">
        <v>0</v>
      </c>
      <c r="AN221" s="203">
        <v>0</v>
      </c>
      <c r="AO221" s="203">
        <v>0</v>
      </c>
      <c r="AP221" s="203">
        <v>0</v>
      </c>
      <c r="AQ221" s="208"/>
      <c r="AR221" s="203">
        <v>0</v>
      </c>
      <c r="AS221" s="203">
        <v>0</v>
      </c>
      <c r="AT221" s="203">
        <v>0</v>
      </c>
      <c r="AU221" s="203">
        <v>0</v>
      </c>
      <c r="AV221" s="203">
        <v>0</v>
      </c>
      <c r="AW221" s="208"/>
      <c r="AX221" s="203">
        <v>0</v>
      </c>
      <c r="AY221" s="203">
        <v>0</v>
      </c>
      <c r="AZ221" s="203">
        <v>0</v>
      </c>
      <c r="BA221" s="203">
        <v>0</v>
      </c>
      <c r="BB221" s="203">
        <v>0</v>
      </c>
      <c r="BC221" s="208"/>
      <c r="BD221" s="203">
        <v>0</v>
      </c>
      <c r="BE221" s="203">
        <v>0</v>
      </c>
      <c r="BF221" s="203">
        <v>0</v>
      </c>
      <c r="BG221" s="203">
        <v>0</v>
      </c>
      <c r="BH221" s="203">
        <v>0</v>
      </c>
      <c r="BI221" s="208"/>
      <c r="BJ221" s="203">
        <v>0</v>
      </c>
      <c r="BK221" s="203">
        <v>0</v>
      </c>
      <c r="BL221" s="203">
        <v>0</v>
      </c>
      <c r="BM221" s="203">
        <v>0</v>
      </c>
      <c r="BN221" s="203">
        <v>0</v>
      </c>
      <c r="BO221" s="208"/>
      <c r="BP221" s="203">
        <v>0</v>
      </c>
      <c r="BQ221" s="203">
        <v>0</v>
      </c>
      <c r="BR221" s="203">
        <v>0</v>
      </c>
      <c r="BS221" s="203">
        <v>0</v>
      </c>
      <c r="BT221" s="203">
        <v>0</v>
      </c>
      <c r="BU221" s="208"/>
      <c r="BV221" s="203">
        <v>0</v>
      </c>
      <c r="BW221" s="203">
        <v>0</v>
      </c>
      <c r="BX221" s="203">
        <v>0</v>
      </c>
      <c r="BY221" s="203">
        <v>0</v>
      </c>
      <c r="BZ221" s="203">
        <v>0</v>
      </c>
      <c r="CA221" s="208"/>
      <c r="CB221" s="203">
        <v>0</v>
      </c>
      <c r="CC221" s="203">
        <v>0</v>
      </c>
      <c r="CD221" s="203">
        <v>0</v>
      </c>
      <c r="CE221" s="203">
        <v>0</v>
      </c>
      <c r="CF221" s="203">
        <v>0</v>
      </c>
      <c r="CG221" s="208"/>
      <c r="CH221" s="203">
        <v>0</v>
      </c>
      <c r="CI221" s="203">
        <v>0</v>
      </c>
      <c r="CJ221" s="203">
        <v>0</v>
      </c>
      <c r="CK221" s="203">
        <v>0</v>
      </c>
      <c r="CL221" s="203">
        <v>0</v>
      </c>
      <c r="CM221" s="208"/>
    </row>
    <row r="222" spans="1:91" ht="12.75" customHeight="1" x14ac:dyDescent="0.2">
      <c r="A222" s="103" t="s">
        <v>123</v>
      </c>
      <c r="B222" s="203">
        <v>0</v>
      </c>
      <c r="C222" s="203">
        <v>0</v>
      </c>
      <c r="D222" s="203">
        <v>0</v>
      </c>
      <c r="E222" s="203">
        <v>0</v>
      </c>
      <c r="F222" s="203">
        <v>0</v>
      </c>
      <c r="G222" s="208"/>
      <c r="H222" s="203">
        <v>0</v>
      </c>
      <c r="I222" s="203">
        <v>0</v>
      </c>
      <c r="J222" s="203">
        <v>0</v>
      </c>
      <c r="K222" s="203">
        <v>0</v>
      </c>
      <c r="L222" s="203">
        <v>0</v>
      </c>
      <c r="M222" s="208"/>
      <c r="N222" s="203">
        <v>0</v>
      </c>
      <c r="O222" s="203">
        <v>0</v>
      </c>
      <c r="P222" s="203">
        <v>0</v>
      </c>
      <c r="Q222" s="203">
        <v>0</v>
      </c>
      <c r="R222" s="203">
        <v>0</v>
      </c>
      <c r="S222" s="208"/>
      <c r="T222" s="203">
        <v>0</v>
      </c>
      <c r="U222" s="203">
        <v>0</v>
      </c>
      <c r="V222" s="203">
        <v>0</v>
      </c>
      <c r="W222" s="203">
        <v>0</v>
      </c>
      <c r="X222" s="203">
        <v>0</v>
      </c>
      <c r="Y222" s="208"/>
      <c r="Z222" s="203">
        <v>0</v>
      </c>
      <c r="AA222" s="203">
        <v>0</v>
      </c>
      <c r="AB222" s="203">
        <v>0</v>
      </c>
      <c r="AC222" s="203">
        <v>0</v>
      </c>
      <c r="AD222" s="203">
        <v>0</v>
      </c>
      <c r="AE222" s="208"/>
      <c r="AF222" s="203">
        <v>0</v>
      </c>
      <c r="AG222" s="203">
        <v>0</v>
      </c>
      <c r="AH222" s="203">
        <v>0</v>
      </c>
      <c r="AI222" s="203">
        <v>0</v>
      </c>
      <c r="AJ222" s="203">
        <v>0</v>
      </c>
      <c r="AK222" s="208"/>
      <c r="AL222" s="203">
        <v>0</v>
      </c>
      <c r="AM222" s="203">
        <v>0</v>
      </c>
      <c r="AN222" s="203">
        <v>0</v>
      </c>
      <c r="AO222" s="203">
        <v>0</v>
      </c>
      <c r="AP222" s="203">
        <v>0</v>
      </c>
      <c r="AQ222" s="208"/>
      <c r="AR222" s="203">
        <v>0</v>
      </c>
      <c r="AS222" s="203">
        <v>0</v>
      </c>
      <c r="AT222" s="203">
        <v>0</v>
      </c>
      <c r="AU222" s="203">
        <v>0</v>
      </c>
      <c r="AV222" s="203">
        <v>0</v>
      </c>
      <c r="AW222" s="208"/>
      <c r="AX222" s="203">
        <v>0</v>
      </c>
      <c r="AY222" s="203">
        <v>0</v>
      </c>
      <c r="AZ222" s="203">
        <v>0</v>
      </c>
      <c r="BA222" s="203">
        <v>0</v>
      </c>
      <c r="BB222" s="203">
        <v>0</v>
      </c>
      <c r="BC222" s="208"/>
      <c r="BD222" s="203">
        <v>0</v>
      </c>
      <c r="BE222" s="203">
        <v>0</v>
      </c>
      <c r="BF222" s="203">
        <v>0</v>
      </c>
      <c r="BG222" s="203">
        <v>0</v>
      </c>
      <c r="BH222" s="203">
        <v>0</v>
      </c>
      <c r="BI222" s="208"/>
      <c r="BJ222" s="203">
        <v>0</v>
      </c>
      <c r="BK222" s="203">
        <v>0</v>
      </c>
      <c r="BL222" s="203">
        <v>0</v>
      </c>
      <c r="BM222" s="203">
        <v>0</v>
      </c>
      <c r="BN222" s="203">
        <v>0</v>
      </c>
      <c r="BO222" s="208"/>
      <c r="BP222" s="203">
        <v>0</v>
      </c>
      <c r="BQ222" s="203">
        <v>0</v>
      </c>
      <c r="BR222" s="203">
        <v>0</v>
      </c>
      <c r="BS222" s="203">
        <v>0</v>
      </c>
      <c r="BT222" s="203">
        <v>0</v>
      </c>
      <c r="BU222" s="208"/>
      <c r="BV222" s="203">
        <v>0</v>
      </c>
      <c r="BW222" s="203">
        <v>0</v>
      </c>
      <c r="BX222" s="203">
        <v>0</v>
      </c>
      <c r="BY222" s="203">
        <v>0</v>
      </c>
      <c r="BZ222" s="203">
        <v>0</v>
      </c>
      <c r="CA222" s="208"/>
      <c r="CB222" s="203">
        <v>0</v>
      </c>
      <c r="CC222" s="203">
        <v>0</v>
      </c>
      <c r="CD222" s="203">
        <v>0</v>
      </c>
      <c r="CE222" s="203">
        <v>0</v>
      </c>
      <c r="CF222" s="203">
        <v>0</v>
      </c>
      <c r="CG222" s="208"/>
      <c r="CH222" s="203">
        <v>0</v>
      </c>
      <c r="CI222" s="203">
        <v>0</v>
      </c>
      <c r="CJ222" s="203">
        <v>0</v>
      </c>
      <c r="CK222" s="203">
        <v>0</v>
      </c>
      <c r="CL222" s="203">
        <v>0</v>
      </c>
      <c r="CM222" s="208"/>
    </row>
    <row r="223" spans="1:91" ht="12.75" customHeight="1" x14ac:dyDescent="0.2">
      <c r="A223" s="103" t="s">
        <v>91</v>
      </c>
      <c r="B223" s="203">
        <v>0</v>
      </c>
      <c r="C223" s="203">
        <v>0</v>
      </c>
      <c r="D223" s="203">
        <v>0</v>
      </c>
      <c r="E223" s="203">
        <v>0</v>
      </c>
      <c r="F223" s="203">
        <v>0</v>
      </c>
      <c r="G223" s="208"/>
      <c r="H223" s="203">
        <v>0</v>
      </c>
      <c r="I223" s="203">
        <v>0</v>
      </c>
      <c r="J223" s="203">
        <v>0</v>
      </c>
      <c r="K223" s="203">
        <v>0</v>
      </c>
      <c r="L223" s="203">
        <v>0</v>
      </c>
      <c r="M223" s="208"/>
      <c r="N223" s="203">
        <v>0</v>
      </c>
      <c r="O223" s="203">
        <v>0</v>
      </c>
      <c r="P223" s="203">
        <v>0</v>
      </c>
      <c r="Q223" s="203">
        <v>0</v>
      </c>
      <c r="R223" s="203">
        <v>0</v>
      </c>
      <c r="S223" s="208"/>
      <c r="T223" s="203">
        <v>0</v>
      </c>
      <c r="U223" s="203">
        <v>0</v>
      </c>
      <c r="V223" s="203">
        <v>0</v>
      </c>
      <c r="W223" s="203">
        <v>0</v>
      </c>
      <c r="X223" s="203">
        <v>0</v>
      </c>
      <c r="Y223" s="208"/>
      <c r="Z223" s="203">
        <v>0</v>
      </c>
      <c r="AA223" s="203">
        <v>0</v>
      </c>
      <c r="AB223" s="203">
        <v>0</v>
      </c>
      <c r="AC223" s="203">
        <v>0</v>
      </c>
      <c r="AD223" s="203">
        <v>0</v>
      </c>
      <c r="AE223" s="208"/>
      <c r="AF223" s="203">
        <v>0</v>
      </c>
      <c r="AG223" s="203">
        <v>0</v>
      </c>
      <c r="AH223" s="203">
        <v>0</v>
      </c>
      <c r="AI223" s="203">
        <v>0</v>
      </c>
      <c r="AJ223" s="203">
        <v>0</v>
      </c>
      <c r="AK223" s="208"/>
      <c r="AL223" s="203">
        <v>0</v>
      </c>
      <c r="AM223" s="203">
        <v>0</v>
      </c>
      <c r="AN223" s="203">
        <v>0</v>
      </c>
      <c r="AO223" s="203">
        <v>0</v>
      </c>
      <c r="AP223" s="203">
        <v>0</v>
      </c>
      <c r="AQ223" s="208"/>
      <c r="AR223" s="203">
        <v>0</v>
      </c>
      <c r="AS223" s="203">
        <v>0</v>
      </c>
      <c r="AT223" s="203">
        <v>0</v>
      </c>
      <c r="AU223" s="203">
        <v>0</v>
      </c>
      <c r="AV223" s="203">
        <v>0</v>
      </c>
      <c r="AW223" s="208"/>
      <c r="AX223" s="203">
        <v>0</v>
      </c>
      <c r="AY223" s="203">
        <v>0</v>
      </c>
      <c r="AZ223" s="203">
        <v>0</v>
      </c>
      <c r="BA223" s="203">
        <v>0</v>
      </c>
      <c r="BB223" s="203">
        <v>0</v>
      </c>
      <c r="BC223" s="208"/>
      <c r="BD223" s="203">
        <v>0</v>
      </c>
      <c r="BE223" s="203">
        <v>0</v>
      </c>
      <c r="BF223" s="203">
        <v>0</v>
      </c>
      <c r="BG223" s="203">
        <v>0</v>
      </c>
      <c r="BH223" s="203">
        <v>0</v>
      </c>
      <c r="BI223" s="208"/>
      <c r="BJ223" s="203">
        <v>0</v>
      </c>
      <c r="BK223" s="203">
        <v>0</v>
      </c>
      <c r="BL223" s="203">
        <v>0</v>
      </c>
      <c r="BM223" s="203">
        <v>0</v>
      </c>
      <c r="BN223" s="203">
        <v>0</v>
      </c>
      <c r="BO223" s="208"/>
      <c r="BP223" s="203">
        <v>0</v>
      </c>
      <c r="BQ223" s="203">
        <v>0</v>
      </c>
      <c r="BR223" s="203">
        <v>0</v>
      </c>
      <c r="BS223" s="203">
        <v>0</v>
      </c>
      <c r="BT223" s="203">
        <v>0</v>
      </c>
      <c r="BU223" s="208"/>
      <c r="BV223" s="203">
        <v>0</v>
      </c>
      <c r="BW223" s="203">
        <v>0</v>
      </c>
      <c r="BX223" s="203">
        <v>0</v>
      </c>
      <c r="BY223" s="203">
        <v>0</v>
      </c>
      <c r="BZ223" s="203">
        <v>0</v>
      </c>
      <c r="CA223" s="208"/>
      <c r="CB223" s="203">
        <v>0</v>
      </c>
      <c r="CC223" s="203">
        <v>0</v>
      </c>
      <c r="CD223" s="203">
        <v>0</v>
      </c>
      <c r="CE223" s="203">
        <v>0</v>
      </c>
      <c r="CF223" s="203">
        <v>0</v>
      </c>
      <c r="CG223" s="208"/>
      <c r="CH223" s="203">
        <v>0</v>
      </c>
      <c r="CI223" s="203">
        <v>0</v>
      </c>
      <c r="CJ223" s="203">
        <v>0</v>
      </c>
      <c r="CK223" s="203">
        <v>0</v>
      </c>
      <c r="CL223" s="203">
        <v>0</v>
      </c>
      <c r="CM223" s="208"/>
    </row>
    <row r="224" spans="1:91" ht="12.75" customHeight="1" x14ac:dyDescent="0.2">
      <c r="A224" s="104" t="s">
        <v>1</v>
      </c>
      <c r="B224" s="203">
        <v>0</v>
      </c>
      <c r="C224" s="203">
        <v>0</v>
      </c>
      <c r="D224" s="203">
        <v>0</v>
      </c>
      <c r="E224" s="203">
        <v>0</v>
      </c>
      <c r="F224" s="203">
        <v>0</v>
      </c>
      <c r="G224" s="208"/>
      <c r="H224" s="203">
        <v>0</v>
      </c>
      <c r="I224" s="203">
        <v>0</v>
      </c>
      <c r="J224" s="203">
        <v>0</v>
      </c>
      <c r="K224" s="203">
        <v>0</v>
      </c>
      <c r="L224" s="203">
        <v>0</v>
      </c>
      <c r="M224" s="208"/>
      <c r="N224" s="203">
        <v>0</v>
      </c>
      <c r="O224" s="203">
        <v>0</v>
      </c>
      <c r="P224" s="203">
        <v>0</v>
      </c>
      <c r="Q224" s="203">
        <v>0</v>
      </c>
      <c r="R224" s="203">
        <v>0</v>
      </c>
      <c r="S224" s="208"/>
      <c r="T224" s="203">
        <v>0</v>
      </c>
      <c r="U224" s="203">
        <v>0</v>
      </c>
      <c r="V224" s="203">
        <v>0</v>
      </c>
      <c r="W224" s="203">
        <v>0</v>
      </c>
      <c r="X224" s="203">
        <v>0</v>
      </c>
      <c r="Y224" s="208"/>
      <c r="Z224" s="203">
        <v>0</v>
      </c>
      <c r="AA224" s="203">
        <v>0</v>
      </c>
      <c r="AB224" s="203">
        <v>0</v>
      </c>
      <c r="AC224" s="203">
        <v>0</v>
      </c>
      <c r="AD224" s="203">
        <v>0</v>
      </c>
      <c r="AE224" s="208"/>
      <c r="AF224" s="203">
        <v>0</v>
      </c>
      <c r="AG224" s="203">
        <v>0</v>
      </c>
      <c r="AH224" s="203">
        <v>0</v>
      </c>
      <c r="AI224" s="203">
        <v>0</v>
      </c>
      <c r="AJ224" s="203">
        <v>0</v>
      </c>
      <c r="AK224" s="208"/>
      <c r="AL224" s="203">
        <v>0</v>
      </c>
      <c r="AM224" s="203">
        <v>0</v>
      </c>
      <c r="AN224" s="203">
        <v>0</v>
      </c>
      <c r="AO224" s="203">
        <v>0</v>
      </c>
      <c r="AP224" s="203">
        <v>0</v>
      </c>
      <c r="AQ224" s="208"/>
      <c r="AR224" s="203">
        <v>0</v>
      </c>
      <c r="AS224" s="203">
        <v>0</v>
      </c>
      <c r="AT224" s="203">
        <v>0</v>
      </c>
      <c r="AU224" s="203">
        <v>0</v>
      </c>
      <c r="AV224" s="203">
        <v>0</v>
      </c>
      <c r="AW224" s="208"/>
      <c r="AX224" s="203">
        <v>0</v>
      </c>
      <c r="AY224" s="203">
        <v>0</v>
      </c>
      <c r="AZ224" s="203">
        <v>0</v>
      </c>
      <c r="BA224" s="203">
        <v>0</v>
      </c>
      <c r="BB224" s="203">
        <v>0</v>
      </c>
      <c r="BC224" s="208"/>
      <c r="BD224" s="203">
        <v>0</v>
      </c>
      <c r="BE224" s="203">
        <v>0</v>
      </c>
      <c r="BF224" s="203">
        <v>0</v>
      </c>
      <c r="BG224" s="203">
        <v>0</v>
      </c>
      <c r="BH224" s="203">
        <v>0</v>
      </c>
      <c r="BI224" s="208"/>
      <c r="BJ224" s="203">
        <v>0</v>
      </c>
      <c r="BK224" s="203">
        <v>0</v>
      </c>
      <c r="BL224" s="203">
        <v>0</v>
      </c>
      <c r="BM224" s="203">
        <v>0</v>
      </c>
      <c r="BN224" s="203">
        <v>0</v>
      </c>
      <c r="BO224" s="208"/>
      <c r="BP224" s="203">
        <v>0</v>
      </c>
      <c r="BQ224" s="203">
        <v>0</v>
      </c>
      <c r="BR224" s="203">
        <v>0</v>
      </c>
      <c r="BS224" s="203">
        <v>0</v>
      </c>
      <c r="BT224" s="203">
        <v>0</v>
      </c>
      <c r="BU224" s="208"/>
      <c r="BV224" s="203">
        <v>0</v>
      </c>
      <c r="BW224" s="203">
        <v>0</v>
      </c>
      <c r="BX224" s="203">
        <v>0</v>
      </c>
      <c r="BY224" s="203">
        <v>0</v>
      </c>
      <c r="BZ224" s="203">
        <v>0</v>
      </c>
      <c r="CA224" s="208"/>
      <c r="CB224" s="203">
        <v>0</v>
      </c>
      <c r="CC224" s="203">
        <v>0</v>
      </c>
      <c r="CD224" s="203">
        <v>0</v>
      </c>
      <c r="CE224" s="203">
        <v>0</v>
      </c>
      <c r="CF224" s="203">
        <v>0</v>
      </c>
      <c r="CG224" s="208"/>
      <c r="CH224" s="203">
        <v>0</v>
      </c>
      <c r="CI224" s="203">
        <v>0</v>
      </c>
      <c r="CJ224" s="203">
        <v>0</v>
      </c>
      <c r="CK224" s="203">
        <v>0</v>
      </c>
      <c r="CL224" s="203">
        <v>0</v>
      </c>
      <c r="CM224" s="208"/>
    </row>
    <row r="225" spans="1:91" ht="12.75" customHeight="1" x14ac:dyDescent="0.2">
      <c r="A225" s="104" t="s">
        <v>92</v>
      </c>
      <c r="B225" s="203">
        <v>0</v>
      </c>
      <c r="C225" s="203">
        <v>0</v>
      </c>
      <c r="D225" s="203">
        <v>0</v>
      </c>
      <c r="E225" s="203">
        <v>0</v>
      </c>
      <c r="F225" s="203">
        <v>0</v>
      </c>
      <c r="G225" s="208"/>
      <c r="H225" s="203">
        <v>0</v>
      </c>
      <c r="I225" s="203">
        <v>0</v>
      </c>
      <c r="J225" s="203">
        <v>0</v>
      </c>
      <c r="K225" s="203">
        <v>0</v>
      </c>
      <c r="L225" s="203">
        <v>0</v>
      </c>
      <c r="M225" s="208"/>
      <c r="N225" s="203">
        <v>0</v>
      </c>
      <c r="O225" s="203">
        <v>0</v>
      </c>
      <c r="P225" s="203">
        <v>0</v>
      </c>
      <c r="Q225" s="203">
        <v>0</v>
      </c>
      <c r="R225" s="203">
        <v>0</v>
      </c>
      <c r="S225" s="208"/>
      <c r="T225" s="203">
        <v>0</v>
      </c>
      <c r="U225" s="203">
        <v>0</v>
      </c>
      <c r="V225" s="203">
        <v>0</v>
      </c>
      <c r="W225" s="203">
        <v>0</v>
      </c>
      <c r="X225" s="203">
        <v>0</v>
      </c>
      <c r="Y225" s="208"/>
      <c r="Z225" s="203">
        <v>0</v>
      </c>
      <c r="AA225" s="203">
        <v>0</v>
      </c>
      <c r="AB225" s="203">
        <v>0</v>
      </c>
      <c r="AC225" s="203">
        <v>0</v>
      </c>
      <c r="AD225" s="203">
        <v>0</v>
      </c>
      <c r="AE225" s="208"/>
      <c r="AF225" s="203">
        <v>0</v>
      </c>
      <c r="AG225" s="203">
        <v>0</v>
      </c>
      <c r="AH225" s="203">
        <v>0</v>
      </c>
      <c r="AI225" s="203">
        <v>0</v>
      </c>
      <c r="AJ225" s="203">
        <v>0</v>
      </c>
      <c r="AK225" s="208"/>
      <c r="AL225" s="203">
        <v>0</v>
      </c>
      <c r="AM225" s="203">
        <v>0</v>
      </c>
      <c r="AN225" s="203">
        <v>0</v>
      </c>
      <c r="AO225" s="203">
        <v>0</v>
      </c>
      <c r="AP225" s="203">
        <v>0</v>
      </c>
      <c r="AQ225" s="208"/>
      <c r="AR225" s="203">
        <v>0</v>
      </c>
      <c r="AS225" s="203">
        <v>0</v>
      </c>
      <c r="AT225" s="203">
        <v>0</v>
      </c>
      <c r="AU225" s="203">
        <v>0</v>
      </c>
      <c r="AV225" s="203">
        <v>0</v>
      </c>
      <c r="AW225" s="208"/>
      <c r="AX225" s="203">
        <v>0</v>
      </c>
      <c r="AY225" s="203">
        <v>0</v>
      </c>
      <c r="AZ225" s="203">
        <v>0</v>
      </c>
      <c r="BA225" s="203">
        <v>0</v>
      </c>
      <c r="BB225" s="203">
        <v>0</v>
      </c>
      <c r="BC225" s="208"/>
      <c r="BD225" s="203">
        <v>0</v>
      </c>
      <c r="BE225" s="203">
        <v>0</v>
      </c>
      <c r="BF225" s="203">
        <v>0</v>
      </c>
      <c r="BG225" s="203">
        <v>0</v>
      </c>
      <c r="BH225" s="203">
        <v>0</v>
      </c>
      <c r="BI225" s="208"/>
      <c r="BJ225" s="203">
        <v>0</v>
      </c>
      <c r="BK225" s="203">
        <v>0</v>
      </c>
      <c r="BL225" s="203">
        <v>0</v>
      </c>
      <c r="BM225" s="203">
        <v>0</v>
      </c>
      <c r="BN225" s="203">
        <v>0</v>
      </c>
      <c r="BO225" s="208"/>
      <c r="BP225" s="203">
        <v>0</v>
      </c>
      <c r="BQ225" s="203">
        <v>0</v>
      </c>
      <c r="BR225" s="203">
        <v>0</v>
      </c>
      <c r="BS225" s="203">
        <v>0</v>
      </c>
      <c r="BT225" s="203">
        <v>0</v>
      </c>
      <c r="BU225" s="208"/>
      <c r="BV225" s="203">
        <v>0</v>
      </c>
      <c r="BW225" s="203">
        <v>0</v>
      </c>
      <c r="BX225" s="203">
        <v>0</v>
      </c>
      <c r="BY225" s="203">
        <v>0</v>
      </c>
      <c r="BZ225" s="203">
        <v>0</v>
      </c>
      <c r="CA225" s="208"/>
      <c r="CB225" s="203">
        <v>0</v>
      </c>
      <c r="CC225" s="203">
        <v>0</v>
      </c>
      <c r="CD225" s="203">
        <v>0</v>
      </c>
      <c r="CE225" s="203">
        <v>0</v>
      </c>
      <c r="CF225" s="203">
        <v>0</v>
      </c>
      <c r="CG225" s="208"/>
      <c r="CH225" s="203">
        <v>0</v>
      </c>
      <c r="CI225" s="203">
        <v>0</v>
      </c>
      <c r="CJ225" s="203">
        <v>0</v>
      </c>
      <c r="CK225" s="203">
        <v>0</v>
      </c>
      <c r="CL225" s="203">
        <v>0</v>
      </c>
      <c r="CM225" s="208"/>
    </row>
    <row r="226" spans="1:91" ht="12.75" customHeight="1" x14ac:dyDescent="0.2">
      <c r="A226" s="88" t="s">
        <v>124</v>
      </c>
      <c r="B226" s="203">
        <v>0</v>
      </c>
      <c r="C226" s="203">
        <v>0</v>
      </c>
      <c r="D226" s="203">
        <v>0</v>
      </c>
      <c r="E226" s="203">
        <v>0</v>
      </c>
      <c r="F226" s="203">
        <v>0</v>
      </c>
      <c r="G226" s="208"/>
      <c r="H226" s="203">
        <v>0</v>
      </c>
      <c r="I226" s="203">
        <v>0</v>
      </c>
      <c r="J226" s="203">
        <v>0</v>
      </c>
      <c r="K226" s="203">
        <v>0</v>
      </c>
      <c r="L226" s="203">
        <v>0</v>
      </c>
      <c r="M226" s="208"/>
      <c r="N226" s="203">
        <v>0</v>
      </c>
      <c r="O226" s="203">
        <v>0</v>
      </c>
      <c r="P226" s="203">
        <v>0</v>
      </c>
      <c r="Q226" s="203">
        <v>0</v>
      </c>
      <c r="R226" s="203">
        <v>0</v>
      </c>
      <c r="S226" s="208"/>
      <c r="T226" s="203">
        <v>0</v>
      </c>
      <c r="U226" s="203">
        <v>0</v>
      </c>
      <c r="V226" s="203">
        <v>0</v>
      </c>
      <c r="W226" s="203">
        <v>0</v>
      </c>
      <c r="X226" s="203">
        <v>0</v>
      </c>
      <c r="Y226" s="208"/>
      <c r="Z226" s="203">
        <v>0</v>
      </c>
      <c r="AA226" s="203">
        <v>0</v>
      </c>
      <c r="AB226" s="203">
        <v>0</v>
      </c>
      <c r="AC226" s="203">
        <v>0</v>
      </c>
      <c r="AD226" s="203">
        <v>0</v>
      </c>
      <c r="AE226" s="208"/>
      <c r="AF226" s="203">
        <v>0</v>
      </c>
      <c r="AG226" s="203">
        <v>0</v>
      </c>
      <c r="AH226" s="203">
        <v>0</v>
      </c>
      <c r="AI226" s="203">
        <v>0</v>
      </c>
      <c r="AJ226" s="203">
        <v>0</v>
      </c>
      <c r="AK226" s="208"/>
      <c r="AL226" s="203">
        <v>0</v>
      </c>
      <c r="AM226" s="203">
        <v>0</v>
      </c>
      <c r="AN226" s="203">
        <v>0</v>
      </c>
      <c r="AO226" s="203">
        <v>0</v>
      </c>
      <c r="AP226" s="203">
        <v>0</v>
      </c>
      <c r="AQ226" s="208"/>
      <c r="AR226" s="203">
        <v>0</v>
      </c>
      <c r="AS226" s="203">
        <v>0</v>
      </c>
      <c r="AT226" s="203">
        <v>0</v>
      </c>
      <c r="AU226" s="203">
        <v>0</v>
      </c>
      <c r="AV226" s="203">
        <v>0</v>
      </c>
      <c r="AW226" s="208"/>
      <c r="AX226" s="203">
        <v>0</v>
      </c>
      <c r="AY226" s="203">
        <v>0</v>
      </c>
      <c r="AZ226" s="203">
        <v>0</v>
      </c>
      <c r="BA226" s="203">
        <v>0</v>
      </c>
      <c r="BB226" s="203">
        <v>0</v>
      </c>
      <c r="BC226" s="208"/>
      <c r="BD226" s="203">
        <v>0</v>
      </c>
      <c r="BE226" s="203">
        <v>0</v>
      </c>
      <c r="BF226" s="203">
        <v>0</v>
      </c>
      <c r="BG226" s="203">
        <v>0</v>
      </c>
      <c r="BH226" s="203">
        <v>0</v>
      </c>
      <c r="BI226" s="208"/>
      <c r="BJ226" s="203">
        <v>0</v>
      </c>
      <c r="BK226" s="203">
        <v>0</v>
      </c>
      <c r="BL226" s="203">
        <v>0</v>
      </c>
      <c r="BM226" s="203">
        <v>0</v>
      </c>
      <c r="BN226" s="203">
        <v>0</v>
      </c>
      <c r="BO226" s="208"/>
      <c r="BP226" s="203">
        <v>0</v>
      </c>
      <c r="BQ226" s="203">
        <v>0</v>
      </c>
      <c r="BR226" s="203">
        <v>0</v>
      </c>
      <c r="BS226" s="203">
        <v>0</v>
      </c>
      <c r="BT226" s="203">
        <v>0</v>
      </c>
      <c r="BU226" s="208"/>
      <c r="BV226" s="203">
        <v>0</v>
      </c>
      <c r="BW226" s="203">
        <v>0</v>
      </c>
      <c r="BX226" s="203">
        <v>0</v>
      </c>
      <c r="BY226" s="203">
        <v>0</v>
      </c>
      <c r="BZ226" s="203">
        <v>0</v>
      </c>
      <c r="CA226" s="208"/>
      <c r="CB226" s="203">
        <v>0</v>
      </c>
      <c r="CC226" s="203">
        <v>0</v>
      </c>
      <c r="CD226" s="203">
        <v>0</v>
      </c>
      <c r="CE226" s="203">
        <v>0</v>
      </c>
      <c r="CF226" s="203">
        <v>0</v>
      </c>
      <c r="CG226" s="208"/>
      <c r="CH226" s="203">
        <v>0</v>
      </c>
      <c r="CI226" s="203">
        <v>0</v>
      </c>
      <c r="CJ226" s="203">
        <v>0</v>
      </c>
      <c r="CK226" s="203">
        <v>0</v>
      </c>
      <c r="CL226" s="203">
        <v>0</v>
      </c>
      <c r="CM226" s="208"/>
    </row>
    <row r="227" spans="1:91" ht="12.75" customHeight="1" x14ac:dyDescent="0.2">
      <c r="A227" s="88" t="s">
        <v>94</v>
      </c>
      <c r="B227" s="203">
        <v>0</v>
      </c>
      <c r="C227" s="203">
        <v>0</v>
      </c>
      <c r="D227" s="203">
        <v>0</v>
      </c>
      <c r="E227" s="203">
        <v>0</v>
      </c>
      <c r="F227" s="203">
        <v>0</v>
      </c>
      <c r="G227" s="208"/>
      <c r="H227" s="203">
        <v>0</v>
      </c>
      <c r="I227" s="203">
        <v>0</v>
      </c>
      <c r="J227" s="203">
        <v>0</v>
      </c>
      <c r="K227" s="203">
        <v>0</v>
      </c>
      <c r="L227" s="203">
        <v>0</v>
      </c>
      <c r="M227" s="208"/>
      <c r="N227" s="203">
        <v>0</v>
      </c>
      <c r="O227" s="203">
        <v>0</v>
      </c>
      <c r="P227" s="203">
        <v>0</v>
      </c>
      <c r="Q227" s="203">
        <v>0</v>
      </c>
      <c r="R227" s="203">
        <v>0</v>
      </c>
      <c r="S227" s="208"/>
      <c r="T227" s="203">
        <v>0</v>
      </c>
      <c r="U227" s="203">
        <v>0</v>
      </c>
      <c r="V227" s="203">
        <v>0</v>
      </c>
      <c r="W227" s="203">
        <v>0</v>
      </c>
      <c r="X227" s="203">
        <v>0</v>
      </c>
      <c r="Y227" s="208"/>
      <c r="Z227" s="203">
        <v>0</v>
      </c>
      <c r="AA227" s="203">
        <v>0</v>
      </c>
      <c r="AB227" s="203">
        <v>0</v>
      </c>
      <c r="AC227" s="203">
        <v>0</v>
      </c>
      <c r="AD227" s="203">
        <v>0</v>
      </c>
      <c r="AE227" s="208"/>
      <c r="AF227" s="203">
        <v>0</v>
      </c>
      <c r="AG227" s="203">
        <v>0</v>
      </c>
      <c r="AH227" s="203">
        <v>0</v>
      </c>
      <c r="AI227" s="203">
        <v>0</v>
      </c>
      <c r="AJ227" s="203">
        <v>0</v>
      </c>
      <c r="AK227" s="208"/>
      <c r="AL227" s="203">
        <v>0</v>
      </c>
      <c r="AM227" s="203">
        <v>0</v>
      </c>
      <c r="AN227" s="203">
        <v>0</v>
      </c>
      <c r="AO227" s="203">
        <v>0</v>
      </c>
      <c r="AP227" s="203">
        <v>0</v>
      </c>
      <c r="AQ227" s="208"/>
      <c r="AR227" s="203">
        <v>0</v>
      </c>
      <c r="AS227" s="203">
        <v>0</v>
      </c>
      <c r="AT227" s="203">
        <v>0</v>
      </c>
      <c r="AU227" s="203">
        <v>0</v>
      </c>
      <c r="AV227" s="203">
        <v>0</v>
      </c>
      <c r="AW227" s="208"/>
      <c r="AX227" s="203">
        <v>0</v>
      </c>
      <c r="AY227" s="203">
        <v>0</v>
      </c>
      <c r="AZ227" s="203">
        <v>0</v>
      </c>
      <c r="BA227" s="203">
        <v>0</v>
      </c>
      <c r="BB227" s="203">
        <v>0</v>
      </c>
      <c r="BC227" s="208"/>
      <c r="BD227" s="203">
        <v>0</v>
      </c>
      <c r="BE227" s="203">
        <v>0</v>
      </c>
      <c r="BF227" s="203">
        <v>0</v>
      </c>
      <c r="BG227" s="203">
        <v>0</v>
      </c>
      <c r="BH227" s="203">
        <v>0</v>
      </c>
      <c r="BI227" s="208"/>
      <c r="BJ227" s="203">
        <v>0</v>
      </c>
      <c r="BK227" s="203">
        <v>0</v>
      </c>
      <c r="BL227" s="203">
        <v>0</v>
      </c>
      <c r="BM227" s="203">
        <v>0</v>
      </c>
      <c r="BN227" s="203">
        <v>0</v>
      </c>
      <c r="BO227" s="208"/>
      <c r="BP227" s="203">
        <v>0</v>
      </c>
      <c r="BQ227" s="203">
        <v>0</v>
      </c>
      <c r="BR227" s="203">
        <v>0</v>
      </c>
      <c r="BS227" s="203">
        <v>0</v>
      </c>
      <c r="BT227" s="203">
        <v>0</v>
      </c>
      <c r="BU227" s="208"/>
      <c r="BV227" s="203">
        <v>0</v>
      </c>
      <c r="BW227" s="203">
        <v>0</v>
      </c>
      <c r="BX227" s="203">
        <v>0</v>
      </c>
      <c r="BY227" s="203">
        <v>0</v>
      </c>
      <c r="BZ227" s="203">
        <v>0</v>
      </c>
      <c r="CA227" s="208"/>
      <c r="CB227" s="203">
        <v>0</v>
      </c>
      <c r="CC227" s="203">
        <v>0</v>
      </c>
      <c r="CD227" s="203">
        <v>0</v>
      </c>
      <c r="CE227" s="203">
        <v>0</v>
      </c>
      <c r="CF227" s="203">
        <v>0</v>
      </c>
      <c r="CG227" s="208"/>
      <c r="CH227" s="203">
        <v>0</v>
      </c>
      <c r="CI227" s="203">
        <v>0</v>
      </c>
      <c r="CJ227" s="203">
        <v>0</v>
      </c>
      <c r="CK227" s="203">
        <v>0</v>
      </c>
      <c r="CL227" s="203">
        <v>0</v>
      </c>
      <c r="CM227" s="208"/>
    </row>
    <row r="228" spans="1:91" ht="12.75" customHeight="1" x14ac:dyDescent="0.2">
      <c r="A228" s="88" t="s">
        <v>95</v>
      </c>
      <c r="B228" s="203">
        <v>0</v>
      </c>
      <c r="C228" s="203">
        <v>0</v>
      </c>
      <c r="D228" s="203">
        <v>0</v>
      </c>
      <c r="E228" s="203">
        <v>0</v>
      </c>
      <c r="F228" s="203">
        <v>0</v>
      </c>
      <c r="G228" s="208"/>
      <c r="H228" s="203">
        <v>0</v>
      </c>
      <c r="I228" s="203">
        <v>0</v>
      </c>
      <c r="J228" s="203">
        <v>0</v>
      </c>
      <c r="K228" s="203">
        <v>0</v>
      </c>
      <c r="L228" s="203">
        <v>0</v>
      </c>
      <c r="M228" s="208"/>
      <c r="N228" s="203">
        <v>0</v>
      </c>
      <c r="O228" s="203">
        <v>0</v>
      </c>
      <c r="P228" s="203">
        <v>0</v>
      </c>
      <c r="Q228" s="203">
        <v>0</v>
      </c>
      <c r="R228" s="203">
        <v>0</v>
      </c>
      <c r="S228" s="208"/>
      <c r="T228" s="203">
        <v>0</v>
      </c>
      <c r="U228" s="203">
        <v>0</v>
      </c>
      <c r="V228" s="203">
        <v>0</v>
      </c>
      <c r="W228" s="203">
        <v>0</v>
      </c>
      <c r="X228" s="203">
        <v>0</v>
      </c>
      <c r="Y228" s="208"/>
      <c r="Z228" s="203">
        <v>0</v>
      </c>
      <c r="AA228" s="203">
        <v>0</v>
      </c>
      <c r="AB228" s="203">
        <v>0</v>
      </c>
      <c r="AC228" s="203">
        <v>0</v>
      </c>
      <c r="AD228" s="203">
        <v>0</v>
      </c>
      <c r="AE228" s="208"/>
      <c r="AF228" s="203">
        <v>0</v>
      </c>
      <c r="AG228" s="203">
        <v>0</v>
      </c>
      <c r="AH228" s="203">
        <v>0</v>
      </c>
      <c r="AI228" s="203">
        <v>0</v>
      </c>
      <c r="AJ228" s="203">
        <v>0</v>
      </c>
      <c r="AK228" s="208"/>
      <c r="AL228" s="203">
        <v>0</v>
      </c>
      <c r="AM228" s="203">
        <v>0</v>
      </c>
      <c r="AN228" s="203">
        <v>0</v>
      </c>
      <c r="AO228" s="203">
        <v>0</v>
      </c>
      <c r="AP228" s="203">
        <v>0</v>
      </c>
      <c r="AQ228" s="208"/>
      <c r="AR228" s="203">
        <v>0</v>
      </c>
      <c r="AS228" s="203">
        <v>0</v>
      </c>
      <c r="AT228" s="203">
        <v>0</v>
      </c>
      <c r="AU228" s="203">
        <v>0</v>
      </c>
      <c r="AV228" s="203">
        <v>0</v>
      </c>
      <c r="AW228" s="208"/>
      <c r="AX228" s="203">
        <v>0</v>
      </c>
      <c r="AY228" s="203">
        <v>0</v>
      </c>
      <c r="AZ228" s="203">
        <v>0</v>
      </c>
      <c r="BA228" s="203">
        <v>0</v>
      </c>
      <c r="BB228" s="203">
        <v>0</v>
      </c>
      <c r="BC228" s="208"/>
      <c r="BD228" s="203">
        <v>0</v>
      </c>
      <c r="BE228" s="203">
        <v>0</v>
      </c>
      <c r="BF228" s="203">
        <v>0</v>
      </c>
      <c r="BG228" s="203">
        <v>0</v>
      </c>
      <c r="BH228" s="203">
        <v>0</v>
      </c>
      <c r="BI228" s="208"/>
      <c r="BJ228" s="203">
        <v>0</v>
      </c>
      <c r="BK228" s="203">
        <v>0</v>
      </c>
      <c r="BL228" s="203">
        <v>0</v>
      </c>
      <c r="BM228" s="203">
        <v>0</v>
      </c>
      <c r="BN228" s="203">
        <v>0</v>
      </c>
      <c r="BO228" s="208"/>
      <c r="BP228" s="203">
        <v>0</v>
      </c>
      <c r="BQ228" s="203">
        <v>0</v>
      </c>
      <c r="BR228" s="203">
        <v>0</v>
      </c>
      <c r="BS228" s="203">
        <v>0</v>
      </c>
      <c r="BT228" s="203">
        <v>0</v>
      </c>
      <c r="BU228" s="208"/>
      <c r="BV228" s="203">
        <v>0</v>
      </c>
      <c r="BW228" s="203">
        <v>0</v>
      </c>
      <c r="BX228" s="203">
        <v>0</v>
      </c>
      <c r="BY228" s="203">
        <v>0</v>
      </c>
      <c r="BZ228" s="203">
        <v>0</v>
      </c>
      <c r="CA228" s="208"/>
      <c r="CB228" s="203">
        <v>0</v>
      </c>
      <c r="CC228" s="203">
        <v>0</v>
      </c>
      <c r="CD228" s="203">
        <v>0</v>
      </c>
      <c r="CE228" s="203">
        <v>0</v>
      </c>
      <c r="CF228" s="203">
        <v>0</v>
      </c>
      <c r="CG228" s="208"/>
      <c r="CH228" s="203">
        <v>0</v>
      </c>
      <c r="CI228" s="203">
        <v>0</v>
      </c>
      <c r="CJ228" s="203">
        <v>0</v>
      </c>
      <c r="CK228" s="203">
        <v>0</v>
      </c>
      <c r="CL228" s="203">
        <v>0</v>
      </c>
      <c r="CM228" s="208"/>
    </row>
    <row r="229" spans="1:91" ht="12.75" customHeight="1" x14ac:dyDescent="0.2">
      <c r="A229" s="88" t="s">
        <v>96</v>
      </c>
      <c r="B229" s="203">
        <v>0</v>
      </c>
      <c r="C229" s="203">
        <v>0</v>
      </c>
      <c r="D229" s="203">
        <v>0</v>
      </c>
      <c r="E229" s="203">
        <v>0</v>
      </c>
      <c r="F229" s="203">
        <v>0</v>
      </c>
      <c r="G229" s="208"/>
      <c r="H229" s="203">
        <v>0</v>
      </c>
      <c r="I229" s="203">
        <v>0</v>
      </c>
      <c r="J229" s="203">
        <v>0</v>
      </c>
      <c r="K229" s="203">
        <v>0</v>
      </c>
      <c r="L229" s="203">
        <v>0</v>
      </c>
      <c r="M229" s="208"/>
      <c r="N229" s="203">
        <v>0</v>
      </c>
      <c r="O229" s="203">
        <v>0</v>
      </c>
      <c r="P229" s="203">
        <v>0</v>
      </c>
      <c r="Q229" s="203">
        <v>0</v>
      </c>
      <c r="R229" s="203">
        <v>0</v>
      </c>
      <c r="S229" s="208"/>
      <c r="T229" s="203">
        <v>0</v>
      </c>
      <c r="U229" s="203">
        <v>0</v>
      </c>
      <c r="V229" s="203">
        <v>0</v>
      </c>
      <c r="W229" s="203">
        <v>0</v>
      </c>
      <c r="X229" s="203">
        <v>0</v>
      </c>
      <c r="Y229" s="208"/>
      <c r="Z229" s="203">
        <v>0</v>
      </c>
      <c r="AA229" s="203">
        <v>0</v>
      </c>
      <c r="AB229" s="203">
        <v>0</v>
      </c>
      <c r="AC229" s="203">
        <v>0</v>
      </c>
      <c r="AD229" s="203">
        <v>0</v>
      </c>
      <c r="AE229" s="208"/>
      <c r="AF229" s="203">
        <v>0</v>
      </c>
      <c r="AG229" s="203">
        <v>0</v>
      </c>
      <c r="AH229" s="203">
        <v>0</v>
      </c>
      <c r="AI229" s="203">
        <v>0</v>
      </c>
      <c r="AJ229" s="203">
        <v>0</v>
      </c>
      <c r="AK229" s="208"/>
      <c r="AL229" s="203">
        <v>0</v>
      </c>
      <c r="AM229" s="203">
        <v>0</v>
      </c>
      <c r="AN229" s="203">
        <v>0</v>
      </c>
      <c r="AO229" s="203">
        <v>0</v>
      </c>
      <c r="AP229" s="203">
        <v>0</v>
      </c>
      <c r="AQ229" s="208"/>
      <c r="AR229" s="203">
        <v>0</v>
      </c>
      <c r="AS229" s="203">
        <v>0</v>
      </c>
      <c r="AT229" s="203">
        <v>0</v>
      </c>
      <c r="AU229" s="203">
        <v>0</v>
      </c>
      <c r="AV229" s="203">
        <v>0</v>
      </c>
      <c r="AW229" s="208"/>
      <c r="AX229" s="203">
        <v>0</v>
      </c>
      <c r="AY229" s="203">
        <v>0</v>
      </c>
      <c r="AZ229" s="203">
        <v>0</v>
      </c>
      <c r="BA229" s="203">
        <v>0</v>
      </c>
      <c r="BB229" s="203">
        <v>0</v>
      </c>
      <c r="BC229" s="208"/>
      <c r="BD229" s="203">
        <v>0</v>
      </c>
      <c r="BE229" s="203">
        <v>0</v>
      </c>
      <c r="BF229" s="203">
        <v>0</v>
      </c>
      <c r="BG229" s="203">
        <v>0</v>
      </c>
      <c r="BH229" s="203">
        <v>0</v>
      </c>
      <c r="BI229" s="208"/>
      <c r="BJ229" s="203">
        <v>0</v>
      </c>
      <c r="BK229" s="203">
        <v>0</v>
      </c>
      <c r="BL229" s="203">
        <v>0</v>
      </c>
      <c r="BM229" s="203">
        <v>0</v>
      </c>
      <c r="BN229" s="203">
        <v>0</v>
      </c>
      <c r="BO229" s="208"/>
      <c r="BP229" s="203">
        <v>0</v>
      </c>
      <c r="BQ229" s="203">
        <v>0</v>
      </c>
      <c r="BR229" s="203">
        <v>0</v>
      </c>
      <c r="BS229" s="203">
        <v>0</v>
      </c>
      <c r="BT229" s="203">
        <v>0</v>
      </c>
      <c r="BU229" s="208"/>
      <c r="BV229" s="203">
        <v>0</v>
      </c>
      <c r="BW229" s="203">
        <v>0</v>
      </c>
      <c r="BX229" s="203">
        <v>0</v>
      </c>
      <c r="BY229" s="203">
        <v>0</v>
      </c>
      <c r="BZ229" s="203">
        <v>0</v>
      </c>
      <c r="CA229" s="208"/>
      <c r="CB229" s="203">
        <v>0</v>
      </c>
      <c r="CC229" s="203">
        <v>0</v>
      </c>
      <c r="CD229" s="203">
        <v>0</v>
      </c>
      <c r="CE229" s="203">
        <v>0</v>
      </c>
      <c r="CF229" s="203">
        <v>0</v>
      </c>
      <c r="CG229" s="208"/>
      <c r="CH229" s="203">
        <v>0</v>
      </c>
      <c r="CI229" s="203">
        <v>0</v>
      </c>
      <c r="CJ229" s="203">
        <v>0</v>
      </c>
      <c r="CK229" s="203">
        <v>0</v>
      </c>
      <c r="CL229" s="203">
        <v>0</v>
      </c>
      <c r="CM229" s="208"/>
    </row>
    <row r="230" spans="1:91" ht="12.75" customHeight="1" x14ac:dyDescent="0.2">
      <c r="A230" s="88" t="s">
        <v>97</v>
      </c>
      <c r="B230" s="203">
        <v>0</v>
      </c>
      <c r="C230" s="203">
        <v>0</v>
      </c>
      <c r="D230" s="203">
        <v>0</v>
      </c>
      <c r="E230" s="203">
        <v>0</v>
      </c>
      <c r="F230" s="203">
        <v>0</v>
      </c>
      <c r="G230" s="208"/>
      <c r="H230" s="203">
        <v>0</v>
      </c>
      <c r="I230" s="203">
        <v>0</v>
      </c>
      <c r="J230" s="203">
        <v>0</v>
      </c>
      <c r="K230" s="203">
        <v>0</v>
      </c>
      <c r="L230" s="203">
        <v>0</v>
      </c>
      <c r="M230" s="208"/>
      <c r="N230" s="203">
        <v>0</v>
      </c>
      <c r="O230" s="203">
        <v>0</v>
      </c>
      <c r="P230" s="203">
        <v>0</v>
      </c>
      <c r="Q230" s="203">
        <v>0</v>
      </c>
      <c r="R230" s="203">
        <v>0</v>
      </c>
      <c r="S230" s="208"/>
      <c r="T230" s="203">
        <v>0</v>
      </c>
      <c r="U230" s="203">
        <v>0</v>
      </c>
      <c r="V230" s="203">
        <v>0</v>
      </c>
      <c r="W230" s="203">
        <v>0</v>
      </c>
      <c r="X230" s="203">
        <v>0</v>
      </c>
      <c r="Y230" s="208"/>
      <c r="Z230" s="203">
        <v>0</v>
      </c>
      <c r="AA230" s="203">
        <v>0</v>
      </c>
      <c r="AB230" s="203">
        <v>0</v>
      </c>
      <c r="AC230" s="203">
        <v>0</v>
      </c>
      <c r="AD230" s="203">
        <v>0</v>
      </c>
      <c r="AE230" s="208"/>
      <c r="AF230" s="203">
        <v>0</v>
      </c>
      <c r="AG230" s="203">
        <v>0</v>
      </c>
      <c r="AH230" s="203">
        <v>0</v>
      </c>
      <c r="AI230" s="203">
        <v>0</v>
      </c>
      <c r="AJ230" s="203">
        <v>0</v>
      </c>
      <c r="AK230" s="208"/>
      <c r="AL230" s="203">
        <v>0</v>
      </c>
      <c r="AM230" s="203">
        <v>0</v>
      </c>
      <c r="AN230" s="203">
        <v>0</v>
      </c>
      <c r="AO230" s="203">
        <v>0</v>
      </c>
      <c r="AP230" s="203">
        <v>0</v>
      </c>
      <c r="AQ230" s="208"/>
      <c r="AR230" s="203">
        <v>0</v>
      </c>
      <c r="AS230" s="203">
        <v>0</v>
      </c>
      <c r="AT230" s="203">
        <v>0</v>
      </c>
      <c r="AU230" s="203">
        <v>0</v>
      </c>
      <c r="AV230" s="203">
        <v>0</v>
      </c>
      <c r="AW230" s="208"/>
      <c r="AX230" s="203">
        <v>0</v>
      </c>
      <c r="AY230" s="203">
        <v>0</v>
      </c>
      <c r="AZ230" s="203">
        <v>0</v>
      </c>
      <c r="BA230" s="203">
        <v>0</v>
      </c>
      <c r="BB230" s="203">
        <v>0</v>
      </c>
      <c r="BC230" s="208"/>
      <c r="BD230" s="203">
        <v>0</v>
      </c>
      <c r="BE230" s="203">
        <v>0</v>
      </c>
      <c r="BF230" s="203">
        <v>0</v>
      </c>
      <c r="BG230" s="203">
        <v>0</v>
      </c>
      <c r="BH230" s="203">
        <v>0</v>
      </c>
      <c r="BI230" s="208"/>
      <c r="BJ230" s="203">
        <v>0</v>
      </c>
      <c r="BK230" s="203">
        <v>0</v>
      </c>
      <c r="BL230" s="203">
        <v>0</v>
      </c>
      <c r="BM230" s="203">
        <v>0</v>
      </c>
      <c r="BN230" s="203">
        <v>0</v>
      </c>
      <c r="BO230" s="208"/>
      <c r="BP230" s="203">
        <v>0</v>
      </c>
      <c r="BQ230" s="203">
        <v>0</v>
      </c>
      <c r="BR230" s="203">
        <v>0</v>
      </c>
      <c r="BS230" s="203">
        <v>0</v>
      </c>
      <c r="BT230" s="203">
        <v>0</v>
      </c>
      <c r="BU230" s="208"/>
      <c r="BV230" s="203">
        <v>0</v>
      </c>
      <c r="BW230" s="203">
        <v>0</v>
      </c>
      <c r="BX230" s="203">
        <v>0</v>
      </c>
      <c r="BY230" s="203">
        <v>0</v>
      </c>
      <c r="BZ230" s="203">
        <v>0</v>
      </c>
      <c r="CA230" s="208"/>
      <c r="CB230" s="203">
        <v>0</v>
      </c>
      <c r="CC230" s="203">
        <v>0</v>
      </c>
      <c r="CD230" s="203">
        <v>0</v>
      </c>
      <c r="CE230" s="203">
        <v>0</v>
      </c>
      <c r="CF230" s="203">
        <v>0</v>
      </c>
      <c r="CG230" s="208"/>
      <c r="CH230" s="203">
        <v>0</v>
      </c>
      <c r="CI230" s="203">
        <v>0</v>
      </c>
      <c r="CJ230" s="203">
        <v>0</v>
      </c>
      <c r="CK230" s="203">
        <v>0</v>
      </c>
      <c r="CL230" s="203">
        <v>0</v>
      </c>
      <c r="CM230" s="208"/>
    </row>
    <row r="231" spans="1:91" ht="12.75" customHeight="1" x14ac:dyDescent="0.2">
      <c r="A231" s="88" t="s">
        <v>125</v>
      </c>
      <c r="B231" s="203">
        <v>0</v>
      </c>
      <c r="C231" s="203">
        <v>0</v>
      </c>
      <c r="D231" s="203">
        <v>0</v>
      </c>
      <c r="E231" s="203">
        <v>0</v>
      </c>
      <c r="F231" s="203">
        <v>0</v>
      </c>
      <c r="G231" s="208"/>
      <c r="H231" s="203">
        <v>0</v>
      </c>
      <c r="I231" s="203">
        <v>0</v>
      </c>
      <c r="J231" s="203">
        <v>0</v>
      </c>
      <c r="K231" s="203">
        <v>0</v>
      </c>
      <c r="L231" s="203">
        <v>0</v>
      </c>
      <c r="M231" s="208"/>
      <c r="N231" s="203">
        <v>0</v>
      </c>
      <c r="O231" s="203">
        <v>0</v>
      </c>
      <c r="P231" s="203">
        <v>0</v>
      </c>
      <c r="Q231" s="203">
        <v>0</v>
      </c>
      <c r="R231" s="203">
        <v>0</v>
      </c>
      <c r="S231" s="208"/>
      <c r="T231" s="203">
        <v>0</v>
      </c>
      <c r="U231" s="203">
        <v>0</v>
      </c>
      <c r="V231" s="203">
        <v>0</v>
      </c>
      <c r="W231" s="203">
        <v>0</v>
      </c>
      <c r="X231" s="203">
        <v>0</v>
      </c>
      <c r="Y231" s="208"/>
      <c r="Z231" s="203">
        <v>0</v>
      </c>
      <c r="AA231" s="203">
        <v>0</v>
      </c>
      <c r="AB231" s="203">
        <v>0</v>
      </c>
      <c r="AC231" s="203">
        <v>0</v>
      </c>
      <c r="AD231" s="203">
        <v>0</v>
      </c>
      <c r="AE231" s="208"/>
      <c r="AF231" s="203">
        <v>0</v>
      </c>
      <c r="AG231" s="203">
        <v>0</v>
      </c>
      <c r="AH231" s="203">
        <v>0</v>
      </c>
      <c r="AI231" s="203">
        <v>0</v>
      </c>
      <c r="AJ231" s="203">
        <v>0</v>
      </c>
      <c r="AK231" s="208"/>
      <c r="AL231" s="203">
        <v>0</v>
      </c>
      <c r="AM231" s="203">
        <v>0</v>
      </c>
      <c r="AN231" s="203">
        <v>0</v>
      </c>
      <c r="AO231" s="203">
        <v>0</v>
      </c>
      <c r="AP231" s="203">
        <v>0</v>
      </c>
      <c r="AQ231" s="208"/>
      <c r="AR231" s="203">
        <v>0</v>
      </c>
      <c r="AS231" s="203">
        <v>0</v>
      </c>
      <c r="AT231" s="203">
        <v>0</v>
      </c>
      <c r="AU231" s="203">
        <v>0</v>
      </c>
      <c r="AV231" s="203">
        <v>0</v>
      </c>
      <c r="AW231" s="208"/>
      <c r="AX231" s="203">
        <v>0</v>
      </c>
      <c r="AY231" s="203">
        <v>0</v>
      </c>
      <c r="AZ231" s="203">
        <v>0</v>
      </c>
      <c r="BA231" s="203">
        <v>0</v>
      </c>
      <c r="BB231" s="203">
        <v>0</v>
      </c>
      <c r="BC231" s="208"/>
      <c r="BD231" s="203">
        <v>0</v>
      </c>
      <c r="BE231" s="203">
        <v>0</v>
      </c>
      <c r="BF231" s="203">
        <v>0</v>
      </c>
      <c r="BG231" s="203">
        <v>0</v>
      </c>
      <c r="BH231" s="203">
        <v>0</v>
      </c>
      <c r="BI231" s="208"/>
      <c r="BJ231" s="203">
        <v>0</v>
      </c>
      <c r="BK231" s="203">
        <v>0</v>
      </c>
      <c r="BL231" s="203">
        <v>0</v>
      </c>
      <c r="BM231" s="203">
        <v>0</v>
      </c>
      <c r="BN231" s="203">
        <v>0</v>
      </c>
      <c r="BO231" s="208"/>
      <c r="BP231" s="203">
        <v>0</v>
      </c>
      <c r="BQ231" s="203">
        <v>0</v>
      </c>
      <c r="BR231" s="203">
        <v>0</v>
      </c>
      <c r="BS231" s="203">
        <v>0</v>
      </c>
      <c r="BT231" s="203">
        <v>0</v>
      </c>
      <c r="BU231" s="208"/>
      <c r="BV231" s="203">
        <v>0</v>
      </c>
      <c r="BW231" s="203">
        <v>0</v>
      </c>
      <c r="BX231" s="203">
        <v>0</v>
      </c>
      <c r="BY231" s="203">
        <v>0</v>
      </c>
      <c r="BZ231" s="203">
        <v>0</v>
      </c>
      <c r="CA231" s="208"/>
      <c r="CB231" s="203">
        <v>0</v>
      </c>
      <c r="CC231" s="203">
        <v>0</v>
      </c>
      <c r="CD231" s="203">
        <v>0</v>
      </c>
      <c r="CE231" s="203">
        <v>0</v>
      </c>
      <c r="CF231" s="203">
        <v>0</v>
      </c>
      <c r="CG231" s="208"/>
      <c r="CH231" s="203">
        <v>0</v>
      </c>
      <c r="CI231" s="203">
        <v>0</v>
      </c>
      <c r="CJ231" s="203">
        <v>0</v>
      </c>
      <c r="CK231" s="203">
        <v>0</v>
      </c>
      <c r="CL231" s="203">
        <v>0</v>
      </c>
      <c r="CM231" s="208"/>
    </row>
    <row r="232" spans="1:91" ht="12.75" customHeight="1" x14ac:dyDescent="0.2">
      <c r="A232" s="88" t="s">
        <v>126</v>
      </c>
      <c r="B232" s="203">
        <v>0</v>
      </c>
      <c r="C232" s="203">
        <v>0</v>
      </c>
      <c r="D232" s="203">
        <v>0</v>
      </c>
      <c r="E232" s="203">
        <v>0</v>
      </c>
      <c r="F232" s="203">
        <v>0</v>
      </c>
      <c r="G232" s="208"/>
      <c r="H232" s="203">
        <v>0</v>
      </c>
      <c r="I232" s="203">
        <v>0</v>
      </c>
      <c r="J232" s="203">
        <v>0</v>
      </c>
      <c r="K232" s="203">
        <v>0</v>
      </c>
      <c r="L232" s="203">
        <v>0</v>
      </c>
      <c r="M232" s="208"/>
      <c r="N232" s="203">
        <v>0</v>
      </c>
      <c r="O232" s="203">
        <v>0</v>
      </c>
      <c r="P232" s="203">
        <v>0</v>
      </c>
      <c r="Q232" s="203">
        <v>0</v>
      </c>
      <c r="R232" s="203">
        <v>0</v>
      </c>
      <c r="S232" s="208"/>
      <c r="T232" s="203">
        <v>0</v>
      </c>
      <c r="U232" s="203">
        <v>0</v>
      </c>
      <c r="V232" s="203">
        <v>0</v>
      </c>
      <c r="W232" s="203">
        <v>0</v>
      </c>
      <c r="X232" s="203">
        <v>0</v>
      </c>
      <c r="Y232" s="208"/>
      <c r="Z232" s="203">
        <v>0</v>
      </c>
      <c r="AA232" s="203">
        <v>0</v>
      </c>
      <c r="AB232" s="203">
        <v>0</v>
      </c>
      <c r="AC232" s="203">
        <v>0</v>
      </c>
      <c r="AD232" s="203">
        <v>0</v>
      </c>
      <c r="AE232" s="208"/>
      <c r="AF232" s="203">
        <v>0</v>
      </c>
      <c r="AG232" s="203">
        <v>0</v>
      </c>
      <c r="AH232" s="203">
        <v>0</v>
      </c>
      <c r="AI232" s="203">
        <v>0</v>
      </c>
      <c r="AJ232" s="203">
        <v>0</v>
      </c>
      <c r="AK232" s="208"/>
      <c r="AL232" s="203">
        <v>0</v>
      </c>
      <c r="AM232" s="203">
        <v>0</v>
      </c>
      <c r="AN232" s="203">
        <v>0</v>
      </c>
      <c r="AO232" s="203">
        <v>0</v>
      </c>
      <c r="AP232" s="203">
        <v>0</v>
      </c>
      <c r="AQ232" s="208"/>
      <c r="AR232" s="203">
        <v>0</v>
      </c>
      <c r="AS232" s="203">
        <v>0</v>
      </c>
      <c r="AT232" s="203">
        <v>0</v>
      </c>
      <c r="AU232" s="203">
        <v>0</v>
      </c>
      <c r="AV232" s="203">
        <v>0</v>
      </c>
      <c r="AW232" s="208"/>
      <c r="AX232" s="203">
        <v>0</v>
      </c>
      <c r="AY232" s="203">
        <v>0</v>
      </c>
      <c r="AZ232" s="203">
        <v>0</v>
      </c>
      <c r="BA232" s="203">
        <v>0</v>
      </c>
      <c r="BB232" s="203">
        <v>0</v>
      </c>
      <c r="BC232" s="208"/>
      <c r="BD232" s="203">
        <v>0</v>
      </c>
      <c r="BE232" s="203">
        <v>0</v>
      </c>
      <c r="BF232" s="203">
        <v>0</v>
      </c>
      <c r="BG232" s="203">
        <v>0</v>
      </c>
      <c r="BH232" s="203">
        <v>0</v>
      </c>
      <c r="BI232" s="208"/>
      <c r="BJ232" s="203">
        <v>0</v>
      </c>
      <c r="BK232" s="203">
        <v>0</v>
      </c>
      <c r="BL232" s="203">
        <v>0</v>
      </c>
      <c r="BM232" s="203">
        <v>0</v>
      </c>
      <c r="BN232" s="203">
        <v>0</v>
      </c>
      <c r="BO232" s="208"/>
      <c r="BP232" s="203">
        <v>0</v>
      </c>
      <c r="BQ232" s="203">
        <v>0</v>
      </c>
      <c r="BR232" s="203">
        <v>0</v>
      </c>
      <c r="BS232" s="203">
        <v>0</v>
      </c>
      <c r="BT232" s="203">
        <v>0</v>
      </c>
      <c r="BU232" s="208"/>
      <c r="BV232" s="203">
        <v>0</v>
      </c>
      <c r="BW232" s="203">
        <v>0</v>
      </c>
      <c r="BX232" s="203">
        <v>0</v>
      </c>
      <c r="BY232" s="203">
        <v>0</v>
      </c>
      <c r="BZ232" s="203">
        <v>0</v>
      </c>
      <c r="CA232" s="208"/>
      <c r="CB232" s="203">
        <v>0</v>
      </c>
      <c r="CC232" s="203">
        <v>0</v>
      </c>
      <c r="CD232" s="203">
        <v>0</v>
      </c>
      <c r="CE232" s="203">
        <v>0</v>
      </c>
      <c r="CF232" s="203">
        <v>0</v>
      </c>
      <c r="CG232" s="208"/>
      <c r="CH232" s="203">
        <v>0</v>
      </c>
      <c r="CI232" s="203">
        <v>0</v>
      </c>
      <c r="CJ232" s="203">
        <v>0</v>
      </c>
      <c r="CK232" s="203">
        <v>0</v>
      </c>
      <c r="CL232" s="203">
        <v>0</v>
      </c>
      <c r="CM232" s="208"/>
    </row>
    <row r="233" spans="1:91" ht="12.75" customHeight="1" x14ac:dyDescent="0.2">
      <c r="A233" s="88" t="s">
        <v>127</v>
      </c>
      <c r="B233" s="203">
        <v>0</v>
      </c>
      <c r="C233" s="203">
        <v>0</v>
      </c>
      <c r="D233" s="203">
        <v>0</v>
      </c>
      <c r="E233" s="203">
        <v>0</v>
      </c>
      <c r="F233" s="203">
        <v>0</v>
      </c>
      <c r="G233" s="208"/>
      <c r="H233" s="203">
        <v>0</v>
      </c>
      <c r="I233" s="203">
        <v>0</v>
      </c>
      <c r="J233" s="203">
        <v>0</v>
      </c>
      <c r="K233" s="203">
        <v>0</v>
      </c>
      <c r="L233" s="203">
        <v>0</v>
      </c>
      <c r="M233" s="208"/>
      <c r="N233" s="203">
        <v>0</v>
      </c>
      <c r="O233" s="203">
        <v>0</v>
      </c>
      <c r="P233" s="203">
        <v>0</v>
      </c>
      <c r="Q233" s="203">
        <v>0</v>
      </c>
      <c r="R233" s="203">
        <v>0</v>
      </c>
      <c r="S233" s="208"/>
      <c r="T233" s="203">
        <v>0</v>
      </c>
      <c r="U233" s="203">
        <v>0</v>
      </c>
      <c r="V233" s="203">
        <v>0</v>
      </c>
      <c r="W233" s="203">
        <v>0</v>
      </c>
      <c r="X233" s="203">
        <v>0</v>
      </c>
      <c r="Y233" s="208"/>
      <c r="Z233" s="203">
        <v>0</v>
      </c>
      <c r="AA233" s="203">
        <v>0</v>
      </c>
      <c r="AB233" s="203">
        <v>0</v>
      </c>
      <c r="AC233" s="203">
        <v>0</v>
      </c>
      <c r="AD233" s="203">
        <v>0</v>
      </c>
      <c r="AE233" s="208"/>
      <c r="AF233" s="203">
        <v>0</v>
      </c>
      <c r="AG233" s="203">
        <v>0</v>
      </c>
      <c r="AH233" s="203">
        <v>0</v>
      </c>
      <c r="AI233" s="203">
        <v>0</v>
      </c>
      <c r="AJ233" s="203">
        <v>0</v>
      </c>
      <c r="AK233" s="208"/>
      <c r="AL233" s="203">
        <v>0</v>
      </c>
      <c r="AM233" s="203">
        <v>0</v>
      </c>
      <c r="AN233" s="203">
        <v>0</v>
      </c>
      <c r="AO233" s="203">
        <v>0</v>
      </c>
      <c r="AP233" s="203">
        <v>0</v>
      </c>
      <c r="AQ233" s="208"/>
      <c r="AR233" s="203">
        <v>0</v>
      </c>
      <c r="AS233" s="203">
        <v>0</v>
      </c>
      <c r="AT233" s="203">
        <v>0</v>
      </c>
      <c r="AU233" s="203">
        <v>0</v>
      </c>
      <c r="AV233" s="203">
        <v>0</v>
      </c>
      <c r="AW233" s="208"/>
      <c r="AX233" s="203">
        <v>0</v>
      </c>
      <c r="AY233" s="203">
        <v>0</v>
      </c>
      <c r="AZ233" s="203">
        <v>0</v>
      </c>
      <c r="BA233" s="203">
        <v>0</v>
      </c>
      <c r="BB233" s="203">
        <v>0</v>
      </c>
      <c r="BC233" s="208"/>
      <c r="BD233" s="203">
        <v>0</v>
      </c>
      <c r="BE233" s="203">
        <v>0</v>
      </c>
      <c r="BF233" s="203">
        <v>0</v>
      </c>
      <c r="BG233" s="203">
        <v>0</v>
      </c>
      <c r="BH233" s="203">
        <v>0</v>
      </c>
      <c r="BI233" s="208"/>
      <c r="BJ233" s="203">
        <v>0</v>
      </c>
      <c r="BK233" s="203">
        <v>0</v>
      </c>
      <c r="BL233" s="203">
        <v>0</v>
      </c>
      <c r="BM233" s="203">
        <v>0</v>
      </c>
      <c r="BN233" s="203">
        <v>0</v>
      </c>
      <c r="BO233" s="208"/>
      <c r="BP233" s="203">
        <v>0</v>
      </c>
      <c r="BQ233" s="203">
        <v>0</v>
      </c>
      <c r="BR233" s="203">
        <v>0</v>
      </c>
      <c r="BS233" s="203">
        <v>0</v>
      </c>
      <c r="BT233" s="203">
        <v>0</v>
      </c>
      <c r="BU233" s="208"/>
      <c r="BV233" s="203">
        <v>0</v>
      </c>
      <c r="BW233" s="203">
        <v>0</v>
      </c>
      <c r="BX233" s="203">
        <v>0</v>
      </c>
      <c r="BY233" s="203">
        <v>0</v>
      </c>
      <c r="BZ233" s="203">
        <v>0</v>
      </c>
      <c r="CA233" s="208"/>
      <c r="CB233" s="203">
        <v>0</v>
      </c>
      <c r="CC233" s="203">
        <v>0</v>
      </c>
      <c r="CD233" s="203">
        <v>0</v>
      </c>
      <c r="CE233" s="203">
        <v>0</v>
      </c>
      <c r="CF233" s="203">
        <v>0</v>
      </c>
      <c r="CG233" s="208"/>
      <c r="CH233" s="203">
        <v>0</v>
      </c>
      <c r="CI233" s="203">
        <v>0</v>
      </c>
      <c r="CJ233" s="203">
        <v>0</v>
      </c>
      <c r="CK233" s="203">
        <v>0</v>
      </c>
      <c r="CL233" s="203">
        <v>0</v>
      </c>
      <c r="CM233" s="208"/>
    </row>
    <row r="234" spans="1:91" ht="12.75" customHeight="1" x14ac:dyDescent="0.2">
      <c r="A234" s="202" t="s">
        <v>34</v>
      </c>
      <c r="B234" s="203">
        <v>0</v>
      </c>
      <c r="C234" s="203">
        <v>0</v>
      </c>
      <c r="D234" s="203">
        <v>0</v>
      </c>
      <c r="E234" s="203">
        <v>0</v>
      </c>
      <c r="F234" s="203">
        <v>0</v>
      </c>
      <c r="G234" s="208"/>
      <c r="H234" s="203">
        <v>0</v>
      </c>
      <c r="I234" s="203">
        <v>0</v>
      </c>
      <c r="J234" s="203">
        <v>0</v>
      </c>
      <c r="K234" s="203">
        <v>0</v>
      </c>
      <c r="L234" s="203">
        <v>0</v>
      </c>
      <c r="M234" s="208"/>
      <c r="N234" s="203">
        <v>0</v>
      </c>
      <c r="O234" s="203">
        <v>0</v>
      </c>
      <c r="P234" s="203">
        <v>0</v>
      </c>
      <c r="Q234" s="203">
        <v>0</v>
      </c>
      <c r="R234" s="203">
        <v>0</v>
      </c>
      <c r="S234" s="208"/>
      <c r="T234" s="203">
        <v>0</v>
      </c>
      <c r="U234" s="203">
        <v>0</v>
      </c>
      <c r="V234" s="203">
        <v>0</v>
      </c>
      <c r="W234" s="203">
        <v>0</v>
      </c>
      <c r="X234" s="203">
        <v>0</v>
      </c>
      <c r="Y234" s="208"/>
      <c r="Z234" s="203">
        <v>0</v>
      </c>
      <c r="AA234" s="203">
        <v>0</v>
      </c>
      <c r="AB234" s="203">
        <v>0</v>
      </c>
      <c r="AC234" s="203">
        <v>0</v>
      </c>
      <c r="AD234" s="203">
        <v>0</v>
      </c>
      <c r="AE234" s="208"/>
      <c r="AF234" s="203">
        <v>0</v>
      </c>
      <c r="AG234" s="203">
        <v>0</v>
      </c>
      <c r="AH234" s="203">
        <v>0</v>
      </c>
      <c r="AI234" s="203">
        <v>0</v>
      </c>
      <c r="AJ234" s="203">
        <v>0</v>
      </c>
      <c r="AK234" s="208"/>
      <c r="AL234" s="203">
        <v>0</v>
      </c>
      <c r="AM234" s="203">
        <v>0</v>
      </c>
      <c r="AN234" s="203">
        <v>0</v>
      </c>
      <c r="AO234" s="203">
        <v>0</v>
      </c>
      <c r="AP234" s="203">
        <v>0</v>
      </c>
      <c r="AQ234" s="208"/>
      <c r="AR234" s="203">
        <v>0</v>
      </c>
      <c r="AS234" s="203">
        <v>0</v>
      </c>
      <c r="AT234" s="203">
        <v>0</v>
      </c>
      <c r="AU234" s="203">
        <v>0</v>
      </c>
      <c r="AV234" s="203">
        <v>0</v>
      </c>
      <c r="AW234" s="208"/>
      <c r="AX234" s="203">
        <v>0</v>
      </c>
      <c r="AY234" s="203">
        <v>0</v>
      </c>
      <c r="AZ234" s="203">
        <v>0</v>
      </c>
      <c r="BA234" s="203">
        <v>0</v>
      </c>
      <c r="BB234" s="203">
        <v>0</v>
      </c>
      <c r="BC234" s="208"/>
      <c r="BD234" s="203">
        <v>0</v>
      </c>
      <c r="BE234" s="203">
        <v>0</v>
      </c>
      <c r="BF234" s="203">
        <v>0</v>
      </c>
      <c r="BG234" s="203">
        <v>0</v>
      </c>
      <c r="BH234" s="203">
        <v>0</v>
      </c>
      <c r="BI234" s="208"/>
      <c r="BJ234" s="203">
        <v>0</v>
      </c>
      <c r="BK234" s="203">
        <v>0</v>
      </c>
      <c r="BL234" s="203">
        <v>0</v>
      </c>
      <c r="BM234" s="203">
        <v>0</v>
      </c>
      <c r="BN234" s="203">
        <v>0</v>
      </c>
      <c r="BO234" s="208"/>
      <c r="BP234" s="203">
        <v>0</v>
      </c>
      <c r="BQ234" s="203">
        <v>0</v>
      </c>
      <c r="BR234" s="203">
        <v>0</v>
      </c>
      <c r="BS234" s="203">
        <v>0</v>
      </c>
      <c r="BT234" s="203">
        <v>0</v>
      </c>
      <c r="BU234" s="208"/>
      <c r="BV234" s="203">
        <v>0</v>
      </c>
      <c r="BW234" s="203">
        <v>0</v>
      </c>
      <c r="BX234" s="203">
        <v>0</v>
      </c>
      <c r="BY234" s="203">
        <v>0</v>
      </c>
      <c r="BZ234" s="203">
        <v>0</v>
      </c>
      <c r="CA234" s="208"/>
      <c r="CB234" s="203">
        <v>0</v>
      </c>
      <c r="CC234" s="203">
        <v>0</v>
      </c>
      <c r="CD234" s="203">
        <v>0</v>
      </c>
      <c r="CE234" s="203">
        <v>0</v>
      </c>
      <c r="CF234" s="203">
        <v>0</v>
      </c>
      <c r="CG234" s="208"/>
      <c r="CH234" s="203">
        <v>0</v>
      </c>
      <c r="CI234" s="203">
        <v>0</v>
      </c>
      <c r="CJ234" s="203">
        <v>0</v>
      </c>
      <c r="CK234" s="203">
        <v>0</v>
      </c>
      <c r="CL234" s="203">
        <v>0</v>
      </c>
      <c r="CM234" s="208"/>
    </row>
    <row r="235" spans="1:91" ht="12.75" customHeight="1" x14ac:dyDescent="0.2">
      <c r="A235" s="202" t="s">
        <v>128</v>
      </c>
      <c r="B235" s="203">
        <v>0</v>
      </c>
      <c r="C235" s="203">
        <v>0</v>
      </c>
      <c r="D235" s="203">
        <v>0</v>
      </c>
      <c r="E235" s="203">
        <v>0</v>
      </c>
      <c r="F235" s="203">
        <v>0</v>
      </c>
      <c r="G235" s="208"/>
      <c r="H235" s="203">
        <v>0</v>
      </c>
      <c r="I235" s="203">
        <v>0</v>
      </c>
      <c r="J235" s="203">
        <v>0</v>
      </c>
      <c r="K235" s="203">
        <v>0</v>
      </c>
      <c r="L235" s="203">
        <v>0</v>
      </c>
      <c r="M235" s="208"/>
      <c r="N235" s="203">
        <v>0</v>
      </c>
      <c r="O235" s="203">
        <v>0</v>
      </c>
      <c r="P235" s="203">
        <v>0</v>
      </c>
      <c r="Q235" s="203">
        <v>0</v>
      </c>
      <c r="R235" s="203">
        <v>0</v>
      </c>
      <c r="S235" s="208"/>
      <c r="T235" s="203">
        <v>0</v>
      </c>
      <c r="U235" s="203">
        <v>0</v>
      </c>
      <c r="V235" s="203">
        <v>0</v>
      </c>
      <c r="W235" s="203">
        <v>0</v>
      </c>
      <c r="X235" s="203">
        <v>0</v>
      </c>
      <c r="Y235" s="208"/>
      <c r="Z235" s="203">
        <v>0</v>
      </c>
      <c r="AA235" s="203">
        <v>0</v>
      </c>
      <c r="AB235" s="203">
        <v>0</v>
      </c>
      <c r="AC235" s="203">
        <v>0</v>
      </c>
      <c r="AD235" s="203">
        <v>0</v>
      </c>
      <c r="AE235" s="208"/>
      <c r="AF235" s="203">
        <v>0</v>
      </c>
      <c r="AG235" s="203">
        <v>0</v>
      </c>
      <c r="AH235" s="203">
        <v>0</v>
      </c>
      <c r="AI235" s="203">
        <v>0</v>
      </c>
      <c r="AJ235" s="203">
        <v>0</v>
      </c>
      <c r="AK235" s="208"/>
      <c r="AL235" s="203">
        <v>0</v>
      </c>
      <c r="AM235" s="203">
        <v>0</v>
      </c>
      <c r="AN235" s="203">
        <v>0</v>
      </c>
      <c r="AO235" s="203">
        <v>0</v>
      </c>
      <c r="AP235" s="203">
        <v>0</v>
      </c>
      <c r="AQ235" s="208"/>
      <c r="AR235" s="203">
        <v>0</v>
      </c>
      <c r="AS235" s="203">
        <v>0</v>
      </c>
      <c r="AT235" s="203">
        <v>0</v>
      </c>
      <c r="AU235" s="203">
        <v>0</v>
      </c>
      <c r="AV235" s="203">
        <v>0</v>
      </c>
      <c r="AW235" s="208"/>
      <c r="AX235" s="203">
        <v>0</v>
      </c>
      <c r="AY235" s="203">
        <v>0</v>
      </c>
      <c r="AZ235" s="203">
        <v>0</v>
      </c>
      <c r="BA235" s="203">
        <v>0</v>
      </c>
      <c r="BB235" s="203">
        <v>0</v>
      </c>
      <c r="BC235" s="208"/>
      <c r="BD235" s="203">
        <v>0</v>
      </c>
      <c r="BE235" s="203">
        <v>0</v>
      </c>
      <c r="BF235" s="203">
        <v>0</v>
      </c>
      <c r="BG235" s="203">
        <v>0</v>
      </c>
      <c r="BH235" s="203">
        <v>0</v>
      </c>
      <c r="BI235" s="208"/>
      <c r="BJ235" s="203">
        <v>0</v>
      </c>
      <c r="BK235" s="203">
        <v>0</v>
      </c>
      <c r="BL235" s="203">
        <v>0</v>
      </c>
      <c r="BM235" s="203">
        <v>0</v>
      </c>
      <c r="BN235" s="203">
        <v>0</v>
      </c>
      <c r="BO235" s="208"/>
      <c r="BP235" s="203">
        <v>0</v>
      </c>
      <c r="BQ235" s="203">
        <v>0</v>
      </c>
      <c r="BR235" s="203">
        <v>0</v>
      </c>
      <c r="BS235" s="203">
        <v>0</v>
      </c>
      <c r="BT235" s="203">
        <v>0</v>
      </c>
      <c r="BU235" s="208"/>
      <c r="BV235" s="203">
        <v>0</v>
      </c>
      <c r="BW235" s="203">
        <v>0</v>
      </c>
      <c r="BX235" s="203">
        <v>0</v>
      </c>
      <c r="BY235" s="203">
        <v>0</v>
      </c>
      <c r="BZ235" s="203">
        <v>0</v>
      </c>
      <c r="CA235" s="208"/>
      <c r="CB235" s="203">
        <v>0</v>
      </c>
      <c r="CC235" s="203">
        <v>0</v>
      </c>
      <c r="CD235" s="203">
        <v>0</v>
      </c>
      <c r="CE235" s="203">
        <v>0</v>
      </c>
      <c r="CF235" s="203">
        <v>0</v>
      </c>
      <c r="CG235" s="208"/>
      <c r="CH235" s="203">
        <v>0</v>
      </c>
      <c r="CI235" s="203">
        <v>0</v>
      </c>
      <c r="CJ235" s="203">
        <v>0</v>
      </c>
      <c r="CK235" s="203">
        <v>0</v>
      </c>
      <c r="CL235" s="203">
        <v>0</v>
      </c>
      <c r="CM235" s="208"/>
    </row>
    <row r="236" spans="1:91" ht="12.75" customHeight="1" x14ac:dyDescent="0.2">
      <c r="A236" s="201" t="s">
        <v>41</v>
      </c>
      <c r="B236" s="203">
        <v>0</v>
      </c>
      <c r="C236" s="203">
        <v>0</v>
      </c>
      <c r="D236" s="203">
        <v>0</v>
      </c>
      <c r="E236" s="203">
        <v>0</v>
      </c>
      <c r="F236" s="203">
        <v>0</v>
      </c>
      <c r="G236" s="208"/>
      <c r="H236" s="203">
        <v>0</v>
      </c>
      <c r="I236" s="203">
        <v>0</v>
      </c>
      <c r="J236" s="203">
        <v>0</v>
      </c>
      <c r="K236" s="203">
        <v>0</v>
      </c>
      <c r="L236" s="203">
        <v>0</v>
      </c>
      <c r="M236" s="208"/>
      <c r="N236" s="203">
        <v>0</v>
      </c>
      <c r="O236" s="203">
        <v>0</v>
      </c>
      <c r="P236" s="203">
        <v>0</v>
      </c>
      <c r="Q236" s="203">
        <v>0</v>
      </c>
      <c r="R236" s="203">
        <v>0</v>
      </c>
      <c r="S236" s="208"/>
      <c r="T236" s="203">
        <v>0</v>
      </c>
      <c r="U236" s="203">
        <v>0</v>
      </c>
      <c r="V236" s="203">
        <v>0</v>
      </c>
      <c r="W236" s="203">
        <v>0</v>
      </c>
      <c r="X236" s="203">
        <v>0</v>
      </c>
      <c r="Y236" s="208"/>
      <c r="Z236" s="203">
        <v>0</v>
      </c>
      <c r="AA236" s="203">
        <v>0</v>
      </c>
      <c r="AB236" s="203">
        <v>0</v>
      </c>
      <c r="AC236" s="203">
        <v>0</v>
      </c>
      <c r="AD236" s="203">
        <v>0</v>
      </c>
      <c r="AE236" s="208"/>
      <c r="AF236" s="203">
        <v>0</v>
      </c>
      <c r="AG236" s="203">
        <v>0</v>
      </c>
      <c r="AH236" s="203">
        <v>0</v>
      </c>
      <c r="AI236" s="203">
        <v>0</v>
      </c>
      <c r="AJ236" s="203">
        <v>0</v>
      </c>
      <c r="AK236" s="208"/>
      <c r="AL236" s="203">
        <v>0</v>
      </c>
      <c r="AM236" s="203">
        <v>0</v>
      </c>
      <c r="AN236" s="203">
        <v>0</v>
      </c>
      <c r="AO236" s="203">
        <v>0</v>
      </c>
      <c r="AP236" s="203">
        <v>0</v>
      </c>
      <c r="AQ236" s="208"/>
      <c r="AR236" s="203">
        <v>0</v>
      </c>
      <c r="AS236" s="203">
        <v>0</v>
      </c>
      <c r="AT236" s="203">
        <v>0</v>
      </c>
      <c r="AU236" s="203">
        <v>0</v>
      </c>
      <c r="AV236" s="203">
        <v>0</v>
      </c>
      <c r="AW236" s="208"/>
      <c r="AX236" s="203">
        <v>0</v>
      </c>
      <c r="AY236" s="203">
        <v>0</v>
      </c>
      <c r="AZ236" s="203">
        <v>0</v>
      </c>
      <c r="BA236" s="203">
        <v>0</v>
      </c>
      <c r="BB236" s="203">
        <v>0</v>
      </c>
      <c r="BC236" s="208"/>
      <c r="BD236" s="203">
        <v>0</v>
      </c>
      <c r="BE236" s="203">
        <v>0</v>
      </c>
      <c r="BF236" s="203">
        <v>0</v>
      </c>
      <c r="BG236" s="203">
        <v>0</v>
      </c>
      <c r="BH236" s="203">
        <v>0</v>
      </c>
      <c r="BI236" s="208"/>
      <c r="BJ236" s="203">
        <v>0</v>
      </c>
      <c r="BK236" s="203">
        <v>0</v>
      </c>
      <c r="BL236" s="203">
        <v>0</v>
      </c>
      <c r="BM236" s="203">
        <v>0</v>
      </c>
      <c r="BN236" s="203">
        <v>0</v>
      </c>
      <c r="BO236" s="208"/>
      <c r="BP236" s="203">
        <v>0</v>
      </c>
      <c r="BQ236" s="203">
        <v>0</v>
      </c>
      <c r="BR236" s="203">
        <v>0</v>
      </c>
      <c r="BS236" s="203">
        <v>0</v>
      </c>
      <c r="BT236" s="203">
        <v>0</v>
      </c>
      <c r="BU236" s="208"/>
      <c r="BV236" s="203">
        <v>0</v>
      </c>
      <c r="BW236" s="203">
        <v>0</v>
      </c>
      <c r="BX236" s="203">
        <v>0</v>
      </c>
      <c r="BY236" s="203">
        <v>0</v>
      </c>
      <c r="BZ236" s="203">
        <v>0</v>
      </c>
      <c r="CA236" s="208"/>
      <c r="CB236" s="203">
        <v>0</v>
      </c>
      <c r="CC236" s="203">
        <v>0</v>
      </c>
      <c r="CD236" s="203">
        <v>0</v>
      </c>
      <c r="CE236" s="203">
        <v>0</v>
      </c>
      <c r="CF236" s="203">
        <v>0</v>
      </c>
      <c r="CG236" s="208"/>
      <c r="CH236" s="203">
        <v>0</v>
      </c>
      <c r="CI236" s="203">
        <v>0</v>
      </c>
      <c r="CJ236" s="203">
        <v>0</v>
      </c>
      <c r="CK236" s="203">
        <v>0</v>
      </c>
      <c r="CL236" s="203">
        <v>0</v>
      </c>
      <c r="CM236" s="208"/>
    </row>
    <row r="237" spans="1:91" ht="12.75" customHeight="1" x14ac:dyDescent="0.2">
      <c r="A237" s="201" t="s">
        <v>30</v>
      </c>
      <c r="B237" s="203">
        <v>0</v>
      </c>
      <c r="C237" s="203">
        <v>0</v>
      </c>
      <c r="D237" s="203">
        <v>0</v>
      </c>
      <c r="E237" s="203">
        <v>0</v>
      </c>
      <c r="F237" s="203">
        <v>0</v>
      </c>
      <c r="G237" s="208"/>
      <c r="H237" s="203">
        <v>0</v>
      </c>
      <c r="I237" s="203">
        <v>0</v>
      </c>
      <c r="J237" s="203">
        <v>0</v>
      </c>
      <c r="K237" s="203">
        <v>0</v>
      </c>
      <c r="L237" s="203">
        <v>0</v>
      </c>
      <c r="M237" s="208"/>
      <c r="N237" s="203">
        <v>0</v>
      </c>
      <c r="O237" s="203">
        <v>0</v>
      </c>
      <c r="P237" s="203">
        <v>0</v>
      </c>
      <c r="Q237" s="203">
        <v>0</v>
      </c>
      <c r="R237" s="203">
        <v>0</v>
      </c>
      <c r="S237" s="208"/>
      <c r="T237" s="203">
        <v>0</v>
      </c>
      <c r="U237" s="203">
        <v>0</v>
      </c>
      <c r="V237" s="203">
        <v>0</v>
      </c>
      <c r="W237" s="203">
        <v>0</v>
      </c>
      <c r="X237" s="203">
        <v>0</v>
      </c>
      <c r="Y237" s="208"/>
      <c r="Z237" s="203">
        <v>0</v>
      </c>
      <c r="AA237" s="203">
        <v>0</v>
      </c>
      <c r="AB237" s="203">
        <v>0</v>
      </c>
      <c r="AC237" s="203">
        <v>0</v>
      </c>
      <c r="AD237" s="203">
        <v>0</v>
      </c>
      <c r="AE237" s="208"/>
      <c r="AF237" s="203">
        <v>0</v>
      </c>
      <c r="AG237" s="203">
        <v>0</v>
      </c>
      <c r="AH237" s="203">
        <v>0</v>
      </c>
      <c r="AI237" s="203">
        <v>0</v>
      </c>
      <c r="AJ237" s="203">
        <v>0</v>
      </c>
      <c r="AK237" s="208"/>
      <c r="AL237" s="203">
        <v>0</v>
      </c>
      <c r="AM237" s="203">
        <v>0</v>
      </c>
      <c r="AN237" s="203">
        <v>0</v>
      </c>
      <c r="AO237" s="203">
        <v>0</v>
      </c>
      <c r="AP237" s="203">
        <v>0</v>
      </c>
      <c r="AQ237" s="208"/>
      <c r="AR237" s="203">
        <v>0</v>
      </c>
      <c r="AS237" s="203">
        <v>0</v>
      </c>
      <c r="AT237" s="203">
        <v>0</v>
      </c>
      <c r="AU237" s="203">
        <v>0</v>
      </c>
      <c r="AV237" s="203">
        <v>0</v>
      </c>
      <c r="AW237" s="208"/>
      <c r="AX237" s="203">
        <v>0</v>
      </c>
      <c r="AY237" s="203">
        <v>0</v>
      </c>
      <c r="AZ237" s="203">
        <v>0</v>
      </c>
      <c r="BA237" s="203">
        <v>0</v>
      </c>
      <c r="BB237" s="203">
        <v>0</v>
      </c>
      <c r="BC237" s="208"/>
      <c r="BD237" s="203">
        <v>0</v>
      </c>
      <c r="BE237" s="203">
        <v>0</v>
      </c>
      <c r="BF237" s="203">
        <v>0</v>
      </c>
      <c r="BG237" s="203">
        <v>0</v>
      </c>
      <c r="BH237" s="203">
        <v>0</v>
      </c>
      <c r="BI237" s="208"/>
      <c r="BJ237" s="203">
        <v>0</v>
      </c>
      <c r="BK237" s="203">
        <v>0</v>
      </c>
      <c r="BL237" s="203">
        <v>0</v>
      </c>
      <c r="BM237" s="203">
        <v>0</v>
      </c>
      <c r="BN237" s="203">
        <v>0</v>
      </c>
      <c r="BO237" s="208"/>
      <c r="BP237" s="203">
        <v>0</v>
      </c>
      <c r="BQ237" s="203">
        <v>0</v>
      </c>
      <c r="BR237" s="203">
        <v>0</v>
      </c>
      <c r="BS237" s="203">
        <v>0</v>
      </c>
      <c r="BT237" s="203">
        <v>0</v>
      </c>
      <c r="BU237" s="208"/>
      <c r="BV237" s="203">
        <v>0</v>
      </c>
      <c r="BW237" s="203">
        <v>0</v>
      </c>
      <c r="BX237" s="203">
        <v>0</v>
      </c>
      <c r="BY237" s="203">
        <v>0</v>
      </c>
      <c r="BZ237" s="203">
        <v>0</v>
      </c>
      <c r="CA237" s="208"/>
      <c r="CB237" s="203">
        <v>0</v>
      </c>
      <c r="CC237" s="203">
        <v>0</v>
      </c>
      <c r="CD237" s="203">
        <v>0</v>
      </c>
      <c r="CE237" s="203">
        <v>0</v>
      </c>
      <c r="CF237" s="203">
        <v>0</v>
      </c>
      <c r="CG237" s="208"/>
      <c r="CH237" s="203">
        <v>0</v>
      </c>
      <c r="CI237" s="203">
        <v>0</v>
      </c>
      <c r="CJ237" s="203">
        <v>0</v>
      </c>
      <c r="CK237" s="203">
        <v>0</v>
      </c>
      <c r="CL237" s="203">
        <v>0</v>
      </c>
      <c r="CM237" s="208"/>
    </row>
    <row r="238" spans="1:91" ht="12.75" customHeight="1" x14ac:dyDescent="0.2">
      <c r="A238" s="201" t="s">
        <v>129</v>
      </c>
      <c r="B238" s="203">
        <v>0</v>
      </c>
      <c r="C238" s="203">
        <v>0</v>
      </c>
      <c r="D238" s="203">
        <v>0</v>
      </c>
      <c r="E238" s="203">
        <v>0</v>
      </c>
      <c r="F238" s="203">
        <v>0</v>
      </c>
      <c r="G238" s="208"/>
      <c r="H238" s="203">
        <v>0</v>
      </c>
      <c r="I238" s="203">
        <v>0</v>
      </c>
      <c r="J238" s="203">
        <v>0</v>
      </c>
      <c r="K238" s="203">
        <v>0</v>
      </c>
      <c r="L238" s="203">
        <v>0</v>
      </c>
      <c r="M238" s="208"/>
      <c r="N238" s="203">
        <v>0</v>
      </c>
      <c r="O238" s="203">
        <v>0</v>
      </c>
      <c r="P238" s="203">
        <v>0</v>
      </c>
      <c r="Q238" s="203">
        <v>0</v>
      </c>
      <c r="R238" s="203">
        <v>0</v>
      </c>
      <c r="S238" s="208"/>
      <c r="T238" s="203">
        <v>0</v>
      </c>
      <c r="U238" s="203">
        <v>0</v>
      </c>
      <c r="V238" s="203">
        <v>0</v>
      </c>
      <c r="W238" s="203">
        <v>0</v>
      </c>
      <c r="X238" s="203">
        <v>0</v>
      </c>
      <c r="Y238" s="208"/>
      <c r="Z238" s="203">
        <v>0</v>
      </c>
      <c r="AA238" s="203">
        <v>0</v>
      </c>
      <c r="AB238" s="203">
        <v>0</v>
      </c>
      <c r="AC238" s="203">
        <v>0</v>
      </c>
      <c r="AD238" s="203">
        <v>0</v>
      </c>
      <c r="AE238" s="208"/>
      <c r="AF238" s="203">
        <v>0</v>
      </c>
      <c r="AG238" s="203">
        <v>0</v>
      </c>
      <c r="AH238" s="203">
        <v>0</v>
      </c>
      <c r="AI238" s="203">
        <v>0</v>
      </c>
      <c r="AJ238" s="203">
        <v>0</v>
      </c>
      <c r="AK238" s="208"/>
      <c r="AL238" s="203">
        <v>0</v>
      </c>
      <c r="AM238" s="203">
        <v>0</v>
      </c>
      <c r="AN238" s="203">
        <v>0</v>
      </c>
      <c r="AO238" s="203">
        <v>0</v>
      </c>
      <c r="AP238" s="203">
        <v>0</v>
      </c>
      <c r="AQ238" s="208"/>
      <c r="AR238" s="203">
        <v>0</v>
      </c>
      <c r="AS238" s="203">
        <v>0</v>
      </c>
      <c r="AT238" s="203">
        <v>0</v>
      </c>
      <c r="AU238" s="203">
        <v>0</v>
      </c>
      <c r="AV238" s="203">
        <v>0</v>
      </c>
      <c r="AW238" s="208"/>
      <c r="AX238" s="203">
        <v>0</v>
      </c>
      <c r="AY238" s="203">
        <v>0</v>
      </c>
      <c r="AZ238" s="203">
        <v>0</v>
      </c>
      <c r="BA238" s="203">
        <v>0</v>
      </c>
      <c r="BB238" s="203">
        <v>0</v>
      </c>
      <c r="BC238" s="208"/>
      <c r="BD238" s="203">
        <v>0</v>
      </c>
      <c r="BE238" s="203">
        <v>0</v>
      </c>
      <c r="BF238" s="203">
        <v>0</v>
      </c>
      <c r="BG238" s="203">
        <v>0</v>
      </c>
      <c r="BH238" s="203">
        <v>0</v>
      </c>
      <c r="BI238" s="208"/>
      <c r="BJ238" s="203">
        <v>0</v>
      </c>
      <c r="BK238" s="203">
        <v>0</v>
      </c>
      <c r="BL238" s="203">
        <v>0</v>
      </c>
      <c r="BM238" s="203">
        <v>0</v>
      </c>
      <c r="BN238" s="203">
        <v>0</v>
      </c>
      <c r="BO238" s="208"/>
      <c r="BP238" s="203">
        <v>0</v>
      </c>
      <c r="BQ238" s="203">
        <v>0</v>
      </c>
      <c r="BR238" s="203">
        <v>0</v>
      </c>
      <c r="BS238" s="203">
        <v>0</v>
      </c>
      <c r="BT238" s="203">
        <v>0</v>
      </c>
      <c r="BU238" s="208"/>
      <c r="BV238" s="203">
        <v>0</v>
      </c>
      <c r="BW238" s="203">
        <v>0</v>
      </c>
      <c r="BX238" s="203">
        <v>0</v>
      </c>
      <c r="BY238" s="203">
        <v>0</v>
      </c>
      <c r="BZ238" s="203">
        <v>0</v>
      </c>
      <c r="CA238" s="208"/>
      <c r="CB238" s="203">
        <v>0</v>
      </c>
      <c r="CC238" s="203">
        <v>0</v>
      </c>
      <c r="CD238" s="203">
        <v>0</v>
      </c>
      <c r="CE238" s="203">
        <v>0</v>
      </c>
      <c r="CF238" s="203">
        <v>0</v>
      </c>
      <c r="CG238" s="208"/>
      <c r="CH238" s="203">
        <v>0</v>
      </c>
      <c r="CI238" s="203">
        <v>0</v>
      </c>
      <c r="CJ238" s="203">
        <v>0</v>
      </c>
      <c r="CK238" s="203">
        <v>0</v>
      </c>
      <c r="CL238" s="203">
        <v>0</v>
      </c>
      <c r="CM238" s="208"/>
    </row>
    <row r="239" spans="1:91" ht="12.75" customHeight="1" x14ac:dyDescent="0.2">
      <c r="A239" s="201" t="s">
        <v>113</v>
      </c>
      <c r="B239" s="203">
        <v>0</v>
      </c>
      <c r="C239" s="203">
        <v>0</v>
      </c>
      <c r="D239" s="203">
        <v>0</v>
      </c>
      <c r="E239" s="203">
        <v>0</v>
      </c>
      <c r="F239" s="203">
        <v>0</v>
      </c>
      <c r="G239" s="208"/>
      <c r="H239" s="203">
        <v>0</v>
      </c>
      <c r="I239" s="203">
        <v>0</v>
      </c>
      <c r="J239" s="203">
        <v>0</v>
      </c>
      <c r="K239" s="203">
        <v>0</v>
      </c>
      <c r="L239" s="203">
        <v>0</v>
      </c>
      <c r="M239" s="208"/>
      <c r="N239" s="203">
        <v>0</v>
      </c>
      <c r="O239" s="203">
        <v>0</v>
      </c>
      <c r="P239" s="203">
        <v>0</v>
      </c>
      <c r="Q239" s="203">
        <v>0</v>
      </c>
      <c r="R239" s="203">
        <v>0</v>
      </c>
      <c r="S239" s="208"/>
      <c r="T239" s="203">
        <v>0</v>
      </c>
      <c r="U239" s="203">
        <v>0</v>
      </c>
      <c r="V239" s="203">
        <v>0</v>
      </c>
      <c r="W239" s="203">
        <v>0</v>
      </c>
      <c r="X239" s="203">
        <v>0</v>
      </c>
      <c r="Y239" s="208"/>
      <c r="Z239" s="203">
        <v>0</v>
      </c>
      <c r="AA239" s="203">
        <v>0</v>
      </c>
      <c r="AB239" s="203">
        <v>0</v>
      </c>
      <c r="AC239" s="203">
        <v>0</v>
      </c>
      <c r="AD239" s="203">
        <v>0</v>
      </c>
      <c r="AE239" s="208"/>
      <c r="AF239" s="203">
        <v>0</v>
      </c>
      <c r="AG239" s="203">
        <v>0</v>
      </c>
      <c r="AH239" s="203">
        <v>0</v>
      </c>
      <c r="AI239" s="203">
        <v>0</v>
      </c>
      <c r="AJ239" s="203">
        <v>0</v>
      </c>
      <c r="AK239" s="208"/>
      <c r="AL239" s="203">
        <v>0</v>
      </c>
      <c r="AM239" s="203">
        <v>0</v>
      </c>
      <c r="AN239" s="203">
        <v>0</v>
      </c>
      <c r="AO239" s="203">
        <v>0</v>
      </c>
      <c r="AP239" s="203">
        <v>0</v>
      </c>
      <c r="AQ239" s="208"/>
      <c r="AR239" s="203">
        <v>0</v>
      </c>
      <c r="AS239" s="203">
        <v>0</v>
      </c>
      <c r="AT239" s="203">
        <v>0</v>
      </c>
      <c r="AU239" s="203">
        <v>0</v>
      </c>
      <c r="AV239" s="203">
        <v>0</v>
      </c>
      <c r="AW239" s="208"/>
      <c r="AX239" s="203">
        <v>0</v>
      </c>
      <c r="AY239" s="203">
        <v>0</v>
      </c>
      <c r="AZ239" s="203">
        <v>0</v>
      </c>
      <c r="BA239" s="203">
        <v>0</v>
      </c>
      <c r="BB239" s="203">
        <v>0</v>
      </c>
      <c r="BC239" s="208"/>
      <c r="BD239" s="203">
        <v>0</v>
      </c>
      <c r="BE239" s="203">
        <v>0</v>
      </c>
      <c r="BF239" s="203">
        <v>0</v>
      </c>
      <c r="BG239" s="203">
        <v>0</v>
      </c>
      <c r="BH239" s="203">
        <v>0</v>
      </c>
      <c r="BI239" s="208"/>
      <c r="BJ239" s="203">
        <v>0</v>
      </c>
      <c r="BK239" s="203">
        <v>0</v>
      </c>
      <c r="BL239" s="203">
        <v>0</v>
      </c>
      <c r="BM239" s="203">
        <v>0</v>
      </c>
      <c r="BN239" s="203">
        <v>0</v>
      </c>
      <c r="BO239" s="208"/>
      <c r="BP239" s="203">
        <v>0</v>
      </c>
      <c r="BQ239" s="203">
        <v>0</v>
      </c>
      <c r="BR239" s="203">
        <v>0</v>
      </c>
      <c r="BS239" s="203">
        <v>0</v>
      </c>
      <c r="BT239" s="203">
        <v>0</v>
      </c>
      <c r="BU239" s="208"/>
      <c r="BV239" s="203">
        <v>0</v>
      </c>
      <c r="BW239" s="203">
        <v>0</v>
      </c>
      <c r="BX239" s="203">
        <v>0</v>
      </c>
      <c r="BY239" s="203">
        <v>0</v>
      </c>
      <c r="BZ239" s="203">
        <v>0</v>
      </c>
      <c r="CA239" s="208"/>
      <c r="CB239" s="203">
        <v>0</v>
      </c>
      <c r="CC239" s="203">
        <v>0</v>
      </c>
      <c r="CD239" s="203">
        <v>0</v>
      </c>
      <c r="CE239" s="203">
        <v>0</v>
      </c>
      <c r="CF239" s="203">
        <v>0</v>
      </c>
      <c r="CG239" s="208"/>
      <c r="CH239" s="203">
        <v>0</v>
      </c>
      <c r="CI239" s="203">
        <v>0</v>
      </c>
      <c r="CJ239" s="203">
        <v>0</v>
      </c>
      <c r="CK239" s="203">
        <v>0</v>
      </c>
      <c r="CL239" s="203">
        <v>0</v>
      </c>
      <c r="CM239" s="208"/>
    </row>
    <row r="240" spans="1:91" ht="12.75" customHeight="1" x14ac:dyDescent="0.2">
      <c r="A240" s="201" t="s">
        <v>130</v>
      </c>
      <c r="B240" s="203">
        <v>0</v>
      </c>
      <c r="C240" s="203">
        <v>0</v>
      </c>
      <c r="D240" s="203">
        <v>0</v>
      </c>
      <c r="E240" s="203">
        <v>0</v>
      </c>
      <c r="F240" s="203">
        <v>0</v>
      </c>
      <c r="G240" s="208"/>
      <c r="H240" s="203">
        <v>0</v>
      </c>
      <c r="I240" s="203">
        <v>0</v>
      </c>
      <c r="J240" s="203">
        <v>0</v>
      </c>
      <c r="K240" s="203">
        <v>0</v>
      </c>
      <c r="L240" s="203">
        <v>0</v>
      </c>
      <c r="M240" s="208"/>
      <c r="N240" s="203">
        <v>0</v>
      </c>
      <c r="O240" s="203">
        <v>0</v>
      </c>
      <c r="P240" s="203">
        <v>0</v>
      </c>
      <c r="Q240" s="203">
        <v>0</v>
      </c>
      <c r="R240" s="203">
        <v>0</v>
      </c>
      <c r="S240" s="208"/>
      <c r="T240" s="203">
        <v>0</v>
      </c>
      <c r="U240" s="203">
        <v>0</v>
      </c>
      <c r="V240" s="203">
        <v>0</v>
      </c>
      <c r="W240" s="203">
        <v>0</v>
      </c>
      <c r="X240" s="203">
        <v>0</v>
      </c>
      <c r="Y240" s="208"/>
      <c r="Z240" s="203">
        <v>0</v>
      </c>
      <c r="AA240" s="203">
        <v>0</v>
      </c>
      <c r="AB240" s="203">
        <v>0</v>
      </c>
      <c r="AC240" s="203">
        <v>0</v>
      </c>
      <c r="AD240" s="203">
        <v>0</v>
      </c>
      <c r="AE240" s="208"/>
      <c r="AF240" s="203">
        <v>0</v>
      </c>
      <c r="AG240" s="203">
        <v>0</v>
      </c>
      <c r="AH240" s="203">
        <v>0</v>
      </c>
      <c r="AI240" s="203">
        <v>0</v>
      </c>
      <c r="AJ240" s="203">
        <v>0</v>
      </c>
      <c r="AK240" s="208"/>
      <c r="AL240" s="203">
        <v>0</v>
      </c>
      <c r="AM240" s="203">
        <v>0</v>
      </c>
      <c r="AN240" s="203">
        <v>0</v>
      </c>
      <c r="AO240" s="203">
        <v>0</v>
      </c>
      <c r="AP240" s="203">
        <v>0</v>
      </c>
      <c r="AQ240" s="208"/>
      <c r="AR240" s="203">
        <v>0</v>
      </c>
      <c r="AS240" s="203">
        <v>0</v>
      </c>
      <c r="AT240" s="203">
        <v>0</v>
      </c>
      <c r="AU240" s="203">
        <v>0</v>
      </c>
      <c r="AV240" s="203">
        <v>0</v>
      </c>
      <c r="AW240" s="208"/>
      <c r="AX240" s="203">
        <v>0</v>
      </c>
      <c r="AY240" s="203">
        <v>0</v>
      </c>
      <c r="AZ240" s="203">
        <v>0</v>
      </c>
      <c r="BA240" s="203">
        <v>0</v>
      </c>
      <c r="BB240" s="203">
        <v>0</v>
      </c>
      <c r="BC240" s="208"/>
      <c r="BD240" s="203">
        <v>0</v>
      </c>
      <c r="BE240" s="203">
        <v>0</v>
      </c>
      <c r="BF240" s="203">
        <v>0</v>
      </c>
      <c r="BG240" s="203">
        <v>0</v>
      </c>
      <c r="BH240" s="203">
        <v>0</v>
      </c>
      <c r="BI240" s="208"/>
      <c r="BJ240" s="203">
        <v>0</v>
      </c>
      <c r="BK240" s="203">
        <v>0</v>
      </c>
      <c r="BL240" s="203">
        <v>0</v>
      </c>
      <c r="BM240" s="203">
        <v>0</v>
      </c>
      <c r="BN240" s="203">
        <v>0</v>
      </c>
      <c r="BO240" s="208"/>
      <c r="BP240" s="203">
        <v>0</v>
      </c>
      <c r="BQ240" s="203">
        <v>0</v>
      </c>
      <c r="BR240" s="203">
        <v>0</v>
      </c>
      <c r="BS240" s="203">
        <v>0</v>
      </c>
      <c r="BT240" s="203">
        <v>0</v>
      </c>
      <c r="BU240" s="208"/>
      <c r="BV240" s="203">
        <v>0</v>
      </c>
      <c r="BW240" s="203">
        <v>0</v>
      </c>
      <c r="BX240" s="203">
        <v>0</v>
      </c>
      <c r="BY240" s="203">
        <v>0</v>
      </c>
      <c r="BZ240" s="203">
        <v>0</v>
      </c>
      <c r="CA240" s="208"/>
      <c r="CB240" s="203">
        <v>0</v>
      </c>
      <c r="CC240" s="203">
        <v>0</v>
      </c>
      <c r="CD240" s="203">
        <v>0</v>
      </c>
      <c r="CE240" s="203">
        <v>0</v>
      </c>
      <c r="CF240" s="203">
        <v>0</v>
      </c>
      <c r="CG240" s="208"/>
      <c r="CH240" s="203">
        <v>0</v>
      </c>
      <c r="CI240" s="203">
        <v>0</v>
      </c>
      <c r="CJ240" s="203">
        <v>0</v>
      </c>
      <c r="CK240" s="203">
        <v>0</v>
      </c>
      <c r="CL240" s="203">
        <v>0</v>
      </c>
      <c r="CM240" s="208"/>
    </row>
    <row r="241" spans="1:91" ht="12.75" customHeight="1" x14ac:dyDescent="0.2">
      <c r="A241" s="107" t="s">
        <v>131</v>
      </c>
      <c r="B241" s="203">
        <v>0</v>
      </c>
      <c r="C241" s="203">
        <v>0</v>
      </c>
      <c r="D241" s="203">
        <v>0</v>
      </c>
      <c r="E241" s="203">
        <v>0</v>
      </c>
      <c r="F241" s="203">
        <v>0</v>
      </c>
      <c r="G241" s="208"/>
      <c r="H241" s="203">
        <v>0</v>
      </c>
      <c r="I241" s="203">
        <v>0</v>
      </c>
      <c r="J241" s="203">
        <v>0</v>
      </c>
      <c r="K241" s="203">
        <v>0</v>
      </c>
      <c r="L241" s="203">
        <v>0</v>
      </c>
      <c r="M241" s="208"/>
      <c r="N241" s="203">
        <v>0</v>
      </c>
      <c r="O241" s="203">
        <v>0</v>
      </c>
      <c r="P241" s="203">
        <v>0</v>
      </c>
      <c r="Q241" s="203">
        <v>0</v>
      </c>
      <c r="R241" s="203">
        <v>0</v>
      </c>
      <c r="S241" s="208"/>
      <c r="T241" s="203">
        <v>0</v>
      </c>
      <c r="U241" s="203">
        <v>0</v>
      </c>
      <c r="V241" s="203">
        <v>0</v>
      </c>
      <c r="W241" s="203">
        <v>0</v>
      </c>
      <c r="X241" s="203">
        <v>0</v>
      </c>
      <c r="Y241" s="208"/>
      <c r="Z241" s="203">
        <v>0</v>
      </c>
      <c r="AA241" s="203">
        <v>0</v>
      </c>
      <c r="AB241" s="203">
        <v>0</v>
      </c>
      <c r="AC241" s="203">
        <v>0</v>
      </c>
      <c r="AD241" s="203">
        <v>0</v>
      </c>
      <c r="AE241" s="208"/>
      <c r="AF241" s="203">
        <v>0</v>
      </c>
      <c r="AG241" s="203">
        <v>0</v>
      </c>
      <c r="AH241" s="203">
        <v>0</v>
      </c>
      <c r="AI241" s="203">
        <v>0</v>
      </c>
      <c r="AJ241" s="203">
        <v>0</v>
      </c>
      <c r="AK241" s="208"/>
      <c r="AL241" s="203">
        <v>0</v>
      </c>
      <c r="AM241" s="203">
        <v>0</v>
      </c>
      <c r="AN241" s="203">
        <v>0</v>
      </c>
      <c r="AO241" s="203">
        <v>0</v>
      </c>
      <c r="AP241" s="203">
        <v>0</v>
      </c>
      <c r="AQ241" s="208"/>
      <c r="AR241" s="203">
        <v>0</v>
      </c>
      <c r="AS241" s="203">
        <v>0</v>
      </c>
      <c r="AT241" s="203">
        <v>0</v>
      </c>
      <c r="AU241" s="203">
        <v>0</v>
      </c>
      <c r="AV241" s="203">
        <v>0</v>
      </c>
      <c r="AW241" s="208"/>
      <c r="AX241" s="203">
        <v>0</v>
      </c>
      <c r="AY241" s="203">
        <v>0</v>
      </c>
      <c r="AZ241" s="203">
        <v>0</v>
      </c>
      <c r="BA241" s="203">
        <v>0</v>
      </c>
      <c r="BB241" s="203">
        <v>0</v>
      </c>
      <c r="BC241" s="208"/>
      <c r="BD241" s="203">
        <v>0</v>
      </c>
      <c r="BE241" s="203">
        <v>0</v>
      </c>
      <c r="BF241" s="203">
        <v>0</v>
      </c>
      <c r="BG241" s="203">
        <v>0</v>
      </c>
      <c r="BH241" s="203">
        <v>0</v>
      </c>
      <c r="BI241" s="208"/>
      <c r="BJ241" s="203">
        <v>0</v>
      </c>
      <c r="BK241" s="203">
        <v>0</v>
      </c>
      <c r="BL241" s="203">
        <v>0</v>
      </c>
      <c r="BM241" s="203">
        <v>0</v>
      </c>
      <c r="BN241" s="203">
        <v>0</v>
      </c>
      <c r="BO241" s="208"/>
      <c r="BP241" s="203">
        <v>0</v>
      </c>
      <c r="BQ241" s="203">
        <v>0</v>
      </c>
      <c r="BR241" s="203">
        <v>0</v>
      </c>
      <c r="BS241" s="203">
        <v>0</v>
      </c>
      <c r="BT241" s="203">
        <v>0</v>
      </c>
      <c r="BU241" s="208"/>
      <c r="BV241" s="203">
        <v>0</v>
      </c>
      <c r="BW241" s="203">
        <v>0</v>
      </c>
      <c r="BX241" s="203">
        <v>0</v>
      </c>
      <c r="BY241" s="203">
        <v>0</v>
      </c>
      <c r="BZ241" s="203">
        <v>0</v>
      </c>
      <c r="CA241" s="208"/>
      <c r="CB241" s="203">
        <v>0</v>
      </c>
      <c r="CC241" s="203">
        <v>0</v>
      </c>
      <c r="CD241" s="203">
        <v>0</v>
      </c>
      <c r="CE241" s="203">
        <v>0</v>
      </c>
      <c r="CF241" s="203">
        <v>0</v>
      </c>
      <c r="CG241" s="208"/>
      <c r="CH241" s="203">
        <v>0</v>
      </c>
      <c r="CI241" s="203">
        <v>0</v>
      </c>
      <c r="CJ241" s="203">
        <v>0</v>
      </c>
      <c r="CK241" s="203">
        <v>0</v>
      </c>
      <c r="CL241" s="203">
        <v>0</v>
      </c>
      <c r="CM241" s="208"/>
    </row>
    <row r="242" spans="1:91" ht="12.75" customHeight="1" x14ac:dyDescent="0.2">
      <c r="A242" s="107" t="s">
        <v>105</v>
      </c>
      <c r="B242" s="203">
        <v>0</v>
      </c>
      <c r="C242" s="203">
        <v>0</v>
      </c>
      <c r="D242" s="203">
        <v>0</v>
      </c>
      <c r="E242" s="203">
        <v>0</v>
      </c>
      <c r="F242" s="203">
        <v>0</v>
      </c>
      <c r="G242" s="208"/>
      <c r="H242" s="203">
        <v>0</v>
      </c>
      <c r="I242" s="203">
        <v>0</v>
      </c>
      <c r="J242" s="203">
        <v>0</v>
      </c>
      <c r="K242" s="203">
        <v>0</v>
      </c>
      <c r="L242" s="203">
        <v>0</v>
      </c>
      <c r="M242" s="208"/>
      <c r="N242" s="203">
        <v>0</v>
      </c>
      <c r="O242" s="203">
        <v>0</v>
      </c>
      <c r="P242" s="203">
        <v>0</v>
      </c>
      <c r="Q242" s="203">
        <v>0</v>
      </c>
      <c r="R242" s="203">
        <v>0</v>
      </c>
      <c r="S242" s="208"/>
      <c r="T242" s="203">
        <v>0</v>
      </c>
      <c r="U242" s="203">
        <v>0</v>
      </c>
      <c r="V242" s="203">
        <v>0</v>
      </c>
      <c r="W242" s="203">
        <v>0</v>
      </c>
      <c r="X242" s="203">
        <v>0</v>
      </c>
      <c r="Y242" s="208"/>
      <c r="Z242" s="203">
        <v>0</v>
      </c>
      <c r="AA242" s="203">
        <v>0</v>
      </c>
      <c r="AB242" s="203">
        <v>0</v>
      </c>
      <c r="AC242" s="203">
        <v>0</v>
      </c>
      <c r="AD242" s="203">
        <v>0</v>
      </c>
      <c r="AE242" s="208"/>
      <c r="AF242" s="203">
        <v>0</v>
      </c>
      <c r="AG242" s="203">
        <v>0</v>
      </c>
      <c r="AH242" s="203">
        <v>0</v>
      </c>
      <c r="AI242" s="203">
        <v>0</v>
      </c>
      <c r="AJ242" s="203">
        <v>0</v>
      </c>
      <c r="AK242" s="208"/>
      <c r="AL242" s="203">
        <v>0</v>
      </c>
      <c r="AM242" s="203">
        <v>0</v>
      </c>
      <c r="AN242" s="203">
        <v>0</v>
      </c>
      <c r="AO242" s="203">
        <v>0</v>
      </c>
      <c r="AP242" s="203">
        <v>0</v>
      </c>
      <c r="AQ242" s="208"/>
      <c r="AR242" s="203">
        <v>0</v>
      </c>
      <c r="AS242" s="203">
        <v>0</v>
      </c>
      <c r="AT242" s="203">
        <v>0</v>
      </c>
      <c r="AU242" s="203">
        <v>0</v>
      </c>
      <c r="AV242" s="203">
        <v>0</v>
      </c>
      <c r="AW242" s="208"/>
      <c r="AX242" s="203">
        <v>0</v>
      </c>
      <c r="AY242" s="203">
        <v>0</v>
      </c>
      <c r="AZ242" s="203">
        <v>0</v>
      </c>
      <c r="BA242" s="203">
        <v>0</v>
      </c>
      <c r="BB242" s="203">
        <v>0</v>
      </c>
      <c r="BC242" s="208"/>
      <c r="BD242" s="203">
        <v>0</v>
      </c>
      <c r="BE242" s="203">
        <v>0</v>
      </c>
      <c r="BF242" s="203">
        <v>0</v>
      </c>
      <c r="BG242" s="203">
        <v>0</v>
      </c>
      <c r="BH242" s="203">
        <v>0</v>
      </c>
      <c r="BI242" s="208"/>
      <c r="BJ242" s="203">
        <v>0</v>
      </c>
      <c r="BK242" s="203">
        <v>0</v>
      </c>
      <c r="BL242" s="203">
        <v>0</v>
      </c>
      <c r="BM242" s="203">
        <v>0</v>
      </c>
      <c r="BN242" s="203">
        <v>0</v>
      </c>
      <c r="BO242" s="208"/>
      <c r="BP242" s="203">
        <v>0</v>
      </c>
      <c r="BQ242" s="203">
        <v>0</v>
      </c>
      <c r="BR242" s="203">
        <v>0</v>
      </c>
      <c r="BS242" s="203">
        <v>0</v>
      </c>
      <c r="BT242" s="203">
        <v>0</v>
      </c>
      <c r="BU242" s="208"/>
      <c r="BV242" s="203">
        <v>0</v>
      </c>
      <c r="BW242" s="203">
        <v>0</v>
      </c>
      <c r="BX242" s="203">
        <v>0</v>
      </c>
      <c r="BY242" s="203">
        <v>0</v>
      </c>
      <c r="BZ242" s="203">
        <v>0</v>
      </c>
      <c r="CA242" s="208"/>
      <c r="CB242" s="203">
        <v>0</v>
      </c>
      <c r="CC242" s="203">
        <v>0</v>
      </c>
      <c r="CD242" s="203">
        <v>0</v>
      </c>
      <c r="CE242" s="203">
        <v>0</v>
      </c>
      <c r="CF242" s="203">
        <v>0</v>
      </c>
      <c r="CG242" s="208"/>
      <c r="CH242" s="203">
        <v>0</v>
      </c>
      <c r="CI242" s="203">
        <v>0</v>
      </c>
      <c r="CJ242" s="203">
        <v>0</v>
      </c>
      <c r="CK242" s="203">
        <v>0</v>
      </c>
      <c r="CL242" s="203">
        <v>0</v>
      </c>
      <c r="CM242" s="208"/>
    </row>
    <row r="243" spans="1:91" ht="12.75" customHeight="1" x14ac:dyDescent="0.2">
      <c r="A243" s="107" t="s">
        <v>106</v>
      </c>
      <c r="B243" s="203">
        <v>0</v>
      </c>
      <c r="C243" s="203">
        <v>0</v>
      </c>
      <c r="D243" s="203">
        <v>0</v>
      </c>
      <c r="E243" s="203">
        <v>0</v>
      </c>
      <c r="F243" s="203">
        <v>0</v>
      </c>
      <c r="G243" s="208"/>
      <c r="H243" s="203">
        <v>0</v>
      </c>
      <c r="I243" s="203">
        <v>0</v>
      </c>
      <c r="J243" s="203">
        <v>0</v>
      </c>
      <c r="K243" s="203">
        <v>0</v>
      </c>
      <c r="L243" s="203">
        <v>0</v>
      </c>
      <c r="M243" s="208"/>
      <c r="N243" s="203">
        <v>0</v>
      </c>
      <c r="O243" s="203">
        <v>0</v>
      </c>
      <c r="P243" s="203">
        <v>0</v>
      </c>
      <c r="Q243" s="203">
        <v>0</v>
      </c>
      <c r="R243" s="203">
        <v>0</v>
      </c>
      <c r="S243" s="208"/>
      <c r="T243" s="203">
        <v>0</v>
      </c>
      <c r="U243" s="203">
        <v>0</v>
      </c>
      <c r="V243" s="203">
        <v>0</v>
      </c>
      <c r="W243" s="203">
        <v>0</v>
      </c>
      <c r="X243" s="203">
        <v>0</v>
      </c>
      <c r="Y243" s="208"/>
      <c r="Z243" s="203">
        <v>0</v>
      </c>
      <c r="AA243" s="203">
        <v>0</v>
      </c>
      <c r="AB243" s="203">
        <v>0</v>
      </c>
      <c r="AC243" s="203">
        <v>0</v>
      </c>
      <c r="AD243" s="203">
        <v>0</v>
      </c>
      <c r="AE243" s="208"/>
      <c r="AF243" s="203">
        <v>0</v>
      </c>
      <c r="AG243" s="203">
        <v>0</v>
      </c>
      <c r="AH243" s="203">
        <v>0</v>
      </c>
      <c r="AI243" s="203">
        <v>0</v>
      </c>
      <c r="AJ243" s="203">
        <v>0</v>
      </c>
      <c r="AK243" s="208"/>
      <c r="AL243" s="203">
        <v>0</v>
      </c>
      <c r="AM243" s="203">
        <v>0</v>
      </c>
      <c r="AN243" s="203">
        <v>0</v>
      </c>
      <c r="AO243" s="203">
        <v>0</v>
      </c>
      <c r="AP243" s="203">
        <v>0</v>
      </c>
      <c r="AQ243" s="208"/>
      <c r="AR243" s="203">
        <v>0</v>
      </c>
      <c r="AS243" s="203">
        <v>0</v>
      </c>
      <c r="AT243" s="203">
        <v>0</v>
      </c>
      <c r="AU243" s="203">
        <v>0</v>
      </c>
      <c r="AV243" s="203">
        <v>0</v>
      </c>
      <c r="AW243" s="208"/>
      <c r="AX243" s="203">
        <v>0</v>
      </c>
      <c r="AY243" s="203">
        <v>0</v>
      </c>
      <c r="AZ243" s="203">
        <v>0</v>
      </c>
      <c r="BA243" s="203">
        <v>0</v>
      </c>
      <c r="BB243" s="203">
        <v>0</v>
      </c>
      <c r="BC243" s="208"/>
      <c r="BD243" s="203">
        <v>0</v>
      </c>
      <c r="BE243" s="203">
        <v>0</v>
      </c>
      <c r="BF243" s="203">
        <v>0</v>
      </c>
      <c r="BG243" s="203">
        <v>0</v>
      </c>
      <c r="BH243" s="203">
        <v>0</v>
      </c>
      <c r="BI243" s="208"/>
      <c r="BJ243" s="203">
        <v>0</v>
      </c>
      <c r="BK243" s="203">
        <v>0</v>
      </c>
      <c r="BL243" s="203">
        <v>0</v>
      </c>
      <c r="BM243" s="203">
        <v>0</v>
      </c>
      <c r="BN243" s="203">
        <v>0</v>
      </c>
      <c r="BO243" s="208"/>
      <c r="BP243" s="203">
        <v>0</v>
      </c>
      <c r="BQ243" s="203">
        <v>0</v>
      </c>
      <c r="BR243" s="203">
        <v>0</v>
      </c>
      <c r="BS243" s="203">
        <v>0</v>
      </c>
      <c r="BT243" s="203">
        <v>0</v>
      </c>
      <c r="BU243" s="208"/>
      <c r="BV243" s="203">
        <v>0</v>
      </c>
      <c r="BW243" s="203">
        <v>0</v>
      </c>
      <c r="BX243" s="203">
        <v>0</v>
      </c>
      <c r="BY243" s="203">
        <v>0</v>
      </c>
      <c r="BZ243" s="203">
        <v>0</v>
      </c>
      <c r="CA243" s="208"/>
      <c r="CB243" s="203">
        <v>0</v>
      </c>
      <c r="CC243" s="203">
        <v>0</v>
      </c>
      <c r="CD243" s="203">
        <v>0</v>
      </c>
      <c r="CE243" s="203">
        <v>0</v>
      </c>
      <c r="CF243" s="203">
        <v>0</v>
      </c>
      <c r="CG243" s="208"/>
      <c r="CH243" s="203">
        <v>0</v>
      </c>
      <c r="CI243" s="203">
        <v>0</v>
      </c>
      <c r="CJ243" s="203">
        <v>0</v>
      </c>
      <c r="CK243" s="203">
        <v>0</v>
      </c>
      <c r="CL243" s="203">
        <v>0</v>
      </c>
      <c r="CM243" s="208"/>
    </row>
    <row r="244" spans="1:91" ht="12.75" customHeight="1" x14ac:dyDescent="0.2">
      <c r="A244" s="107" t="s">
        <v>107</v>
      </c>
      <c r="B244" s="203">
        <v>0</v>
      </c>
      <c r="C244" s="203">
        <v>0</v>
      </c>
      <c r="D244" s="203">
        <v>0</v>
      </c>
      <c r="E244" s="203">
        <v>0</v>
      </c>
      <c r="F244" s="203">
        <v>0</v>
      </c>
      <c r="G244" s="208"/>
      <c r="H244" s="203">
        <v>0</v>
      </c>
      <c r="I244" s="203">
        <v>0</v>
      </c>
      <c r="J244" s="203">
        <v>0</v>
      </c>
      <c r="K244" s="203">
        <v>0</v>
      </c>
      <c r="L244" s="203">
        <v>0</v>
      </c>
      <c r="M244" s="208"/>
      <c r="N244" s="203">
        <v>0</v>
      </c>
      <c r="O244" s="203">
        <v>0</v>
      </c>
      <c r="P244" s="203">
        <v>0</v>
      </c>
      <c r="Q244" s="203">
        <v>0</v>
      </c>
      <c r="R244" s="203">
        <v>0</v>
      </c>
      <c r="S244" s="208"/>
      <c r="T244" s="203">
        <v>0</v>
      </c>
      <c r="U244" s="203">
        <v>0</v>
      </c>
      <c r="V244" s="203">
        <v>0</v>
      </c>
      <c r="W244" s="203">
        <v>0</v>
      </c>
      <c r="X244" s="203">
        <v>0</v>
      </c>
      <c r="Y244" s="208"/>
      <c r="Z244" s="203">
        <v>0</v>
      </c>
      <c r="AA244" s="203">
        <v>0</v>
      </c>
      <c r="AB244" s="203">
        <v>0</v>
      </c>
      <c r="AC244" s="203">
        <v>0</v>
      </c>
      <c r="AD244" s="203">
        <v>0</v>
      </c>
      <c r="AE244" s="208"/>
      <c r="AF244" s="203">
        <v>0</v>
      </c>
      <c r="AG244" s="203">
        <v>0</v>
      </c>
      <c r="AH244" s="203">
        <v>0</v>
      </c>
      <c r="AI244" s="203">
        <v>0</v>
      </c>
      <c r="AJ244" s="203">
        <v>0</v>
      </c>
      <c r="AK244" s="208"/>
      <c r="AL244" s="203">
        <v>0</v>
      </c>
      <c r="AM244" s="203">
        <v>0</v>
      </c>
      <c r="AN244" s="203">
        <v>0</v>
      </c>
      <c r="AO244" s="203">
        <v>0</v>
      </c>
      <c r="AP244" s="203">
        <v>0</v>
      </c>
      <c r="AQ244" s="208"/>
      <c r="AR244" s="203">
        <v>0</v>
      </c>
      <c r="AS244" s="203">
        <v>0</v>
      </c>
      <c r="AT244" s="203">
        <v>0</v>
      </c>
      <c r="AU244" s="203">
        <v>0</v>
      </c>
      <c r="AV244" s="203">
        <v>0</v>
      </c>
      <c r="AW244" s="208"/>
      <c r="AX244" s="203">
        <v>0</v>
      </c>
      <c r="AY244" s="203">
        <v>0</v>
      </c>
      <c r="AZ244" s="203">
        <v>0</v>
      </c>
      <c r="BA244" s="203">
        <v>0</v>
      </c>
      <c r="BB244" s="203">
        <v>0</v>
      </c>
      <c r="BC244" s="208"/>
      <c r="BD244" s="203">
        <v>0</v>
      </c>
      <c r="BE244" s="203">
        <v>0</v>
      </c>
      <c r="BF244" s="203">
        <v>0</v>
      </c>
      <c r="BG244" s="203">
        <v>0</v>
      </c>
      <c r="BH244" s="203">
        <v>0</v>
      </c>
      <c r="BI244" s="208"/>
      <c r="BJ244" s="203">
        <v>0</v>
      </c>
      <c r="BK244" s="203">
        <v>0</v>
      </c>
      <c r="BL244" s="203">
        <v>0</v>
      </c>
      <c r="BM244" s="203">
        <v>0</v>
      </c>
      <c r="BN244" s="203">
        <v>0</v>
      </c>
      <c r="BO244" s="208"/>
      <c r="BP244" s="203">
        <v>0</v>
      </c>
      <c r="BQ244" s="203">
        <v>0</v>
      </c>
      <c r="BR244" s="203">
        <v>0</v>
      </c>
      <c r="BS244" s="203">
        <v>0</v>
      </c>
      <c r="BT244" s="203">
        <v>0</v>
      </c>
      <c r="BU244" s="208"/>
      <c r="BV244" s="203">
        <v>0</v>
      </c>
      <c r="BW244" s="203">
        <v>0</v>
      </c>
      <c r="BX244" s="203">
        <v>0</v>
      </c>
      <c r="BY244" s="203">
        <v>0</v>
      </c>
      <c r="BZ244" s="203">
        <v>0</v>
      </c>
      <c r="CA244" s="208"/>
      <c r="CB244" s="203">
        <v>0</v>
      </c>
      <c r="CC244" s="203">
        <v>0</v>
      </c>
      <c r="CD244" s="203">
        <v>0</v>
      </c>
      <c r="CE244" s="203">
        <v>0</v>
      </c>
      <c r="CF244" s="203">
        <v>0</v>
      </c>
      <c r="CG244" s="208"/>
      <c r="CH244" s="203">
        <v>0</v>
      </c>
      <c r="CI244" s="203">
        <v>0</v>
      </c>
      <c r="CJ244" s="203">
        <v>0</v>
      </c>
      <c r="CK244" s="203">
        <v>0</v>
      </c>
      <c r="CL244" s="203">
        <v>0</v>
      </c>
      <c r="CM244" s="208"/>
    </row>
    <row r="245" spans="1:91" ht="12.75" customHeight="1" x14ac:dyDescent="0.2">
      <c r="A245" s="107" t="s">
        <v>108</v>
      </c>
      <c r="B245" s="203">
        <v>0</v>
      </c>
      <c r="C245" s="203">
        <v>0</v>
      </c>
      <c r="D245" s="203">
        <v>0</v>
      </c>
      <c r="E245" s="203">
        <v>0</v>
      </c>
      <c r="F245" s="203">
        <v>0</v>
      </c>
      <c r="G245" s="208"/>
      <c r="H245" s="203">
        <v>0</v>
      </c>
      <c r="I245" s="203">
        <v>0</v>
      </c>
      <c r="J245" s="203">
        <v>0</v>
      </c>
      <c r="K245" s="203">
        <v>0</v>
      </c>
      <c r="L245" s="203">
        <v>0</v>
      </c>
      <c r="M245" s="208"/>
      <c r="N245" s="203">
        <v>0</v>
      </c>
      <c r="O245" s="203">
        <v>0</v>
      </c>
      <c r="P245" s="203">
        <v>0</v>
      </c>
      <c r="Q245" s="203">
        <v>0</v>
      </c>
      <c r="R245" s="203">
        <v>0</v>
      </c>
      <c r="S245" s="208"/>
      <c r="T245" s="203">
        <v>0</v>
      </c>
      <c r="U245" s="203">
        <v>0</v>
      </c>
      <c r="V245" s="203">
        <v>0</v>
      </c>
      <c r="W245" s="203">
        <v>0</v>
      </c>
      <c r="X245" s="203">
        <v>0</v>
      </c>
      <c r="Y245" s="208"/>
      <c r="Z245" s="203">
        <v>0</v>
      </c>
      <c r="AA245" s="203">
        <v>0</v>
      </c>
      <c r="AB245" s="203">
        <v>0</v>
      </c>
      <c r="AC245" s="203">
        <v>0</v>
      </c>
      <c r="AD245" s="203">
        <v>0</v>
      </c>
      <c r="AE245" s="208"/>
      <c r="AF245" s="203">
        <v>0</v>
      </c>
      <c r="AG245" s="203">
        <v>0</v>
      </c>
      <c r="AH245" s="203">
        <v>0</v>
      </c>
      <c r="AI245" s="203">
        <v>0</v>
      </c>
      <c r="AJ245" s="203">
        <v>0</v>
      </c>
      <c r="AK245" s="208"/>
      <c r="AL245" s="203">
        <v>0</v>
      </c>
      <c r="AM245" s="203">
        <v>0</v>
      </c>
      <c r="AN245" s="203">
        <v>0</v>
      </c>
      <c r="AO245" s="203">
        <v>0</v>
      </c>
      <c r="AP245" s="203">
        <v>0</v>
      </c>
      <c r="AQ245" s="208"/>
      <c r="AR245" s="203">
        <v>0</v>
      </c>
      <c r="AS245" s="203">
        <v>0</v>
      </c>
      <c r="AT245" s="203">
        <v>0</v>
      </c>
      <c r="AU245" s="203">
        <v>0</v>
      </c>
      <c r="AV245" s="203">
        <v>0</v>
      </c>
      <c r="AW245" s="208"/>
      <c r="AX245" s="203">
        <v>0</v>
      </c>
      <c r="AY245" s="203">
        <v>0</v>
      </c>
      <c r="AZ245" s="203">
        <v>0</v>
      </c>
      <c r="BA245" s="203">
        <v>0</v>
      </c>
      <c r="BB245" s="203">
        <v>0</v>
      </c>
      <c r="BC245" s="208"/>
      <c r="BD245" s="203">
        <v>0</v>
      </c>
      <c r="BE245" s="203">
        <v>0</v>
      </c>
      <c r="BF245" s="203">
        <v>0</v>
      </c>
      <c r="BG245" s="203">
        <v>0</v>
      </c>
      <c r="BH245" s="203">
        <v>0</v>
      </c>
      <c r="BI245" s="208"/>
      <c r="BJ245" s="203">
        <v>0</v>
      </c>
      <c r="BK245" s="203">
        <v>0</v>
      </c>
      <c r="BL245" s="203">
        <v>0</v>
      </c>
      <c r="BM245" s="203">
        <v>0</v>
      </c>
      <c r="BN245" s="203">
        <v>0</v>
      </c>
      <c r="BO245" s="208"/>
      <c r="BP245" s="203">
        <v>0</v>
      </c>
      <c r="BQ245" s="203">
        <v>0</v>
      </c>
      <c r="BR245" s="203">
        <v>0</v>
      </c>
      <c r="BS245" s="203">
        <v>0</v>
      </c>
      <c r="BT245" s="203">
        <v>0</v>
      </c>
      <c r="BU245" s="208"/>
      <c r="BV245" s="203">
        <v>0</v>
      </c>
      <c r="BW245" s="203">
        <v>0</v>
      </c>
      <c r="BX245" s="203">
        <v>0</v>
      </c>
      <c r="BY245" s="203">
        <v>0</v>
      </c>
      <c r="BZ245" s="203">
        <v>0</v>
      </c>
      <c r="CA245" s="208"/>
      <c r="CB245" s="203">
        <v>0</v>
      </c>
      <c r="CC245" s="203">
        <v>0</v>
      </c>
      <c r="CD245" s="203">
        <v>0</v>
      </c>
      <c r="CE245" s="203">
        <v>0</v>
      </c>
      <c r="CF245" s="203">
        <v>0</v>
      </c>
      <c r="CG245" s="208"/>
      <c r="CH245" s="203">
        <v>0</v>
      </c>
      <c r="CI245" s="203">
        <v>0</v>
      </c>
      <c r="CJ245" s="203">
        <v>0</v>
      </c>
      <c r="CK245" s="203">
        <v>0</v>
      </c>
      <c r="CL245" s="203">
        <v>0</v>
      </c>
      <c r="CM245" s="208"/>
    </row>
    <row r="246" spans="1:91" ht="12.75" customHeight="1" x14ac:dyDescent="0.2">
      <c r="A246" s="107" t="s">
        <v>109</v>
      </c>
      <c r="B246" s="203">
        <v>0</v>
      </c>
      <c r="C246" s="203">
        <v>0</v>
      </c>
      <c r="D246" s="203">
        <v>0</v>
      </c>
      <c r="E246" s="203">
        <v>0</v>
      </c>
      <c r="F246" s="203">
        <v>0</v>
      </c>
      <c r="G246" s="208"/>
      <c r="H246" s="203">
        <v>0</v>
      </c>
      <c r="I246" s="203">
        <v>0</v>
      </c>
      <c r="J246" s="203">
        <v>0</v>
      </c>
      <c r="K246" s="203">
        <v>0</v>
      </c>
      <c r="L246" s="203">
        <v>0</v>
      </c>
      <c r="M246" s="208"/>
      <c r="N246" s="203">
        <v>0</v>
      </c>
      <c r="O246" s="203">
        <v>0</v>
      </c>
      <c r="P246" s="203">
        <v>0</v>
      </c>
      <c r="Q246" s="203">
        <v>0</v>
      </c>
      <c r="R246" s="203">
        <v>0</v>
      </c>
      <c r="S246" s="208"/>
      <c r="T246" s="203">
        <v>0</v>
      </c>
      <c r="U246" s="203">
        <v>0</v>
      </c>
      <c r="V246" s="203">
        <v>0</v>
      </c>
      <c r="W246" s="203">
        <v>0</v>
      </c>
      <c r="X246" s="203">
        <v>0</v>
      </c>
      <c r="Y246" s="208"/>
      <c r="Z246" s="203">
        <v>0</v>
      </c>
      <c r="AA246" s="203">
        <v>0</v>
      </c>
      <c r="AB246" s="203">
        <v>0</v>
      </c>
      <c r="AC246" s="203">
        <v>0</v>
      </c>
      <c r="AD246" s="203">
        <v>0</v>
      </c>
      <c r="AE246" s="208"/>
      <c r="AF246" s="203">
        <v>0</v>
      </c>
      <c r="AG246" s="203">
        <v>0</v>
      </c>
      <c r="AH246" s="203">
        <v>0</v>
      </c>
      <c r="AI246" s="203">
        <v>0</v>
      </c>
      <c r="AJ246" s="203">
        <v>0</v>
      </c>
      <c r="AK246" s="208"/>
      <c r="AL246" s="203">
        <v>0</v>
      </c>
      <c r="AM246" s="203">
        <v>0</v>
      </c>
      <c r="AN246" s="203">
        <v>0</v>
      </c>
      <c r="AO246" s="203">
        <v>0</v>
      </c>
      <c r="AP246" s="203">
        <v>0</v>
      </c>
      <c r="AQ246" s="208"/>
      <c r="AR246" s="203">
        <v>0</v>
      </c>
      <c r="AS246" s="203">
        <v>0</v>
      </c>
      <c r="AT246" s="203">
        <v>0</v>
      </c>
      <c r="AU246" s="203">
        <v>0</v>
      </c>
      <c r="AV246" s="203">
        <v>0</v>
      </c>
      <c r="AW246" s="208"/>
      <c r="AX246" s="203">
        <v>0</v>
      </c>
      <c r="AY246" s="203">
        <v>0</v>
      </c>
      <c r="AZ246" s="203">
        <v>0</v>
      </c>
      <c r="BA246" s="203">
        <v>0</v>
      </c>
      <c r="BB246" s="203">
        <v>0</v>
      </c>
      <c r="BC246" s="208"/>
      <c r="BD246" s="203">
        <v>0</v>
      </c>
      <c r="BE246" s="203">
        <v>0</v>
      </c>
      <c r="BF246" s="203">
        <v>0</v>
      </c>
      <c r="BG246" s="203">
        <v>0</v>
      </c>
      <c r="BH246" s="203">
        <v>0</v>
      </c>
      <c r="BI246" s="208"/>
      <c r="BJ246" s="203">
        <v>0</v>
      </c>
      <c r="BK246" s="203">
        <v>0</v>
      </c>
      <c r="BL246" s="203">
        <v>0</v>
      </c>
      <c r="BM246" s="203">
        <v>0</v>
      </c>
      <c r="BN246" s="203">
        <v>0</v>
      </c>
      <c r="BO246" s="208"/>
      <c r="BP246" s="203">
        <v>0</v>
      </c>
      <c r="BQ246" s="203">
        <v>0</v>
      </c>
      <c r="BR246" s="203">
        <v>0</v>
      </c>
      <c r="BS246" s="203">
        <v>0</v>
      </c>
      <c r="BT246" s="203">
        <v>0</v>
      </c>
      <c r="BU246" s="208"/>
      <c r="BV246" s="203">
        <v>0</v>
      </c>
      <c r="BW246" s="203">
        <v>0</v>
      </c>
      <c r="BX246" s="203">
        <v>0</v>
      </c>
      <c r="BY246" s="203">
        <v>0</v>
      </c>
      <c r="BZ246" s="203">
        <v>0</v>
      </c>
      <c r="CA246" s="208"/>
      <c r="CB246" s="203">
        <v>0</v>
      </c>
      <c r="CC246" s="203">
        <v>0</v>
      </c>
      <c r="CD246" s="203">
        <v>0</v>
      </c>
      <c r="CE246" s="203">
        <v>0</v>
      </c>
      <c r="CF246" s="203">
        <v>0</v>
      </c>
      <c r="CG246" s="208"/>
      <c r="CH246" s="203">
        <v>0</v>
      </c>
      <c r="CI246" s="203">
        <v>0</v>
      </c>
      <c r="CJ246" s="203">
        <v>0</v>
      </c>
      <c r="CK246" s="203">
        <v>0</v>
      </c>
      <c r="CL246" s="203">
        <v>0</v>
      </c>
      <c r="CM246" s="208"/>
    </row>
    <row r="247" spans="1:91" ht="12.75" customHeight="1" x14ac:dyDescent="0.2">
      <c r="A247" s="107" t="s">
        <v>110</v>
      </c>
      <c r="B247" s="203">
        <v>0</v>
      </c>
      <c r="C247" s="203">
        <v>0</v>
      </c>
      <c r="D247" s="203">
        <v>0</v>
      </c>
      <c r="E247" s="203">
        <v>0</v>
      </c>
      <c r="F247" s="203">
        <v>0</v>
      </c>
      <c r="G247" s="208"/>
      <c r="H247" s="203">
        <v>0</v>
      </c>
      <c r="I247" s="203">
        <v>0</v>
      </c>
      <c r="J247" s="203">
        <v>0</v>
      </c>
      <c r="K247" s="203">
        <v>0</v>
      </c>
      <c r="L247" s="203">
        <v>0</v>
      </c>
      <c r="M247" s="208"/>
      <c r="N247" s="203">
        <v>0</v>
      </c>
      <c r="O247" s="203">
        <v>0</v>
      </c>
      <c r="P247" s="203">
        <v>0</v>
      </c>
      <c r="Q247" s="203">
        <v>0</v>
      </c>
      <c r="R247" s="203">
        <v>0</v>
      </c>
      <c r="S247" s="208"/>
      <c r="T247" s="203">
        <v>0</v>
      </c>
      <c r="U247" s="203">
        <v>0</v>
      </c>
      <c r="V247" s="203">
        <v>0</v>
      </c>
      <c r="W247" s="203">
        <v>0</v>
      </c>
      <c r="X247" s="203">
        <v>0</v>
      </c>
      <c r="Y247" s="208"/>
      <c r="Z247" s="203">
        <v>0</v>
      </c>
      <c r="AA247" s="203">
        <v>0</v>
      </c>
      <c r="AB247" s="203">
        <v>0</v>
      </c>
      <c r="AC247" s="203">
        <v>0</v>
      </c>
      <c r="AD247" s="203">
        <v>0</v>
      </c>
      <c r="AE247" s="208"/>
      <c r="AF247" s="203">
        <v>0</v>
      </c>
      <c r="AG247" s="203">
        <v>0</v>
      </c>
      <c r="AH247" s="203">
        <v>0</v>
      </c>
      <c r="AI247" s="203">
        <v>0</v>
      </c>
      <c r="AJ247" s="203">
        <v>0</v>
      </c>
      <c r="AK247" s="208"/>
      <c r="AL247" s="203">
        <v>0</v>
      </c>
      <c r="AM247" s="203">
        <v>0</v>
      </c>
      <c r="AN247" s="203">
        <v>0</v>
      </c>
      <c r="AO247" s="203">
        <v>0</v>
      </c>
      <c r="AP247" s="203">
        <v>0</v>
      </c>
      <c r="AQ247" s="208"/>
      <c r="AR247" s="203">
        <v>0</v>
      </c>
      <c r="AS247" s="203">
        <v>0</v>
      </c>
      <c r="AT247" s="203">
        <v>0</v>
      </c>
      <c r="AU247" s="203">
        <v>0</v>
      </c>
      <c r="AV247" s="203">
        <v>0</v>
      </c>
      <c r="AW247" s="208"/>
      <c r="AX247" s="203">
        <v>0</v>
      </c>
      <c r="AY247" s="203">
        <v>0</v>
      </c>
      <c r="AZ247" s="203">
        <v>0</v>
      </c>
      <c r="BA247" s="203">
        <v>0</v>
      </c>
      <c r="BB247" s="203">
        <v>0</v>
      </c>
      <c r="BC247" s="208"/>
      <c r="BD247" s="203">
        <v>0</v>
      </c>
      <c r="BE247" s="203">
        <v>0</v>
      </c>
      <c r="BF247" s="203">
        <v>0</v>
      </c>
      <c r="BG247" s="203">
        <v>0</v>
      </c>
      <c r="BH247" s="203">
        <v>0</v>
      </c>
      <c r="BI247" s="208"/>
      <c r="BJ247" s="203">
        <v>0</v>
      </c>
      <c r="BK247" s="203">
        <v>0</v>
      </c>
      <c r="BL247" s="203">
        <v>0</v>
      </c>
      <c r="BM247" s="203">
        <v>0</v>
      </c>
      <c r="BN247" s="203">
        <v>0</v>
      </c>
      <c r="BO247" s="208"/>
      <c r="BP247" s="203">
        <v>0</v>
      </c>
      <c r="BQ247" s="203">
        <v>0</v>
      </c>
      <c r="BR247" s="203">
        <v>0</v>
      </c>
      <c r="BS247" s="203">
        <v>0</v>
      </c>
      <c r="BT247" s="203">
        <v>0</v>
      </c>
      <c r="BU247" s="208"/>
      <c r="BV247" s="203">
        <v>0</v>
      </c>
      <c r="BW247" s="203">
        <v>0</v>
      </c>
      <c r="BX247" s="203">
        <v>0</v>
      </c>
      <c r="BY247" s="203">
        <v>0</v>
      </c>
      <c r="BZ247" s="203">
        <v>0</v>
      </c>
      <c r="CA247" s="208"/>
      <c r="CB247" s="203">
        <v>0</v>
      </c>
      <c r="CC247" s="203">
        <v>0</v>
      </c>
      <c r="CD247" s="203">
        <v>0</v>
      </c>
      <c r="CE247" s="203">
        <v>0</v>
      </c>
      <c r="CF247" s="203">
        <v>0</v>
      </c>
      <c r="CG247" s="208"/>
      <c r="CH247" s="203">
        <v>0</v>
      </c>
      <c r="CI247" s="203">
        <v>0</v>
      </c>
      <c r="CJ247" s="203">
        <v>0</v>
      </c>
      <c r="CK247" s="203">
        <v>0</v>
      </c>
      <c r="CL247" s="203">
        <v>0</v>
      </c>
      <c r="CM247" s="208"/>
    </row>
    <row r="248" spans="1:91" ht="12.75" customHeight="1" x14ac:dyDescent="0.2">
      <c r="A248" s="107" t="s">
        <v>111</v>
      </c>
      <c r="B248" s="203">
        <v>0</v>
      </c>
      <c r="C248" s="203">
        <v>0</v>
      </c>
      <c r="D248" s="203">
        <v>0</v>
      </c>
      <c r="E248" s="203">
        <v>0</v>
      </c>
      <c r="F248" s="203">
        <v>0</v>
      </c>
      <c r="G248" s="208"/>
      <c r="H248" s="203">
        <v>0</v>
      </c>
      <c r="I248" s="203">
        <v>0</v>
      </c>
      <c r="J248" s="203">
        <v>0</v>
      </c>
      <c r="K248" s="203">
        <v>0</v>
      </c>
      <c r="L248" s="203">
        <v>0</v>
      </c>
      <c r="M248" s="208"/>
      <c r="N248" s="203">
        <v>0</v>
      </c>
      <c r="O248" s="203">
        <v>0</v>
      </c>
      <c r="P248" s="203">
        <v>0</v>
      </c>
      <c r="Q248" s="203">
        <v>0</v>
      </c>
      <c r="R248" s="203">
        <v>0</v>
      </c>
      <c r="S248" s="208"/>
      <c r="T248" s="203">
        <v>0</v>
      </c>
      <c r="U248" s="203">
        <v>0</v>
      </c>
      <c r="V248" s="203">
        <v>0</v>
      </c>
      <c r="W248" s="203">
        <v>0</v>
      </c>
      <c r="X248" s="203">
        <v>0</v>
      </c>
      <c r="Y248" s="208"/>
      <c r="Z248" s="203">
        <v>0</v>
      </c>
      <c r="AA248" s="203">
        <v>0</v>
      </c>
      <c r="AB248" s="203">
        <v>0</v>
      </c>
      <c r="AC248" s="203">
        <v>0</v>
      </c>
      <c r="AD248" s="203">
        <v>0</v>
      </c>
      <c r="AE248" s="208"/>
      <c r="AF248" s="203">
        <v>0</v>
      </c>
      <c r="AG248" s="203">
        <v>0</v>
      </c>
      <c r="AH248" s="203">
        <v>0</v>
      </c>
      <c r="AI248" s="203">
        <v>0</v>
      </c>
      <c r="AJ248" s="203">
        <v>0</v>
      </c>
      <c r="AK248" s="208"/>
      <c r="AL248" s="203">
        <v>0</v>
      </c>
      <c r="AM248" s="203">
        <v>0</v>
      </c>
      <c r="AN248" s="203">
        <v>0</v>
      </c>
      <c r="AO248" s="203">
        <v>0</v>
      </c>
      <c r="AP248" s="203">
        <v>0</v>
      </c>
      <c r="AQ248" s="208"/>
      <c r="AR248" s="203">
        <v>0</v>
      </c>
      <c r="AS248" s="203">
        <v>0</v>
      </c>
      <c r="AT248" s="203">
        <v>0</v>
      </c>
      <c r="AU248" s="203">
        <v>0</v>
      </c>
      <c r="AV248" s="203">
        <v>0</v>
      </c>
      <c r="AW248" s="208"/>
      <c r="AX248" s="203">
        <v>0</v>
      </c>
      <c r="AY248" s="203">
        <v>0</v>
      </c>
      <c r="AZ248" s="203">
        <v>0</v>
      </c>
      <c r="BA248" s="203">
        <v>0</v>
      </c>
      <c r="BB248" s="203">
        <v>0</v>
      </c>
      <c r="BC248" s="208"/>
      <c r="BD248" s="203">
        <v>0</v>
      </c>
      <c r="BE248" s="203">
        <v>0</v>
      </c>
      <c r="BF248" s="203">
        <v>0</v>
      </c>
      <c r="BG248" s="203">
        <v>0</v>
      </c>
      <c r="BH248" s="203">
        <v>0</v>
      </c>
      <c r="BI248" s="208"/>
      <c r="BJ248" s="203">
        <v>0</v>
      </c>
      <c r="BK248" s="203">
        <v>0</v>
      </c>
      <c r="BL248" s="203">
        <v>0</v>
      </c>
      <c r="BM248" s="203">
        <v>0</v>
      </c>
      <c r="BN248" s="203">
        <v>0</v>
      </c>
      <c r="BO248" s="208"/>
      <c r="BP248" s="203">
        <v>0</v>
      </c>
      <c r="BQ248" s="203">
        <v>0</v>
      </c>
      <c r="BR248" s="203">
        <v>0</v>
      </c>
      <c r="BS248" s="203">
        <v>0</v>
      </c>
      <c r="BT248" s="203">
        <v>0</v>
      </c>
      <c r="BU248" s="208"/>
      <c r="BV248" s="203">
        <v>0</v>
      </c>
      <c r="BW248" s="203">
        <v>0</v>
      </c>
      <c r="BX248" s="203">
        <v>0</v>
      </c>
      <c r="BY248" s="203">
        <v>0</v>
      </c>
      <c r="BZ248" s="203">
        <v>0</v>
      </c>
      <c r="CA248" s="208"/>
      <c r="CB248" s="203">
        <v>0</v>
      </c>
      <c r="CC248" s="203">
        <v>0</v>
      </c>
      <c r="CD248" s="203">
        <v>0</v>
      </c>
      <c r="CE248" s="203">
        <v>0</v>
      </c>
      <c r="CF248" s="203">
        <v>0</v>
      </c>
      <c r="CG248" s="208"/>
      <c r="CH248" s="203">
        <v>0</v>
      </c>
      <c r="CI248" s="203">
        <v>0</v>
      </c>
      <c r="CJ248" s="203">
        <v>0</v>
      </c>
      <c r="CK248" s="203">
        <v>0</v>
      </c>
      <c r="CL248" s="203">
        <v>0</v>
      </c>
      <c r="CM248" s="208"/>
    </row>
    <row r="249" spans="1:91" ht="12.75" customHeight="1" x14ac:dyDescent="0.2">
      <c r="A249" s="107" t="s">
        <v>132</v>
      </c>
      <c r="B249" s="203">
        <v>0</v>
      </c>
      <c r="C249" s="203">
        <v>0</v>
      </c>
      <c r="D249" s="203">
        <v>0</v>
      </c>
      <c r="E249" s="203">
        <v>0</v>
      </c>
      <c r="F249" s="203">
        <v>0</v>
      </c>
      <c r="G249" s="208"/>
      <c r="H249" s="203">
        <v>0</v>
      </c>
      <c r="I249" s="203">
        <v>0</v>
      </c>
      <c r="J249" s="203">
        <v>0</v>
      </c>
      <c r="K249" s="203">
        <v>0</v>
      </c>
      <c r="L249" s="203">
        <v>0</v>
      </c>
      <c r="M249" s="208"/>
      <c r="N249" s="203">
        <v>0</v>
      </c>
      <c r="O249" s="203">
        <v>0</v>
      </c>
      <c r="P249" s="203">
        <v>0</v>
      </c>
      <c r="Q249" s="203">
        <v>0</v>
      </c>
      <c r="R249" s="203">
        <v>0</v>
      </c>
      <c r="S249" s="208"/>
      <c r="T249" s="203">
        <v>0</v>
      </c>
      <c r="U249" s="203">
        <v>0</v>
      </c>
      <c r="V249" s="203">
        <v>0</v>
      </c>
      <c r="W249" s="203">
        <v>0</v>
      </c>
      <c r="X249" s="203">
        <v>0</v>
      </c>
      <c r="Y249" s="208"/>
      <c r="Z249" s="203">
        <v>0</v>
      </c>
      <c r="AA249" s="203">
        <v>0</v>
      </c>
      <c r="AB249" s="203">
        <v>0</v>
      </c>
      <c r="AC249" s="203">
        <v>0</v>
      </c>
      <c r="AD249" s="203">
        <v>0</v>
      </c>
      <c r="AE249" s="208"/>
      <c r="AF249" s="203">
        <v>0</v>
      </c>
      <c r="AG249" s="203">
        <v>0</v>
      </c>
      <c r="AH249" s="203">
        <v>0</v>
      </c>
      <c r="AI249" s="203">
        <v>0</v>
      </c>
      <c r="AJ249" s="203">
        <v>0</v>
      </c>
      <c r="AK249" s="208"/>
      <c r="AL249" s="203">
        <v>0</v>
      </c>
      <c r="AM249" s="203">
        <v>0</v>
      </c>
      <c r="AN249" s="203">
        <v>0</v>
      </c>
      <c r="AO249" s="203">
        <v>0</v>
      </c>
      <c r="AP249" s="203">
        <v>0</v>
      </c>
      <c r="AQ249" s="208"/>
      <c r="AR249" s="203">
        <v>0</v>
      </c>
      <c r="AS249" s="203">
        <v>0</v>
      </c>
      <c r="AT249" s="203">
        <v>0</v>
      </c>
      <c r="AU249" s="203">
        <v>0</v>
      </c>
      <c r="AV249" s="203">
        <v>0</v>
      </c>
      <c r="AW249" s="208"/>
      <c r="AX249" s="203">
        <v>0</v>
      </c>
      <c r="AY249" s="203">
        <v>0</v>
      </c>
      <c r="AZ249" s="203">
        <v>0</v>
      </c>
      <c r="BA249" s="203">
        <v>0</v>
      </c>
      <c r="BB249" s="203">
        <v>0</v>
      </c>
      <c r="BC249" s="208"/>
      <c r="BD249" s="203">
        <v>0</v>
      </c>
      <c r="BE249" s="203">
        <v>0</v>
      </c>
      <c r="BF249" s="203">
        <v>0</v>
      </c>
      <c r="BG249" s="203">
        <v>0</v>
      </c>
      <c r="BH249" s="203">
        <v>0</v>
      </c>
      <c r="BI249" s="208"/>
      <c r="BJ249" s="203">
        <v>0</v>
      </c>
      <c r="BK249" s="203">
        <v>0</v>
      </c>
      <c r="BL249" s="203">
        <v>0</v>
      </c>
      <c r="BM249" s="203">
        <v>0</v>
      </c>
      <c r="BN249" s="203">
        <v>0</v>
      </c>
      <c r="BO249" s="208"/>
      <c r="BP249" s="203">
        <v>0</v>
      </c>
      <c r="BQ249" s="203">
        <v>0</v>
      </c>
      <c r="BR249" s="203">
        <v>0</v>
      </c>
      <c r="BS249" s="203">
        <v>0</v>
      </c>
      <c r="BT249" s="203">
        <v>0</v>
      </c>
      <c r="BU249" s="208"/>
      <c r="BV249" s="203">
        <v>0</v>
      </c>
      <c r="BW249" s="203">
        <v>0</v>
      </c>
      <c r="BX249" s="203">
        <v>0</v>
      </c>
      <c r="BY249" s="203">
        <v>0</v>
      </c>
      <c r="BZ249" s="203">
        <v>0</v>
      </c>
      <c r="CA249" s="208"/>
      <c r="CB249" s="203">
        <v>0</v>
      </c>
      <c r="CC249" s="203">
        <v>0</v>
      </c>
      <c r="CD249" s="203">
        <v>0</v>
      </c>
      <c r="CE249" s="203">
        <v>0</v>
      </c>
      <c r="CF249" s="203">
        <v>0</v>
      </c>
      <c r="CG249" s="208"/>
      <c r="CH249" s="203">
        <v>0</v>
      </c>
      <c r="CI249" s="203">
        <v>0</v>
      </c>
      <c r="CJ249" s="203">
        <v>0</v>
      </c>
      <c r="CK249" s="203">
        <v>0</v>
      </c>
      <c r="CL249" s="203">
        <v>0</v>
      </c>
      <c r="CM249" s="208"/>
    </row>
    <row r="250" spans="1:91" ht="12.75" customHeight="1" x14ac:dyDescent="0.2">
      <c r="A250" s="128" t="s">
        <v>137</v>
      </c>
      <c r="B250" s="154"/>
      <c r="C250" s="174"/>
      <c r="D250" s="174"/>
      <c r="E250" s="174"/>
      <c r="F250" s="174"/>
      <c r="G250" s="208"/>
      <c r="H250" s="174"/>
      <c r="I250" s="174"/>
      <c r="J250" s="174"/>
      <c r="K250" s="174"/>
      <c r="L250" s="174"/>
      <c r="M250" s="208"/>
      <c r="N250" s="154"/>
      <c r="O250" s="174"/>
      <c r="P250" s="174"/>
      <c r="Q250" s="174"/>
      <c r="R250" s="174"/>
      <c r="S250" s="208"/>
      <c r="T250" s="154"/>
      <c r="U250" s="174"/>
      <c r="V250" s="174"/>
      <c r="W250" s="174"/>
      <c r="X250" s="174"/>
      <c r="Y250" s="208"/>
      <c r="Z250" s="154"/>
      <c r="AA250" s="174"/>
      <c r="AB250" s="174"/>
      <c r="AC250" s="174"/>
      <c r="AD250" s="174"/>
      <c r="AE250" s="208"/>
      <c r="AF250" s="154"/>
      <c r="AG250" s="174"/>
      <c r="AH250" s="174"/>
      <c r="AI250" s="174"/>
      <c r="AJ250" s="174"/>
      <c r="AK250" s="208"/>
      <c r="AL250" s="154"/>
      <c r="AM250" s="174"/>
      <c r="AN250" s="174"/>
      <c r="AO250" s="174"/>
      <c r="AP250" s="174"/>
      <c r="AQ250" s="208"/>
      <c r="AR250" s="154"/>
      <c r="AS250" s="174"/>
      <c r="AT250" s="174"/>
      <c r="AU250" s="174"/>
      <c r="AV250" s="174"/>
      <c r="AW250" s="208"/>
      <c r="AX250" s="154"/>
      <c r="AY250" s="174"/>
      <c r="AZ250" s="174"/>
      <c r="BA250" s="174"/>
      <c r="BB250" s="174"/>
      <c r="BC250" s="208"/>
      <c r="BD250" s="154"/>
      <c r="BE250" s="174"/>
      <c r="BF250" s="174"/>
      <c r="BG250" s="174"/>
      <c r="BH250" s="174"/>
      <c r="BI250" s="208"/>
      <c r="BJ250" s="154"/>
      <c r="BK250" s="174"/>
      <c r="BL250" s="174"/>
      <c r="BM250" s="174"/>
      <c r="BN250" s="174"/>
      <c r="BO250" s="208"/>
      <c r="BP250" s="154"/>
      <c r="BQ250" s="174"/>
      <c r="BR250" s="174"/>
      <c r="BS250" s="174"/>
      <c r="BT250" s="174"/>
      <c r="BU250" s="208"/>
      <c r="BV250" s="154"/>
      <c r="BW250" s="174"/>
      <c r="BX250" s="174"/>
      <c r="BY250" s="174"/>
      <c r="BZ250" s="174"/>
      <c r="CA250" s="208"/>
      <c r="CB250" s="154"/>
      <c r="CC250" s="174"/>
      <c r="CD250" s="174"/>
      <c r="CE250" s="174"/>
      <c r="CF250" s="174"/>
      <c r="CG250" s="208"/>
      <c r="CH250" s="154"/>
      <c r="CI250" s="174"/>
      <c r="CJ250" s="174"/>
      <c r="CK250" s="174"/>
      <c r="CL250" s="174"/>
      <c r="CM250" s="208"/>
    </row>
    <row r="251" spans="1:91" ht="12.75" customHeight="1" x14ac:dyDescent="0.2">
      <c r="A251" s="119" t="s">
        <v>31</v>
      </c>
      <c r="B251" s="170"/>
      <c r="C251" s="150"/>
      <c r="D251" s="150"/>
      <c r="E251" s="150"/>
      <c r="F251" s="150"/>
      <c r="G251" s="208"/>
      <c r="H251" s="150">
        <v>7.2076488067529185</v>
      </c>
      <c r="I251" s="150"/>
      <c r="J251" s="150"/>
      <c r="K251" s="150"/>
      <c r="L251" s="150"/>
      <c r="M251" s="208"/>
      <c r="N251" s="170">
        <v>9.4700000000000006</v>
      </c>
      <c r="O251" s="150"/>
      <c r="P251" s="150"/>
      <c r="Q251" s="150"/>
      <c r="R251" s="150"/>
      <c r="S251" s="208"/>
      <c r="T251" s="170"/>
      <c r="U251" s="150"/>
      <c r="V251" s="150"/>
      <c r="W251" s="150"/>
      <c r="X251" s="150"/>
      <c r="Y251" s="208"/>
      <c r="Z251" s="170"/>
      <c r="AA251" s="150"/>
      <c r="AB251" s="150"/>
      <c r="AC251" s="150"/>
      <c r="AD251" s="150"/>
      <c r="AE251" s="208"/>
      <c r="AF251" s="170"/>
      <c r="AG251" s="150"/>
      <c r="AH251" s="150"/>
      <c r="AI251" s="150"/>
      <c r="AJ251" s="150"/>
      <c r="AK251" s="208"/>
      <c r="AL251" s="170"/>
      <c r="AM251" s="150"/>
      <c r="AN251" s="150"/>
      <c r="AO251" s="150"/>
      <c r="AP251" s="150"/>
      <c r="AQ251" s="208"/>
      <c r="AR251" s="170"/>
      <c r="AS251" s="150"/>
      <c r="AT251" s="150"/>
      <c r="AU251" s="150"/>
      <c r="AV251" s="150"/>
      <c r="AW251" s="208"/>
      <c r="AX251" s="170"/>
      <c r="AY251" s="150"/>
      <c r="AZ251" s="150"/>
      <c r="BA251" s="150"/>
      <c r="BB251" s="150"/>
      <c r="BC251" s="208"/>
      <c r="BD251" s="170"/>
      <c r="BE251" s="150"/>
      <c r="BF251" s="150"/>
      <c r="BG251" s="150"/>
      <c r="BH251" s="150"/>
      <c r="BI251" s="208"/>
      <c r="BJ251" s="170"/>
      <c r="BK251" s="150"/>
      <c r="BL251" s="150"/>
      <c r="BM251" s="150"/>
      <c r="BN251" s="150"/>
      <c r="BO251" s="208"/>
      <c r="BP251" s="170"/>
      <c r="BQ251" s="150"/>
      <c r="BR251" s="150"/>
      <c r="BS251" s="150"/>
      <c r="BT251" s="150"/>
      <c r="BU251" s="208"/>
      <c r="BV251" s="170"/>
      <c r="BW251" s="150"/>
      <c r="BX251" s="150"/>
      <c r="BY251" s="150"/>
      <c r="BZ251" s="150"/>
      <c r="CA251" s="208"/>
      <c r="CB251" s="170"/>
      <c r="CC251" s="150"/>
      <c r="CD251" s="150"/>
      <c r="CE251" s="150"/>
      <c r="CF251" s="150"/>
      <c r="CG251" s="208"/>
      <c r="CH251" s="170"/>
      <c r="CI251" s="150"/>
      <c r="CJ251" s="150"/>
      <c r="CK251" s="150"/>
      <c r="CL251" s="150"/>
      <c r="CM251" s="208"/>
    </row>
    <row r="252" spans="1:91" ht="12.75" customHeight="1" x14ac:dyDescent="0.2">
      <c r="A252" s="120" t="s">
        <v>32</v>
      </c>
      <c r="B252" s="171">
        <v>3.464</v>
      </c>
      <c r="C252" s="151"/>
      <c r="D252" s="151"/>
      <c r="E252" s="151"/>
      <c r="F252" s="151"/>
      <c r="G252" s="208"/>
      <c r="H252" s="151">
        <v>3.3131381951972867</v>
      </c>
      <c r="I252" s="151"/>
      <c r="J252" s="151"/>
      <c r="K252" s="151"/>
      <c r="L252" s="151"/>
      <c r="M252" s="208"/>
      <c r="N252" s="171">
        <v>5.0789999999999997</v>
      </c>
      <c r="O252" s="151"/>
      <c r="P252" s="151"/>
      <c r="Q252" s="151"/>
      <c r="R252" s="151"/>
      <c r="S252" s="208"/>
      <c r="T252" s="171"/>
      <c r="U252" s="151"/>
      <c r="V252" s="151"/>
      <c r="W252" s="151"/>
      <c r="X252" s="151"/>
      <c r="Y252" s="208"/>
      <c r="Z252" s="171"/>
      <c r="AA252" s="151"/>
      <c r="AB252" s="151"/>
      <c r="AC252" s="151"/>
      <c r="AD252" s="151"/>
      <c r="AE252" s="208"/>
      <c r="AF252" s="171"/>
      <c r="AG252" s="151"/>
      <c r="AH252" s="151"/>
      <c r="AI252" s="151"/>
      <c r="AJ252" s="151"/>
      <c r="AK252" s="208"/>
      <c r="AL252" s="171"/>
      <c r="AM252" s="151"/>
      <c r="AN252" s="151"/>
      <c r="AO252" s="151"/>
      <c r="AP252" s="151"/>
      <c r="AQ252" s="208"/>
      <c r="AR252" s="171"/>
      <c r="AS252" s="151"/>
      <c r="AT252" s="151"/>
      <c r="AU252" s="151"/>
      <c r="AV252" s="151"/>
      <c r="AW252" s="208"/>
      <c r="AX252" s="171"/>
      <c r="AY252" s="151"/>
      <c r="AZ252" s="151"/>
      <c r="BA252" s="151"/>
      <c r="BB252" s="151"/>
      <c r="BC252" s="208"/>
      <c r="BD252" s="171"/>
      <c r="BE252" s="151"/>
      <c r="BF252" s="151"/>
      <c r="BG252" s="151"/>
      <c r="BH252" s="151"/>
      <c r="BI252" s="208"/>
      <c r="BJ252" s="171"/>
      <c r="BK252" s="151"/>
      <c r="BL252" s="151"/>
      <c r="BM252" s="151"/>
      <c r="BN252" s="151"/>
      <c r="BO252" s="208"/>
      <c r="BP252" s="171"/>
      <c r="BQ252" s="151"/>
      <c r="BR252" s="151"/>
      <c r="BS252" s="151"/>
      <c r="BT252" s="151"/>
      <c r="BU252" s="208"/>
      <c r="BV252" s="171"/>
      <c r="BW252" s="151"/>
      <c r="BX252" s="151"/>
      <c r="BY252" s="151"/>
      <c r="BZ252" s="151"/>
      <c r="CA252" s="208"/>
      <c r="CB252" s="171"/>
      <c r="CC252" s="151"/>
      <c r="CD252" s="151"/>
      <c r="CE252" s="151"/>
      <c r="CF252" s="151"/>
      <c r="CG252" s="208"/>
      <c r="CH252" s="171"/>
      <c r="CI252" s="151"/>
      <c r="CJ252" s="151"/>
      <c r="CK252" s="151"/>
      <c r="CL252" s="151"/>
      <c r="CM252" s="208"/>
    </row>
    <row r="253" spans="1:91" ht="12.75" customHeight="1" x14ac:dyDescent="0.2">
      <c r="A253" s="119" t="s">
        <v>2</v>
      </c>
      <c r="B253" s="172">
        <v>12.394</v>
      </c>
      <c r="C253" s="152"/>
      <c r="D253" s="152"/>
      <c r="E253" s="152"/>
      <c r="F253" s="152"/>
      <c r="G253" s="208"/>
      <c r="H253" s="152">
        <v>15.192483301067853</v>
      </c>
      <c r="I253" s="152"/>
      <c r="J253" s="152"/>
      <c r="K253" s="152"/>
      <c r="L253" s="152"/>
      <c r="M253" s="208"/>
      <c r="N253" s="172">
        <v>17.190000000000001</v>
      </c>
      <c r="O253" s="152"/>
      <c r="P253" s="152"/>
      <c r="Q253" s="152"/>
      <c r="R253" s="152"/>
      <c r="S253" s="208"/>
      <c r="T253" s="172"/>
      <c r="U253" s="152"/>
      <c r="V253" s="152"/>
      <c r="W253" s="152"/>
      <c r="X253" s="152"/>
      <c r="Y253" s="208"/>
      <c r="Z253" s="172"/>
      <c r="AA253" s="152"/>
      <c r="AB253" s="152"/>
      <c r="AC253" s="152"/>
      <c r="AD253" s="152"/>
      <c r="AE253" s="208"/>
      <c r="AF253" s="172"/>
      <c r="AG253" s="152"/>
      <c r="AH253" s="152"/>
      <c r="AI253" s="152"/>
      <c r="AJ253" s="152"/>
      <c r="AK253" s="208"/>
      <c r="AL253" s="172"/>
      <c r="AM253" s="152"/>
      <c r="AN253" s="152"/>
      <c r="AO253" s="152"/>
      <c r="AP253" s="152"/>
      <c r="AQ253" s="208"/>
      <c r="AR253" s="172"/>
      <c r="AS253" s="152"/>
      <c r="AT253" s="152"/>
      <c r="AU253" s="152"/>
      <c r="AV253" s="152"/>
      <c r="AW253" s="208"/>
      <c r="AX253" s="172"/>
      <c r="AY253" s="152"/>
      <c r="AZ253" s="152"/>
      <c r="BA253" s="152"/>
      <c r="BB253" s="152"/>
      <c r="BC253" s="208"/>
      <c r="BD253" s="172"/>
      <c r="BE253" s="152"/>
      <c r="BF253" s="152"/>
      <c r="BG253" s="152"/>
      <c r="BH253" s="152"/>
      <c r="BI253" s="208"/>
      <c r="BJ253" s="172"/>
      <c r="BK253" s="152"/>
      <c r="BL253" s="152"/>
      <c r="BM253" s="152"/>
      <c r="BN253" s="152"/>
      <c r="BO253" s="208"/>
      <c r="BP253" s="172"/>
      <c r="BQ253" s="152"/>
      <c r="BR253" s="152"/>
      <c r="BS253" s="152"/>
      <c r="BT253" s="152"/>
      <c r="BU253" s="208"/>
      <c r="BV253" s="172"/>
      <c r="BW253" s="152"/>
      <c r="BX253" s="152"/>
      <c r="BY253" s="152"/>
      <c r="BZ253" s="152"/>
      <c r="CA253" s="208"/>
      <c r="CB253" s="172"/>
      <c r="CC253" s="152"/>
      <c r="CD253" s="152"/>
      <c r="CE253" s="152"/>
      <c r="CF253" s="152"/>
      <c r="CG253" s="208"/>
      <c r="CH253" s="172"/>
      <c r="CI253" s="152"/>
      <c r="CJ253" s="152"/>
      <c r="CK253" s="152"/>
      <c r="CL253" s="152"/>
      <c r="CM253" s="208"/>
    </row>
    <row r="254" spans="1:91" ht="12.75" customHeight="1" x14ac:dyDescent="0.2">
      <c r="A254" s="120" t="s">
        <v>3</v>
      </c>
      <c r="B254" s="171">
        <v>4.2081</v>
      </c>
      <c r="C254" s="151"/>
      <c r="D254" s="151"/>
      <c r="E254" s="151"/>
      <c r="F254" s="151"/>
      <c r="G254" s="208"/>
      <c r="H254" s="151">
        <v>4.1364480770057295</v>
      </c>
      <c r="I254" s="151"/>
      <c r="J254" s="151"/>
      <c r="K254" s="151"/>
      <c r="L254" s="151"/>
      <c r="M254" s="208"/>
      <c r="N254" s="171">
        <v>6.3979999999999997</v>
      </c>
      <c r="O254" s="151"/>
      <c r="P254" s="151"/>
      <c r="Q254" s="151"/>
      <c r="R254" s="151"/>
      <c r="S254" s="208"/>
      <c r="T254" s="171"/>
      <c r="U254" s="151"/>
      <c r="V254" s="151"/>
      <c r="W254" s="151"/>
      <c r="X254" s="151"/>
      <c r="Y254" s="208"/>
      <c r="Z254" s="171"/>
      <c r="AA254" s="151"/>
      <c r="AB254" s="151"/>
      <c r="AC254" s="151"/>
      <c r="AD254" s="151"/>
      <c r="AE254" s="208"/>
      <c r="AF254" s="171"/>
      <c r="AG254" s="151"/>
      <c r="AH254" s="151"/>
      <c r="AI254" s="151"/>
      <c r="AJ254" s="151"/>
      <c r="AK254" s="208"/>
      <c r="AL254" s="171"/>
      <c r="AM254" s="151"/>
      <c r="AN254" s="151"/>
      <c r="AO254" s="151"/>
      <c r="AP254" s="151"/>
      <c r="AQ254" s="208"/>
      <c r="AR254" s="171"/>
      <c r="AS254" s="151"/>
      <c r="AT254" s="151"/>
      <c r="AU254" s="151"/>
      <c r="AV254" s="151"/>
      <c r="AW254" s="208"/>
      <c r="AX254" s="171"/>
      <c r="AY254" s="151"/>
      <c r="AZ254" s="151"/>
      <c r="BA254" s="151"/>
      <c r="BB254" s="151"/>
      <c r="BC254" s="208"/>
      <c r="BD254" s="171"/>
      <c r="BE254" s="151"/>
      <c r="BF254" s="151"/>
      <c r="BG254" s="151"/>
      <c r="BH254" s="151"/>
      <c r="BI254" s="208"/>
      <c r="BJ254" s="171"/>
      <c r="BK254" s="151"/>
      <c r="BL254" s="151"/>
      <c r="BM254" s="151"/>
      <c r="BN254" s="151"/>
      <c r="BO254" s="208"/>
      <c r="BP254" s="171"/>
      <c r="BQ254" s="151"/>
      <c r="BR254" s="151"/>
      <c r="BS254" s="151"/>
      <c r="BT254" s="151"/>
      <c r="BU254" s="208"/>
      <c r="BV254" s="171"/>
      <c r="BW254" s="151"/>
      <c r="BX254" s="151"/>
      <c r="BY254" s="151"/>
      <c r="BZ254" s="151"/>
      <c r="CA254" s="208"/>
      <c r="CB254" s="171"/>
      <c r="CC254" s="151"/>
      <c r="CD254" s="151"/>
      <c r="CE254" s="151"/>
      <c r="CF254" s="151"/>
      <c r="CG254" s="208"/>
      <c r="CH254" s="171"/>
      <c r="CI254" s="151"/>
      <c r="CJ254" s="151"/>
      <c r="CK254" s="151"/>
      <c r="CL254" s="151"/>
      <c r="CM254" s="208"/>
    </row>
    <row r="255" spans="1:91" ht="12.75" customHeight="1" x14ac:dyDescent="0.2">
      <c r="A255" s="119" t="s">
        <v>4</v>
      </c>
      <c r="B255" s="172">
        <v>5.6158000000000001</v>
      </c>
      <c r="C255" s="152"/>
      <c r="D255" s="152"/>
      <c r="E255" s="152"/>
      <c r="F255" s="152"/>
      <c r="G255" s="208"/>
      <c r="H255" s="152">
        <v>6.1121642659490165</v>
      </c>
      <c r="I255" s="152"/>
      <c r="J255" s="152"/>
      <c r="K255" s="152"/>
      <c r="L255" s="152"/>
      <c r="M255" s="208"/>
      <c r="N255" s="172">
        <v>8.4870000000000001</v>
      </c>
      <c r="O255" s="152"/>
      <c r="P255" s="152"/>
      <c r="Q255" s="152"/>
      <c r="R255" s="152"/>
      <c r="S255" s="208"/>
      <c r="T255" s="172"/>
      <c r="U255" s="152"/>
      <c r="V255" s="152"/>
      <c r="W255" s="152"/>
      <c r="X255" s="152"/>
      <c r="Y255" s="208"/>
      <c r="Z255" s="172"/>
      <c r="AA255" s="152"/>
      <c r="AB255" s="152"/>
      <c r="AC255" s="152"/>
      <c r="AD255" s="152"/>
      <c r="AE255" s="208"/>
      <c r="AF255" s="172"/>
      <c r="AG255" s="152"/>
      <c r="AH255" s="152"/>
      <c r="AI255" s="152"/>
      <c r="AJ255" s="152"/>
      <c r="AK255" s="208"/>
      <c r="AL255" s="172"/>
      <c r="AM255" s="152"/>
      <c r="AN255" s="152"/>
      <c r="AO255" s="152"/>
      <c r="AP255" s="152"/>
      <c r="AQ255" s="208"/>
      <c r="AR255" s="172"/>
      <c r="AS255" s="152"/>
      <c r="AT255" s="152"/>
      <c r="AU255" s="152"/>
      <c r="AV255" s="152"/>
      <c r="AW255" s="208"/>
      <c r="AX255" s="172"/>
      <c r="AY255" s="152"/>
      <c r="AZ255" s="152"/>
      <c r="BA255" s="152"/>
      <c r="BB255" s="152"/>
      <c r="BC255" s="208"/>
      <c r="BD255" s="172"/>
      <c r="BE255" s="152"/>
      <c r="BF255" s="152"/>
      <c r="BG255" s="152"/>
      <c r="BH255" s="152"/>
      <c r="BI255" s="208"/>
      <c r="BJ255" s="172"/>
      <c r="BK255" s="152"/>
      <c r="BL255" s="152"/>
      <c r="BM255" s="152"/>
      <c r="BN255" s="152"/>
      <c r="BO255" s="208"/>
      <c r="BP255" s="172"/>
      <c r="BQ255" s="152"/>
      <c r="BR255" s="152"/>
      <c r="BS255" s="152"/>
      <c r="BT255" s="152"/>
      <c r="BU255" s="208"/>
      <c r="BV255" s="172"/>
      <c r="BW255" s="152"/>
      <c r="BX255" s="152"/>
      <c r="BY255" s="152"/>
      <c r="BZ255" s="152"/>
      <c r="CA255" s="208"/>
      <c r="CB255" s="172"/>
      <c r="CC255" s="152"/>
      <c r="CD255" s="152"/>
      <c r="CE255" s="152"/>
      <c r="CF255" s="152"/>
      <c r="CG255" s="208"/>
      <c r="CH255" s="172"/>
      <c r="CI255" s="152"/>
      <c r="CJ255" s="152"/>
      <c r="CK255" s="152"/>
      <c r="CL255" s="152"/>
      <c r="CM255" s="208"/>
    </row>
    <row r="256" spans="1:91" ht="12.75" customHeight="1" x14ac:dyDescent="0.2">
      <c r="A256" s="119" t="s">
        <v>5</v>
      </c>
      <c r="B256" s="172">
        <v>0.83265999999999996</v>
      </c>
      <c r="C256" s="152"/>
      <c r="D256" s="152"/>
      <c r="E256" s="152"/>
      <c r="F256" s="152"/>
      <c r="G256" s="208"/>
      <c r="H256" s="152">
        <v>0.79923389067063921</v>
      </c>
      <c r="I256" s="152"/>
      <c r="J256" s="152"/>
      <c r="K256" s="152"/>
      <c r="L256" s="152"/>
      <c r="M256" s="208"/>
      <c r="N256" s="172">
        <v>0.87180000000000002</v>
      </c>
      <c r="O256" s="152"/>
      <c r="P256" s="152"/>
      <c r="Q256" s="152"/>
      <c r="R256" s="152"/>
      <c r="S256" s="208"/>
      <c r="T256" s="172"/>
      <c r="U256" s="152"/>
      <c r="V256" s="152"/>
      <c r="W256" s="152"/>
      <c r="X256" s="152"/>
      <c r="Y256" s="208"/>
      <c r="Z256" s="172"/>
      <c r="AA256" s="152"/>
      <c r="AB256" s="152"/>
      <c r="AC256" s="152"/>
      <c r="AD256" s="152"/>
      <c r="AE256" s="208"/>
      <c r="AF256" s="172"/>
      <c r="AG256" s="152"/>
      <c r="AH256" s="152"/>
      <c r="AI256" s="152"/>
      <c r="AJ256" s="152"/>
      <c r="AK256" s="208"/>
      <c r="AL256" s="172"/>
      <c r="AM256" s="152"/>
      <c r="AN256" s="152"/>
      <c r="AO256" s="152"/>
      <c r="AP256" s="152"/>
      <c r="AQ256" s="208"/>
      <c r="AR256" s="172"/>
      <c r="AS256" s="152"/>
      <c r="AT256" s="152"/>
      <c r="AU256" s="152"/>
      <c r="AV256" s="152"/>
      <c r="AW256" s="208"/>
      <c r="AX256" s="172"/>
      <c r="AY256" s="152"/>
      <c r="AZ256" s="152"/>
      <c r="BA256" s="152"/>
      <c r="BB256" s="152"/>
      <c r="BC256" s="208"/>
      <c r="BD256" s="172"/>
      <c r="BE256" s="152"/>
      <c r="BF256" s="152"/>
      <c r="BG256" s="152"/>
      <c r="BH256" s="152"/>
      <c r="BI256" s="208"/>
      <c r="BJ256" s="172"/>
      <c r="BK256" s="152"/>
      <c r="BL256" s="152"/>
      <c r="BM256" s="152"/>
      <c r="BN256" s="152"/>
      <c r="BO256" s="208"/>
      <c r="BP256" s="172"/>
      <c r="BQ256" s="152"/>
      <c r="BR256" s="152"/>
      <c r="BS256" s="152"/>
      <c r="BT256" s="152"/>
      <c r="BU256" s="208"/>
      <c r="BV256" s="172"/>
      <c r="BW256" s="152"/>
      <c r="BX256" s="152"/>
      <c r="BY256" s="152"/>
      <c r="BZ256" s="152"/>
      <c r="CA256" s="208"/>
      <c r="CB256" s="172"/>
      <c r="CC256" s="152"/>
      <c r="CD256" s="152"/>
      <c r="CE256" s="152"/>
      <c r="CF256" s="152"/>
      <c r="CG256" s="208"/>
      <c r="CH256" s="172"/>
      <c r="CI256" s="152"/>
      <c r="CJ256" s="152"/>
      <c r="CK256" s="152"/>
      <c r="CL256" s="152"/>
      <c r="CM256" s="208"/>
    </row>
    <row r="257" spans="1:91" ht="12.75" customHeight="1" x14ac:dyDescent="0.2">
      <c r="A257" s="121" t="s">
        <v>6</v>
      </c>
      <c r="B257" s="172">
        <v>18.91</v>
      </c>
      <c r="C257" s="152"/>
      <c r="D257" s="152"/>
      <c r="E257" s="152"/>
      <c r="F257" s="152"/>
      <c r="G257" s="208"/>
      <c r="H257" s="152">
        <v>18.191134724849764</v>
      </c>
      <c r="I257" s="152"/>
      <c r="J257" s="152"/>
      <c r="K257" s="152"/>
      <c r="L257" s="152"/>
      <c r="M257" s="208"/>
      <c r="N257" s="172">
        <v>24.23</v>
      </c>
      <c r="O257" s="152"/>
      <c r="P257" s="152"/>
      <c r="Q257" s="152"/>
      <c r="R257" s="152"/>
      <c r="S257" s="208"/>
      <c r="T257" s="172"/>
      <c r="U257" s="152"/>
      <c r="V257" s="152"/>
      <c r="W257" s="152"/>
      <c r="X257" s="152"/>
      <c r="Y257" s="208"/>
      <c r="Z257" s="172"/>
      <c r="AA257" s="152"/>
      <c r="AB257" s="152"/>
      <c r="AC257" s="152"/>
      <c r="AD257" s="152"/>
      <c r="AE257" s="208"/>
      <c r="AF257" s="172"/>
      <c r="AG257" s="152"/>
      <c r="AH257" s="152"/>
      <c r="AI257" s="152"/>
      <c r="AJ257" s="152"/>
      <c r="AK257" s="208"/>
      <c r="AL257" s="172"/>
      <c r="AM257" s="152"/>
      <c r="AN257" s="152"/>
      <c r="AO257" s="152"/>
      <c r="AP257" s="152"/>
      <c r="AQ257" s="208"/>
      <c r="AR257" s="172"/>
      <c r="AS257" s="152"/>
      <c r="AT257" s="152"/>
      <c r="AU257" s="152"/>
      <c r="AV257" s="152"/>
      <c r="AW257" s="208"/>
      <c r="AX257" s="172"/>
      <c r="AY257" s="152"/>
      <c r="AZ257" s="152"/>
      <c r="BA257" s="152"/>
      <c r="BB257" s="152"/>
      <c r="BC257" s="208"/>
      <c r="BD257" s="172"/>
      <c r="BE257" s="152"/>
      <c r="BF257" s="152"/>
      <c r="BG257" s="152"/>
      <c r="BH257" s="152"/>
      <c r="BI257" s="208"/>
      <c r="BJ257" s="172"/>
      <c r="BK257" s="152"/>
      <c r="BL257" s="152"/>
      <c r="BM257" s="152"/>
      <c r="BN257" s="152"/>
      <c r="BO257" s="208"/>
      <c r="BP257" s="172"/>
      <c r="BQ257" s="152"/>
      <c r="BR257" s="152"/>
      <c r="BS257" s="152"/>
      <c r="BT257" s="152"/>
      <c r="BU257" s="208"/>
      <c r="BV257" s="172"/>
      <c r="BW257" s="152"/>
      <c r="BX257" s="152"/>
      <c r="BY257" s="152"/>
      <c r="BZ257" s="152"/>
      <c r="CA257" s="208"/>
      <c r="CB257" s="172"/>
      <c r="CC257" s="152"/>
      <c r="CD257" s="152"/>
      <c r="CE257" s="152"/>
      <c r="CF257" s="152"/>
      <c r="CG257" s="208"/>
      <c r="CH257" s="172"/>
      <c r="CI257" s="152"/>
      <c r="CJ257" s="152"/>
      <c r="CK257" s="152"/>
      <c r="CL257" s="152"/>
      <c r="CM257" s="208"/>
    </row>
    <row r="258" spans="1:91" ht="12.75" customHeight="1" x14ac:dyDescent="0.2">
      <c r="A258" s="121" t="s">
        <v>7</v>
      </c>
      <c r="B258" s="172">
        <v>8.0410000000000004</v>
      </c>
      <c r="C258" s="152"/>
      <c r="D258" s="152"/>
      <c r="E258" s="152"/>
      <c r="F258" s="152"/>
      <c r="G258" s="208"/>
      <c r="H258" s="152">
        <v>7.4852521896060287</v>
      </c>
      <c r="I258" s="152"/>
      <c r="J258" s="152"/>
      <c r="K258" s="152"/>
      <c r="L258" s="152"/>
      <c r="M258" s="208"/>
      <c r="N258" s="172">
        <v>15.26</v>
      </c>
      <c r="O258" s="152"/>
      <c r="P258" s="152"/>
      <c r="Q258" s="152"/>
      <c r="R258" s="152"/>
      <c r="S258" s="208"/>
      <c r="T258" s="172"/>
      <c r="U258" s="152"/>
      <c r="V258" s="152"/>
      <c r="W258" s="152"/>
      <c r="X258" s="152"/>
      <c r="Y258" s="208"/>
      <c r="Z258" s="172"/>
      <c r="AA258" s="152"/>
      <c r="AB258" s="152"/>
      <c r="AC258" s="152"/>
      <c r="AD258" s="152"/>
      <c r="AE258" s="208"/>
      <c r="AF258" s="172"/>
      <c r="AG258" s="152"/>
      <c r="AH258" s="152"/>
      <c r="AI258" s="152"/>
      <c r="AJ258" s="152"/>
      <c r="AK258" s="208"/>
      <c r="AL258" s="172"/>
      <c r="AM258" s="152"/>
      <c r="AN258" s="152"/>
      <c r="AO258" s="152"/>
      <c r="AP258" s="152"/>
      <c r="AQ258" s="208"/>
      <c r="AR258" s="172"/>
      <c r="AS258" s="152"/>
      <c r="AT258" s="152"/>
      <c r="AU258" s="152"/>
      <c r="AV258" s="152"/>
      <c r="AW258" s="208"/>
      <c r="AX258" s="172"/>
      <c r="AY258" s="152"/>
      <c r="AZ258" s="152"/>
      <c r="BA258" s="152"/>
      <c r="BB258" s="152"/>
      <c r="BC258" s="208"/>
      <c r="BD258" s="172"/>
      <c r="BE258" s="152"/>
      <c r="BF258" s="152"/>
      <c r="BG258" s="152"/>
      <c r="BH258" s="152"/>
      <c r="BI258" s="208"/>
      <c r="BJ258" s="172"/>
      <c r="BK258" s="152"/>
      <c r="BL258" s="152"/>
      <c r="BM258" s="152"/>
      <c r="BN258" s="152"/>
      <c r="BO258" s="208"/>
      <c r="BP258" s="172"/>
      <c r="BQ258" s="152"/>
      <c r="BR258" s="152"/>
      <c r="BS258" s="152"/>
      <c r="BT258" s="152"/>
      <c r="BU258" s="208"/>
      <c r="BV258" s="172"/>
      <c r="BW258" s="152"/>
      <c r="BX258" s="152"/>
      <c r="BY258" s="152"/>
      <c r="BZ258" s="152"/>
      <c r="CA258" s="208"/>
      <c r="CB258" s="172"/>
      <c r="CC258" s="152"/>
      <c r="CD258" s="152"/>
      <c r="CE258" s="152"/>
      <c r="CF258" s="152"/>
      <c r="CG258" s="208"/>
      <c r="CH258" s="172"/>
      <c r="CI258" s="152"/>
      <c r="CJ258" s="152"/>
      <c r="CK258" s="152"/>
      <c r="CL258" s="152"/>
      <c r="CM258" s="208"/>
    </row>
    <row r="259" spans="1:91" ht="12.75" customHeight="1" x14ac:dyDescent="0.2">
      <c r="A259" s="122" t="s">
        <v>8</v>
      </c>
      <c r="B259" s="173">
        <v>12.666</v>
      </c>
      <c r="C259" s="153"/>
      <c r="D259" s="153"/>
      <c r="E259" s="153"/>
      <c r="F259" s="153"/>
      <c r="G259" s="208"/>
      <c r="H259" s="153">
        <v>10.537073173523154</v>
      </c>
      <c r="I259" s="153"/>
      <c r="J259" s="153"/>
      <c r="K259" s="153"/>
      <c r="L259" s="153"/>
      <c r="M259" s="208"/>
      <c r="N259" s="173">
        <v>26.04</v>
      </c>
      <c r="O259" s="153"/>
      <c r="P259" s="153"/>
      <c r="Q259" s="153"/>
      <c r="R259" s="153"/>
      <c r="S259" s="208"/>
      <c r="T259" s="173"/>
      <c r="U259" s="153"/>
      <c r="V259" s="153"/>
      <c r="W259" s="153"/>
      <c r="X259" s="153"/>
      <c r="Y259" s="208"/>
      <c r="Z259" s="173"/>
      <c r="AA259" s="153"/>
      <c r="AB259" s="153"/>
      <c r="AC259" s="153"/>
      <c r="AD259" s="153"/>
      <c r="AE259" s="208"/>
      <c r="AF259" s="173"/>
      <c r="AG259" s="153"/>
      <c r="AH259" s="153"/>
      <c r="AI259" s="153"/>
      <c r="AJ259" s="153"/>
      <c r="AK259" s="208"/>
      <c r="AL259" s="173"/>
      <c r="AM259" s="153"/>
      <c r="AN259" s="153"/>
      <c r="AO259" s="153"/>
      <c r="AP259" s="153"/>
      <c r="AQ259" s="208"/>
      <c r="AR259" s="173"/>
      <c r="AS259" s="153"/>
      <c r="AT259" s="153"/>
      <c r="AU259" s="153"/>
      <c r="AV259" s="153"/>
      <c r="AW259" s="208"/>
      <c r="AX259" s="173"/>
      <c r="AY259" s="153"/>
      <c r="AZ259" s="153"/>
      <c r="BA259" s="153"/>
      <c r="BB259" s="153"/>
      <c r="BC259" s="208"/>
      <c r="BD259" s="173"/>
      <c r="BE259" s="153"/>
      <c r="BF259" s="153"/>
      <c r="BG259" s="153"/>
      <c r="BH259" s="153"/>
      <c r="BI259" s="208"/>
      <c r="BJ259" s="173"/>
      <c r="BK259" s="153"/>
      <c r="BL259" s="153"/>
      <c r="BM259" s="153"/>
      <c r="BN259" s="153"/>
      <c r="BO259" s="208"/>
      <c r="BP259" s="173"/>
      <c r="BQ259" s="153"/>
      <c r="BR259" s="153"/>
      <c r="BS259" s="153"/>
      <c r="BT259" s="153"/>
      <c r="BU259" s="208"/>
      <c r="BV259" s="173"/>
      <c r="BW259" s="153"/>
      <c r="BX259" s="153"/>
      <c r="BY259" s="153"/>
      <c r="BZ259" s="153"/>
      <c r="CA259" s="208"/>
      <c r="CB259" s="173"/>
      <c r="CC259" s="153"/>
      <c r="CD259" s="153"/>
      <c r="CE259" s="153"/>
      <c r="CF259" s="153"/>
      <c r="CG259" s="208"/>
      <c r="CH259" s="173"/>
      <c r="CI259" s="153"/>
      <c r="CJ259" s="153"/>
      <c r="CK259" s="153"/>
      <c r="CL259" s="153"/>
      <c r="CM259" s="208"/>
    </row>
    <row r="260" spans="1:91" ht="12.75" customHeight="1" x14ac:dyDescent="0.2">
      <c r="A260" s="121" t="s">
        <v>9</v>
      </c>
      <c r="B260" s="172">
        <v>22.451000000000001</v>
      </c>
      <c r="C260" s="152"/>
      <c r="D260" s="152"/>
      <c r="E260" s="152"/>
      <c r="F260" s="152"/>
      <c r="G260" s="208"/>
      <c r="H260" s="152">
        <v>21.6220882028842</v>
      </c>
      <c r="I260" s="152"/>
      <c r="J260" s="152"/>
      <c r="K260" s="152"/>
      <c r="L260" s="152"/>
      <c r="M260" s="208"/>
      <c r="N260" s="172">
        <v>43.88</v>
      </c>
      <c r="O260" s="152"/>
      <c r="P260" s="152"/>
      <c r="Q260" s="152"/>
      <c r="R260" s="152"/>
      <c r="S260" s="208"/>
      <c r="T260" s="172"/>
      <c r="U260" s="152"/>
      <c r="V260" s="152"/>
      <c r="W260" s="152"/>
      <c r="X260" s="152"/>
      <c r="Y260" s="208"/>
      <c r="Z260" s="172"/>
      <c r="AA260" s="152"/>
      <c r="AB260" s="152"/>
      <c r="AC260" s="152"/>
      <c r="AD260" s="152"/>
      <c r="AE260" s="208"/>
      <c r="AF260" s="172"/>
      <c r="AG260" s="152"/>
      <c r="AH260" s="152"/>
      <c r="AI260" s="152"/>
      <c r="AJ260" s="152"/>
      <c r="AK260" s="208"/>
      <c r="AL260" s="172"/>
      <c r="AM260" s="152"/>
      <c r="AN260" s="152"/>
      <c r="AO260" s="152"/>
      <c r="AP260" s="152"/>
      <c r="AQ260" s="208"/>
      <c r="AR260" s="172"/>
      <c r="AS260" s="152"/>
      <c r="AT260" s="152"/>
      <c r="AU260" s="152"/>
      <c r="AV260" s="152"/>
      <c r="AW260" s="208"/>
      <c r="AX260" s="172"/>
      <c r="AY260" s="152"/>
      <c r="AZ260" s="152"/>
      <c r="BA260" s="152"/>
      <c r="BB260" s="152"/>
      <c r="BC260" s="208"/>
      <c r="BD260" s="172"/>
      <c r="BE260" s="152"/>
      <c r="BF260" s="152"/>
      <c r="BG260" s="152"/>
      <c r="BH260" s="152"/>
      <c r="BI260" s="208"/>
      <c r="BJ260" s="172"/>
      <c r="BK260" s="152"/>
      <c r="BL260" s="152"/>
      <c r="BM260" s="152"/>
      <c r="BN260" s="152"/>
      <c r="BO260" s="208"/>
      <c r="BP260" s="172"/>
      <c r="BQ260" s="152"/>
      <c r="BR260" s="152"/>
      <c r="BS260" s="152"/>
      <c r="BT260" s="152"/>
      <c r="BU260" s="208"/>
      <c r="BV260" s="172"/>
      <c r="BW260" s="152"/>
      <c r="BX260" s="152"/>
      <c r="BY260" s="152"/>
      <c r="BZ260" s="152"/>
      <c r="CA260" s="208"/>
      <c r="CB260" s="172"/>
      <c r="CC260" s="152"/>
      <c r="CD260" s="152"/>
      <c r="CE260" s="152"/>
      <c r="CF260" s="152"/>
      <c r="CG260" s="208"/>
      <c r="CH260" s="172"/>
      <c r="CI260" s="152"/>
      <c r="CJ260" s="152"/>
      <c r="CK260" s="152"/>
      <c r="CL260" s="152"/>
      <c r="CM260" s="208"/>
    </row>
    <row r="261" spans="1:91" ht="12.75" customHeight="1" x14ac:dyDescent="0.2">
      <c r="A261" s="122" t="s">
        <v>10</v>
      </c>
      <c r="B261" s="173">
        <v>9.1834000000000007</v>
      </c>
      <c r="C261" s="153"/>
      <c r="D261" s="153"/>
      <c r="E261" s="153"/>
      <c r="F261" s="153"/>
      <c r="G261" s="208"/>
      <c r="H261" s="153">
        <v>8.5580438663432119</v>
      </c>
      <c r="I261" s="153"/>
      <c r="J261" s="153"/>
      <c r="K261" s="153"/>
      <c r="L261" s="153"/>
      <c r="M261" s="208"/>
      <c r="N261" s="173">
        <v>16.72</v>
      </c>
      <c r="O261" s="153"/>
      <c r="P261" s="153"/>
      <c r="Q261" s="153"/>
      <c r="R261" s="153"/>
      <c r="S261" s="208"/>
      <c r="T261" s="173"/>
      <c r="U261" s="153"/>
      <c r="V261" s="153"/>
      <c r="W261" s="153"/>
      <c r="X261" s="153"/>
      <c r="Y261" s="208"/>
      <c r="Z261" s="173"/>
      <c r="AA261" s="153"/>
      <c r="AB261" s="153"/>
      <c r="AC261" s="153"/>
      <c r="AD261" s="153"/>
      <c r="AE261" s="208"/>
      <c r="AF261" s="173"/>
      <c r="AG261" s="153"/>
      <c r="AH261" s="153"/>
      <c r="AI261" s="153"/>
      <c r="AJ261" s="153"/>
      <c r="AK261" s="208"/>
      <c r="AL261" s="173"/>
      <c r="AM261" s="153"/>
      <c r="AN261" s="153"/>
      <c r="AO261" s="153"/>
      <c r="AP261" s="153"/>
      <c r="AQ261" s="208"/>
      <c r="AR261" s="173"/>
      <c r="AS261" s="153"/>
      <c r="AT261" s="153"/>
      <c r="AU261" s="153"/>
      <c r="AV261" s="153"/>
      <c r="AW261" s="208"/>
      <c r="AX261" s="173"/>
      <c r="AY261" s="153"/>
      <c r="AZ261" s="153"/>
      <c r="BA261" s="153"/>
      <c r="BB261" s="153"/>
      <c r="BC261" s="208"/>
      <c r="BD261" s="173"/>
      <c r="BE261" s="153"/>
      <c r="BF261" s="153"/>
      <c r="BG261" s="153"/>
      <c r="BH261" s="153"/>
      <c r="BI261" s="208"/>
      <c r="BJ261" s="173"/>
      <c r="BK261" s="153"/>
      <c r="BL261" s="153"/>
      <c r="BM261" s="153"/>
      <c r="BN261" s="153"/>
      <c r="BO261" s="208"/>
      <c r="BP261" s="173"/>
      <c r="BQ261" s="153"/>
      <c r="BR261" s="153"/>
      <c r="BS261" s="153"/>
      <c r="BT261" s="153"/>
      <c r="BU261" s="208"/>
      <c r="BV261" s="173"/>
      <c r="BW261" s="153"/>
      <c r="BX261" s="153"/>
      <c r="BY261" s="153"/>
      <c r="BZ261" s="153"/>
      <c r="CA261" s="208"/>
      <c r="CB261" s="173"/>
      <c r="CC261" s="153"/>
      <c r="CD261" s="153"/>
      <c r="CE261" s="153"/>
      <c r="CF261" s="153"/>
      <c r="CG261" s="208"/>
      <c r="CH261" s="173"/>
      <c r="CI261" s="153"/>
      <c r="CJ261" s="153"/>
      <c r="CK261" s="153"/>
      <c r="CL261" s="153"/>
      <c r="CM261" s="208"/>
    </row>
    <row r="262" spans="1:91" ht="12.75" customHeight="1" x14ac:dyDescent="0.2">
      <c r="A262" s="121" t="s">
        <v>11</v>
      </c>
      <c r="B262" s="172">
        <v>10.648</v>
      </c>
      <c r="C262" s="152"/>
      <c r="D262" s="152"/>
      <c r="E262" s="152"/>
      <c r="F262" s="152"/>
      <c r="G262" s="208"/>
      <c r="H262" s="152">
        <v>11.711433878611727</v>
      </c>
      <c r="I262" s="152"/>
      <c r="J262" s="152"/>
      <c r="K262" s="152"/>
      <c r="L262" s="152"/>
      <c r="M262" s="208"/>
      <c r="N262" s="172">
        <v>25.56</v>
      </c>
      <c r="O262" s="152"/>
      <c r="P262" s="152"/>
      <c r="Q262" s="152"/>
      <c r="R262" s="152"/>
      <c r="S262" s="208"/>
      <c r="T262" s="172"/>
      <c r="U262" s="152"/>
      <c r="V262" s="152"/>
      <c r="W262" s="152"/>
      <c r="X262" s="152"/>
      <c r="Y262" s="208"/>
      <c r="Z262" s="172"/>
      <c r="AA262" s="152"/>
      <c r="AB262" s="152"/>
      <c r="AC262" s="152"/>
      <c r="AD262" s="152"/>
      <c r="AE262" s="208"/>
      <c r="AF262" s="172"/>
      <c r="AG262" s="152"/>
      <c r="AH262" s="152"/>
      <c r="AI262" s="152"/>
      <c r="AJ262" s="152"/>
      <c r="AK262" s="208"/>
      <c r="AL262" s="172"/>
      <c r="AM262" s="152"/>
      <c r="AN262" s="152"/>
      <c r="AO262" s="152"/>
      <c r="AP262" s="152"/>
      <c r="AQ262" s="208"/>
      <c r="AR262" s="172"/>
      <c r="AS262" s="152"/>
      <c r="AT262" s="152"/>
      <c r="AU262" s="152"/>
      <c r="AV262" s="152"/>
      <c r="AW262" s="208"/>
      <c r="AX262" s="172"/>
      <c r="AY262" s="152"/>
      <c r="AZ262" s="152"/>
      <c r="BA262" s="152"/>
      <c r="BB262" s="152"/>
      <c r="BC262" s="208"/>
      <c r="BD262" s="172"/>
      <c r="BE262" s="152"/>
      <c r="BF262" s="152"/>
      <c r="BG262" s="152"/>
      <c r="BH262" s="152"/>
      <c r="BI262" s="208"/>
      <c r="BJ262" s="172"/>
      <c r="BK262" s="152"/>
      <c r="BL262" s="152"/>
      <c r="BM262" s="152"/>
      <c r="BN262" s="152"/>
      <c r="BO262" s="208"/>
      <c r="BP262" s="172"/>
      <c r="BQ262" s="152"/>
      <c r="BR262" s="152"/>
      <c r="BS262" s="152"/>
      <c r="BT262" s="152"/>
      <c r="BU262" s="208"/>
      <c r="BV262" s="172"/>
      <c r="BW262" s="152"/>
      <c r="BX262" s="152"/>
      <c r="BY262" s="152"/>
      <c r="BZ262" s="152"/>
      <c r="CA262" s="208"/>
      <c r="CB262" s="172"/>
      <c r="CC262" s="152"/>
      <c r="CD262" s="152"/>
      <c r="CE262" s="152"/>
      <c r="CF262" s="152"/>
      <c r="CG262" s="208"/>
      <c r="CH262" s="172"/>
      <c r="CI262" s="152"/>
      <c r="CJ262" s="152"/>
      <c r="CK262" s="152"/>
      <c r="CL262" s="152"/>
      <c r="CM262" s="208"/>
    </row>
    <row r="263" spans="1:91" ht="12.75" customHeight="1" x14ac:dyDescent="0.2">
      <c r="A263" s="121" t="s">
        <v>12</v>
      </c>
      <c r="B263" s="172"/>
      <c r="C263" s="152"/>
      <c r="D263" s="152"/>
      <c r="E263" s="152"/>
      <c r="F263" s="152"/>
      <c r="G263" s="208"/>
      <c r="H263" s="152"/>
      <c r="I263" s="152"/>
      <c r="J263" s="152"/>
      <c r="K263" s="152"/>
      <c r="L263" s="152"/>
      <c r="M263" s="208"/>
      <c r="N263" s="172">
        <v>1.0649999999999999</v>
      </c>
      <c r="O263" s="152"/>
      <c r="P263" s="152"/>
      <c r="Q263" s="152"/>
      <c r="R263" s="152"/>
      <c r="S263" s="208"/>
      <c r="T263" s="172"/>
      <c r="U263" s="152"/>
      <c r="V263" s="152"/>
      <c r="W263" s="152"/>
      <c r="X263" s="152"/>
      <c r="Y263" s="208"/>
      <c r="Z263" s="172"/>
      <c r="AA263" s="152"/>
      <c r="AB263" s="152"/>
      <c r="AC263" s="152"/>
      <c r="AD263" s="152"/>
      <c r="AE263" s="208"/>
      <c r="AF263" s="172"/>
      <c r="AG263" s="152"/>
      <c r="AH263" s="152"/>
      <c r="AI263" s="152"/>
      <c r="AJ263" s="152"/>
      <c r="AK263" s="208"/>
      <c r="AL263" s="172"/>
      <c r="AM263" s="152"/>
      <c r="AN263" s="152"/>
      <c r="AO263" s="152"/>
      <c r="AP263" s="152"/>
      <c r="AQ263" s="208"/>
      <c r="AR263" s="172"/>
      <c r="AS263" s="152"/>
      <c r="AT263" s="152"/>
      <c r="AU263" s="152"/>
      <c r="AV263" s="152"/>
      <c r="AW263" s="208"/>
      <c r="AX263" s="172"/>
      <c r="AY263" s="152"/>
      <c r="AZ263" s="152"/>
      <c r="BA263" s="152"/>
      <c r="BB263" s="152"/>
      <c r="BC263" s="208"/>
      <c r="BD263" s="172"/>
      <c r="BE263" s="152"/>
      <c r="BF263" s="152"/>
      <c r="BG263" s="152"/>
      <c r="BH263" s="152"/>
      <c r="BI263" s="208"/>
      <c r="BJ263" s="172"/>
      <c r="BK263" s="152"/>
      <c r="BL263" s="152"/>
      <c r="BM263" s="152"/>
      <c r="BN263" s="152"/>
      <c r="BO263" s="208"/>
      <c r="BP263" s="172"/>
      <c r="BQ263" s="152"/>
      <c r="BR263" s="152"/>
      <c r="BS263" s="152"/>
      <c r="BT263" s="152"/>
      <c r="BU263" s="208"/>
      <c r="BV263" s="172"/>
      <c r="BW263" s="152"/>
      <c r="BX263" s="152"/>
      <c r="BY263" s="152"/>
      <c r="BZ263" s="152"/>
      <c r="CA263" s="208"/>
      <c r="CB263" s="172"/>
      <c r="CC263" s="152"/>
      <c r="CD263" s="152"/>
      <c r="CE263" s="152"/>
      <c r="CF263" s="152"/>
      <c r="CG263" s="208"/>
      <c r="CH263" s="172"/>
      <c r="CI263" s="152"/>
      <c r="CJ263" s="152"/>
      <c r="CK263" s="152"/>
      <c r="CL263" s="152"/>
      <c r="CM263" s="208"/>
    </row>
    <row r="264" spans="1:91" ht="12.75" customHeight="1" x14ac:dyDescent="0.2">
      <c r="A264" s="121" t="s">
        <v>13</v>
      </c>
      <c r="B264" s="172">
        <v>32.430999999999997</v>
      </c>
      <c r="C264" s="152"/>
      <c r="D264" s="152"/>
      <c r="E264" s="152"/>
      <c r="F264" s="152"/>
      <c r="G264" s="208"/>
      <c r="H264" s="152">
        <v>32.831205456314599</v>
      </c>
      <c r="I264" s="152"/>
      <c r="J264" s="152"/>
      <c r="K264" s="152"/>
      <c r="L264" s="152"/>
      <c r="M264" s="208"/>
      <c r="N264" s="172">
        <v>64.41</v>
      </c>
      <c r="O264" s="152"/>
      <c r="P264" s="152"/>
      <c r="Q264" s="152"/>
      <c r="R264" s="152"/>
      <c r="S264" s="208"/>
      <c r="T264" s="172"/>
      <c r="U264" s="152"/>
      <c r="V264" s="152"/>
      <c r="W264" s="152"/>
      <c r="X264" s="152"/>
      <c r="Y264" s="208"/>
      <c r="Z264" s="172"/>
      <c r="AA264" s="152"/>
      <c r="AB264" s="152"/>
      <c r="AC264" s="152"/>
      <c r="AD264" s="152"/>
      <c r="AE264" s="208"/>
      <c r="AF264" s="172"/>
      <c r="AG264" s="152"/>
      <c r="AH264" s="152"/>
      <c r="AI264" s="152"/>
      <c r="AJ264" s="152"/>
      <c r="AK264" s="208"/>
      <c r="AL264" s="172"/>
      <c r="AM264" s="152"/>
      <c r="AN264" s="152"/>
      <c r="AO264" s="152"/>
      <c r="AP264" s="152"/>
      <c r="AQ264" s="208"/>
      <c r="AR264" s="172"/>
      <c r="AS264" s="152"/>
      <c r="AT264" s="152"/>
      <c r="AU264" s="152"/>
      <c r="AV264" s="152"/>
      <c r="AW264" s="208"/>
      <c r="AX264" s="172"/>
      <c r="AY264" s="152"/>
      <c r="AZ264" s="152"/>
      <c r="BA264" s="152"/>
      <c r="BB264" s="152"/>
      <c r="BC264" s="208"/>
      <c r="BD264" s="172"/>
      <c r="BE264" s="152"/>
      <c r="BF264" s="152"/>
      <c r="BG264" s="152"/>
      <c r="BH264" s="152"/>
      <c r="BI264" s="208"/>
      <c r="BJ264" s="172"/>
      <c r="BK264" s="152"/>
      <c r="BL264" s="152"/>
      <c r="BM264" s="152"/>
      <c r="BN264" s="152"/>
      <c r="BO264" s="208"/>
      <c r="BP264" s="172"/>
      <c r="BQ264" s="152"/>
      <c r="BR264" s="152"/>
      <c r="BS264" s="152"/>
      <c r="BT264" s="152"/>
      <c r="BU264" s="208"/>
      <c r="BV264" s="172"/>
      <c r="BW264" s="152"/>
      <c r="BX264" s="152"/>
      <c r="BY264" s="152"/>
      <c r="BZ264" s="152"/>
      <c r="CA264" s="208"/>
      <c r="CB264" s="172"/>
      <c r="CC264" s="152"/>
      <c r="CD264" s="152"/>
      <c r="CE264" s="152"/>
      <c r="CF264" s="152"/>
      <c r="CG264" s="208"/>
      <c r="CH264" s="172"/>
      <c r="CI264" s="152"/>
      <c r="CJ264" s="152"/>
      <c r="CK264" s="152"/>
      <c r="CL264" s="152"/>
      <c r="CM264" s="208"/>
    </row>
    <row r="265" spans="1:91" ht="12.75" customHeight="1" x14ac:dyDescent="0.2">
      <c r="A265" s="122" t="s">
        <v>35</v>
      </c>
      <c r="B265" s="173">
        <v>27.491</v>
      </c>
      <c r="C265" s="153"/>
      <c r="D265" s="153"/>
      <c r="E265" s="153"/>
      <c r="F265" s="153"/>
      <c r="G265" s="208"/>
      <c r="H265" s="153"/>
      <c r="I265" s="153"/>
      <c r="J265" s="153"/>
      <c r="K265" s="153"/>
      <c r="L265" s="153"/>
      <c r="M265" s="208"/>
      <c r="N265" s="173">
        <v>45.84</v>
      </c>
      <c r="O265" s="153"/>
      <c r="P265" s="153"/>
      <c r="Q265" s="153"/>
      <c r="R265" s="153"/>
      <c r="S265" s="208"/>
      <c r="T265" s="173"/>
      <c r="U265" s="153"/>
      <c r="V265" s="153"/>
      <c r="W265" s="153"/>
      <c r="X265" s="153"/>
      <c r="Y265" s="208"/>
      <c r="Z265" s="173"/>
      <c r="AA265" s="153"/>
      <c r="AB265" s="153"/>
      <c r="AC265" s="153"/>
      <c r="AD265" s="153"/>
      <c r="AE265" s="208"/>
      <c r="AF265" s="173"/>
      <c r="AG265" s="153"/>
      <c r="AH265" s="153"/>
      <c r="AI265" s="153"/>
      <c r="AJ265" s="153"/>
      <c r="AK265" s="208"/>
      <c r="AL265" s="173"/>
      <c r="AM265" s="153"/>
      <c r="AN265" s="153"/>
      <c r="AO265" s="153"/>
      <c r="AP265" s="153"/>
      <c r="AQ265" s="208"/>
      <c r="AR265" s="173"/>
      <c r="AS265" s="153"/>
      <c r="AT265" s="153"/>
      <c r="AU265" s="153"/>
      <c r="AV265" s="153"/>
      <c r="AW265" s="208"/>
      <c r="AX265" s="173"/>
      <c r="AY265" s="153"/>
      <c r="AZ265" s="153"/>
      <c r="BA265" s="153"/>
      <c r="BB265" s="153"/>
      <c r="BC265" s="208"/>
      <c r="BD265" s="173"/>
      <c r="BE265" s="153"/>
      <c r="BF265" s="153"/>
      <c r="BG265" s="153"/>
      <c r="BH265" s="153"/>
      <c r="BI265" s="208"/>
      <c r="BJ265" s="173"/>
      <c r="BK265" s="153"/>
      <c r="BL265" s="153"/>
      <c r="BM265" s="153"/>
      <c r="BN265" s="153"/>
      <c r="BO265" s="208"/>
      <c r="BP265" s="173"/>
      <c r="BQ265" s="153"/>
      <c r="BR265" s="153"/>
      <c r="BS265" s="153"/>
      <c r="BT265" s="153"/>
      <c r="BU265" s="208"/>
      <c r="BV265" s="173"/>
      <c r="BW265" s="153"/>
      <c r="BX265" s="153"/>
      <c r="BY265" s="153"/>
      <c r="BZ265" s="153"/>
      <c r="CA265" s="208"/>
      <c r="CB265" s="173"/>
      <c r="CC265" s="153"/>
      <c r="CD265" s="153"/>
      <c r="CE265" s="153"/>
      <c r="CF265" s="153"/>
      <c r="CG265" s="208"/>
      <c r="CH265" s="173"/>
      <c r="CI265" s="153"/>
      <c r="CJ265" s="153"/>
      <c r="CK265" s="153"/>
      <c r="CL265" s="153"/>
      <c r="CM265" s="208"/>
    </row>
    <row r="266" spans="1:91" ht="12.75" customHeight="1" x14ac:dyDescent="0.2">
      <c r="A266" s="121" t="s">
        <v>14</v>
      </c>
      <c r="B266" s="172">
        <v>31.032</v>
      </c>
      <c r="C266" s="152"/>
      <c r="D266" s="152"/>
      <c r="E266" s="152"/>
      <c r="F266" s="152"/>
      <c r="G266" s="208"/>
      <c r="H266" s="152">
        <v>33.900384636661215</v>
      </c>
      <c r="I266" s="152"/>
      <c r="J266" s="152"/>
      <c r="K266" s="152"/>
      <c r="L266" s="152"/>
      <c r="M266" s="208"/>
      <c r="N266" s="172">
        <v>42.1</v>
      </c>
      <c r="O266" s="152"/>
      <c r="P266" s="152"/>
      <c r="Q266" s="152"/>
      <c r="R266" s="152"/>
      <c r="S266" s="208"/>
      <c r="T266" s="172"/>
      <c r="U266" s="152"/>
      <c r="V266" s="152"/>
      <c r="W266" s="152"/>
      <c r="X266" s="152"/>
      <c r="Y266" s="208"/>
      <c r="Z266" s="172"/>
      <c r="AA266" s="152"/>
      <c r="AB266" s="152"/>
      <c r="AC266" s="152"/>
      <c r="AD266" s="152"/>
      <c r="AE266" s="208"/>
      <c r="AF266" s="172"/>
      <c r="AG266" s="152"/>
      <c r="AH266" s="152"/>
      <c r="AI266" s="152"/>
      <c r="AJ266" s="152"/>
      <c r="AK266" s="208"/>
      <c r="AL266" s="172"/>
      <c r="AM266" s="152"/>
      <c r="AN266" s="152"/>
      <c r="AO266" s="152"/>
      <c r="AP266" s="152"/>
      <c r="AQ266" s="208"/>
      <c r="AR266" s="172"/>
      <c r="AS266" s="152"/>
      <c r="AT266" s="152"/>
      <c r="AU266" s="152"/>
      <c r="AV266" s="152"/>
      <c r="AW266" s="208"/>
      <c r="AX266" s="172"/>
      <c r="AY266" s="152"/>
      <c r="AZ266" s="152"/>
      <c r="BA266" s="152"/>
      <c r="BB266" s="152"/>
      <c r="BC266" s="208"/>
      <c r="BD266" s="172"/>
      <c r="BE266" s="152"/>
      <c r="BF266" s="152"/>
      <c r="BG266" s="152"/>
      <c r="BH266" s="152"/>
      <c r="BI266" s="208"/>
      <c r="BJ266" s="172"/>
      <c r="BK266" s="152"/>
      <c r="BL266" s="152"/>
      <c r="BM266" s="152"/>
      <c r="BN266" s="152"/>
      <c r="BO266" s="208"/>
      <c r="BP266" s="172"/>
      <c r="BQ266" s="152"/>
      <c r="BR266" s="152"/>
      <c r="BS266" s="152"/>
      <c r="BT266" s="152"/>
      <c r="BU266" s="208"/>
      <c r="BV266" s="172"/>
      <c r="BW266" s="152"/>
      <c r="BX266" s="152"/>
      <c r="BY266" s="152"/>
      <c r="BZ266" s="152"/>
      <c r="CA266" s="208"/>
      <c r="CB266" s="172"/>
      <c r="CC266" s="152"/>
      <c r="CD266" s="152"/>
      <c r="CE266" s="152"/>
      <c r="CF266" s="152"/>
      <c r="CG266" s="208"/>
      <c r="CH266" s="172"/>
      <c r="CI266" s="152"/>
      <c r="CJ266" s="152"/>
      <c r="CK266" s="152"/>
      <c r="CL266" s="152"/>
      <c r="CM266" s="208"/>
    </row>
    <row r="267" spans="1:91" ht="12.75" customHeight="1" x14ac:dyDescent="0.2">
      <c r="A267" s="121" t="s">
        <v>15</v>
      </c>
      <c r="B267" s="172">
        <v>3.5200999999999998</v>
      </c>
      <c r="C267" s="152"/>
      <c r="D267" s="152"/>
      <c r="E267" s="152"/>
      <c r="F267" s="152"/>
      <c r="G267" s="208"/>
      <c r="H267" s="152">
        <v>4.2767965555608418</v>
      </c>
      <c r="I267" s="152"/>
      <c r="J267" s="152"/>
      <c r="K267" s="152"/>
      <c r="L267" s="152"/>
      <c r="M267" s="208"/>
      <c r="N267" s="172">
        <v>5.3410000000000002</v>
      </c>
      <c r="O267" s="152"/>
      <c r="P267" s="152"/>
      <c r="Q267" s="152"/>
      <c r="R267" s="152"/>
      <c r="S267" s="208"/>
      <c r="T267" s="172"/>
      <c r="U267" s="152"/>
      <c r="V267" s="152"/>
      <c r="W267" s="152"/>
      <c r="X267" s="152"/>
      <c r="Y267" s="208"/>
      <c r="Z267" s="172"/>
      <c r="AA267" s="152"/>
      <c r="AB267" s="152"/>
      <c r="AC267" s="152"/>
      <c r="AD267" s="152"/>
      <c r="AE267" s="208"/>
      <c r="AF267" s="172"/>
      <c r="AG267" s="152"/>
      <c r="AH267" s="152"/>
      <c r="AI267" s="152"/>
      <c r="AJ267" s="152"/>
      <c r="AK267" s="208"/>
      <c r="AL267" s="172"/>
      <c r="AM267" s="152"/>
      <c r="AN267" s="152"/>
      <c r="AO267" s="152"/>
      <c r="AP267" s="152"/>
      <c r="AQ267" s="208"/>
      <c r="AR267" s="172"/>
      <c r="AS267" s="152"/>
      <c r="AT267" s="152"/>
      <c r="AU267" s="152"/>
      <c r="AV267" s="152"/>
      <c r="AW267" s="208"/>
      <c r="AX267" s="172"/>
      <c r="AY267" s="152"/>
      <c r="AZ267" s="152"/>
      <c r="BA267" s="152"/>
      <c r="BB267" s="152"/>
      <c r="BC267" s="208"/>
      <c r="BD267" s="172"/>
      <c r="BE267" s="152"/>
      <c r="BF267" s="152"/>
      <c r="BG267" s="152"/>
      <c r="BH267" s="152"/>
      <c r="BI267" s="208"/>
      <c r="BJ267" s="172"/>
      <c r="BK267" s="152"/>
      <c r="BL267" s="152"/>
      <c r="BM267" s="152"/>
      <c r="BN267" s="152"/>
      <c r="BO267" s="208"/>
      <c r="BP267" s="172"/>
      <c r="BQ267" s="152"/>
      <c r="BR267" s="152"/>
      <c r="BS267" s="152"/>
      <c r="BT267" s="152"/>
      <c r="BU267" s="208"/>
      <c r="BV267" s="172"/>
      <c r="BW267" s="152"/>
      <c r="BX267" s="152"/>
      <c r="BY267" s="152"/>
      <c r="BZ267" s="152"/>
      <c r="CA267" s="208"/>
      <c r="CB267" s="172"/>
      <c r="CC267" s="152"/>
      <c r="CD267" s="152"/>
      <c r="CE267" s="152"/>
      <c r="CF267" s="152"/>
      <c r="CG267" s="208"/>
      <c r="CH267" s="172"/>
      <c r="CI267" s="152"/>
      <c r="CJ267" s="152"/>
      <c r="CK267" s="152"/>
      <c r="CL267" s="152"/>
      <c r="CM267" s="208"/>
    </row>
    <row r="268" spans="1:91" ht="12.75" customHeight="1" x14ac:dyDescent="0.2">
      <c r="A268" s="122" t="s">
        <v>16</v>
      </c>
      <c r="B268" s="173">
        <v>7.2176</v>
      </c>
      <c r="C268" s="153"/>
      <c r="D268" s="153"/>
      <c r="E268" s="153"/>
      <c r="F268" s="153"/>
      <c r="G268" s="208"/>
      <c r="H268" s="153">
        <v>5.7631292555719087</v>
      </c>
      <c r="I268" s="153"/>
      <c r="J268" s="153"/>
      <c r="K268" s="153"/>
      <c r="L268" s="153"/>
      <c r="M268" s="208"/>
      <c r="N268" s="173">
        <v>7.181</v>
      </c>
      <c r="O268" s="153"/>
      <c r="P268" s="153"/>
      <c r="Q268" s="153"/>
      <c r="R268" s="153"/>
      <c r="S268" s="208"/>
      <c r="T268" s="173"/>
      <c r="U268" s="153"/>
      <c r="V268" s="153"/>
      <c r="W268" s="153"/>
      <c r="X268" s="153"/>
      <c r="Y268" s="208"/>
      <c r="Z268" s="173"/>
      <c r="AA268" s="153"/>
      <c r="AB268" s="153"/>
      <c r="AC268" s="153"/>
      <c r="AD268" s="153"/>
      <c r="AE268" s="208"/>
      <c r="AF268" s="173"/>
      <c r="AG268" s="153"/>
      <c r="AH268" s="153"/>
      <c r="AI268" s="153"/>
      <c r="AJ268" s="153"/>
      <c r="AK268" s="208"/>
      <c r="AL268" s="173"/>
      <c r="AM268" s="153"/>
      <c r="AN268" s="153"/>
      <c r="AO268" s="153"/>
      <c r="AP268" s="153"/>
      <c r="AQ268" s="208"/>
      <c r="AR268" s="173"/>
      <c r="AS268" s="153"/>
      <c r="AT268" s="153"/>
      <c r="AU268" s="153"/>
      <c r="AV268" s="153"/>
      <c r="AW268" s="208"/>
      <c r="AX268" s="173"/>
      <c r="AY268" s="153"/>
      <c r="AZ268" s="153"/>
      <c r="BA268" s="153"/>
      <c r="BB268" s="153"/>
      <c r="BC268" s="208"/>
      <c r="BD268" s="173"/>
      <c r="BE268" s="153"/>
      <c r="BF268" s="153"/>
      <c r="BG268" s="153"/>
      <c r="BH268" s="153"/>
      <c r="BI268" s="208"/>
      <c r="BJ268" s="173"/>
      <c r="BK268" s="153"/>
      <c r="BL268" s="153"/>
      <c r="BM268" s="153"/>
      <c r="BN268" s="153"/>
      <c r="BO268" s="208"/>
      <c r="BP268" s="173"/>
      <c r="BQ268" s="153"/>
      <c r="BR268" s="153"/>
      <c r="BS268" s="153"/>
      <c r="BT268" s="153"/>
      <c r="BU268" s="208"/>
      <c r="BV268" s="173"/>
      <c r="BW268" s="153"/>
      <c r="BX268" s="153"/>
      <c r="BY268" s="153"/>
      <c r="BZ268" s="153"/>
      <c r="CA268" s="208"/>
      <c r="CB268" s="173"/>
      <c r="CC268" s="153"/>
      <c r="CD268" s="153"/>
      <c r="CE268" s="153"/>
      <c r="CF268" s="153"/>
      <c r="CG268" s="208"/>
      <c r="CH268" s="173"/>
      <c r="CI268" s="153"/>
      <c r="CJ268" s="153"/>
      <c r="CK268" s="153"/>
      <c r="CL268" s="153"/>
      <c r="CM268" s="208"/>
    </row>
    <row r="269" spans="1:91" ht="12.75" customHeight="1" x14ac:dyDescent="0.2">
      <c r="A269" s="121" t="s">
        <v>17</v>
      </c>
      <c r="B269" s="172">
        <v>12.872</v>
      </c>
      <c r="C269" s="152"/>
      <c r="D269" s="152"/>
      <c r="E269" s="152"/>
      <c r="F269" s="152"/>
      <c r="G269" s="208"/>
      <c r="H269" s="152">
        <v>11.694389282382195</v>
      </c>
      <c r="I269" s="152"/>
      <c r="J269" s="152"/>
      <c r="K269" s="152"/>
      <c r="L269" s="152"/>
      <c r="M269" s="208"/>
      <c r="N269" s="172">
        <v>13.84</v>
      </c>
      <c r="O269" s="152"/>
      <c r="P269" s="152"/>
      <c r="Q269" s="152"/>
      <c r="R269" s="152"/>
      <c r="S269" s="208"/>
      <c r="T269" s="172"/>
      <c r="U269" s="152"/>
      <c r="V269" s="152"/>
      <c r="W269" s="152"/>
      <c r="X269" s="152"/>
      <c r="Y269" s="208"/>
      <c r="Z269" s="172"/>
      <c r="AA269" s="152"/>
      <c r="AB269" s="152"/>
      <c r="AC269" s="152"/>
      <c r="AD269" s="152"/>
      <c r="AE269" s="208"/>
      <c r="AF269" s="172"/>
      <c r="AG269" s="152"/>
      <c r="AH269" s="152"/>
      <c r="AI269" s="152"/>
      <c r="AJ269" s="152"/>
      <c r="AK269" s="208"/>
      <c r="AL269" s="172"/>
      <c r="AM269" s="152"/>
      <c r="AN269" s="152"/>
      <c r="AO269" s="152"/>
      <c r="AP269" s="152"/>
      <c r="AQ269" s="208"/>
      <c r="AR269" s="172"/>
      <c r="AS269" s="152"/>
      <c r="AT269" s="152"/>
      <c r="AU269" s="152"/>
      <c r="AV269" s="152"/>
      <c r="AW269" s="208"/>
      <c r="AX269" s="172"/>
      <c r="AY269" s="152"/>
      <c r="AZ269" s="152"/>
      <c r="BA269" s="152"/>
      <c r="BB269" s="152"/>
      <c r="BC269" s="208"/>
      <c r="BD269" s="172"/>
      <c r="BE269" s="152"/>
      <c r="BF269" s="152"/>
      <c r="BG269" s="152"/>
      <c r="BH269" s="152"/>
      <c r="BI269" s="208"/>
      <c r="BJ269" s="172"/>
      <c r="BK269" s="152"/>
      <c r="BL269" s="152"/>
      <c r="BM269" s="152"/>
      <c r="BN269" s="152"/>
      <c r="BO269" s="208"/>
      <c r="BP269" s="172"/>
      <c r="BQ269" s="152"/>
      <c r="BR269" s="152"/>
      <c r="BS269" s="152"/>
      <c r="BT269" s="152"/>
      <c r="BU269" s="208"/>
      <c r="BV269" s="172"/>
      <c r="BW269" s="152"/>
      <c r="BX269" s="152"/>
      <c r="BY269" s="152"/>
      <c r="BZ269" s="152"/>
      <c r="CA269" s="208"/>
      <c r="CB269" s="172"/>
      <c r="CC269" s="152"/>
      <c r="CD269" s="152"/>
      <c r="CE269" s="152"/>
      <c r="CF269" s="152"/>
      <c r="CG269" s="208"/>
      <c r="CH269" s="172"/>
      <c r="CI269" s="152"/>
      <c r="CJ269" s="152"/>
      <c r="CK269" s="152"/>
      <c r="CL269" s="152"/>
      <c r="CM269" s="208"/>
    </row>
    <row r="270" spans="1:91" ht="12.75" customHeight="1" x14ac:dyDescent="0.2">
      <c r="A270" s="122" t="s">
        <v>18</v>
      </c>
      <c r="B270" s="173">
        <v>5.3962000000000003</v>
      </c>
      <c r="C270" s="153"/>
      <c r="D270" s="153"/>
      <c r="E270" s="153"/>
      <c r="F270" s="153"/>
      <c r="G270" s="208"/>
      <c r="H270" s="153"/>
      <c r="I270" s="153"/>
      <c r="J270" s="153"/>
      <c r="K270" s="153"/>
      <c r="L270" s="153"/>
      <c r="M270" s="208"/>
      <c r="N270" s="173">
        <v>14.22</v>
      </c>
      <c r="O270" s="153"/>
      <c r="P270" s="153"/>
      <c r="Q270" s="153"/>
      <c r="R270" s="153"/>
      <c r="S270" s="208"/>
      <c r="T270" s="173"/>
      <c r="U270" s="153"/>
      <c r="V270" s="153"/>
      <c r="W270" s="153"/>
      <c r="X270" s="153"/>
      <c r="Y270" s="208"/>
      <c r="Z270" s="173"/>
      <c r="AA270" s="153"/>
      <c r="AB270" s="153"/>
      <c r="AC270" s="153"/>
      <c r="AD270" s="153"/>
      <c r="AE270" s="208"/>
      <c r="AF270" s="173"/>
      <c r="AG270" s="153"/>
      <c r="AH270" s="153"/>
      <c r="AI270" s="153"/>
      <c r="AJ270" s="153"/>
      <c r="AK270" s="208"/>
      <c r="AL270" s="173"/>
      <c r="AM270" s="153"/>
      <c r="AN270" s="153"/>
      <c r="AO270" s="153"/>
      <c r="AP270" s="153"/>
      <c r="AQ270" s="208"/>
      <c r="AR270" s="173"/>
      <c r="AS270" s="153"/>
      <c r="AT270" s="153"/>
      <c r="AU270" s="153"/>
      <c r="AV270" s="153"/>
      <c r="AW270" s="208"/>
      <c r="AX270" s="173"/>
      <c r="AY270" s="153"/>
      <c r="AZ270" s="153"/>
      <c r="BA270" s="153"/>
      <c r="BB270" s="153"/>
      <c r="BC270" s="208"/>
      <c r="BD270" s="173"/>
      <c r="BE270" s="153"/>
      <c r="BF270" s="153"/>
      <c r="BG270" s="153"/>
      <c r="BH270" s="153"/>
      <c r="BI270" s="208"/>
      <c r="BJ270" s="173"/>
      <c r="BK270" s="153"/>
      <c r="BL270" s="153"/>
      <c r="BM270" s="153"/>
      <c r="BN270" s="153"/>
      <c r="BO270" s="208"/>
      <c r="BP270" s="173"/>
      <c r="BQ270" s="153"/>
      <c r="BR270" s="153"/>
      <c r="BS270" s="153"/>
      <c r="BT270" s="153"/>
      <c r="BU270" s="208"/>
      <c r="BV270" s="173"/>
      <c r="BW270" s="153"/>
      <c r="BX270" s="153"/>
      <c r="BY270" s="153"/>
      <c r="BZ270" s="153"/>
      <c r="CA270" s="208"/>
      <c r="CB270" s="173"/>
      <c r="CC270" s="153"/>
      <c r="CD270" s="153"/>
      <c r="CE270" s="153"/>
      <c r="CF270" s="153"/>
      <c r="CG270" s="208"/>
      <c r="CH270" s="173"/>
      <c r="CI270" s="153"/>
      <c r="CJ270" s="153"/>
      <c r="CK270" s="153"/>
      <c r="CL270" s="153"/>
      <c r="CM270" s="208"/>
    </row>
    <row r="271" spans="1:91" ht="12.75" customHeight="1" x14ac:dyDescent="0.2">
      <c r="A271" s="121" t="s">
        <v>19</v>
      </c>
      <c r="B271" s="172"/>
      <c r="C271" s="152"/>
      <c r="D271" s="152"/>
      <c r="E271" s="152"/>
      <c r="F271" s="152"/>
      <c r="G271" s="208"/>
      <c r="H271" s="152"/>
      <c r="I271" s="152"/>
      <c r="J271" s="152"/>
      <c r="K271" s="152"/>
      <c r="L271" s="152"/>
      <c r="M271" s="208"/>
      <c r="N271" s="172">
        <v>2.9870000000000001</v>
      </c>
      <c r="O271" s="152"/>
      <c r="P271" s="152"/>
      <c r="Q271" s="152"/>
      <c r="R271" s="152"/>
      <c r="S271" s="208"/>
      <c r="T271" s="172"/>
      <c r="U271" s="152"/>
      <c r="V271" s="152"/>
      <c r="W271" s="152"/>
      <c r="X271" s="152"/>
      <c r="Y271" s="208"/>
      <c r="Z271" s="172"/>
      <c r="AA271" s="152"/>
      <c r="AB271" s="152"/>
      <c r="AC271" s="152"/>
      <c r="AD271" s="152"/>
      <c r="AE271" s="208"/>
      <c r="AF271" s="172"/>
      <c r="AG271" s="152"/>
      <c r="AH271" s="152"/>
      <c r="AI271" s="152"/>
      <c r="AJ271" s="152"/>
      <c r="AK271" s="208"/>
      <c r="AL271" s="172"/>
      <c r="AM271" s="152"/>
      <c r="AN271" s="152"/>
      <c r="AO271" s="152"/>
      <c r="AP271" s="152"/>
      <c r="AQ271" s="208"/>
      <c r="AR271" s="172"/>
      <c r="AS271" s="152"/>
      <c r="AT271" s="152"/>
      <c r="AU271" s="152"/>
      <c r="AV271" s="152"/>
      <c r="AW271" s="208"/>
      <c r="AX271" s="172"/>
      <c r="AY271" s="152"/>
      <c r="AZ271" s="152"/>
      <c r="BA271" s="152"/>
      <c r="BB271" s="152"/>
      <c r="BC271" s="208"/>
      <c r="BD271" s="172"/>
      <c r="BE271" s="152"/>
      <c r="BF271" s="152"/>
      <c r="BG271" s="152"/>
      <c r="BH271" s="152"/>
      <c r="BI271" s="208"/>
      <c r="BJ271" s="172"/>
      <c r="BK271" s="152"/>
      <c r="BL271" s="152"/>
      <c r="BM271" s="152"/>
      <c r="BN271" s="152"/>
      <c r="BO271" s="208"/>
      <c r="BP271" s="172"/>
      <c r="BQ271" s="152"/>
      <c r="BR271" s="152"/>
      <c r="BS271" s="152"/>
      <c r="BT271" s="152"/>
      <c r="BU271" s="208"/>
      <c r="BV271" s="172"/>
      <c r="BW271" s="152"/>
      <c r="BX271" s="152"/>
      <c r="BY271" s="152"/>
      <c r="BZ271" s="152"/>
      <c r="CA271" s="208"/>
      <c r="CB271" s="172"/>
      <c r="CC271" s="152"/>
      <c r="CD271" s="152"/>
      <c r="CE271" s="152"/>
      <c r="CF271" s="152"/>
      <c r="CG271" s="208"/>
      <c r="CH271" s="172"/>
      <c r="CI271" s="152"/>
      <c r="CJ271" s="152"/>
      <c r="CK271" s="152"/>
      <c r="CL271" s="152"/>
      <c r="CM271" s="208"/>
    </row>
    <row r="272" spans="1:91" ht="12.75" customHeight="1" x14ac:dyDescent="0.2">
      <c r="A272" s="122" t="s">
        <v>20</v>
      </c>
      <c r="B272" s="173"/>
      <c r="C272" s="153"/>
      <c r="D272" s="153"/>
      <c r="E272" s="153"/>
      <c r="F272" s="153"/>
      <c r="G272" s="208"/>
      <c r="H272" s="153"/>
      <c r="I272" s="153"/>
      <c r="J272" s="153"/>
      <c r="K272" s="153"/>
      <c r="L272" s="153"/>
      <c r="M272" s="208"/>
      <c r="N272" s="173">
        <v>12.02</v>
      </c>
      <c r="O272" s="153"/>
      <c r="P272" s="153"/>
      <c r="Q272" s="153"/>
      <c r="R272" s="153"/>
      <c r="S272" s="208"/>
      <c r="T272" s="173"/>
      <c r="U272" s="153"/>
      <c r="V272" s="153"/>
      <c r="W272" s="153"/>
      <c r="X272" s="153"/>
      <c r="Y272" s="208"/>
      <c r="Z272" s="173"/>
      <c r="AA272" s="153"/>
      <c r="AB272" s="153"/>
      <c r="AC272" s="153"/>
      <c r="AD272" s="153"/>
      <c r="AE272" s="208"/>
      <c r="AF272" s="173"/>
      <c r="AG272" s="153"/>
      <c r="AH272" s="153"/>
      <c r="AI272" s="153"/>
      <c r="AJ272" s="153"/>
      <c r="AK272" s="208"/>
      <c r="AL272" s="173"/>
      <c r="AM272" s="153"/>
      <c r="AN272" s="153"/>
      <c r="AO272" s="153"/>
      <c r="AP272" s="153"/>
      <c r="AQ272" s="208"/>
      <c r="AR272" s="173"/>
      <c r="AS272" s="153"/>
      <c r="AT272" s="153"/>
      <c r="AU272" s="153"/>
      <c r="AV272" s="153"/>
      <c r="AW272" s="208"/>
      <c r="AX272" s="173"/>
      <c r="AY272" s="153"/>
      <c r="AZ272" s="153"/>
      <c r="BA272" s="153"/>
      <c r="BB272" s="153"/>
      <c r="BC272" s="208"/>
      <c r="BD272" s="173"/>
      <c r="BE272" s="153"/>
      <c r="BF272" s="153"/>
      <c r="BG272" s="153"/>
      <c r="BH272" s="153"/>
      <c r="BI272" s="208"/>
      <c r="BJ272" s="173"/>
      <c r="BK272" s="153"/>
      <c r="BL272" s="153"/>
      <c r="BM272" s="153"/>
      <c r="BN272" s="153"/>
      <c r="BO272" s="208"/>
      <c r="BP272" s="173"/>
      <c r="BQ272" s="153"/>
      <c r="BR272" s="153"/>
      <c r="BS272" s="153"/>
      <c r="BT272" s="153"/>
      <c r="BU272" s="208"/>
      <c r="BV272" s="173"/>
      <c r="BW272" s="153"/>
      <c r="BX272" s="153"/>
      <c r="BY272" s="153"/>
      <c r="BZ272" s="153"/>
      <c r="CA272" s="208"/>
      <c r="CB272" s="173"/>
      <c r="CC272" s="153"/>
      <c r="CD272" s="153"/>
      <c r="CE272" s="153"/>
      <c r="CF272" s="153"/>
      <c r="CG272" s="208"/>
      <c r="CH272" s="173"/>
      <c r="CI272" s="153"/>
      <c r="CJ272" s="153"/>
      <c r="CK272" s="153"/>
      <c r="CL272" s="153"/>
      <c r="CM272" s="208"/>
    </row>
    <row r="273" spans="1:91" ht="12.75" customHeight="1" x14ac:dyDescent="0.2">
      <c r="A273" s="121" t="s">
        <v>21</v>
      </c>
      <c r="B273" s="172"/>
      <c r="C273" s="152"/>
      <c r="D273" s="152"/>
      <c r="E273" s="152"/>
      <c r="F273" s="152"/>
      <c r="G273" s="208"/>
      <c r="H273" s="152"/>
      <c r="I273" s="152"/>
      <c r="J273" s="152"/>
      <c r="K273" s="152"/>
      <c r="L273" s="152"/>
      <c r="M273" s="208"/>
      <c r="N273" s="172">
        <v>6.516</v>
      </c>
      <c r="O273" s="152"/>
      <c r="P273" s="152"/>
      <c r="Q273" s="152"/>
      <c r="R273" s="152"/>
      <c r="S273" s="208"/>
      <c r="T273" s="172"/>
      <c r="U273" s="152"/>
      <c r="V273" s="152"/>
      <c r="W273" s="152"/>
      <c r="X273" s="152"/>
      <c r="Y273" s="208"/>
      <c r="Z273" s="172"/>
      <c r="AA273" s="152"/>
      <c r="AB273" s="152"/>
      <c r="AC273" s="152"/>
      <c r="AD273" s="152"/>
      <c r="AE273" s="208"/>
      <c r="AF273" s="172"/>
      <c r="AG273" s="152"/>
      <c r="AH273" s="152"/>
      <c r="AI273" s="152"/>
      <c r="AJ273" s="152"/>
      <c r="AK273" s="208"/>
      <c r="AL273" s="172"/>
      <c r="AM273" s="152"/>
      <c r="AN273" s="152"/>
      <c r="AO273" s="152"/>
      <c r="AP273" s="152"/>
      <c r="AQ273" s="208"/>
      <c r="AR273" s="172"/>
      <c r="AS273" s="152"/>
      <c r="AT273" s="152"/>
      <c r="AU273" s="152"/>
      <c r="AV273" s="152"/>
      <c r="AW273" s="208"/>
      <c r="AX273" s="172"/>
      <c r="AY273" s="152"/>
      <c r="AZ273" s="152"/>
      <c r="BA273" s="152"/>
      <c r="BB273" s="152"/>
      <c r="BC273" s="208"/>
      <c r="BD273" s="172"/>
      <c r="BE273" s="152"/>
      <c r="BF273" s="152"/>
      <c r="BG273" s="152"/>
      <c r="BH273" s="152"/>
      <c r="BI273" s="208"/>
      <c r="BJ273" s="172"/>
      <c r="BK273" s="152"/>
      <c r="BL273" s="152"/>
      <c r="BM273" s="152"/>
      <c r="BN273" s="152"/>
      <c r="BO273" s="208"/>
      <c r="BP273" s="172"/>
      <c r="BQ273" s="152"/>
      <c r="BR273" s="152"/>
      <c r="BS273" s="152"/>
      <c r="BT273" s="152"/>
      <c r="BU273" s="208"/>
      <c r="BV273" s="172"/>
      <c r="BW273" s="152"/>
      <c r="BX273" s="152"/>
      <c r="BY273" s="152"/>
      <c r="BZ273" s="152"/>
      <c r="CA273" s="208"/>
      <c r="CB273" s="172"/>
      <c r="CC273" s="152"/>
      <c r="CD273" s="152"/>
      <c r="CE273" s="152"/>
      <c r="CF273" s="152"/>
      <c r="CG273" s="208"/>
      <c r="CH273" s="172"/>
      <c r="CI273" s="152"/>
      <c r="CJ273" s="152"/>
      <c r="CK273" s="152"/>
      <c r="CL273" s="152"/>
      <c r="CM273" s="208"/>
    </row>
    <row r="274" spans="1:91" ht="12.75" customHeight="1" x14ac:dyDescent="0.2">
      <c r="A274" s="121" t="s">
        <v>36</v>
      </c>
      <c r="B274" s="172"/>
      <c r="C274" s="152"/>
      <c r="D274" s="152"/>
      <c r="E274" s="152"/>
      <c r="F274" s="152"/>
      <c r="G274" s="208"/>
      <c r="H274" s="152"/>
      <c r="I274" s="152"/>
      <c r="J274" s="152"/>
      <c r="K274" s="152"/>
      <c r="L274" s="152"/>
      <c r="M274" s="208"/>
      <c r="N274" s="172">
        <v>8.5550000000000001E-2</v>
      </c>
      <c r="O274" s="152"/>
      <c r="P274" s="152"/>
      <c r="Q274" s="152"/>
      <c r="R274" s="152"/>
      <c r="S274" s="208"/>
      <c r="T274" s="172"/>
      <c r="U274" s="152"/>
      <c r="V274" s="152"/>
      <c r="W274" s="152"/>
      <c r="X274" s="152"/>
      <c r="Y274" s="208"/>
      <c r="Z274" s="172"/>
      <c r="AA274" s="152"/>
      <c r="AB274" s="152"/>
      <c r="AC274" s="152"/>
      <c r="AD274" s="152"/>
      <c r="AE274" s="208"/>
      <c r="AF274" s="172"/>
      <c r="AG274" s="152"/>
      <c r="AH274" s="152"/>
      <c r="AI274" s="152"/>
      <c r="AJ274" s="152"/>
      <c r="AK274" s="208"/>
      <c r="AL274" s="172"/>
      <c r="AM274" s="152"/>
      <c r="AN274" s="152"/>
      <c r="AO274" s="152"/>
      <c r="AP274" s="152"/>
      <c r="AQ274" s="208"/>
      <c r="AR274" s="172"/>
      <c r="AS274" s="152"/>
      <c r="AT274" s="152"/>
      <c r="AU274" s="152"/>
      <c r="AV274" s="152"/>
      <c r="AW274" s="208"/>
      <c r="AX274" s="172"/>
      <c r="AY274" s="152"/>
      <c r="AZ274" s="152"/>
      <c r="BA274" s="152"/>
      <c r="BB274" s="152"/>
      <c r="BC274" s="208"/>
      <c r="BD274" s="172"/>
      <c r="BE274" s="152"/>
      <c r="BF274" s="152"/>
      <c r="BG274" s="152"/>
      <c r="BH274" s="152"/>
      <c r="BI274" s="208"/>
      <c r="BJ274" s="172"/>
      <c r="BK274" s="152"/>
      <c r="BL274" s="152"/>
      <c r="BM274" s="152"/>
      <c r="BN274" s="152"/>
      <c r="BO274" s="208"/>
      <c r="BP274" s="172"/>
      <c r="BQ274" s="152"/>
      <c r="BR274" s="152"/>
      <c r="BS274" s="152"/>
      <c r="BT274" s="152"/>
      <c r="BU274" s="208"/>
      <c r="BV274" s="172"/>
      <c r="BW274" s="152"/>
      <c r="BX274" s="152"/>
      <c r="BY274" s="152"/>
      <c r="BZ274" s="152"/>
      <c r="CA274" s="208"/>
      <c r="CB274" s="172"/>
      <c r="CC274" s="152"/>
      <c r="CD274" s="152"/>
      <c r="CE274" s="152"/>
      <c r="CF274" s="152"/>
      <c r="CG274" s="208"/>
      <c r="CH274" s="172"/>
      <c r="CI274" s="152"/>
      <c r="CJ274" s="152"/>
      <c r="CK274" s="152"/>
      <c r="CL274" s="152"/>
      <c r="CM274" s="208"/>
    </row>
    <row r="275" spans="1:91" ht="12.75" customHeight="1" x14ac:dyDescent="0.2">
      <c r="A275" s="121" t="s">
        <v>83</v>
      </c>
      <c r="B275" s="172"/>
      <c r="C275" s="152"/>
      <c r="D275" s="152"/>
      <c r="E275" s="152"/>
      <c r="F275" s="152"/>
      <c r="G275" s="208"/>
      <c r="H275" s="152"/>
      <c r="I275" s="152"/>
      <c r="J275" s="152"/>
      <c r="K275" s="152"/>
      <c r="L275" s="152"/>
      <c r="M275" s="208"/>
      <c r="N275" s="172">
        <v>147.30000000000001</v>
      </c>
      <c r="O275" s="152"/>
      <c r="P275" s="152"/>
      <c r="Q275" s="152"/>
      <c r="R275" s="152"/>
      <c r="S275" s="208"/>
      <c r="T275" s="172"/>
      <c r="U275" s="152"/>
      <c r="V275" s="152"/>
      <c r="W275" s="152"/>
      <c r="X275" s="152"/>
      <c r="Y275" s="208"/>
      <c r="Z275" s="172"/>
      <c r="AA275" s="152"/>
      <c r="AB275" s="152"/>
      <c r="AC275" s="152"/>
      <c r="AD275" s="152"/>
      <c r="AE275" s="208"/>
      <c r="AF275" s="172"/>
      <c r="AG275" s="152"/>
      <c r="AH275" s="152"/>
      <c r="AI275" s="152"/>
      <c r="AJ275" s="152"/>
      <c r="AK275" s="208"/>
      <c r="AL275" s="172"/>
      <c r="AM275" s="152"/>
      <c r="AN275" s="152"/>
      <c r="AO275" s="152"/>
      <c r="AP275" s="152"/>
      <c r="AQ275" s="208"/>
      <c r="AR275" s="172"/>
      <c r="AS275" s="152"/>
      <c r="AT275" s="152"/>
      <c r="AU275" s="152"/>
      <c r="AV275" s="152"/>
      <c r="AW275" s="208"/>
      <c r="AX275" s="172"/>
      <c r="AY275" s="152"/>
      <c r="AZ275" s="152"/>
      <c r="BA275" s="152"/>
      <c r="BB275" s="152"/>
      <c r="BC275" s="208"/>
      <c r="BD275" s="172"/>
      <c r="BE275" s="152"/>
      <c r="BF275" s="152"/>
      <c r="BG275" s="152"/>
      <c r="BH275" s="152"/>
      <c r="BI275" s="208"/>
      <c r="BJ275" s="172"/>
      <c r="BK275" s="152"/>
      <c r="BL275" s="152"/>
      <c r="BM275" s="152"/>
      <c r="BN275" s="152"/>
      <c r="BO275" s="208"/>
      <c r="BP275" s="172"/>
      <c r="BQ275" s="152"/>
      <c r="BR275" s="152"/>
      <c r="BS275" s="152"/>
      <c r="BT275" s="152"/>
      <c r="BU275" s="208"/>
      <c r="BV275" s="172"/>
      <c r="BW275" s="152"/>
      <c r="BX275" s="152"/>
      <c r="BY275" s="152"/>
      <c r="BZ275" s="152"/>
      <c r="CA275" s="208"/>
      <c r="CB275" s="172"/>
      <c r="CC275" s="152"/>
      <c r="CD275" s="152"/>
      <c r="CE275" s="152"/>
      <c r="CF275" s="152"/>
      <c r="CG275" s="208"/>
      <c r="CH275" s="172"/>
      <c r="CI275" s="152"/>
      <c r="CJ275" s="152"/>
      <c r="CK275" s="152"/>
      <c r="CL275" s="152"/>
      <c r="CM275" s="208"/>
    </row>
    <row r="276" spans="1:91" ht="12.75" customHeight="1" x14ac:dyDescent="0.2">
      <c r="A276" s="122" t="s">
        <v>39</v>
      </c>
      <c r="B276" s="173"/>
      <c r="C276" s="153"/>
      <c r="D276" s="153"/>
      <c r="E276" s="153"/>
      <c r="F276" s="153"/>
      <c r="G276" s="208"/>
      <c r="H276" s="153"/>
      <c r="I276" s="153"/>
      <c r="J276" s="153"/>
      <c r="K276" s="153"/>
      <c r="L276" s="153"/>
      <c r="M276" s="208"/>
      <c r="N276" s="173">
        <v>29.13</v>
      </c>
      <c r="O276" s="153"/>
      <c r="P276" s="153"/>
      <c r="Q276" s="153"/>
      <c r="R276" s="153"/>
      <c r="S276" s="208"/>
      <c r="T276" s="173"/>
      <c r="U276" s="153"/>
      <c r="V276" s="153"/>
      <c r="W276" s="153"/>
      <c r="X276" s="153"/>
      <c r="Y276" s="208"/>
      <c r="Z276" s="173"/>
      <c r="AA276" s="153"/>
      <c r="AB276" s="153"/>
      <c r="AC276" s="153"/>
      <c r="AD276" s="153"/>
      <c r="AE276" s="208"/>
      <c r="AF276" s="173"/>
      <c r="AG276" s="153"/>
      <c r="AH276" s="153"/>
      <c r="AI276" s="153"/>
      <c r="AJ276" s="153"/>
      <c r="AK276" s="208"/>
      <c r="AL276" s="173"/>
      <c r="AM276" s="153"/>
      <c r="AN276" s="153"/>
      <c r="AO276" s="153"/>
      <c r="AP276" s="153"/>
      <c r="AQ276" s="208"/>
      <c r="AR276" s="173"/>
      <c r="AS276" s="153"/>
      <c r="AT276" s="153"/>
      <c r="AU276" s="153"/>
      <c r="AV276" s="153"/>
      <c r="AW276" s="208"/>
      <c r="AX276" s="173"/>
      <c r="AY276" s="153"/>
      <c r="AZ276" s="153"/>
      <c r="BA276" s="153"/>
      <c r="BB276" s="153"/>
      <c r="BC276" s="208"/>
      <c r="BD276" s="173"/>
      <c r="BE276" s="153"/>
      <c r="BF276" s="153"/>
      <c r="BG276" s="153"/>
      <c r="BH276" s="153"/>
      <c r="BI276" s="208"/>
      <c r="BJ276" s="173"/>
      <c r="BK276" s="153"/>
      <c r="BL276" s="153"/>
      <c r="BM276" s="153"/>
      <c r="BN276" s="153"/>
      <c r="BO276" s="208"/>
      <c r="BP276" s="173"/>
      <c r="BQ276" s="153"/>
      <c r="BR276" s="153"/>
      <c r="BS276" s="153"/>
      <c r="BT276" s="153"/>
      <c r="BU276" s="208"/>
      <c r="BV276" s="173"/>
      <c r="BW276" s="153"/>
      <c r="BX276" s="153"/>
      <c r="BY276" s="153"/>
      <c r="BZ276" s="153"/>
      <c r="CA276" s="208"/>
      <c r="CB276" s="173"/>
      <c r="CC276" s="153"/>
      <c r="CD276" s="153"/>
      <c r="CE276" s="153"/>
      <c r="CF276" s="153"/>
      <c r="CG276" s="208"/>
      <c r="CH276" s="173"/>
      <c r="CI276" s="153"/>
      <c r="CJ276" s="153"/>
      <c r="CK276" s="153"/>
      <c r="CL276" s="153"/>
      <c r="CM276" s="208"/>
    </row>
    <row r="277" spans="1:91" ht="12.75" customHeight="1" x14ac:dyDescent="0.2">
      <c r="A277" s="121" t="s">
        <v>37</v>
      </c>
      <c r="B277" s="172"/>
      <c r="C277" s="152"/>
      <c r="D277" s="152"/>
      <c r="E277" s="152"/>
      <c r="F277" s="152"/>
      <c r="G277" s="208"/>
      <c r="H277" s="152"/>
      <c r="I277" s="152"/>
      <c r="J277" s="152"/>
      <c r="K277" s="152"/>
      <c r="L277" s="152"/>
      <c r="M277" s="208"/>
      <c r="N277" s="172">
        <v>293.39999999999998</v>
      </c>
      <c r="O277" s="152"/>
      <c r="P277" s="152"/>
      <c r="Q277" s="152"/>
      <c r="R277" s="152"/>
      <c r="S277" s="208"/>
      <c r="T277" s="172"/>
      <c r="U277" s="152"/>
      <c r="V277" s="152"/>
      <c r="W277" s="152"/>
      <c r="X277" s="152"/>
      <c r="Y277" s="208"/>
      <c r="Z277" s="172"/>
      <c r="AA277" s="152"/>
      <c r="AB277" s="152"/>
      <c r="AC277" s="152"/>
      <c r="AD277" s="152"/>
      <c r="AE277" s="208"/>
      <c r="AF277" s="172"/>
      <c r="AG277" s="152"/>
      <c r="AH277" s="152"/>
      <c r="AI277" s="152"/>
      <c r="AJ277" s="152"/>
      <c r="AK277" s="208"/>
      <c r="AL277" s="172"/>
      <c r="AM277" s="152"/>
      <c r="AN277" s="152"/>
      <c r="AO277" s="152"/>
      <c r="AP277" s="152"/>
      <c r="AQ277" s="208"/>
      <c r="AR277" s="172"/>
      <c r="AS277" s="152"/>
      <c r="AT277" s="152"/>
      <c r="AU277" s="152"/>
      <c r="AV277" s="152"/>
      <c r="AW277" s="208"/>
      <c r="AX277" s="172"/>
      <c r="AY277" s="152"/>
      <c r="AZ277" s="152"/>
      <c r="BA277" s="152"/>
      <c r="BB277" s="152"/>
      <c r="BC277" s="208"/>
      <c r="BD277" s="172"/>
      <c r="BE277" s="152"/>
      <c r="BF277" s="152"/>
      <c r="BG277" s="152"/>
      <c r="BH277" s="152"/>
      <c r="BI277" s="208"/>
      <c r="BJ277" s="172"/>
      <c r="BK277" s="152"/>
      <c r="BL277" s="152"/>
      <c r="BM277" s="152"/>
      <c r="BN277" s="152"/>
      <c r="BO277" s="208"/>
      <c r="BP277" s="172"/>
      <c r="BQ277" s="152"/>
      <c r="BR277" s="152"/>
      <c r="BS277" s="152"/>
      <c r="BT277" s="152"/>
      <c r="BU277" s="208"/>
      <c r="BV277" s="172"/>
      <c r="BW277" s="152"/>
      <c r="BX277" s="152"/>
      <c r="BY277" s="152"/>
      <c r="BZ277" s="152"/>
      <c r="CA277" s="208"/>
      <c r="CB277" s="172"/>
      <c r="CC277" s="152"/>
      <c r="CD277" s="152"/>
      <c r="CE277" s="152"/>
      <c r="CF277" s="152"/>
      <c r="CG277" s="208"/>
      <c r="CH277" s="172"/>
      <c r="CI277" s="152"/>
      <c r="CJ277" s="152"/>
      <c r="CK277" s="152"/>
      <c r="CL277" s="152"/>
      <c r="CM277" s="208"/>
    </row>
    <row r="278" spans="1:91" ht="12.75" customHeight="1" x14ac:dyDescent="0.2">
      <c r="A278" s="122" t="s">
        <v>40</v>
      </c>
      <c r="B278" s="173"/>
      <c r="C278" s="153"/>
      <c r="D278" s="153"/>
      <c r="E278" s="153"/>
      <c r="F278" s="153"/>
      <c r="G278" s="208"/>
      <c r="H278" s="153"/>
      <c r="I278" s="153"/>
      <c r="J278" s="153"/>
      <c r="K278" s="153"/>
      <c r="L278" s="153"/>
      <c r="M278" s="208"/>
      <c r="N278" s="173">
        <v>128.80000000000001</v>
      </c>
      <c r="O278" s="153"/>
      <c r="P278" s="153"/>
      <c r="Q278" s="153"/>
      <c r="R278" s="153"/>
      <c r="S278" s="208"/>
      <c r="T278" s="173"/>
      <c r="U278" s="153"/>
      <c r="V278" s="153"/>
      <c r="W278" s="153"/>
      <c r="X278" s="153"/>
      <c r="Y278" s="208"/>
      <c r="Z278" s="173"/>
      <c r="AA278" s="153"/>
      <c r="AB278" s="153"/>
      <c r="AC278" s="153"/>
      <c r="AD278" s="153"/>
      <c r="AE278" s="208"/>
      <c r="AF278" s="173"/>
      <c r="AG278" s="153"/>
      <c r="AH278" s="153"/>
      <c r="AI278" s="153"/>
      <c r="AJ278" s="153"/>
      <c r="AK278" s="208"/>
      <c r="AL278" s="173"/>
      <c r="AM278" s="153"/>
      <c r="AN278" s="153"/>
      <c r="AO278" s="153"/>
      <c r="AP278" s="153"/>
      <c r="AQ278" s="208"/>
      <c r="AR278" s="173"/>
      <c r="AS278" s="153"/>
      <c r="AT278" s="153"/>
      <c r="AU278" s="153"/>
      <c r="AV278" s="153"/>
      <c r="AW278" s="208"/>
      <c r="AX278" s="173"/>
      <c r="AY278" s="153"/>
      <c r="AZ278" s="153"/>
      <c r="BA278" s="153"/>
      <c r="BB278" s="153"/>
      <c r="BC278" s="208"/>
      <c r="BD278" s="173"/>
      <c r="BE278" s="153"/>
      <c r="BF278" s="153"/>
      <c r="BG278" s="153"/>
      <c r="BH278" s="153"/>
      <c r="BI278" s="208"/>
      <c r="BJ278" s="173"/>
      <c r="BK278" s="153"/>
      <c r="BL278" s="153"/>
      <c r="BM278" s="153"/>
      <c r="BN278" s="153"/>
      <c r="BO278" s="208"/>
      <c r="BP278" s="173"/>
      <c r="BQ278" s="153"/>
      <c r="BR278" s="153"/>
      <c r="BS278" s="153"/>
      <c r="BT278" s="153"/>
      <c r="BU278" s="208"/>
      <c r="BV278" s="173"/>
      <c r="BW278" s="153"/>
      <c r="BX278" s="153"/>
      <c r="BY278" s="153"/>
      <c r="BZ278" s="153"/>
      <c r="CA278" s="208"/>
      <c r="CB278" s="173"/>
      <c r="CC278" s="153"/>
      <c r="CD278" s="153"/>
      <c r="CE278" s="153"/>
      <c r="CF278" s="153"/>
      <c r="CG278" s="208"/>
      <c r="CH278" s="173"/>
      <c r="CI278" s="153"/>
      <c r="CJ278" s="153"/>
      <c r="CK278" s="153"/>
      <c r="CL278" s="153"/>
      <c r="CM278" s="208"/>
    </row>
    <row r="279" spans="1:91" ht="12.75" customHeight="1" x14ac:dyDescent="0.2">
      <c r="A279" s="121" t="s">
        <v>64</v>
      </c>
      <c r="B279" s="172"/>
      <c r="C279" s="152"/>
      <c r="D279" s="152"/>
      <c r="E279" s="152"/>
      <c r="F279" s="152"/>
      <c r="G279" s="208"/>
      <c r="H279" s="152"/>
      <c r="I279" s="152"/>
      <c r="J279" s="152"/>
      <c r="K279" s="152"/>
      <c r="L279" s="152"/>
      <c r="M279" s="208"/>
      <c r="N279" s="172">
        <v>2.1389999999999998</v>
      </c>
      <c r="O279" s="152"/>
      <c r="P279" s="152"/>
      <c r="Q279" s="152"/>
      <c r="R279" s="152"/>
      <c r="S279" s="208"/>
      <c r="T279" s="172"/>
      <c r="U279" s="152"/>
      <c r="V279" s="152"/>
      <c r="W279" s="152"/>
      <c r="X279" s="152"/>
      <c r="Y279" s="208"/>
      <c r="Z279" s="172"/>
      <c r="AA279" s="152"/>
      <c r="AB279" s="152"/>
      <c r="AC279" s="152"/>
      <c r="AD279" s="152"/>
      <c r="AE279" s="208"/>
      <c r="AF279" s="172"/>
      <c r="AG279" s="152"/>
      <c r="AH279" s="152"/>
      <c r="AI279" s="152"/>
      <c r="AJ279" s="152"/>
      <c r="AK279" s="208"/>
      <c r="AL279" s="172"/>
      <c r="AM279" s="152"/>
      <c r="AN279" s="152"/>
      <c r="AO279" s="152"/>
      <c r="AP279" s="152"/>
      <c r="AQ279" s="208"/>
      <c r="AR279" s="172"/>
      <c r="AS279" s="152"/>
      <c r="AT279" s="152"/>
      <c r="AU279" s="152"/>
      <c r="AV279" s="152"/>
      <c r="AW279" s="208"/>
      <c r="AX279" s="172"/>
      <c r="AY279" s="152"/>
      <c r="AZ279" s="152"/>
      <c r="BA279" s="152"/>
      <c r="BB279" s="152"/>
      <c r="BC279" s="208"/>
      <c r="BD279" s="172"/>
      <c r="BE279" s="152"/>
      <c r="BF279" s="152"/>
      <c r="BG279" s="152"/>
      <c r="BH279" s="152"/>
      <c r="BI279" s="208"/>
      <c r="BJ279" s="172"/>
      <c r="BK279" s="152"/>
      <c r="BL279" s="152"/>
      <c r="BM279" s="152"/>
      <c r="BN279" s="152"/>
      <c r="BO279" s="208"/>
      <c r="BP279" s="172"/>
      <c r="BQ279" s="152"/>
      <c r="BR279" s="152"/>
      <c r="BS279" s="152"/>
      <c r="BT279" s="152"/>
      <c r="BU279" s="208"/>
      <c r="BV279" s="172"/>
      <c r="BW279" s="152"/>
      <c r="BX279" s="152"/>
      <c r="BY279" s="152"/>
      <c r="BZ279" s="152"/>
      <c r="CA279" s="208"/>
      <c r="CB279" s="172"/>
      <c r="CC279" s="152"/>
      <c r="CD279" s="152"/>
      <c r="CE279" s="152"/>
      <c r="CF279" s="152"/>
      <c r="CG279" s="208"/>
      <c r="CH279" s="172"/>
      <c r="CI279" s="152"/>
      <c r="CJ279" s="152"/>
      <c r="CK279" s="152"/>
      <c r="CL279" s="152"/>
      <c r="CM279" s="208"/>
    </row>
    <row r="280" spans="1:91" ht="12.75" customHeight="1" x14ac:dyDescent="0.2">
      <c r="A280" s="199" t="s">
        <v>42</v>
      </c>
      <c r="B280" s="203">
        <v>0</v>
      </c>
      <c r="C280" s="203">
        <v>0</v>
      </c>
      <c r="D280" s="203">
        <v>0</v>
      </c>
      <c r="E280" s="203">
        <v>0</v>
      </c>
      <c r="F280" s="203">
        <v>0</v>
      </c>
      <c r="G280" s="208"/>
      <c r="H280" s="203">
        <v>0</v>
      </c>
      <c r="I280" s="203">
        <v>0</v>
      </c>
      <c r="J280" s="203">
        <v>0</v>
      </c>
      <c r="K280" s="203">
        <v>0</v>
      </c>
      <c r="L280" s="203">
        <v>0</v>
      </c>
      <c r="M280" s="208"/>
      <c r="N280" s="203">
        <v>0</v>
      </c>
      <c r="O280" s="203">
        <v>0</v>
      </c>
      <c r="P280" s="203">
        <v>0</v>
      </c>
      <c r="Q280" s="203">
        <v>0</v>
      </c>
      <c r="R280" s="203">
        <v>0</v>
      </c>
      <c r="S280" s="208"/>
      <c r="T280" s="203">
        <v>0</v>
      </c>
      <c r="U280" s="203">
        <v>0</v>
      </c>
      <c r="V280" s="203">
        <v>0</v>
      </c>
      <c r="W280" s="203">
        <v>0</v>
      </c>
      <c r="X280" s="203">
        <v>0</v>
      </c>
      <c r="Y280" s="208"/>
      <c r="Z280" s="203">
        <v>0</v>
      </c>
      <c r="AA280" s="203">
        <v>0</v>
      </c>
      <c r="AB280" s="203">
        <v>0</v>
      </c>
      <c r="AC280" s="203">
        <v>0</v>
      </c>
      <c r="AD280" s="203">
        <v>0</v>
      </c>
      <c r="AE280" s="208"/>
      <c r="AF280" s="203">
        <v>0</v>
      </c>
      <c r="AG280" s="203">
        <v>0</v>
      </c>
      <c r="AH280" s="203">
        <v>0</v>
      </c>
      <c r="AI280" s="203">
        <v>0</v>
      </c>
      <c r="AJ280" s="203">
        <v>0</v>
      </c>
      <c r="AK280" s="208"/>
      <c r="AL280" s="203">
        <v>0</v>
      </c>
      <c r="AM280" s="203">
        <v>0</v>
      </c>
      <c r="AN280" s="203">
        <v>0</v>
      </c>
      <c r="AO280" s="203">
        <v>0</v>
      </c>
      <c r="AP280" s="203">
        <v>0</v>
      </c>
      <c r="AQ280" s="208"/>
      <c r="AR280" s="203">
        <v>0</v>
      </c>
      <c r="AS280" s="203">
        <v>0</v>
      </c>
      <c r="AT280" s="203">
        <v>0</v>
      </c>
      <c r="AU280" s="203">
        <v>0</v>
      </c>
      <c r="AV280" s="203">
        <v>0</v>
      </c>
      <c r="AW280" s="208"/>
      <c r="AX280" s="203">
        <v>0</v>
      </c>
      <c r="AY280" s="203">
        <v>0</v>
      </c>
      <c r="AZ280" s="203">
        <v>0</v>
      </c>
      <c r="BA280" s="203">
        <v>0</v>
      </c>
      <c r="BB280" s="203">
        <v>0</v>
      </c>
      <c r="BC280" s="208"/>
      <c r="BD280" s="203">
        <v>0</v>
      </c>
      <c r="BE280" s="203">
        <v>0</v>
      </c>
      <c r="BF280" s="203">
        <v>0</v>
      </c>
      <c r="BG280" s="203">
        <v>0</v>
      </c>
      <c r="BH280" s="203">
        <v>0</v>
      </c>
      <c r="BI280" s="208"/>
      <c r="BJ280" s="203">
        <v>0</v>
      </c>
      <c r="BK280" s="203">
        <v>0</v>
      </c>
      <c r="BL280" s="203">
        <v>0</v>
      </c>
      <c r="BM280" s="203">
        <v>0</v>
      </c>
      <c r="BN280" s="203">
        <v>0</v>
      </c>
      <c r="BO280" s="208"/>
      <c r="BP280" s="203">
        <v>0</v>
      </c>
      <c r="BQ280" s="203">
        <v>0</v>
      </c>
      <c r="BR280" s="203">
        <v>0</v>
      </c>
      <c r="BS280" s="203">
        <v>0</v>
      </c>
      <c r="BT280" s="203">
        <v>0</v>
      </c>
      <c r="BU280" s="208"/>
      <c r="BV280" s="203">
        <v>0</v>
      </c>
      <c r="BW280" s="203">
        <v>0</v>
      </c>
      <c r="BX280" s="203">
        <v>0</v>
      </c>
      <c r="BY280" s="203">
        <v>0</v>
      </c>
      <c r="BZ280" s="203">
        <v>0</v>
      </c>
      <c r="CA280" s="208"/>
      <c r="CB280" s="203">
        <v>0</v>
      </c>
      <c r="CC280" s="203">
        <v>0</v>
      </c>
      <c r="CD280" s="203">
        <v>0</v>
      </c>
      <c r="CE280" s="203">
        <v>0</v>
      </c>
      <c r="CF280" s="203">
        <v>0</v>
      </c>
      <c r="CG280" s="208"/>
      <c r="CH280" s="203">
        <v>0</v>
      </c>
      <c r="CI280" s="203">
        <v>0</v>
      </c>
      <c r="CJ280" s="203">
        <v>0</v>
      </c>
      <c r="CK280" s="203">
        <v>0</v>
      </c>
      <c r="CL280" s="203">
        <v>0</v>
      </c>
      <c r="CM280" s="208"/>
    </row>
    <row r="281" spans="1:91" ht="12.75" customHeight="1" x14ac:dyDescent="0.2">
      <c r="A281" s="199" t="s">
        <v>33</v>
      </c>
      <c r="B281" s="203">
        <v>0</v>
      </c>
      <c r="C281" s="203">
        <v>0</v>
      </c>
      <c r="D281" s="203">
        <v>0</v>
      </c>
      <c r="E281" s="203">
        <v>0</v>
      </c>
      <c r="F281" s="203">
        <v>0</v>
      </c>
      <c r="G281" s="208"/>
      <c r="H281" s="203">
        <v>0</v>
      </c>
      <c r="I281" s="203">
        <v>0</v>
      </c>
      <c r="J281" s="203">
        <v>0</v>
      </c>
      <c r="K281" s="203">
        <v>0</v>
      </c>
      <c r="L281" s="203">
        <v>0</v>
      </c>
      <c r="M281" s="208"/>
      <c r="N281" s="203">
        <v>0</v>
      </c>
      <c r="O281" s="203">
        <v>0</v>
      </c>
      <c r="P281" s="203">
        <v>0</v>
      </c>
      <c r="Q281" s="203">
        <v>0</v>
      </c>
      <c r="R281" s="203">
        <v>0</v>
      </c>
      <c r="S281" s="208"/>
      <c r="T281" s="203">
        <v>0</v>
      </c>
      <c r="U281" s="203">
        <v>0</v>
      </c>
      <c r="V281" s="203">
        <v>0</v>
      </c>
      <c r="W281" s="203">
        <v>0</v>
      </c>
      <c r="X281" s="203">
        <v>0</v>
      </c>
      <c r="Y281" s="208"/>
      <c r="Z281" s="203">
        <v>0</v>
      </c>
      <c r="AA281" s="203">
        <v>0</v>
      </c>
      <c r="AB281" s="203">
        <v>0</v>
      </c>
      <c r="AC281" s="203">
        <v>0</v>
      </c>
      <c r="AD281" s="203">
        <v>0</v>
      </c>
      <c r="AE281" s="208"/>
      <c r="AF281" s="203">
        <v>0</v>
      </c>
      <c r="AG281" s="203">
        <v>0</v>
      </c>
      <c r="AH281" s="203">
        <v>0</v>
      </c>
      <c r="AI281" s="203">
        <v>0</v>
      </c>
      <c r="AJ281" s="203">
        <v>0</v>
      </c>
      <c r="AK281" s="208"/>
      <c r="AL281" s="203">
        <v>0</v>
      </c>
      <c r="AM281" s="203">
        <v>0</v>
      </c>
      <c r="AN281" s="203">
        <v>0</v>
      </c>
      <c r="AO281" s="203">
        <v>0</v>
      </c>
      <c r="AP281" s="203">
        <v>0</v>
      </c>
      <c r="AQ281" s="208"/>
      <c r="AR281" s="203">
        <v>0</v>
      </c>
      <c r="AS281" s="203">
        <v>0</v>
      </c>
      <c r="AT281" s="203">
        <v>0</v>
      </c>
      <c r="AU281" s="203">
        <v>0</v>
      </c>
      <c r="AV281" s="203">
        <v>0</v>
      </c>
      <c r="AW281" s="208"/>
      <c r="AX281" s="203">
        <v>0</v>
      </c>
      <c r="AY281" s="203">
        <v>0</v>
      </c>
      <c r="AZ281" s="203">
        <v>0</v>
      </c>
      <c r="BA281" s="203">
        <v>0</v>
      </c>
      <c r="BB281" s="203">
        <v>0</v>
      </c>
      <c r="BC281" s="208"/>
      <c r="BD281" s="203">
        <v>0</v>
      </c>
      <c r="BE281" s="203">
        <v>0</v>
      </c>
      <c r="BF281" s="203">
        <v>0</v>
      </c>
      <c r="BG281" s="203">
        <v>0</v>
      </c>
      <c r="BH281" s="203">
        <v>0</v>
      </c>
      <c r="BI281" s="208"/>
      <c r="BJ281" s="203">
        <v>0</v>
      </c>
      <c r="BK281" s="203">
        <v>0</v>
      </c>
      <c r="BL281" s="203">
        <v>0</v>
      </c>
      <c r="BM281" s="203">
        <v>0</v>
      </c>
      <c r="BN281" s="203">
        <v>0</v>
      </c>
      <c r="BO281" s="208"/>
      <c r="BP281" s="203">
        <v>0</v>
      </c>
      <c r="BQ281" s="203">
        <v>0</v>
      </c>
      <c r="BR281" s="203">
        <v>0</v>
      </c>
      <c r="BS281" s="203">
        <v>0</v>
      </c>
      <c r="BT281" s="203">
        <v>0</v>
      </c>
      <c r="BU281" s="208"/>
      <c r="BV281" s="203">
        <v>0</v>
      </c>
      <c r="BW281" s="203">
        <v>0</v>
      </c>
      <c r="BX281" s="203">
        <v>0</v>
      </c>
      <c r="BY281" s="203">
        <v>0</v>
      </c>
      <c r="BZ281" s="203">
        <v>0</v>
      </c>
      <c r="CA281" s="208"/>
      <c r="CB281" s="203">
        <v>0</v>
      </c>
      <c r="CC281" s="203">
        <v>0</v>
      </c>
      <c r="CD281" s="203">
        <v>0</v>
      </c>
      <c r="CE281" s="203">
        <v>0</v>
      </c>
      <c r="CF281" s="203">
        <v>0</v>
      </c>
      <c r="CG281" s="208"/>
      <c r="CH281" s="203">
        <v>0</v>
      </c>
      <c r="CI281" s="203">
        <v>0</v>
      </c>
      <c r="CJ281" s="203">
        <v>0</v>
      </c>
      <c r="CK281" s="203">
        <v>0</v>
      </c>
      <c r="CL281" s="203">
        <v>0</v>
      </c>
      <c r="CM281" s="208"/>
    </row>
    <row r="282" spans="1:91" ht="12.75" customHeight="1" x14ac:dyDescent="0.2">
      <c r="A282" s="199" t="s">
        <v>85</v>
      </c>
      <c r="B282" s="203">
        <v>0</v>
      </c>
      <c r="C282" s="203">
        <v>0</v>
      </c>
      <c r="D282" s="203">
        <v>0</v>
      </c>
      <c r="E282" s="203">
        <v>0</v>
      </c>
      <c r="F282" s="203">
        <v>0</v>
      </c>
      <c r="G282" s="208"/>
      <c r="H282" s="203">
        <v>0</v>
      </c>
      <c r="I282" s="203">
        <v>0</v>
      </c>
      <c r="J282" s="203">
        <v>0</v>
      </c>
      <c r="K282" s="203">
        <v>0</v>
      </c>
      <c r="L282" s="203">
        <v>0</v>
      </c>
      <c r="M282" s="208"/>
      <c r="N282" s="203">
        <v>0</v>
      </c>
      <c r="O282" s="203">
        <v>0</v>
      </c>
      <c r="P282" s="203">
        <v>0</v>
      </c>
      <c r="Q282" s="203">
        <v>0</v>
      </c>
      <c r="R282" s="203">
        <v>0</v>
      </c>
      <c r="S282" s="208"/>
      <c r="T282" s="203">
        <v>0</v>
      </c>
      <c r="U282" s="203">
        <v>0</v>
      </c>
      <c r="V282" s="203">
        <v>0</v>
      </c>
      <c r="W282" s="203">
        <v>0</v>
      </c>
      <c r="X282" s="203">
        <v>0</v>
      </c>
      <c r="Y282" s="208"/>
      <c r="Z282" s="203">
        <v>0</v>
      </c>
      <c r="AA282" s="203">
        <v>0</v>
      </c>
      <c r="AB282" s="203">
        <v>0</v>
      </c>
      <c r="AC282" s="203">
        <v>0</v>
      </c>
      <c r="AD282" s="203">
        <v>0</v>
      </c>
      <c r="AE282" s="208"/>
      <c r="AF282" s="203">
        <v>0</v>
      </c>
      <c r="AG282" s="203">
        <v>0</v>
      </c>
      <c r="AH282" s="203">
        <v>0</v>
      </c>
      <c r="AI282" s="203">
        <v>0</v>
      </c>
      <c r="AJ282" s="203">
        <v>0</v>
      </c>
      <c r="AK282" s="208"/>
      <c r="AL282" s="203">
        <v>0</v>
      </c>
      <c r="AM282" s="203">
        <v>0</v>
      </c>
      <c r="AN282" s="203">
        <v>0</v>
      </c>
      <c r="AO282" s="203">
        <v>0</v>
      </c>
      <c r="AP282" s="203">
        <v>0</v>
      </c>
      <c r="AQ282" s="208"/>
      <c r="AR282" s="203">
        <v>0</v>
      </c>
      <c r="AS282" s="203">
        <v>0</v>
      </c>
      <c r="AT282" s="203">
        <v>0</v>
      </c>
      <c r="AU282" s="203">
        <v>0</v>
      </c>
      <c r="AV282" s="203">
        <v>0</v>
      </c>
      <c r="AW282" s="208"/>
      <c r="AX282" s="203">
        <v>0</v>
      </c>
      <c r="AY282" s="203">
        <v>0</v>
      </c>
      <c r="AZ282" s="203">
        <v>0</v>
      </c>
      <c r="BA282" s="203">
        <v>0</v>
      </c>
      <c r="BB282" s="203">
        <v>0</v>
      </c>
      <c r="BC282" s="208"/>
      <c r="BD282" s="203">
        <v>0</v>
      </c>
      <c r="BE282" s="203">
        <v>0</v>
      </c>
      <c r="BF282" s="203">
        <v>0</v>
      </c>
      <c r="BG282" s="203">
        <v>0</v>
      </c>
      <c r="BH282" s="203">
        <v>0</v>
      </c>
      <c r="BI282" s="208"/>
      <c r="BJ282" s="203">
        <v>0</v>
      </c>
      <c r="BK282" s="203">
        <v>0</v>
      </c>
      <c r="BL282" s="203">
        <v>0</v>
      </c>
      <c r="BM282" s="203">
        <v>0</v>
      </c>
      <c r="BN282" s="203">
        <v>0</v>
      </c>
      <c r="BO282" s="208"/>
      <c r="BP282" s="203">
        <v>0</v>
      </c>
      <c r="BQ282" s="203">
        <v>0</v>
      </c>
      <c r="BR282" s="203">
        <v>0</v>
      </c>
      <c r="BS282" s="203">
        <v>0</v>
      </c>
      <c r="BT282" s="203">
        <v>0</v>
      </c>
      <c r="BU282" s="208"/>
      <c r="BV282" s="203">
        <v>0</v>
      </c>
      <c r="BW282" s="203">
        <v>0</v>
      </c>
      <c r="BX282" s="203">
        <v>0</v>
      </c>
      <c r="BY282" s="203">
        <v>0</v>
      </c>
      <c r="BZ282" s="203">
        <v>0</v>
      </c>
      <c r="CA282" s="208"/>
      <c r="CB282" s="203">
        <v>0</v>
      </c>
      <c r="CC282" s="203">
        <v>0</v>
      </c>
      <c r="CD282" s="203">
        <v>0</v>
      </c>
      <c r="CE282" s="203">
        <v>0</v>
      </c>
      <c r="CF282" s="203">
        <v>0</v>
      </c>
      <c r="CG282" s="208"/>
      <c r="CH282" s="203">
        <v>0</v>
      </c>
      <c r="CI282" s="203">
        <v>0</v>
      </c>
      <c r="CJ282" s="203">
        <v>0</v>
      </c>
      <c r="CK282" s="203">
        <v>0</v>
      </c>
      <c r="CL282" s="203">
        <v>0</v>
      </c>
      <c r="CM282" s="208"/>
    </row>
    <row r="283" spans="1:91" ht="12.75" customHeight="1" x14ac:dyDescent="0.2">
      <c r="A283" s="200" t="s">
        <v>44</v>
      </c>
      <c r="B283" s="203">
        <v>0</v>
      </c>
      <c r="C283" s="203">
        <v>0</v>
      </c>
      <c r="D283" s="203">
        <v>0</v>
      </c>
      <c r="E283" s="203">
        <v>0</v>
      </c>
      <c r="F283" s="203">
        <v>0</v>
      </c>
      <c r="G283" s="208"/>
      <c r="H283" s="203">
        <v>0</v>
      </c>
      <c r="I283" s="203">
        <v>0</v>
      </c>
      <c r="J283" s="203">
        <v>0</v>
      </c>
      <c r="K283" s="203">
        <v>0</v>
      </c>
      <c r="L283" s="203">
        <v>0</v>
      </c>
      <c r="M283" s="208"/>
      <c r="N283" s="203">
        <v>0</v>
      </c>
      <c r="O283" s="203">
        <v>0</v>
      </c>
      <c r="P283" s="203">
        <v>0</v>
      </c>
      <c r="Q283" s="203">
        <v>0</v>
      </c>
      <c r="R283" s="203">
        <v>0</v>
      </c>
      <c r="S283" s="208"/>
      <c r="T283" s="203">
        <v>0</v>
      </c>
      <c r="U283" s="203">
        <v>0</v>
      </c>
      <c r="V283" s="203">
        <v>0</v>
      </c>
      <c r="W283" s="203">
        <v>0</v>
      </c>
      <c r="X283" s="203">
        <v>0</v>
      </c>
      <c r="Y283" s="208"/>
      <c r="Z283" s="203">
        <v>0</v>
      </c>
      <c r="AA283" s="203">
        <v>0</v>
      </c>
      <c r="AB283" s="203">
        <v>0</v>
      </c>
      <c r="AC283" s="203">
        <v>0</v>
      </c>
      <c r="AD283" s="203">
        <v>0</v>
      </c>
      <c r="AE283" s="208"/>
      <c r="AF283" s="203">
        <v>0</v>
      </c>
      <c r="AG283" s="203">
        <v>0</v>
      </c>
      <c r="AH283" s="203">
        <v>0</v>
      </c>
      <c r="AI283" s="203">
        <v>0</v>
      </c>
      <c r="AJ283" s="203">
        <v>0</v>
      </c>
      <c r="AK283" s="208"/>
      <c r="AL283" s="203">
        <v>0</v>
      </c>
      <c r="AM283" s="203">
        <v>0</v>
      </c>
      <c r="AN283" s="203">
        <v>0</v>
      </c>
      <c r="AO283" s="203">
        <v>0</v>
      </c>
      <c r="AP283" s="203">
        <v>0</v>
      </c>
      <c r="AQ283" s="208"/>
      <c r="AR283" s="203">
        <v>0</v>
      </c>
      <c r="AS283" s="203">
        <v>0</v>
      </c>
      <c r="AT283" s="203">
        <v>0</v>
      </c>
      <c r="AU283" s="203">
        <v>0</v>
      </c>
      <c r="AV283" s="203">
        <v>0</v>
      </c>
      <c r="AW283" s="208"/>
      <c r="AX283" s="203">
        <v>0</v>
      </c>
      <c r="AY283" s="203">
        <v>0</v>
      </c>
      <c r="AZ283" s="203">
        <v>0</v>
      </c>
      <c r="BA283" s="203">
        <v>0</v>
      </c>
      <c r="BB283" s="203">
        <v>0</v>
      </c>
      <c r="BC283" s="208"/>
      <c r="BD283" s="203">
        <v>0</v>
      </c>
      <c r="BE283" s="203">
        <v>0</v>
      </c>
      <c r="BF283" s="203">
        <v>0</v>
      </c>
      <c r="BG283" s="203">
        <v>0</v>
      </c>
      <c r="BH283" s="203">
        <v>0</v>
      </c>
      <c r="BI283" s="208"/>
      <c r="BJ283" s="203">
        <v>0</v>
      </c>
      <c r="BK283" s="203">
        <v>0</v>
      </c>
      <c r="BL283" s="203">
        <v>0</v>
      </c>
      <c r="BM283" s="203">
        <v>0</v>
      </c>
      <c r="BN283" s="203">
        <v>0</v>
      </c>
      <c r="BO283" s="208"/>
      <c r="BP283" s="203">
        <v>0</v>
      </c>
      <c r="BQ283" s="203">
        <v>0</v>
      </c>
      <c r="BR283" s="203">
        <v>0</v>
      </c>
      <c r="BS283" s="203">
        <v>0</v>
      </c>
      <c r="BT283" s="203">
        <v>0</v>
      </c>
      <c r="BU283" s="208"/>
      <c r="BV283" s="203">
        <v>0</v>
      </c>
      <c r="BW283" s="203">
        <v>0</v>
      </c>
      <c r="BX283" s="203">
        <v>0</v>
      </c>
      <c r="BY283" s="203">
        <v>0</v>
      </c>
      <c r="BZ283" s="203">
        <v>0</v>
      </c>
      <c r="CA283" s="208"/>
      <c r="CB283" s="203">
        <v>0</v>
      </c>
      <c r="CC283" s="203">
        <v>0</v>
      </c>
      <c r="CD283" s="203">
        <v>0</v>
      </c>
      <c r="CE283" s="203">
        <v>0</v>
      </c>
      <c r="CF283" s="203">
        <v>0</v>
      </c>
      <c r="CG283" s="208"/>
      <c r="CH283" s="203">
        <v>0</v>
      </c>
      <c r="CI283" s="203">
        <v>0</v>
      </c>
      <c r="CJ283" s="203">
        <v>0</v>
      </c>
      <c r="CK283" s="203">
        <v>0</v>
      </c>
      <c r="CL283" s="203">
        <v>0</v>
      </c>
      <c r="CM283" s="208"/>
    </row>
    <row r="284" spans="1:91" ht="12.75" customHeight="1" x14ac:dyDescent="0.2">
      <c r="A284" s="200" t="s">
        <v>43</v>
      </c>
      <c r="B284" s="203">
        <v>0</v>
      </c>
      <c r="C284" s="203">
        <v>0</v>
      </c>
      <c r="D284" s="203">
        <v>0</v>
      </c>
      <c r="E284" s="203">
        <v>0</v>
      </c>
      <c r="F284" s="203">
        <v>0</v>
      </c>
      <c r="G284" s="208"/>
      <c r="H284" s="203">
        <v>0</v>
      </c>
      <c r="I284" s="203">
        <v>0</v>
      </c>
      <c r="J284" s="203">
        <v>0</v>
      </c>
      <c r="K284" s="203">
        <v>0</v>
      </c>
      <c r="L284" s="203">
        <v>0</v>
      </c>
      <c r="M284" s="208"/>
      <c r="N284" s="203">
        <v>0</v>
      </c>
      <c r="O284" s="203">
        <v>0</v>
      </c>
      <c r="P284" s="203">
        <v>0</v>
      </c>
      <c r="Q284" s="203">
        <v>0</v>
      </c>
      <c r="R284" s="203">
        <v>0</v>
      </c>
      <c r="S284" s="208"/>
      <c r="T284" s="203">
        <v>0</v>
      </c>
      <c r="U284" s="203">
        <v>0</v>
      </c>
      <c r="V284" s="203">
        <v>0</v>
      </c>
      <c r="W284" s="203">
        <v>0</v>
      </c>
      <c r="X284" s="203">
        <v>0</v>
      </c>
      <c r="Y284" s="208"/>
      <c r="Z284" s="203">
        <v>0</v>
      </c>
      <c r="AA284" s="203">
        <v>0</v>
      </c>
      <c r="AB284" s="203">
        <v>0</v>
      </c>
      <c r="AC284" s="203">
        <v>0</v>
      </c>
      <c r="AD284" s="203">
        <v>0</v>
      </c>
      <c r="AE284" s="208"/>
      <c r="AF284" s="203">
        <v>0</v>
      </c>
      <c r="AG284" s="203">
        <v>0</v>
      </c>
      <c r="AH284" s="203">
        <v>0</v>
      </c>
      <c r="AI284" s="203">
        <v>0</v>
      </c>
      <c r="AJ284" s="203">
        <v>0</v>
      </c>
      <c r="AK284" s="208"/>
      <c r="AL284" s="203">
        <v>0</v>
      </c>
      <c r="AM284" s="203">
        <v>0</v>
      </c>
      <c r="AN284" s="203">
        <v>0</v>
      </c>
      <c r="AO284" s="203">
        <v>0</v>
      </c>
      <c r="AP284" s="203">
        <v>0</v>
      </c>
      <c r="AQ284" s="208"/>
      <c r="AR284" s="203">
        <v>0</v>
      </c>
      <c r="AS284" s="203">
        <v>0</v>
      </c>
      <c r="AT284" s="203">
        <v>0</v>
      </c>
      <c r="AU284" s="203">
        <v>0</v>
      </c>
      <c r="AV284" s="203">
        <v>0</v>
      </c>
      <c r="AW284" s="208"/>
      <c r="AX284" s="203">
        <v>0</v>
      </c>
      <c r="AY284" s="203">
        <v>0</v>
      </c>
      <c r="AZ284" s="203">
        <v>0</v>
      </c>
      <c r="BA284" s="203">
        <v>0</v>
      </c>
      <c r="BB284" s="203">
        <v>0</v>
      </c>
      <c r="BC284" s="208"/>
      <c r="BD284" s="203">
        <v>0</v>
      </c>
      <c r="BE284" s="203">
        <v>0</v>
      </c>
      <c r="BF284" s="203">
        <v>0</v>
      </c>
      <c r="BG284" s="203">
        <v>0</v>
      </c>
      <c r="BH284" s="203">
        <v>0</v>
      </c>
      <c r="BI284" s="208"/>
      <c r="BJ284" s="203">
        <v>0</v>
      </c>
      <c r="BK284" s="203">
        <v>0</v>
      </c>
      <c r="BL284" s="203">
        <v>0</v>
      </c>
      <c r="BM284" s="203">
        <v>0</v>
      </c>
      <c r="BN284" s="203">
        <v>0</v>
      </c>
      <c r="BO284" s="208"/>
      <c r="BP284" s="203">
        <v>0</v>
      </c>
      <c r="BQ284" s="203">
        <v>0</v>
      </c>
      <c r="BR284" s="203">
        <v>0</v>
      </c>
      <c r="BS284" s="203">
        <v>0</v>
      </c>
      <c r="BT284" s="203">
        <v>0</v>
      </c>
      <c r="BU284" s="208"/>
      <c r="BV284" s="203">
        <v>0</v>
      </c>
      <c r="BW284" s="203">
        <v>0</v>
      </c>
      <c r="BX284" s="203">
        <v>0</v>
      </c>
      <c r="BY284" s="203">
        <v>0</v>
      </c>
      <c r="BZ284" s="203">
        <v>0</v>
      </c>
      <c r="CA284" s="208"/>
      <c r="CB284" s="203">
        <v>0</v>
      </c>
      <c r="CC284" s="203">
        <v>0</v>
      </c>
      <c r="CD284" s="203">
        <v>0</v>
      </c>
      <c r="CE284" s="203">
        <v>0</v>
      </c>
      <c r="CF284" s="203">
        <v>0</v>
      </c>
      <c r="CG284" s="208"/>
      <c r="CH284" s="203">
        <v>0</v>
      </c>
      <c r="CI284" s="203">
        <v>0</v>
      </c>
      <c r="CJ284" s="203">
        <v>0</v>
      </c>
      <c r="CK284" s="203">
        <v>0</v>
      </c>
      <c r="CL284" s="203">
        <v>0</v>
      </c>
      <c r="CM284" s="208"/>
    </row>
    <row r="285" spans="1:91" ht="12.75" customHeight="1" x14ac:dyDescent="0.2">
      <c r="A285" s="200" t="s">
        <v>119</v>
      </c>
      <c r="B285" s="203">
        <v>0</v>
      </c>
      <c r="C285" s="203">
        <v>0</v>
      </c>
      <c r="D285" s="203">
        <v>0</v>
      </c>
      <c r="E285" s="203">
        <v>0</v>
      </c>
      <c r="F285" s="203">
        <v>0</v>
      </c>
      <c r="G285" s="208"/>
      <c r="H285" s="203">
        <v>0</v>
      </c>
      <c r="I285" s="203">
        <v>0</v>
      </c>
      <c r="J285" s="203">
        <v>0</v>
      </c>
      <c r="K285" s="203">
        <v>0</v>
      </c>
      <c r="L285" s="203">
        <v>0</v>
      </c>
      <c r="M285" s="208"/>
      <c r="N285" s="203">
        <v>0</v>
      </c>
      <c r="O285" s="203">
        <v>0</v>
      </c>
      <c r="P285" s="203">
        <v>0</v>
      </c>
      <c r="Q285" s="203">
        <v>0</v>
      </c>
      <c r="R285" s="203">
        <v>0</v>
      </c>
      <c r="S285" s="208"/>
      <c r="T285" s="203">
        <v>0</v>
      </c>
      <c r="U285" s="203">
        <v>0</v>
      </c>
      <c r="V285" s="203">
        <v>0</v>
      </c>
      <c r="W285" s="203">
        <v>0</v>
      </c>
      <c r="X285" s="203">
        <v>0</v>
      </c>
      <c r="Y285" s="208"/>
      <c r="Z285" s="203">
        <v>0</v>
      </c>
      <c r="AA285" s="203">
        <v>0</v>
      </c>
      <c r="AB285" s="203">
        <v>0</v>
      </c>
      <c r="AC285" s="203">
        <v>0</v>
      </c>
      <c r="AD285" s="203">
        <v>0</v>
      </c>
      <c r="AE285" s="208"/>
      <c r="AF285" s="203">
        <v>0</v>
      </c>
      <c r="AG285" s="203">
        <v>0</v>
      </c>
      <c r="AH285" s="203">
        <v>0</v>
      </c>
      <c r="AI285" s="203">
        <v>0</v>
      </c>
      <c r="AJ285" s="203">
        <v>0</v>
      </c>
      <c r="AK285" s="208"/>
      <c r="AL285" s="203">
        <v>0</v>
      </c>
      <c r="AM285" s="203">
        <v>0</v>
      </c>
      <c r="AN285" s="203">
        <v>0</v>
      </c>
      <c r="AO285" s="203">
        <v>0</v>
      </c>
      <c r="AP285" s="203">
        <v>0</v>
      </c>
      <c r="AQ285" s="208"/>
      <c r="AR285" s="203">
        <v>0</v>
      </c>
      <c r="AS285" s="203">
        <v>0</v>
      </c>
      <c r="AT285" s="203">
        <v>0</v>
      </c>
      <c r="AU285" s="203">
        <v>0</v>
      </c>
      <c r="AV285" s="203">
        <v>0</v>
      </c>
      <c r="AW285" s="208"/>
      <c r="AX285" s="203">
        <v>0</v>
      </c>
      <c r="AY285" s="203">
        <v>0</v>
      </c>
      <c r="AZ285" s="203">
        <v>0</v>
      </c>
      <c r="BA285" s="203">
        <v>0</v>
      </c>
      <c r="BB285" s="203">
        <v>0</v>
      </c>
      <c r="BC285" s="208"/>
      <c r="BD285" s="203">
        <v>0</v>
      </c>
      <c r="BE285" s="203">
        <v>0</v>
      </c>
      <c r="BF285" s="203">
        <v>0</v>
      </c>
      <c r="BG285" s="203">
        <v>0</v>
      </c>
      <c r="BH285" s="203">
        <v>0</v>
      </c>
      <c r="BI285" s="208"/>
      <c r="BJ285" s="203">
        <v>0</v>
      </c>
      <c r="BK285" s="203">
        <v>0</v>
      </c>
      <c r="BL285" s="203">
        <v>0</v>
      </c>
      <c r="BM285" s="203">
        <v>0</v>
      </c>
      <c r="BN285" s="203">
        <v>0</v>
      </c>
      <c r="BO285" s="208"/>
      <c r="BP285" s="203">
        <v>0</v>
      </c>
      <c r="BQ285" s="203">
        <v>0</v>
      </c>
      <c r="BR285" s="203">
        <v>0</v>
      </c>
      <c r="BS285" s="203">
        <v>0</v>
      </c>
      <c r="BT285" s="203">
        <v>0</v>
      </c>
      <c r="BU285" s="208"/>
      <c r="BV285" s="203">
        <v>0</v>
      </c>
      <c r="BW285" s="203">
        <v>0</v>
      </c>
      <c r="BX285" s="203">
        <v>0</v>
      </c>
      <c r="BY285" s="203">
        <v>0</v>
      </c>
      <c r="BZ285" s="203">
        <v>0</v>
      </c>
      <c r="CA285" s="208"/>
      <c r="CB285" s="203">
        <v>0</v>
      </c>
      <c r="CC285" s="203">
        <v>0</v>
      </c>
      <c r="CD285" s="203">
        <v>0</v>
      </c>
      <c r="CE285" s="203">
        <v>0</v>
      </c>
      <c r="CF285" s="203">
        <v>0</v>
      </c>
      <c r="CG285" s="208"/>
      <c r="CH285" s="203">
        <v>0</v>
      </c>
      <c r="CI285" s="203">
        <v>0</v>
      </c>
      <c r="CJ285" s="203">
        <v>0</v>
      </c>
      <c r="CK285" s="203">
        <v>0</v>
      </c>
      <c r="CL285" s="203">
        <v>0</v>
      </c>
      <c r="CM285" s="208"/>
    </row>
    <row r="286" spans="1:91" ht="12.75" customHeight="1" x14ac:dyDescent="0.2">
      <c r="A286" s="201" t="s">
        <v>120</v>
      </c>
      <c r="B286" s="203">
        <v>0</v>
      </c>
      <c r="C286" s="203">
        <v>0</v>
      </c>
      <c r="D286" s="203">
        <v>0</v>
      </c>
      <c r="E286" s="203">
        <v>0</v>
      </c>
      <c r="F286" s="203">
        <v>0</v>
      </c>
      <c r="G286" s="208"/>
      <c r="H286" s="203">
        <v>0</v>
      </c>
      <c r="I286" s="203">
        <v>0</v>
      </c>
      <c r="J286" s="203">
        <v>0</v>
      </c>
      <c r="K286" s="203">
        <v>0</v>
      </c>
      <c r="L286" s="203">
        <v>0</v>
      </c>
      <c r="M286" s="208"/>
      <c r="N286" s="203">
        <v>0</v>
      </c>
      <c r="O286" s="203">
        <v>0</v>
      </c>
      <c r="P286" s="203">
        <v>0</v>
      </c>
      <c r="Q286" s="203">
        <v>0</v>
      </c>
      <c r="R286" s="203">
        <v>0</v>
      </c>
      <c r="S286" s="208"/>
      <c r="T286" s="203">
        <v>0</v>
      </c>
      <c r="U286" s="203">
        <v>0</v>
      </c>
      <c r="V286" s="203">
        <v>0</v>
      </c>
      <c r="W286" s="203">
        <v>0</v>
      </c>
      <c r="X286" s="203">
        <v>0</v>
      </c>
      <c r="Y286" s="208"/>
      <c r="Z286" s="203">
        <v>0</v>
      </c>
      <c r="AA286" s="203">
        <v>0</v>
      </c>
      <c r="AB286" s="203">
        <v>0</v>
      </c>
      <c r="AC286" s="203">
        <v>0</v>
      </c>
      <c r="AD286" s="203">
        <v>0</v>
      </c>
      <c r="AE286" s="208"/>
      <c r="AF286" s="203">
        <v>0</v>
      </c>
      <c r="AG286" s="203">
        <v>0</v>
      </c>
      <c r="AH286" s="203">
        <v>0</v>
      </c>
      <c r="AI286" s="203">
        <v>0</v>
      </c>
      <c r="AJ286" s="203">
        <v>0</v>
      </c>
      <c r="AK286" s="208"/>
      <c r="AL286" s="203">
        <v>0</v>
      </c>
      <c r="AM286" s="203">
        <v>0</v>
      </c>
      <c r="AN286" s="203">
        <v>0</v>
      </c>
      <c r="AO286" s="203">
        <v>0</v>
      </c>
      <c r="AP286" s="203">
        <v>0</v>
      </c>
      <c r="AQ286" s="208"/>
      <c r="AR286" s="203">
        <v>0</v>
      </c>
      <c r="AS286" s="203">
        <v>0</v>
      </c>
      <c r="AT286" s="203">
        <v>0</v>
      </c>
      <c r="AU286" s="203">
        <v>0</v>
      </c>
      <c r="AV286" s="203">
        <v>0</v>
      </c>
      <c r="AW286" s="208"/>
      <c r="AX286" s="203">
        <v>0</v>
      </c>
      <c r="AY286" s="203">
        <v>0</v>
      </c>
      <c r="AZ286" s="203">
        <v>0</v>
      </c>
      <c r="BA286" s="203">
        <v>0</v>
      </c>
      <c r="BB286" s="203">
        <v>0</v>
      </c>
      <c r="BC286" s="208"/>
      <c r="BD286" s="203">
        <v>0</v>
      </c>
      <c r="BE286" s="203">
        <v>0</v>
      </c>
      <c r="BF286" s="203">
        <v>0</v>
      </c>
      <c r="BG286" s="203">
        <v>0</v>
      </c>
      <c r="BH286" s="203">
        <v>0</v>
      </c>
      <c r="BI286" s="208"/>
      <c r="BJ286" s="203">
        <v>0</v>
      </c>
      <c r="BK286" s="203">
        <v>0</v>
      </c>
      <c r="BL286" s="203">
        <v>0</v>
      </c>
      <c r="BM286" s="203">
        <v>0</v>
      </c>
      <c r="BN286" s="203">
        <v>0</v>
      </c>
      <c r="BO286" s="208"/>
      <c r="BP286" s="203">
        <v>0</v>
      </c>
      <c r="BQ286" s="203">
        <v>0</v>
      </c>
      <c r="BR286" s="203">
        <v>0</v>
      </c>
      <c r="BS286" s="203">
        <v>0</v>
      </c>
      <c r="BT286" s="203">
        <v>0</v>
      </c>
      <c r="BU286" s="208"/>
      <c r="BV286" s="203">
        <v>0</v>
      </c>
      <c r="BW286" s="203">
        <v>0</v>
      </c>
      <c r="BX286" s="203">
        <v>0</v>
      </c>
      <c r="BY286" s="203">
        <v>0</v>
      </c>
      <c r="BZ286" s="203">
        <v>0</v>
      </c>
      <c r="CA286" s="208"/>
      <c r="CB286" s="203">
        <v>0</v>
      </c>
      <c r="CC286" s="203">
        <v>0</v>
      </c>
      <c r="CD286" s="203">
        <v>0</v>
      </c>
      <c r="CE286" s="203">
        <v>0</v>
      </c>
      <c r="CF286" s="203">
        <v>0</v>
      </c>
      <c r="CG286" s="208"/>
      <c r="CH286" s="203">
        <v>0</v>
      </c>
      <c r="CI286" s="203">
        <v>0</v>
      </c>
      <c r="CJ286" s="203">
        <v>0</v>
      </c>
      <c r="CK286" s="203">
        <v>0</v>
      </c>
      <c r="CL286" s="203">
        <v>0</v>
      </c>
      <c r="CM286" s="208"/>
    </row>
    <row r="287" spans="1:91" ht="12.75" customHeight="1" x14ac:dyDescent="0.2">
      <c r="A287" s="201" t="s">
        <v>121</v>
      </c>
      <c r="B287" s="203">
        <v>0</v>
      </c>
      <c r="C287" s="203">
        <v>0</v>
      </c>
      <c r="D287" s="203">
        <v>0</v>
      </c>
      <c r="E287" s="203">
        <v>0</v>
      </c>
      <c r="F287" s="203">
        <v>0</v>
      </c>
      <c r="G287" s="208"/>
      <c r="H287" s="203">
        <v>0</v>
      </c>
      <c r="I287" s="203">
        <v>0</v>
      </c>
      <c r="J287" s="203">
        <v>0</v>
      </c>
      <c r="K287" s="203">
        <v>0</v>
      </c>
      <c r="L287" s="203">
        <v>0</v>
      </c>
      <c r="M287" s="208"/>
      <c r="N287" s="203">
        <v>0</v>
      </c>
      <c r="O287" s="203">
        <v>0</v>
      </c>
      <c r="P287" s="203">
        <v>0</v>
      </c>
      <c r="Q287" s="203">
        <v>0</v>
      </c>
      <c r="R287" s="203">
        <v>0</v>
      </c>
      <c r="S287" s="208"/>
      <c r="T287" s="203">
        <v>0</v>
      </c>
      <c r="U287" s="203">
        <v>0</v>
      </c>
      <c r="V287" s="203">
        <v>0</v>
      </c>
      <c r="W287" s="203">
        <v>0</v>
      </c>
      <c r="X287" s="203">
        <v>0</v>
      </c>
      <c r="Y287" s="208"/>
      <c r="Z287" s="203">
        <v>0</v>
      </c>
      <c r="AA287" s="203">
        <v>0</v>
      </c>
      <c r="AB287" s="203">
        <v>0</v>
      </c>
      <c r="AC287" s="203">
        <v>0</v>
      </c>
      <c r="AD287" s="203">
        <v>0</v>
      </c>
      <c r="AE287" s="208"/>
      <c r="AF287" s="203">
        <v>0</v>
      </c>
      <c r="AG287" s="203">
        <v>0</v>
      </c>
      <c r="AH287" s="203">
        <v>0</v>
      </c>
      <c r="AI287" s="203">
        <v>0</v>
      </c>
      <c r="AJ287" s="203">
        <v>0</v>
      </c>
      <c r="AK287" s="208"/>
      <c r="AL287" s="203">
        <v>0</v>
      </c>
      <c r="AM287" s="203">
        <v>0</v>
      </c>
      <c r="AN287" s="203">
        <v>0</v>
      </c>
      <c r="AO287" s="203">
        <v>0</v>
      </c>
      <c r="AP287" s="203">
        <v>0</v>
      </c>
      <c r="AQ287" s="208"/>
      <c r="AR287" s="203">
        <v>0</v>
      </c>
      <c r="AS287" s="203">
        <v>0</v>
      </c>
      <c r="AT287" s="203">
        <v>0</v>
      </c>
      <c r="AU287" s="203">
        <v>0</v>
      </c>
      <c r="AV287" s="203">
        <v>0</v>
      </c>
      <c r="AW287" s="208"/>
      <c r="AX287" s="203">
        <v>0</v>
      </c>
      <c r="AY287" s="203">
        <v>0</v>
      </c>
      <c r="AZ287" s="203">
        <v>0</v>
      </c>
      <c r="BA287" s="203">
        <v>0</v>
      </c>
      <c r="BB287" s="203">
        <v>0</v>
      </c>
      <c r="BC287" s="208"/>
      <c r="BD287" s="203">
        <v>0</v>
      </c>
      <c r="BE287" s="203">
        <v>0</v>
      </c>
      <c r="BF287" s="203">
        <v>0</v>
      </c>
      <c r="BG287" s="203">
        <v>0</v>
      </c>
      <c r="BH287" s="203">
        <v>0</v>
      </c>
      <c r="BI287" s="208"/>
      <c r="BJ287" s="203">
        <v>0</v>
      </c>
      <c r="BK287" s="203">
        <v>0</v>
      </c>
      <c r="BL287" s="203">
        <v>0</v>
      </c>
      <c r="BM287" s="203">
        <v>0</v>
      </c>
      <c r="BN287" s="203">
        <v>0</v>
      </c>
      <c r="BO287" s="208"/>
      <c r="BP287" s="203">
        <v>0</v>
      </c>
      <c r="BQ287" s="203">
        <v>0</v>
      </c>
      <c r="BR287" s="203">
        <v>0</v>
      </c>
      <c r="BS287" s="203">
        <v>0</v>
      </c>
      <c r="BT287" s="203">
        <v>0</v>
      </c>
      <c r="BU287" s="208"/>
      <c r="BV287" s="203">
        <v>0</v>
      </c>
      <c r="BW287" s="203">
        <v>0</v>
      </c>
      <c r="BX287" s="203">
        <v>0</v>
      </c>
      <c r="BY287" s="203">
        <v>0</v>
      </c>
      <c r="BZ287" s="203">
        <v>0</v>
      </c>
      <c r="CA287" s="208"/>
      <c r="CB287" s="203">
        <v>0</v>
      </c>
      <c r="CC287" s="203">
        <v>0</v>
      </c>
      <c r="CD287" s="203">
        <v>0</v>
      </c>
      <c r="CE287" s="203">
        <v>0</v>
      </c>
      <c r="CF287" s="203">
        <v>0</v>
      </c>
      <c r="CG287" s="208"/>
      <c r="CH287" s="203">
        <v>0</v>
      </c>
      <c r="CI287" s="203">
        <v>0</v>
      </c>
      <c r="CJ287" s="203">
        <v>0</v>
      </c>
      <c r="CK287" s="203">
        <v>0</v>
      </c>
      <c r="CL287" s="203">
        <v>0</v>
      </c>
      <c r="CM287" s="208"/>
    </row>
    <row r="288" spans="1:91" ht="12.75" customHeight="1" x14ac:dyDescent="0.2">
      <c r="A288" s="201" t="s">
        <v>114</v>
      </c>
      <c r="B288" s="203">
        <v>0</v>
      </c>
      <c r="C288" s="203">
        <v>0</v>
      </c>
      <c r="D288" s="203">
        <v>0</v>
      </c>
      <c r="E288" s="203">
        <v>0</v>
      </c>
      <c r="F288" s="203">
        <v>0</v>
      </c>
      <c r="G288" s="208"/>
      <c r="H288" s="203">
        <v>0</v>
      </c>
      <c r="I288" s="203">
        <v>0</v>
      </c>
      <c r="J288" s="203">
        <v>0</v>
      </c>
      <c r="K288" s="203">
        <v>0</v>
      </c>
      <c r="L288" s="203">
        <v>0</v>
      </c>
      <c r="M288" s="208"/>
      <c r="N288" s="203">
        <v>0</v>
      </c>
      <c r="O288" s="203">
        <v>0</v>
      </c>
      <c r="P288" s="203">
        <v>0</v>
      </c>
      <c r="Q288" s="203">
        <v>0</v>
      </c>
      <c r="R288" s="203">
        <v>0</v>
      </c>
      <c r="S288" s="208"/>
      <c r="T288" s="203">
        <v>0</v>
      </c>
      <c r="U288" s="203">
        <v>0</v>
      </c>
      <c r="V288" s="203">
        <v>0</v>
      </c>
      <c r="W288" s="203">
        <v>0</v>
      </c>
      <c r="X288" s="203">
        <v>0</v>
      </c>
      <c r="Y288" s="208"/>
      <c r="Z288" s="203">
        <v>0</v>
      </c>
      <c r="AA288" s="203">
        <v>0</v>
      </c>
      <c r="AB288" s="203">
        <v>0</v>
      </c>
      <c r="AC288" s="203">
        <v>0</v>
      </c>
      <c r="AD288" s="203">
        <v>0</v>
      </c>
      <c r="AE288" s="208"/>
      <c r="AF288" s="203">
        <v>0</v>
      </c>
      <c r="AG288" s="203">
        <v>0</v>
      </c>
      <c r="AH288" s="203">
        <v>0</v>
      </c>
      <c r="AI288" s="203">
        <v>0</v>
      </c>
      <c r="AJ288" s="203">
        <v>0</v>
      </c>
      <c r="AK288" s="208"/>
      <c r="AL288" s="203">
        <v>0</v>
      </c>
      <c r="AM288" s="203">
        <v>0</v>
      </c>
      <c r="AN288" s="203">
        <v>0</v>
      </c>
      <c r="AO288" s="203">
        <v>0</v>
      </c>
      <c r="AP288" s="203">
        <v>0</v>
      </c>
      <c r="AQ288" s="208"/>
      <c r="AR288" s="203">
        <v>0</v>
      </c>
      <c r="AS288" s="203">
        <v>0</v>
      </c>
      <c r="AT288" s="203">
        <v>0</v>
      </c>
      <c r="AU288" s="203">
        <v>0</v>
      </c>
      <c r="AV288" s="203">
        <v>0</v>
      </c>
      <c r="AW288" s="208"/>
      <c r="AX288" s="203">
        <v>0</v>
      </c>
      <c r="AY288" s="203">
        <v>0</v>
      </c>
      <c r="AZ288" s="203">
        <v>0</v>
      </c>
      <c r="BA288" s="203">
        <v>0</v>
      </c>
      <c r="BB288" s="203">
        <v>0</v>
      </c>
      <c r="BC288" s="208"/>
      <c r="BD288" s="203">
        <v>0</v>
      </c>
      <c r="BE288" s="203">
        <v>0</v>
      </c>
      <c r="BF288" s="203">
        <v>0</v>
      </c>
      <c r="BG288" s="203">
        <v>0</v>
      </c>
      <c r="BH288" s="203">
        <v>0</v>
      </c>
      <c r="BI288" s="208"/>
      <c r="BJ288" s="203">
        <v>0</v>
      </c>
      <c r="BK288" s="203">
        <v>0</v>
      </c>
      <c r="BL288" s="203">
        <v>0</v>
      </c>
      <c r="BM288" s="203">
        <v>0</v>
      </c>
      <c r="BN288" s="203">
        <v>0</v>
      </c>
      <c r="BO288" s="208"/>
      <c r="BP288" s="203">
        <v>0</v>
      </c>
      <c r="BQ288" s="203">
        <v>0</v>
      </c>
      <c r="BR288" s="203">
        <v>0</v>
      </c>
      <c r="BS288" s="203">
        <v>0</v>
      </c>
      <c r="BT288" s="203">
        <v>0</v>
      </c>
      <c r="BU288" s="208"/>
      <c r="BV288" s="203">
        <v>0</v>
      </c>
      <c r="BW288" s="203">
        <v>0</v>
      </c>
      <c r="BX288" s="203">
        <v>0</v>
      </c>
      <c r="BY288" s="203">
        <v>0</v>
      </c>
      <c r="BZ288" s="203">
        <v>0</v>
      </c>
      <c r="CA288" s="208"/>
      <c r="CB288" s="203">
        <v>0</v>
      </c>
      <c r="CC288" s="203">
        <v>0</v>
      </c>
      <c r="CD288" s="203">
        <v>0</v>
      </c>
      <c r="CE288" s="203">
        <v>0</v>
      </c>
      <c r="CF288" s="203">
        <v>0</v>
      </c>
      <c r="CG288" s="208"/>
      <c r="CH288" s="203">
        <v>0</v>
      </c>
      <c r="CI288" s="203">
        <v>0</v>
      </c>
      <c r="CJ288" s="203">
        <v>0</v>
      </c>
      <c r="CK288" s="203">
        <v>0</v>
      </c>
      <c r="CL288" s="203">
        <v>0</v>
      </c>
      <c r="CM288" s="208"/>
    </row>
    <row r="289" spans="1:91" ht="12.75" customHeight="1" x14ac:dyDescent="0.2">
      <c r="A289" s="103" t="s">
        <v>122</v>
      </c>
      <c r="B289" s="203">
        <v>0</v>
      </c>
      <c r="C289" s="203">
        <v>0</v>
      </c>
      <c r="D289" s="203">
        <v>0</v>
      </c>
      <c r="E289" s="203">
        <v>0</v>
      </c>
      <c r="F289" s="203">
        <v>0</v>
      </c>
      <c r="G289" s="208"/>
      <c r="H289" s="203">
        <v>0</v>
      </c>
      <c r="I289" s="203">
        <v>0</v>
      </c>
      <c r="J289" s="203">
        <v>0</v>
      </c>
      <c r="K289" s="203">
        <v>0</v>
      </c>
      <c r="L289" s="203">
        <v>0</v>
      </c>
      <c r="M289" s="208"/>
      <c r="N289" s="203">
        <v>0</v>
      </c>
      <c r="O289" s="203">
        <v>0</v>
      </c>
      <c r="P289" s="203">
        <v>0</v>
      </c>
      <c r="Q289" s="203">
        <v>0</v>
      </c>
      <c r="R289" s="203">
        <v>0</v>
      </c>
      <c r="S289" s="208"/>
      <c r="T289" s="203">
        <v>0</v>
      </c>
      <c r="U289" s="203">
        <v>0</v>
      </c>
      <c r="V289" s="203">
        <v>0</v>
      </c>
      <c r="W289" s="203">
        <v>0</v>
      </c>
      <c r="X289" s="203">
        <v>0</v>
      </c>
      <c r="Y289" s="208"/>
      <c r="Z289" s="203">
        <v>0</v>
      </c>
      <c r="AA289" s="203">
        <v>0</v>
      </c>
      <c r="AB289" s="203">
        <v>0</v>
      </c>
      <c r="AC289" s="203">
        <v>0</v>
      </c>
      <c r="AD289" s="203">
        <v>0</v>
      </c>
      <c r="AE289" s="208"/>
      <c r="AF289" s="203">
        <v>0</v>
      </c>
      <c r="AG289" s="203">
        <v>0</v>
      </c>
      <c r="AH289" s="203">
        <v>0</v>
      </c>
      <c r="AI289" s="203">
        <v>0</v>
      </c>
      <c r="AJ289" s="203">
        <v>0</v>
      </c>
      <c r="AK289" s="208"/>
      <c r="AL289" s="203">
        <v>0</v>
      </c>
      <c r="AM289" s="203">
        <v>0</v>
      </c>
      <c r="AN289" s="203">
        <v>0</v>
      </c>
      <c r="AO289" s="203">
        <v>0</v>
      </c>
      <c r="AP289" s="203">
        <v>0</v>
      </c>
      <c r="AQ289" s="208"/>
      <c r="AR289" s="203">
        <v>0</v>
      </c>
      <c r="AS289" s="203">
        <v>0</v>
      </c>
      <c r="AT289" s="203">
        <v>0</v>
      </c>
      <c r="AU289" s="203">
        <v>0</v>
      </c>
      <c r="AV289" s="203">
        <v>0</v>
      </c>
      <c r="AW289" s="208"/>
      <c r="AX289" s="203">
        <v>0</v>
      </c>
      <c r="AY289" s="203">
        <v>0</v>
      </c>
      <c r="AZ289" s="203">
        <v>0</v>
      </c>
      <c r="BA289" s="203">
        <v>0</v>
      </c>
      <c r="BB289" s="203">
        <v>0</v>
      </c>
      <c r="BC289" s="208"/>
      <c r="BD289" s="203">
        <v>0</v>
      </c>
      <c r="BE289" s="203">
        <v>0</v>
      </c>
      <c r="BF289" s="203">
        <v>0</v>
      </c>
      <c r="BG289" s="203">
        <v>0</v>
      </c>
      <c r="BH289" s="203">
        <v>0</v>
      </c>
      <c r="BI289" s="208"/>
      <c r="BJ289" s="203">
        <v>0</v>
      </c>
      <c r="BK289" s="203">
        <v>0</v>
      </c>
      <c r="BL289" s="203">
        <v>0</v>
      </c>
      <c r="BM289" s="203">
        <v>0</v>
      </c>
      <c r="BN289" s="203">
        <v>0</v>
      </c>
      <c r="BO289" s="208"/>
      <c r="BP289" s="203">
        <v>0</v>
      </c>
      <c r="BQ289" s="203">
        <v>0</v>
      </c>
      <c r="BR289" s="203">
        <v>0</v>
      </c>
      <c r="BS289" s="203">
        <v>0</v>
      </c>
      <c r="BT289" s="203">
        <v>0</v>
      </c>
      <c r="BU289" s="208"/>
      <c r="BV289" s="203">
        <v>0</v>
      </c>
      <c r="BW289" s="203">
        <v>0</v>
      </c>
      <c r="BX289" s="203">
        <v>0</v>
      </c>
      <c r="BY289" s="203">
        <v>0</v>
      </c>
      <c r="BZ289" s="203">
        <v>0</v>
      </c>
      <c r="CA289" s="208"/>
      <c r="CB289" s="203">
        <v>0</v>
      </c>
      <c r="CC289" s="203">
        <v>0</v>
      </c>
      <c r="CD289" s="203">
        <v>0</v>
      </c>
      <c r="CE289" s="203">
        <v>0</v>
      </c>
      <c r="CF289" s="203">
        <v>0</v>
      </c>
      <c r="CG289" s="208"/>
      <c r="CH289" s="203">
        <v>0</v>
      </c>
      <c r="CI289" s="203">
        <v>0</v>
      </c>
      <c r="CJ289" s="203">
        <v>0</v>
      </c>
      <c r="CK289" s="203">
        <v>0</v>
      </c>
      <c r="CL289" s="203">
        <v>0</v>
      </c>
      <c r="CM289" s="208"/>
    </row>
    <row r="290" spans="1:91" ht="12.75" customHeight="1" x14ac:dyDescent="0.2">
      <c r="A290" s="103" t="s">
        <v>123</v>
      </c>
      <c r="B290" s="203">
        <v>0</v>
      </c>
      <c r="C290" s="203">
        <v>0</v>
      </c>
      <c r="D290" s="203">
        <v>0</v>
      </c>
      <c r="E290" s="203">
        <v>0</v>
      </c>
      <c r="F290" s="203">
        <v>0</v>
      </c>
      <c r="G290" s="208"/>
      <c r="H290" s="203">
        <v>0</v>
      </c>
      <c r="I290" s="203">
        <v>0</v>
      </c>
      <c r="J290" s="203">
        <v>0</v>
      </c>
      <c r="K290" s="203">
        <v>0</v>
      </c>
      <c r="L290" s="203">
        <v>0</v>
      </c>
      <c r="M290" s="208"/>
      <c r="N290" s="203">
        <v>0</v>
      </c>
      <c r="O290" s="203">
        <v>0</v>
      </c>
      <c r="P290" s="203">
        <v>0</v>
      </c>
      <c r="Q290" s="203">
        <v>0</v>
      </c>
      <c r="R290" s="203">
        <v>0</v>
      </c>
      <c r="S290" s="208"/>
      <c r="T290" s="203">
        <v>0</v>
      </c>
      <c r="U290" s="203">
        <v>0</v>
      </c>
      <c r="V290" s="203">
        <v>0</v>
      </c>
      <c r="W290" s="203">
        <v>0</v>
      </c>
      <c r="X290" s="203">
        <v>0</v>
      </c>
      <c r="Y290" s="208"/>
      <c r="Z290" s="203">
        <v>0</v>
      </c>
      <c r="AA290" s="203">
        <v>0</v>
      </c>
      <c r="AB290" s="203">
        <v>0</v>
      </c>
      <c r="AC290" s="203">
        <v>0</v>
      </c>
      <c r="AD290" s="203">
        <v>0</v>
      </c>
      <c r="AE290" s="208"/>
      <c r="AF290" s="203">
        <v>0</v>
      </c>
      <c r="AG290" s="203">
        <v>0</v>
      </c>
      <c r="AH290" s="203">
        <v>0</v>
      </c>
      <c r="AI290" s="203">
        <v>0</v>
      </c>
      <c r="AJ290" s="203">
        <v>0</v>
      </c>
      <c r="AK290" s="208"/>
      <c r="AL290" s="203">
        <v>0</v>
      </c>
      <c r="AM290" s="203">
        <v>0</v>
      </c>
      <c r="AN290" s="203">
        <v>0</v>
      </c>
      <c r="AO290" s="203">
        <v>0</v>
      </c>
      <c r="AP290" s="203">
        <v>0</v>
      </c>
      <c r="AQ290" s="208"/>
      <c r="AR290" s="203">
        <v>0</v>
      </c>
      <c r="AS290" s="203">
        <v>0</v>
      </c>
      <c r="AT290" s="203">
        <v>0</v>
      </c>
      <c r="AU290" s="203">
        <v>0</v>
      </c>
      <c r="AV290" s="203">
        <v>0</v>
      </c>
      <c r="AW290" s="208"/>
      <c r="AX290" s="203">
        <v>0</v>
      </c>
      <c r="AY290" s="203">
        <v>0</v>
      </c>
      <c r="AZ290" s="203">
        <v>0</v>
      </c>
      <c r="BA290" s="203">
        <v>0</v>
      </c>
      <c r="BB290" s="203">
        <v>0</v>
      </c>
      <c r="BC290" s="208"/>
      <c r="BD290" s="203">
        <v>0</v>
      </c>
      <c r="BE290" s="203">
        <v>0</v>
      </c>
      <c r="BF290" s="203">
        <v>0</v>
      </c>
      <c r="BG290" s="203">
        <v>0</v>
      </c>
      <c r="BH290" s="203">
        <v>0</v>
      </c>
      <c r="BI290" s="208"/>
      <c r="BJ290" s="203">
        <v>0</v>
      </c>
      <c r="BK290" s="203">
        <v>0</v>
      </c>
      <c r="BL290" s="203">
        <v>0</v>
      </c>
      <c r="BM290" s="203">
        <v>0</v>
      </c>
      <c r="BN290" s="203">
        <v>0</v>
      </c>
      <c r="BO290" s="208"/>
      <c r="BP290" s="203">
        <v>0</v>
      </c>
      <c r="BQ290" s="203">
        <v>0</v>
      </c>
      <c r="BR290" s="203">
        <v>0</v>
      </c>
      <c r="BS290" s="203">
        <v>0</v>
      </c>
      <c r="BT290" s="203">
        <v>0</v>
      </c>
      <c r="BU290" s="208"/>
      <c r="BV290" s="203">
        <v>0</v>
      </c>
      <c r="BW290" s="203">
        <v>0</v>
      </c>
      <c r="BX290" s="203">
        <v>0</v>
      </c>
      <c r="BY290" s="203">
        <v>0</v>
      </c>
      <c r="BZ290" s="203">
        <v>0</v>
      </c>
      <c r="CA290" s="208"/>
      <c r="CB290" s="203">
        <v>0</v>
      </c>
      <c r="CC290" s="203">
        <v>0</v>
      </c>
      <c r="CD290" s="203">
        <v>0</v>
      </c>
      <c r="CE290" s="203">
        <v>0</v>
      </c>
      <c r="CF290" s="203">
        <v>0</v>
      </c>
      <c r="CG290" s="208"/>
      <c r="CH290" s="203">
        <v>0</v>
      </c>
      <c r="CI290" s="203">
        <v>0</v>
      </c>
      <c r="CJ290" s="203">
        <v>0</v>
      </c>
      <c r="CK290" s="203">
        <v>0</v>
      </c>
      <c r="CL290" s="203">
        <v>0</v>
      </c>
      <c r="CM290" s="208"/>
    </row>
    <row r="291" spans="1:91" ht="12.75" customHeight="1" x14ac:dyDescent="0.2">
      <c r="A291" s="103" t="s">
        <v>91</v>
      </c>
      <c r="B291" s="203">
        <v>0</v>
      </c>
      <c r="C291" s="203">
        <v>0</v>
      </c>
      <c r="D291" s="203">
        <v>0</v>
      </c>
      <c r="E291" s="203">
        <v>0</v>
      </c>
      <c r="F291" s="203">
        <v>0</v>
      </c>
      <c r="G291" s="208"/>
      <c r="H291" s="203">
        <v>0</v>
      </c>
      <c r="I291" s="203">
        <v>0</v>
      </c>
      <c r="J291" s="203">
        <v>0</v>
      </c>
      <c r="K291" s="203">
        <v>0</v>
      </c>
      <c r="L291" s="203">
        <v>0</v>
      </c>
      <c r="M291" s="208"/>
      <c r="N291" s="203">
        <v>0</v>
      </c>
      <c r="O291" s="203">
        <v>0</v>
      </c>
      <c r="P291" s="203">
        <v>0</v>
      </c>
      <c r="Q291" s="203">
        <v>0</v>
      </c>
      <c r="R291" s="203">
        <v>0</v>
      </c>
      <c r="S291" s="208"/>
      <c r="T291" s="203">
        <v>0</v>
      </c>
      <c r="U291" s="203">
        <v>0</v>
      </c>
      <c r="V291" s="203">
        <v>0</v>
      </c>
      <c r="W291" s="203">
        <v>0</v>
      </c>
      <c r="X291" s="203">
        <v>0</v>
      </c>
      <c r="Y291" s="208"/>
      <c r="Z291" s="203">
        <v>0</v>
      </c>
      <c r="AA291" s="203">
        <v>0</v>
      </c>
      <c r="AB291" s="203">
        <v>0</v>
      </c>
      <c r="AC291" s="203">
        <v>0</v>
      </c>
      <c r="AD291" s="203">
        <v>0</v>
      </c>
      <c r="AE291" s="208"/>
      <c r="AF291" s="203">
        <v>0</v>
      </c>
      <c r="AG291" s="203">
        <v>0</v>
      </c>
      <c r="AH291" s="203">
        <v>0</v>
      </c>
      <c r="AI291" s="203">
        <v>0</v>
      </c>
      <c r="AJ291" s="203">
        <v>0</v>
      </c>
      <c r="AK291" s="208"/>
      <c r="AL291" s="203">
        <v>0</v>
      </c>
      <c r="AM291" s="203">
        <v>0</v>
      </c>
      <c r="AN291" s="203">
        <v>0</v>
      </c>
      <c r="AO291" s="203">
        <v>0</v>
      </c>
      <c r="AP291" s="203">
        <v>0</v>
      </c>
      <c r="AQ291" s="208"/>
      <c r="AR291" s="203">
        <v>0</v>
      </c>
      <c r="AS291" s="203">
        <v>0</v>
      </c>
      <c r="AT291" s="203">
        <v>0</v>
      </c>
      <c r="AU291" s="203">
        <v>0</v>
      </c>
      <c r="AV291" s="203">
        <v>0</v>
      </c>
      <c r="AW291" s="208"/>
      <c r="AX291" s="203">
        <v>0</v>
      </c>
      <c r="AY291" s="203">
        <v>0</v>
      </c>
      <c r="AZ291" s="203">
        <v>0</v>
      </c>
      <c r="BA291" s="203">
        <v>0</v>
      </c>
      <c r="BB291" s="203">
        <v>0</v>
      </c>
      <c r="BC291" s="208"/>
      <c r="BD291" s="203">
        <v>0</v>
      </c>
      <c r="BE291" s="203">
        <v>0</v>
      </c>
      <c r="BF291" s="203">
        <v>0</v>
      </c>
      <c r="BG291" s="203">
        <v>0</v>
      </c>
      <c r="BH291" s="203">
        <v>0</v>
      </c>
      <c r="BI291" s="208"/>
      <c r="BJ291" s="203">
        <v>0</v>
      </c>
      <c r="BK291" s="203">
        <v>0</v>
      </c>
      <c r="BL291" s="203">
        <v>0</v>
      </c>
      <c r="BM291" s="203">
        <v>0</v>
      </c>
      <c r="BN291" s="203">
        <v>0</v>
      </c>
      <c r="BO291" s="208"/>
      <c r="BP291" s="203">
        <v>0</v>
      </c>
      <c r="BQ291" s="203">
        <v>0</v>
      </c>
      <c r="BR291" s="203">
        <v>0</v>
      </c>
      <c r="BS291" s="203">
        <v>0</v>
      </c>
      <c r="BT291" s="203">
        <v>0</v>
      </c>
      <c r="BU291" s="208"/>
      <c r="BV291" s="203">
        <v>0</v>
      </c>
      <c r="BW291" s="203">
        <v>0</v>
      </c>
      <c r="BX291" s="203">
        <v>0</v>
      </c>
      <c r="BY291" s="203">
        <v>0</v>
      </c>
      <c r="BZ291" s="203">
        <v>0</v>
      </c>
      <c r="CA291" s="208"/>
      <c r="CB291" s="203">
        <v>0</v>
      </c>
      <c r="CC291" s="203">
        <v>0</v>
      </c>
      <c r="CD291" s="203">
        <v>0</v>
      </c>
      <c r="CE291" s="203">
        <v>0</v>
      </c>
      <c r="CF291" s="203">
        <v>0</v>
      </c>
      <c r="CG291" s="208"/>
      <c r="CH291" s="203">
        <v>0</v>
      </c>
      <c r="CI291" s="203">
        <v>0</v>
      </c>
      <c r="CJ291" s="203">
        <v>0</v>
      </c>
      <c r="CK291" s="203">
        <v>0</v>
      </c>
      <c r="CL291" s="203">
        <v>0</v>
      </c>
      <c r="CM291" s="208"/>
    </row>
    <row r="292" spans="1:91" ht="12.75" customHeight="1" x14ac:dyDescent="0.2">
      <c r="A292" s="104" t="s">
        <v>1</v>
      </c>
      <c r="B292" s="203">
        <v>0</v>
      </c>
      <c r="C292" s="203">
        <v>0</v>
      </c>
      <c r="D292" s="203">
        <v>0</v>
      </c>
      <c r="E292" s="203">
        <v>0</v>
      </c>
      <c r="F292" s="203">
        <v>0</v>
      </c>
      <c r="G292" s="208"/>
      <c r="H292" s="203">
        <v>0</v>
      </c>
      <c r="I292" s="203">
        <v>0</v>
      </c>
      <c r="J292" s="203">
        <v>0</v>
      </c>
      <c r="K292" s="203">
        <v>0</v>
      </c>
      <c r="L292" s="203">
        <v>0</v>
      </c>
      <c r="M292" s="208"/>
      <c r="N292" s="203">
        <v>0</v>
      </c>
      <c r="O292" s="203">
        <v>0</v>
      </c>
      <c r="P292" s="203">
        <v>0</v>
      </c>
      <c r="Q292" s="203">
        <v>0</v>
      </c>
      <c r="R292" s="203">
        <v>0</v>
      </c>
      <c r="S292" s="208"/>
      <c r="T292" s="203">
        <v>0</v>
      </c>
      <c r="U292" s="203">
        <v>0</v>
      </c>
      <c r="V292" s="203">
        <v>0</v>
      </c>
      <c r="W292" s="203">
        <v>0</v>
      </c>
      <c r="X292" s="203">
        <v>0</v>
      </c>
      <c r="Y292" s="208"/>
      <c r="Z292" s="203">
        <v>0</v>
      </c>
      <c r="AA292" s="203">
        <v>0</v>
      </c>
      <c r="AB292" s="203">
        <v>0</v>
      </c>
      <c r="AC292" s="203">
        <v>0</v>
      </c>
      <c r="AD292" s="203">
        <v>0</v>
      </c>
      <c r="AE292" s="208"/>
      <c r="AF292" s="203">
        <v>0</v>
      </c>
      <c r="AG292" s="203">
        <v>0</v>
      </c>
      <c r="AH292" s="203">
        <v>0</v>
      </c>
      <c r="AI292" s="203">
        <v>0</v>
      </c>
      <c r="AJ292" s="203">
        <v>0</v>
      </c>
      <c r="AK292" s="208"/>
      <c r="AL292" s="203">
        <v>0</v>
      </c>
      <c r="AM292" s="203">
        <v>0</v>
      </c>
      <c r="AN292" s="203">
        <v>0</v>
      </c>
      <c r="AO292" s="203">
        <v>0</v>
      </c>
      <c r="AP292" s="203">
        <v>0</v>
      </c>
      <c r="AQ292" s="208"/>
      <c r="AR292" s="203">
        <v>0</v>
      </c>
      <c r="AS292" s="203">
        <v>0</v>
      </c>
      <c r="AT292" s="203">
        <v>0</v>
      </c>
      <c r="AU292" s="203">
        <v>0</v>
      </c>
      <c r="AV292" s="203">
        <v>0</v>
      </c>
      <c r="AW292" s="208"/>
      <c r="AX292" s="203">
        <v>0</v>
      </c>
      <c r="AY292" s="203">
        <v>0</v>
      </c>
      <c r="AZ292" s="203">
        <v>0</v>
      </c>
      <c r="BA292" s="203">
        <v>0</v>
      </c>
      <c r="BB292" s="203">
        <v>0</v>
      </c>
      <c r="BC292" s="208"/>
      <c r="BD292" s="203">
        <v>0</v>
      </c>
      <c r="BE292" s="203">
        <v>0</v>
      </c>
      <c r="BF292" s="203">
        <v>0</v>
      </c>
      <c r="BG292" s="203">
        <v>0</v>
      </c>
      <c r="BH292" s="203">
        <v>0</v>
      </c>
      <c r="BI292" s="208"/>
      <c r="BJ292" s="203">
        <v>0</v>
      </c>
      <c r="BK292" s="203">
        <v>0</v>
      </c>
      <c r="BL292" s="203">
        <v>0</v>
      </c>
      <c r="BM292" s="203">
        <v>0</v>
      </c>
      <c r="BN292" s="203">
        <v>0</v>
      </c>
      <c r="BO292" s="208"/>
      <c r="BP292" s="203">
        <v>0</v>
      </c>
      <c r="BQ292" s="203">
        <v>0</v>
      </c>
      <c r="BR292" s="203">
        <v>0</v>
      </c>
      <c r="BS292" s="203">
        <v>0</v>
      </c>
      <c r="BT292" s="203">
        <v>0</v>
      </c>
      <c r="BU292" s="208"/>
      <c r="BV292" s="203">
        <v>0</v>
      </c>
      <c r="BW292" s="203">
        <v>0</v>
      </c>
      <c r="BX292" s="203">
        <v>0</v>
      </c>
      <c r="BY292" s="203">
        <v>0</v>
      </c>
      <c r="BZ292" s="203">
        <v>0</v>
      </c>
      <c r="CA292" s="208"/>
      <c r="CB292" s="203">
        <v>0</v>
      </c>
      <c r="CC292" s="203">
        <v>0</v>
      </c>
      <c r="CD292" s="203">
        <v>0</v>
      </c>
      <c r="CE292" s="203">
        <v>0</v>
      </c>
      <c r="CF292" s="203">
        <v>0</v>
      </c>
      <c r="CG292" s="208"/>
      <c r="CH292" s="203">
        <v>0</v>
      </c>
      <c r="CI292" s="203">
        <v>0</v>
      </c>
      <c r="CJ292" s="203">
        <v>0</v>
      </c>
      <c r="CK292" s="203">
        <v>0</v>
      </c>
      <c r="CL292" s="203">
        <v>0</v>
      </c>
      <c r="CM292" s="208"/>
    </row>
    <row r="293" spans="1:91" ht="12.75" customHeight="1" x14ac:dyDescent="0.2">
      <c r="A293" s="104" t="s">
        <v>92</v>
      </c>
      <c r="B293" s="203">
        <v>0</v>
      </c>
      <c r="C293" s="203">
        <v>0</v>
      </c>
      <c r="D293" s="203">
        <v>0</v>
      </c>
      <c r="E293" s="203">
        <v>0</v>
      </c>
      <c r="F293" s="203">
        <v>0</v>
      </c>
      <c r="G293" s="208"/>
      <c r="H293" s="203">
        <v>0</v>
      </c>
      <c r="I293" s="203">
        <v>0</v>
      </c>
      <c r="J293" s="203">
        <v>0</v>
      </c>
      <c r="K293" s="203">
        <v>0</v>
      </c>
      <c r="L293" s="203">
        <v>0</v>
      </c>
      <c r="M293" s="208"/>
      <c r="N293" s="203">
        <v>0</v>
      </c>
      <c r="O293" s="203">
        <v>0</v>
      </c>
      <c r="P293" s="203">
        <v>0</v>
      </c>
      <c r="Q293" s="203">
        <v>0</v>
      </c>
      <c r="R293" s="203">
        <v>0</v>
      </c>
      <c r="S293" s="208"/>
      <c r="T293" s="203">
        <v>0</v>
      </c>
      <c r="U293" s="203">
        <v>0</v>
      </c>
      <c r="V293" s="203">
        <v>0</v>
      </c>
      <c r="W293" s="203">
        <v>0</v>
      </c>
      <c r="X293" s="203">
        <v>0</v>
      </c>
      <c r="Y293" s="208"/>
      <c r="Z293" s="203">
        <v>0</v>
      </c>
      <c r="AA293" s="203">
        <v>0</v>
      </c>
      <c r="AB293" s="203">
        <v>0</v>
      </c>
      <c r="AC293" s="203">
        <v>0</v>
      </c>
      <c r="AD293" s="203">
        <v>0</v>
      </c>
      <c r="AE293" s="208"/>
      <c r="AF293" s="203">
        <v>0</v>
      </c>
      <c r="AG293" s="203">
        <v>0</v>
      </c>
      <c r="AH293" s="203">
        <v>0</v>
      </c>
      <c r="AI293" s="203">
        <v>0</v>
      </c>
      <c r="AJ293" s="203">
        <v>0</v>
      </c>
      <c r="AK293" s="208"/>
      <c r="AL293" s="203">
        <v>0</v>
      </c>
      <c r="AM293" s="203">
        <v>0</v>
      </c>
      <c r="AN293" s="203">
        <v>0</v>
      </c>
      <c r="AO293" s="203">
        <v>0</v>
      </c>
      <c r="AP293" s="203">
        <v>0</v>
      </c>
      <c r="AQ293" s="208"/>
      <c r="AR293" s="203">
        <v>0</v>
      </c>
      <c r="AS293" s="203">
        <v>0</v>
      </c>
      <c r="AT293" s="203">
        <v>0</v>
      </c>
      <c r="AU293" s="203">
        <v>0</v>
      </c>
      <c r="AV293" s="203">
        <v>0</v>
      </c>
      <c r="AW293" s="208"/>
      <c r="AX293" s="203">
        <v>0</v>
      </c>
      <c r="AY293" s="203">
        <v>0</v>
      </c>
      <c r="AZ293" s="203">
        <v>0</v>
      </c>
      <c r="BA293" s="203">
        <v>0</v>
      </c>
      <c r="BB293" s="203">
        <v>0</v>
      </c>
      <c r="BC293" s="208"/>
      <c r="BD293" s="203">
        <v>0</v>
      </c>
      <c r="BE293" s="203">
        <v>0</v>
      </c>
      <c r="BF293" s="203">
        <v>0</v>
      </c>
      <c r="BG293" s="203">
        <v>0</v>
      </c>
      <c r="BH293" s="203">
        <v>0</v>
      </c>
      <c r="BI293" s="208"/>
      <c r="BJ293" s="203">
        <v>0</v>
      </c>
      <c r="BK293" s="203">
        <v>0</v>
      </c>
      <c r="BL293" s="203">
        <v>0</v>
      </c>
      <c r="BM293" s="203">
        <v>0</v>
      </c>
      <c r="BN293" s="203">
        <v>0</v>
      </c>
      <c r="BO293" s="208"/>
      <c r="BP293" s="203">
        <v>0</v>
      </c>
      <c r="BQ293" s="203">
        <v>0</v>
      </c>
      <c r="BR293" s="203">
        <v>0</v>
      </c>
      <c r="BS293" s="203">
        <v>0</v>
      </c>
      <c r="BT293" s="203">
        <v>0</v>
      </c>
      <c r="BU293" s="208"/>
      <c r="BV293" s="203">
        <v>0</v>
      </c>
      <c r="BW293" s="203">
        <v>0</v>
      </c>
      <c r="BX293" s="203">
        <v>0</v>
      </c>
      <c r="BY293" s="203">
        <v>0</v>
      </c>
      <c r="BZ293" s="203">
        <v>0</v>
      </c>
      <c r="CA293" s="208"/>
      <c r="CB293" s="203">
        <v>0</v>
      </c>
      <c r="CC293" s="203">
        <v>0</v>
      </c>
      <c r="CD293" s="203">
        <v>0</v>
      </c>
      <c r="CE293" s="203">
        <v>0</v>
      </c>
      <c r="CF293" s="203">
        <v>0</v>
      </c>
      <c r="CG293" s="208"/>
      <c r="CH293" s="203">
        <v>0</v>
      </c>
      <c r="CI293" s="203">
        <v>0</v>
      </c>
      <c r="CJ293" s="203">
        <v>0</v>
      </c>
      <c r="CK293" s="203">
        <v>0</v>
      </c>
      <c r="CL293" s="203">
        <v>0</v>
      </c>
      <c r="CM293" s="208"/>
    </row>
    <row r="294" spans="1:91" ht="12.75" customHeight="1" x14ac:dyDescent="0.2">
      <c r="A294" s="88" t="s">
        <v>124</v>
      </c>
      <c r="B294" s="203">
        <v>0</v>
      </c>
      <c r="C294" s="203">
        <v>0</v>
      </c>
      <c r="D294" s="203">
        <v>0</v>
      </c>
      <c r="E294" s="203">
        <v>0</v>
      </c>
      <c r="F294" s="203">
        <v>0</v>
      </c>
      <c r="G294" s="208"/>
      <c r="H294" s="203">
        <v>0</v>
      </c>
      <c r="I294" s="203">
        <v>0</v>
      </c>
      <c r="J294" s="203">
        <v>0</v>
      </c>
      <c r="K294" s="203">
        <v>0</v>
      </c>
      <c r="L294" s="203">
        <v>0</v>
      </c>
      <c r="M294" s="208"/>
      <c r="N294" s="203">
        <v>0</v>
      </c>
      <c r="O294" s="203">
        <v>0</v>
      </c>
      <c r="P294" s="203">
        <v>0</v>
      </c>
      <c r="Q294" s="203">
        <v>0</v>
      </c>
      <c r="R294" s="203">
        <v>0</v>
      </c>
      <c r="S294" s="208"/>
      <c r="T294" s="203">
        <v>0</v>
      </c>
      <c r="U294" s="203">
        <v>0</v>
      </c>
      <c r="V294" s="203">
        <v>0</v>
      </c>
      <c r="W294" s="203">
        <v>0</v>
      </c>
      <c r="X294" s="203">
        <v>0</v>
      </c>
      <c r="Y294" s="208"/>
      <c r="Z294" s="203">
        <v>0</v>
      </c>
      <c r="AA294" s="203">
        <v>0</v>
      </c>
      <c r="AB294" s="203">
        <v>0</v>
      </c>
      <c r="AC294" s="203">
        <v>0</v>
      </c>
      <c r="AD294" s="203">
        <v>0</v>
      </c>
      <c r="AE294" s="208"/>
      <c r="AF294" s="203">
        <v>0</v>
      </c>
      <c r="AG294" s="203">
        <v>0</v>
      </c>
      <c r="AH294" s="203">
        <v>0</v>
      </c>
      <c r="AI294" s="203">
        <v>0</v>
      </c>
      <c r="AJ294" s="203">
        <v>0</v>
      </c>
      <c r="AK294" s="208"/>
      <c r="AL294" s="203">
        <v>0</v>
      </c>
      <c r="AM294" s="203">
        <v>0</v>
      </c>
      <c r="AN294" s="203">
        <v>0</v>
      </c>
      <c r="AO294" s="203">
        <v>0</v>
      </c>
      <c r="AP294" s="203">
        <v>0</v>
      </c>
      <c r="AQ294" s="208"/>
      <c r="AR294" s="203">
        <v>0</v>
      </c>
      <c r="AS294" s="203">
        <v>0</v>
      </c>
      <c r="AT294" s="203">
        <v>0</v>
      </c>
      <c r="AU294" s="203">
        <v>0</v>
      </c>
      <c r="AV294" s="203">
        <v>0</v>
      </c>
      <c r="AW294" s="208"/>
      <c r="AX294" s="203">
        <v>0</v>
      </c>
      <c r="AY294" s="203">
        <v>0</v>
      </c>
      <c r="AZ294" s="203">
        <v>0</v>
      </c>
      <c r="BA294" s="203">
        <v>0</v>
      </c>
      <c r="BB294" s="203">
        <v>0</v>
      </c>
      <c r="BC294" s="208"/>
      <c r="BD294" s="203">
        <v>0</v>
      </c>
      <c r="BE294" s="203">
        <v>0</v>
      </c>
      <c r="BF294" s="203">
        <v>0</v>
      </c>
      <c r="BG294" s="203">
        <v>0</v>
      </c>
      <c r="BH294" s="203">
        <v>0</v>
      </c>
      <c r="BI294" s="208"/>
      <c r="BJ294" s="203">
        <v>0</v>
      </c>
      <c r="BK294" s="203">
        <v>0</v>
      </c>
      <c r="BL294" s="203">
        <v>0</v>
      </c>
      <c r="BM294" s="203">
        <v>0</v>
      </c>
      <c r="BN294" s="203">
        <v>0</v>
      </c>
      <c r="BO294" s="208"/>
      <c r="BP294" s="203">
        <v>0</v>
      </c>
      <c r="BQ294" s="203">
        <v>0</v>
      </c>
      <c r="BR294" s="203">
        <v>0</v>
      </c>
      <c r="BS294" s="203">
        <v>0</v>
      </c>
      <c r="BT294" s="203">
        <v>0</v>
      </c>
      <c r="BU294" s="208"/>
      <c r="BV294" s="203">
        <v>0</v>
      </c>
      <c r="BW294" s="203">
        <v>0</v>
      </c>
      <c r="BX294" s="203">
        <v>0</v>
      </c>
      <c r="BY294" s="203">
        <v>0</v>
      </c>
      <c r="BZ294" s="203">
        <v>0</v>
      </c>
      <c r="CA294" s="208"/>
      <c r="CB294" s="203">
        <v>0</v>
      </c>
      <c r="CC294" s="203">
        <v>0</v>
      </c>
      <c r="CD294" s="203">
        <v>0</v>
      </c>
      <c r="CE294" s="203">
        <v>0</v>
      </c>
      <c r="CF294" s="203">
        <v>0</v>
      </c>
      <c r="CG294" s="208"/>
      <c r="CH294" s="203">
        <v>0</v>
      </c>
      <c r="CI294" s="203">
        <v>0</v>
      </c>
      <c r="CJ294" s="203">
        <v>0</v>
      </c>
      <c r="CK294" s="203">
        <v>0</v>
      </c>
      <c r="CL294" s="203">
        <v>0</v>
      </c>
      <c r="CM294" s="208"/>
    </row>
    <row r="295" spans="1:91" ht="12.75" customHeight="1" x14ac:dyDescent="0.2">
      <c r="A295" s="88" t="s">
        <v>94</v>
      </c>
      <c r="B295" s="203">
        <v>0</v>
      </c>
      <c r="C295" s="203">
        <v>0</v>
      </c>
      <c r="D295" s="203">
        <v>0</v>
      </c>
      <c r="E295" s="203">
        <v>0</v>
      </c>
      <c r="F295" s="203">
        <v>0</v>
      </c>
      <c r="G295" s="208"/>
      <c r="H295" s="203">
        <v>0</v>
      </c>
      <c r="I295" s="203">
        <v>0</v>
      </c>
      <c r="J295" s="203">
        <v>0</v>
      </c>
      <c r="K295" s="203">
        <v>0</v>
      </c>
      <c r="L295" s="203">
        <v>0</v>
      </c>
      <c r="M295" s="208"/>
      <c r="N295" s="203">
        <v>0</v>
      </c>
      <c r="O295" s="203">
        <v>0</v>
      </c>
      <c r="P295" s="203">
        <v>0</v>
      </c>
      <c r="Q295" s="203">
        <v>0</v>
      </c>
      <c r="R295" s="203">
        <v>0</v>
      </c>
      <c r="S295" s="208"/>
      <c r="T295" s="203">
        <v>0</v>
      </c>
      <c r="U295" s="203">
        <v>0</v>
      </c>
      <c r="V295" s="203">
        <v>0</v>
      </c>
      <c r="W295" s="203">
        <v>0</v>
      </c>
      <c r="X295" s="203">
        <v>0</v>
      </c>
      <c r="Y295" s="208"/>
      <c r="Z295" s="203">
        <v>0</v>
      </c>
      <c r="AA295" s="203">
        <v>0</v>
      </c>
      <c r="AB295" s="203">
        <v>0</v>
      </c>
      <c r="AC295" s="203">
        <v>0</v>
      </c>
      <c r="AD295" s="203">
        <v>0</v>
      </c>
      <c r="AE295" s="208"/>
      <c r="AF295" s="203">
        <v>0</v>
      </c>
      <c r="AG295" s="203">
        <v>0</v>
      </c>
      <c r="AH295" s="203">
        <v>0</v>
      </c>
      <c r="AI295" s="203">
        <v>0</v>
      </c>
      <c r="AJ295" s="203">
        <v>0</v>
      </c>
      <c r="AK295" s="208"/>
      <c r="AL295" s="203">
        <v>0</v>
      </c>
      <c r="AM295" s="203">
        <v>0</v>
      </c>
      <c r="AN295" s="203">
        <v>0</v>
      </c>
      <c r="AO295" s="203">
        <v>0</v>
      </c>
      <c r="AP295" s="203">
        <v>0</v>
      </c>
      <c r="AQ295" s="208"/>
      <c r="AR295" s="203">
        <v>0</v>
      </c>
      <c r="AS295" s="203">
        <v>0</v>
      </c>
      <c r="AT295" s="203">
        <v>0</v>
      </c>
      <c r="AU295" s="203">
        <v>0</v>
      </c>
      <c r="AV295" s="203">
        <v>0</v>
      </c>
      <c r="AW295" s="208"/>
      <c r="AX295" s="203">
        <v>0</v>
      </c>
      <c r="AY295" s="203">
        <v>0</v>
      </c>
      <c r="AZ295" s="203">
        <v>0</v>
      </c>
      <c r="BA295" s="203">
        <v>0</v>
      </c>
      <c r="BB295" s="203">
        <v>0</v>
      </c>
      <c r="BC295" s="208"/>
      <c r="BD295" s="203">
        <v>0</v>
      </c>
      <c r="BE295" s="203">
        <v>0</v>
      </c>
      <c r="BF295" s="203">
        <v>0</v>
      </c>
      <c r="BG295" s="203">
        <v>0</v>
      </c>
      <c r="BH295" s="203">
        <v>0</v>
      </c>
      <c r="BI295" s="208"/>
      <c r="BJ295" s="203">
        <v>0</v>
      </c>
      <c r="BK295" s="203">
        <v>0</v>
      </c>
      <c r="BL295" s="203">
        <v>0</v>
      </c>
      <c r="BM295" s="203">
        <v>0</v>
      </c>
      <c r="BN295" s="203">
        <v>0</v>
      </c>
      <c r="BO295" s="208"/>
      <c r="BP295" s="203">
        <v>0</v>
      </c>
      <c r="BQ295" s="203">
        <v>0</v>
      </c>
      <c r="BR295" s="203">
        <v>0</v>
      </c>
      <c r="BS295" s="203">
        <v>0</v>
      </c>
      <c r="BT295" s="203">
        <v>0</v>
      </c>
      <c r="BU295" s="208"/>
      <c r="BV295" s="203">
        <v>0</v>
      </c>
      <c r="BW295" s="203">
        <v>0</v>
      </c>
      <c r="BX295" s="203">
        <v>0</v>
      </c>
      <c r="BY295" s="203">
        <v>0</v>
      </c>
      <c r="BZ295" s="203">
        <v>0</v>
      </c>
      <c r="CA295" s="208"/>
      <c r="CB295" s="203">
        <v>0</v>
      </c>
      <c r="CC295" s="203">
        <v>0</v>
      </c>
      <c r="CD295" s="203">
        <v>0</v>
      </c>
      <c r="CE295" s="203">
        <v>0</v>
      </c>
      <c r="CF295" s="203">
        <v>0</v>
      </c>
      <c r="CG295" s="208"/>
      <c r="CH295" s="203">
        <v>0</v>
      </c>
      <c r="CI295" s="203">
        <v>0</v>
      </c>
      <c r="CJ295" s="203">
        <v>0</v>
      </c>
      <c r="CK295" s="203">
        <v>0</v>
      </c>
      <c r="CL295" s="203">
        <v>0</v>
      </c>
      <c r="CM295" s="208"/>
    </row>
    <row r="296" spans="1:91" ht="12.75" customHeight="1" x14ac:dyDescent="0.2">
      <c r="A296" s="88" t="s">
        <v>95</v>
      </c>
      <c r="B296" s="203">
        <v>0</v>
      </c>
      <c r="C296" s="203">
        <v>0</v>
      </c>
      <c r="D296" s="203">
        <v>0</v>
      </c>
      <c r="E296" s="203">
        <v>0</v>
      </c>
      <c r="F296" s="203">
        <v>0</v>
      </c>
      <c r="G296" s="208"/>
      <c r="H296" s="203">
        <v>0</v>
      </c>
      <c r="I296" s="203">
        <v>0</v>
      </c>
      <c r="J296" s="203">
        <v>0</v>
      </c>
      <c r="K296" s="203">
        <v>0</v>
      </c>
      <c r="L296" s="203">
        <v>0</v>
      </c>
      <c r="M296" s="208"/>
      <c r="N296" s="203">
        <v>0</v>
      </c>
      <c r="O296" s="203">
        <v>0</v>
      </c>
      <c r="P296" s="203">
        <v>0</v>
      </c>
      <c r="Q296" s="203">
        <v>0</v>
      </c>
      <c r="R296" s="203">
        <v>0</v>
      </c>
      <c r="S296" s="208"/>
      <c r="T296" s="203">
        <v>0</v>
      </c>
      <c r="U296" s="203">
        <v>0</v>
      </c>
      <c r="V296" s="203">
        <v>0</v>
      </c>
      <c r="W296" s="203">
        <v>0</v>
      </c>
      <c r="X296" s="203">
        <v>0</v>
      </c>
      <c r="Y296" s="208"/>
      <c r="Z296" s="203">
        <v>0</v>
      </c>
      <c r="AA296" s="203">
        <v>0</v>
      </c>
      <c r="AB296" s="203">
        <v>0</v>
      </c>
      <c r="AC296" s="203">
        <v>0</v>
      </c>
      <c r="AD296" s="203">
        <v>0</v>
      </c>
      <c r="AE296" s="208"/>
      <c r="AF296" s="203">
        <v>0</v>
      </c>
      <c r="AG296" s="203">
        <v>0</v>
      </c>
      <c r="AH296" s="203">
        <v>0</v>
      </c>
      <c r="AI296" s="203">
        <v>0</v>
      </c>
      <c r="AJ296" s="203">
        <v>0</v>
      </c>
      <c r="AK296" s="208"/>
      <c r="AL296" s="203">
        <v>0</v>
      </c>
      <c r="AM296" s="203">
        <v>0</v>
      </c>
      <c r="AN296" s="203">
        <v>0</v>
      </c>
      <c r="AO296" s="203">
        <v>0</v>
      </c>
      <c r="AP296" s="203">
        <v>0</v>
      </c>
      <c r="AQ296" s="208"/>
      <c r="AR296" s="203">
        <v>0</v>
      </c>
      <c r="AS296" s="203">
        <v>0</v>
      </c>
      <c r="AT296" s="203">
        <v>0</v>
      </c>
      <c r="AU296" s="203">
        <v>0</v>
      </c>
      <c r="AV296" s="203">
        <v>0</v>
      </c>
      <c r="AW296" s="208"/>
      <c r="AX296" s="203">
        <v>0</v>
      </c>
      <c r="AY296" s="203">
        <v>0</v>
      </c>
      <c r="AZ296" s="203">
        <v>0</v>
      </c>
      <c r="BA296" s="203">
        <v>0</v>
      </c>
      <c r="BB296" s="203">
        <v>0</v>
      </c>
      <c r="BC296" s="208"/>
      <c r="BD296" s="203">
        <v>0</v>
      </c>
      <c r="BE296" s="203">
        <v>0</v>
      </c>
      <c r="BF296" s="203">
        <v>0</v>
      </c>
      <c r="BG296" s="203">
        <v>0</v>
      </c>
      <c r="BH296" s="203">
        <v>0</v>
      </c>
      <c r="BI296" s="208"/>
      <c r="BJ296" s="203">
        <v>0</v>
      </c>
      <c r="BK296" s="203">
        <v>0</v>
      </c>
      <c r="BL296" s="203">
        <v>0</v>
      </c>
      <c r="BM296" s="203">
        <v>0</v>
      </c>
      <c r="BN296" s="203">
        <v>0</v>
      </c>
      <c r="BO296" s="208"/>
      <c r="BP296" s="203">
        <v>0</v>
      </c>
      <c r="BQ296" s="203">
        <v>0</v>
      </c>
      <c r="BR296" s="203">
        <v>0</v>
      </c>
      <c r="BS296" s="203">
        <v>0</v>
      </c>
      <c r="BT296" s="203">
        <v>0</v>
      </c>
      <c r="BU296" s="208"/>
      <c r="BV296" s="203">
        <v>0</v>
      </c>
      <c r="BW296" s="203">
        <v>0</v>
      </c>
      <c r="BX296" s="203">
        <v>0</v>
      </c>
      <c r="BY296" s="203">
        <v>0</v>
      </c>
      <c r="BZ296" s="203">
        <v>0</v>
      </c>
      <c r="CA296" s="208"/>
      <c r="CB296" s="203">
        <v>0</v>
      </c>
      <c r="CC296" s="203">
        <v>0</v>
      </c>
      <c r="CD296" s="203">
        <v>0</v>
      </c>
      <c r="CE296" s="203">
        <v>0</v>
      </c>
      <c r="CF296" s="203">
        <v>0</v>
      </c>
      <c r="CG296" s="208"/>
      <c r="CH296" s="203">
        <v>0</v>
      </c>
      <c r="CI296" s="203">
        <v>0</v>
      </c>
      <c r="CJ296" s="203">
        <v>0</v>
      </c>
      <c r="CK296" s="203">
        <v>0</v>
      </c>
      <c r="CL296" s="203">
        <v>0</v>
      </c>
      <c r="CM296" s="208"/>
    </row>
    <row r="297" spans="1:91" ht="12.75" customHeight="1" x14ac:dyDescent="0.2">
      <c r="A297" s="88" t="s">
        <v>96</v>
      </c>
      <c r="B297" s="203">
        <v>0</v>
      </c>
      <c r="C297" s="203">
        <v>0</v>
      </c>
      <c r="D297" s="203">
        <v>0</v>
      </c>
      <c r="E297" s="203">
        <v>0</v>
      </c>
      <c r="F297" s="203">
        <v>0</v>
      </c>
      <c r="G297" s="208"/>
      <c r="H297" s="203">
        <v>0</v>
      </c>
      <c r="I297" s="203">
        <v>0</v>
      </c>
      <c r="J297" s="203">
        <v>0</v>
      </c>
      <c r="K297" s="203">
        <v>0</v>
      </c>
      <c r="L297" s="203">
        <v>0</v>
      </c>
      <c r="M297" s="208"/>
      <c r="N297" s="203">
        <v>0</v>
      </c>
      <c r="O297" s="203">
        <v>0</v>
      </c>
      <c r="P297" s="203">
        <v>0</v>
      </c>
      <c r="Q297" s="203">
        <v>0</v>
      </c>
      <c r="R297" s="203">
        <v>0</v>
      </c>
      <c r="S297" s="208"/>
      <c r="T297" s="203">
        <v>0</v>
      </c>
      <c r="U297" s="203">
        <v>0</v>
      </c>
      <c r="V297" s="203">
        <v>0</v>
      </c>
      <c r="W297" s="203">
        <v>0</v>
      </c>
      <c r="X297" s="203">
        <v>0</v>
      </c>
      <c r="Y297" s="208"/>
      <c r="Z297" s="203">
        <v>0</v>
      </c>
      <c r="AA297" s="203">
        <v>0</v>
      </c>
      <c r="AB297" s="203">
        <v>0</v>
      </c>
      <c r="AC297" s="203">
        <v>0</v>
      </c>
      <c r="AD297" s="203">
        <v>0</v>
      </c>
      <c r="AE297" s="208"/>
      <c r="AF297" s="203">
        <v>0</v>
      </c>
      <c r="AG297" s="203">
        <v>0</v>
      </c>
      <c r="AH297" s="203">
        <v>0</v>
      </c>
      <c r="AI297" s="203">
        <v>0</v>
      </c>
      <c r="AJ297" s="203">
        <v>0</v>
      </c>
      <c r="AK297" s="208"/>
      <c r="AL297" s="203">
        <v>0</v>
      </c>
      <c r="AM297" s="203">
        <v>0</v>
      </c>
      <c r="AN297" s="203">
        <v>0</v>
      </c>
      <c r="AO297" s="203">
        <v>0</v>
      </c>
      <c r="AP297" s="203">
        <v>0</v>
      </c>
      <c r="AQ297" s="208"/>
      <c r="AR297" s="203">
        <v>0</v>
      </c>
      <c r="AS297" s="203">
        <v>0</v>
      </c>
      <c r="AT297" s="203">
        <v>0</v>
      </c>
      <c r="AU297" s="203">
        <v>0</v>
      </c>
      <c r="AV297" s="203">
        <v>0</v>
      </c>
      <c r="AW297" s="208"/>
      <c r="AX297" s="203">
        <v>0</v>
      </c>
      <c r="AY297" s="203">
        <v>0</v>
      </c>
      <c r="AZ297" s="203">
        <v>0</v>
      </c>
      <c r="BA297" s="203">
        <v>0</v>
      </c>
      <c r="BB297" s="203">
        <v>0</v>
      </c>
      <c r="BC297" s="208"/>
      <c r="BD297" s="203">
        <v>0</v>
      </c>
      <c r="BE297" s="203">
        <v>0</v>
      </c>
      <c r="BF297" s="203">
        <v>0</v>
      </c>
      <c r="BG297" s="203">
        <v>0</v>
      </c>
      <c r="BH297" s="203">
        <v>0</v>
      </c>
      <c r="BI297" s="208"/>
      <c r="BJ297" s="203">
        <v>0</v>
      </c>
      <c r="BK297" s="203">
        <v>0</v>
      </c>
      <c r="BL297" s="203">
        <v>0</v>
      </c>
      <c r="BM297" s="203">
        <v>0</v>
      </c>
      <c r="BN297" s="203">
        <v>0</v>
      </c>
      <c r="BO297" s="208"/>
      <c r="BP297" s="203">
        <v>0</v>
      </c>
      <c r="BQ297" s="203">
        <v>0</v>
      </c>
      <c r="BR297" s="203">
        <v>0</v>
      </c>
      <c r="BS297" s="203">
        <v>0</v>
      </c>
      <c r="BT297" s="203">
        <v>0</v>
      </c>
      <c r="BU297" s="208"/>
      <c r="BV297" s="203">
        <v>0</v>
      </c>
      <c r="BW297" s="203">
        <v>0</v>
      </c>
      <c r="BX297" s="203">
        <v>0</v>
      </c>
      <c r="BY297" s="203">
        <v>0</v>
      </c>
      <c r="BZ297" s="203">
        <v>0</v>
      </c>
      <c r="CA297" s="208"/>
      <c r="CB297" s="203">
        <v>0</v>
      </c>
      <c r="CC297" s="203">
        <v>0</v>
      </c>
      <c r="CD297" s="203">
        <v>0</v>
      </c>
      <c r="CE297" s="203">
        <v>0</v>
      </c>
      <c r="CF297" s="203">
        <v>0</v>
      </c>
      <c r="CG297" s="208"/>
      <c r="CH297" s="203">
        <v>0</v>
      </c>
      <c r="CI297" s="203">
        <v>0</v>
      </c>
      <c r="CJ297" s="203">
        <v>0</v>
      </c>
      <c r="CK297" s="203">
        <v>0</v>
      </c>
      <c r="CL297" s="203">
        <v>0</v>
      </c>
      <c r="CM297" s="208"/>
    </row>
    <row r="298" spans="1:91" ht="12.75" customHeight="1" x14ac:dyDescent="0.2">
      <c r="A298" s="88" t="s">
        <v>97</v>
      </c>
      <c r="B298" s="203">
        <v>0</v>
      </c>
      <c r="C298" s="203">
        <v>0</v>
      </c>
      <c r="D298" s="203">
        <v>0</v>
      </c>
      <c r="E298" s="203">
        <v>0</v>
      </c>
      <c r="F298" s="203">
        <v>0</v>
      </c>
      <c r="G298" s="208"/>
      <c r="H298" s="203">
        <v>0</v>
      </c>
      <c r="I298" s="203">
        <v>0</v>
      </c>
      <c r="J298" s="203">
        <v>0</v>
      </c>
      <c r="K298" s="203">
        <v>0</v>
      </c>
      <c r="L298" s="203">
        <v>0</v>
      </c>
      <c r="M298" s="208"/>
      <c r="N298" s="203">
        <v>0</v>
      </c>
      <c r="O298" s="203">
        <v>0</v>
      </c>
      <c r="P298" s="203">
        <v>0</v>
      </c>
      <c r="Q298" s="203">
        <v>0</v>
      </c>
      <c r="R298" s="203">
        <v>0</v>
      </c>
      <c r="S298" s="208"/>
      <c r="T298" s="203">
        <v>0</v>
      </c>
      <c r="U298" s="203">
        <v>0</v>
      </c>
      <c r="V298" s="203">
        <v>0</v>
      </c>
      <c r="W298" s="203">
        <v>0</v>
      </c>
      <c r="X298" s="203">
        <v>0</v>
      </c>
      <c r="Y298" s="208"/>
      <c r="Z298" s="203">
        <v>0</v>
      </c>
      <c r="AA298" s="203">
        <v>0</v>
      </c>
      <c r="AB298" s="203">
        <v>0</v>
      </c>
      <c r="AC298" s="203">
        <v>0</v>
      </c>
      <c r="AD298" s="203">
        <v>0</v>
      </c>
      <c r="AE298" s="208"/>
      <c r="AF298" s="203">
        <v>0</v>
      </c>
      <c r="AG298" s="203">
        <v>0</v>
      </c>
      <c r="AH298" s="203">
        <v>0</v>
      </c>
      <c r="AI298" s="203">
        <v>0</v>
      </c>
      <c r="AJ298" s="203">
        <v>0</v>
      </c>
      <c r="AK298" s="208"/>
      <c r="AL298" s="203">
        <v>0</v>
      </c>
      <c r="AM298" s="203">
        <v>0</v>
      </c>
      <c r="AN298" s="203">
        <v>0</v>
      </c>
      <c r="AO298" s="203">
        <v>0</v>
      </c>
      <c r="AP298" s="203">
        <v>0</v>
      </c>
      <c r="AQ298" s="208"/>
      <c r="AR298" s="203">
        <v>0</v>
      </c>
      <c r="AS298" s="203">
        <v>0</v>
      </c>
      <c r="AT298" s="203">
        <v>0</v>
      </c>
      <c r="AU298" s="203">
        <v>0</v>
      </c>
      <c r="AV298" s="203">
        <v>0</v>
      </c>
      <c r="AW298" s="208"/>
      <c r="AX298" s="203">
        <v>0</v>
      </c>
      <c r="AY298" s="203">
        <v>0</v>
      </c>
      <c r="AZ298" s="203">
        <v>0</v>
      </c>
      <c r="BA298" s="203">
        <v>0</v>
      </c>
      <c r="BB298" s="203">
        <v>0</v>
      </c>
      <c r="BC298" s="208"/>
      <c r="BD298" s="203">
        <v>0</v>
      </c>
      <c r="BE298" s="203">
        <v>0</v>
      </c>
      <c r="BF298" s="203">
        <v>0</v>
      </c>
      <c r="BG298" s="203">
        <v>0</v>
      </c>
      <c r="BH298" s="203">
        <v>0</v>
      </c>
      <c r="BI298" s="208"/>
      <c r="BJ298" s="203">
        <v>0</v>
      </c>
      <c r="BK298" s="203">
        <v>0</v>
      </c>
      <c r="BL298" s="203">
        <v>0</v>
      </c>
      <c r="BM298" s="203">
        <v>0</v>
      </c>
      <c r="BN298" s="203">
        <v>0</v>
      </c>
      <c r="BO298" s="208"/>
      <c r="BP298" s="203">
        <v>0</v>
      </c>
      <c r="BQ298" s="203">
        <v>0</v>
      </c>
      <c r="BR298" s="203">
        <v>0</v>
      </c>
      <c r="BS298" s="203">
        <v>0</v>
      </c>
      <c r="BT298" s="203">
        <v>0</v>
      </c>
      <c r="BU298" s="208"/>
      <c r="BV298" s="203">
        <v>0</v>
      </c>
      <c r="BW298" s="203">
        <v>0</v>
      </c>
      <c r="BX298" s="203">
        <v>0</v>
      </c>
      <c r="BY298" s="203">
        <v>0</v>
      </c>
      <c r="BZ298" s="203">
        <v>0</v>
      </c>
      <c r="CA298" s="208"/>
      <c r="CB298" s="203">
        <v>0</v>
      </c>
      <c r="CC298" s="203">
        <v>0</v>
      </c>
      <c r="CD298" s="203">
        <v>0</v>
      </c>
      <c r="CE298" s="203">
        <v>0</v>
      </c>
      <c r="CF298" s="203">
        <v>0</v>
      </c>
      <c r="CG298" s="208"/>
      <c r="CH298" s="203">
        <v>0</v>
      </c>
      <c r="CI298" s="203">
        <v>0</v>
      </c>
      <c r="CJ298" s="203">
        <v>0</v>
      </c>
      <c r="CK298" s="203">
        <v>0</v>
      </c>
      <c r="CL298" s="203">
        <v>0</v>
      </c>
      <c r="CM298" s="208"/>
    </row>
    <row r="299" spans="1:91" ht="12.75" customHeight="1" x14ac:dyDescent="0.2">
      <c r="A299" s="88" t="s">
        <v>125</v>
      </c>
      <c r="B299" s="203">
        <v>0</v>
      </c>
      <c r="C299" s="203">
        <v>0</v>
      </c>
      <c r="D299" s="203">
        <v>0</v>
      </c>
      <c r="E299" s="203">
        <v>0</v>
      </c>
      <c r="F299" s="203">
        <v>0</v>
      </c>
      <c r="G299" s="208"/>
      <c r="H299" s="203">
        <v>0</v>
      </c>
      <c r="I299" s="203">
        <v>0</v>
      </c>
      <c r="J299" s="203">
        <v>0</v>
      </c>
      <c r="K299" s="203">
        <v>0</v>
      </c>
      <c r="L299" s="203">
        <v>0</v>
      </c>
      <c r="M299" s="208"/>
      <c r="N299" s="203">
        <v>0</v>
      </c>
      <c r="O299" s="203">
        <v>0</v>
      </c>
      <c r="P299" s="203">
        <v>0</v>
      </c>
      <c r="Q299" s="203">
        <v>0</v>
      </c>
      <c r="R299" s="203">
        <v>0</v>
      </c>
      <c r="S299" s="208"/>
      <c r="T299" s="203">
        <v>0</v>
      </c>
      <c r="U299" s="203">
        <v>0</v>
      </c>
      <c r="V299" s="203">
        <v>0</v>
      </c>
      <c r="W299" s="203">
        <v>0</v>
      </c>
      <c r="X299" s="203">
        <v>0</v>
      </c>
      <c r="Y299" s="208"/>
      <c r="Z299" s="203">
        <v>0</v>
      </c>
      <c r="AA299" s="203">
        <v>0</v>
      </c>
      <c r="AB299" s="203">
        <v>0</v>
      </c>
      <c r="AC299" s="203">
        <v>0</v>
      </c>
      <c r="AD299" s="203">
        <v>0</v>
      </c>
      <c r="AE299" s="208"/>
      <c r="AF299" s="203">
        <v>0</v>
      </c>
      <c r="AG299" s="203">
        <v>0</v>
      </c>
      <c r="AH299" s="203">
        <v>0</v>
      </c>
      <c r="AI299" s="203">
        <v>0</v>
      </c>
      <c r="AJ299" s="203">
        <v>0</v>
      </c>
      <c r="AK299" s="208"/>
      <c r="AL299" s="203">
        <v>0</v>
      </c>
      <c r="AM299" s="203">
        <v>0</v>
      </c>
      <c r="AN299" s="203">
        <v>0</v>
      </c>
      <c r="AO299" s="203">
        <v>0</v>
      </c>
      <c r="AP299" s="203">
        <v>0</v>
      </c>
      <c r="AQ299" s="208"/>
      <c r="AR299" s="203">
        <v>0</v>
      </c>
      <c r="AS299" s="203">
        <v>0</v>
      </c>
      <c r="AT299" s="203">
        <v>0</v>
      </c>
      <c r="AU299" s="203">
        <v>0</v>
      </c>
      <c r="AV299" s="203">
        <v>0</v>
      </c>
      <c r="AW299" s="208"/>
      <c r="AX299" s="203">
        <v>0</v>
      </c>
      <c r="AY299" s="203">
        <v>0</v>
      </c>
      <c r="AZ299" s="203">
        <v>0</v>
      </c>
      <c r="BA299" s="203">
        <v>0</v>
      </c>
      <c r="BB299" s="203">
        <v>0</v>
      </c>
      <c r="BC299" s="208"/>
      <c r="BD299" s="203">
        <v>0</v>
      </c>
      <c r="BE299" s="203">
        <v>0</v>
      </c>
      <c r="BF299" s="203">
        <v>0</v>
      </c>
      <c r="BG299" s="203">
        <v>0</v>
      </c>
      <c r="BH299" s="203">
        <v>0</v>
      </c>
      <c r="BI299" s="208"/>
      <c r="BJ299" s="203">
        <v>0</v>
      </c>
      <c r="BK299" s="203">
        <v>0</v>
      </c>
      <c r="BL299" s="203">
        <v>0</v>
      </c>
      <c r="BM299" s="203">
        <v>0</v>
      </c>
      <c r="BN299" s="203">
        <v>0</v>
      </c>
      <c r="BO299" s="208"/>
      <c r="BP299" s="203">
        <v>0</v>
      </c>
      <c r="BQ299" s="203">
        <v>0</v>
      </c>
      <c r="BR299" s="203">
        <v>0</v>
      </c>
      <c r="BS299" s="203">
        <v>0</v>
      </c>
      <c r="BT299" s="203">
        <v>0</v>
      </c>
      <c r="BU299" s="208"/>
      <c r="BV299" s="203">
        <v>0</v>
      </c>
      <c r="BW299" s="203">
        <v>0</v>
      </c>
      <c r="BX299" s="203">
        <v>0</v>
      </c>
      <c r="BY299" s="203">
        <v>0</v>
      </c>
      <c r="BZ299" s="203">
        <v>0</v>
      </c>
      <c r="CA299" s="208"/>
      <c r="CB299" s="203">
        <v>0</v>
      </c>
      <c r="CC299" s="203">
        <v>0</v>
      </c>
      <c r="CD299" s="203">
        <v>0</v>
      </c>
      <c r="CE299" s="203">
        <v>0</v>
      </c>
      <c r="CF299" s="203">
        <v>0</v>
      </c>
      <c r="CG299" s="208"/>
      <c r="CH299" s="203">
        <v>0</v>
      </c>
      <c r="CI299" s="203">
        <v>0</v>
      </c>
      <c r="CJ299" s="203">
        <v>0</v>
      </c>
      <c r="CK299" s="203">
        <v>0</v>
      </c>
      <c r="CL299" s="203">
        <v>0</v>
      </c>
      <c r="CM299" s="208"/>
    </row>
    <row r="300" spans="1:91" ht="12.75" customHeight="1" x14ac:dyDescent="0.2">
      <c r="A300" s="88" t="s">
        <v>126</v>
      </c>
      <c r="B300" s="203">
        <v>0</v>
      </c>
      <c r="C300" s="203">
        <v>0</v>
      </c>
      <c r="D300" s="203">
        <v>0</v>
      </c>
      <c r="E300" s="203">
        <v>0</v>
      </c>
      <c r="F300" s="203">
        <v>0</v>
      </c>
      <c r="G300" s="208"/>
      <c r="H300" s="203">
        <v>0</v>
      </c>
      <c r="I300" s="203">
        <v>0</v>
      </c>
      <c r="J300" s="203">
        <v>0</v>
      </c>
      <c r="K300" s="203">
        <v>0</v>
      </c>
      <c r="L300" s="203">
        <v>0</v>
      </c>
      <c r="M300" s="208"/>
      <c r="N300" s="203">
        <v>0</v>
      </c>
      <c r="O300" s="203">
        <v>0</v>
      </c>
      <c r="P300" s="203">
        <v>0</v>
      </c>
      <c r="Q300" s="203">
        <v>0</v>
      </c>
      <c r="R300" s="203">
        <v>0</v>
      </c>
      <c r="S300" s="208"/>
      <c r="T300" s="203">
        <v>0</v>
      </c>
      <c r="U300" s="203">
        <v>0</v>
      </c>
      <c r="V300" s="203">
        <v>0</v>
      </c>
      <c r="W300" s="203">
        <v>0</v>
      </c>
      <c r="X300" s="203">
        <v>0</v>
      </c>
      <c r="Y300" s="208"/>
      <c r="Z300" s="203">
        <v>0</v>
      </c>
      <c r="AA300" s="203">
        <v>0</v>
      </c>
      <c r="AB300" s="203">
        <v>0</v>
      </c>
      <c r="AC300" s="203">
        <v>0</v>
      </c>
      <c r="AD300" s="203">
        <v>0</v>
      </c>
      <c r="AE300" s="208"/>
      <c r="AF300" s="203">
        <v>0</v>
      </c>
      <c r="AG300" s="203">
        <v>0</v>
      </c>
      <c r="AH300" s="203">
        <v>0</v>
      </c>
      <c r="AI300" s="203">
        <v>0</v>
      </c>
      <c r="AJ300" s="203">
        <v>0</v>
      </c>
      <c r="AK300" s="208"/>
      <c r="AL300" s="203">
        <v>0</v>
      </c>
      <c r="AM300" s="203">
        <v>0</v>
      </c>
      <c r="AN300" s="203">
        <v>0</v>
      </c>
      <c r="AO300" s="203">
        <v>0</v>
      </c>
      <c r="AP300" s="203">
        <v>0</v>
      </c>
      <c r="AQ300" s="208"/>
      <c r="AR300" s="203">
        <v>0</v>
      </c>
      <c r="AS300" s="203">
        <v>0</v>
      </c>
      <c r="AT300" s="203">
        <v>0</v>
      </c>
      <c r="AU300" s="203">
        <v>0</v>
      </c>
      <c r="AV300" s="203">
        <v>0</v>
      </c>
      <c r="AW300" s="208"/>
      <c r="AX300" s="203">
        <v>0</v>
      </c>
      <c r="AY300" s="203">
        <v>0</v>
      </c>
      <c r="AZ300" s="203">
        <v>0</v>
      </c>
      <c r="BA300" s="203">
        <v>0</v>
      </c>
      <c r="BB300" s="203">
        <v>0</v>
      </c>
      <c r="BC300" s="208"/>
      <c r="BD300" s="203">
        <v>0</v>
      </c>
      <c r="BE300" s="203">
        <v>0</v>
      </c>
      <c r="BF300" s="203">
        <v>0</v>
      </c>
      <c r="BG300" s="203">
        <v>0</v>
      </c>
      <c r="BH300" s="203">
        <v>0</v>
      </c>
      <c r="BI300" s="208"/>
      <c r="BJ300" s="203">
        <v>0</v>
      </c>
      <c r="BK300" s="203">
        <v>0</v>
      </c>
      <c r="BL300" s="203">
        <v>0</v>
      </c>
      <c r="BM300" s="203">
        <v>0</v>
      </c>
      <c r="BN300" s="203">
        <v>0</v>
      </c>
      <c r="BO300" s="208"/>
      <c r="BP300" s="203">
        <v>0</v>
      </c>
      <c r="BQ300" s="203">
        <v>0</v>
      </c>
      <c r="BR300" s="203">
        <v>0</v>
      </c>
      <c r="BS300" s="203">
        <v>0</v>
      </c>
      <c r="BT300" s="203">
        <v>0</v>
      </c>
      <c r="BU300" s="208"/>
      <c r="BV300" s="203">
        <v>0</v>
      </c>
      <c r="BW300" s="203">
        <v>0</v>
      </c>
      <c r="BX300" s="203">
        <v>0</v>
      </c>
      <c r="BY300" s="203">
        <v>0</v>
      </c>
      <c r="BZ300" s="203">
        <v>0</v>
      </c>
      <c r="CA300" s="208"/>
      <c r="CB300" s="203">
        <v>0</v>
      </c>
      <c r="CC300" s="203">
        <v>0</v>
      </c>
      <c r="CD300" s="203">
        <v>0</v>
      </c>
      <c r="CE300" s="203">
        <v>0</v>
      </c>
      <c r="CF300" s="203">
        <v>0</v>
      </c>
      <c r="CG300" s="208"/>
      <c r="CH300" s="203">
        <v>0</v>
      </c>
      <c r="CI300" s="203">
        <v>0</v>
      </c>
      <c r="CJ300" s="203">
        <v>0</v>
      </c>
      <c r="CK300" s="203">
        <v>0</v>
      </c>
      <c r="CL300" s="203">
        <v>0</v>
      </c>
      <c r="CM300" s="208"/>
    </row>
    <row r="301" spans="1:91" ht="12.75" customHeight="1" x14ac:dyDescent="0.2">
      <c r="A301" s="88" t="s">
        <v>127</v>
      </c>
      <c r="B301" s="203">
        <v>0</v>
      </c>
      <c r="C301" s="203">
        <v>0</v>
      </c>
      <c r="D301" s="203">
        <v>0</v>
      </c>
      <c r="E301" s="203">
        <v>0</v>
      </c>
      <c r="F301" s="203">
        <v>0</v>
      </c>
      <c r="G301" s="208"/>
      <c r="H301" s="203">
        <v>0</v>
      </c>
      <c r="I301" s="203">
        <v>0</v>
      </c>
      <c r="J301" s="203">
        <v>0</v>
      </c>
      <c r="K301" s="203">
        <v>0</v>
      </c>
      <c r="L301" s="203">
        <v>0</v>
      </c>
      <c r="M301" s="208"/>
      <c r="N301" s="203">
        <v>0</v>
      </c>
      <c r="O301" s="203">
        <v>0</v>
      </c>
      <c r="P301" s="203">
        <v>0</v>
      </c>
      <c r="Q301" s="203">
        <v>0</v>
      </c>
      <c r="R301" s="203">
        <v>0</v>
      </c>
      <c r="S301" s="208"/>
      <c r="T301" s="203">
        <v>0</v>
      </c>
      <c r="U301" s="203">
        <v>0</v>
      </c>
      <c r="V301" s="203">
        <v>0</v>
      </c>
      <c r="W301" s="203">
        <v>0</v>
      </c>
      <c r="X301" s="203">
        <v>0</v>
      </c>
      <c r="Y301" s="208"/>
      <c r="Z301" s="203">
        <v>0</v>
      </c>
      <c r="AA301" s="203">
        <v>0</v>
      </c>
      <c r="AB301" s="203">
        <v>0</v>
      </c>
      <c r="AC301" s="203">
        <v>0</v>
      </c>
      <c r="AD301" s="203">
        <v>0</v>
      </c>
      <c r="AE301" s="208"/>
      <c r="AF301" s="203">
        <v>0</v>
      </c>
      <c r="AG301" s="203">
        <v>0</v>
      </c>
      <c r="AH301" s="203">
        <v>0</v>
      </c>
      <c r="AI301" s="203">
        <v>0</v>
      </c>
      <c r="AJ301" s="203">
        <v>0</v>
      </c>
      <c r="AK301" s="208"/>
      <c r="AL301" s="203">
        <v>0</v>
      </c>
      <c r="AM301" s="203">
        <v>0</v>
      </c>
      <c r="AN301" s="203">
        <v>0</v>
      </c>
      <c r="AO301" s="203">
        <v>0</v>
      </c>
      <c r="AP301" s="203">
        <v>0</v>
      </c>
      <c r="AQ301" s="208"/>
      <c r="AR301" s="203">
        <v>0</v>
      </c>
      <c r="AS301" s="203">
        <v>0</v>
      </c>
      <c r="AT301" s="203">
        <v>0</v>
      </c>
      <c r="AU301" s="203">
        <v>0</v>
      </c>
      <c r="AV301" s="203">
        <v>0</v>
      </c>
      <c r="AW301" s="208"/>
      <c r="AX301" s="203">
        <v>0</v>
      </c>
      <c r="AY301" s="203">
        <v>0</v>
      </c>
      <c r="AZ301" s="203">
        <v>0</v>
      </c>
      <c r="BA301" s="203">
        <v>0</v>
      </c>
      <c r="BB301" s="203">
        <v>0</v>
      </c>
      <c r="BC301" s="208"/>
      <c r="BD301" s="203">
        <v>0</v>
      </c>
      <c r="BE301" s="203">
        <v>0</v>
      </c>
      <c r="BF301" s="203">
        <v>0</v>
      </c>
      <c r="BG301" s="203">
        <v>0</v>
      </c>
      <c r="BH301" s="203">
        <v>0</v>
      </c>
      <c r="BI301" s="208"/>
      <c r="BJ301" s="203">
        <v>0</v>
      </c>
      <c r="BK301" s="203">
        <v>0</v>
      </c>
      <c r="BL301" s="203">
        <v>0</v>
      </c>
      <c r="BM301" s="203">
        <v>0</v>
      </c>
      <c r="BN301" s="203">
        <v>0</v>
      </c>
      <c r="BO301" s="208"/>
      <c r="BP301" s="203">
        <v>0</v>
      </c>
      <c r="BQ301" s="203">
        <v>0</v>
      </c>
      <c r="BR301" s="203">
        <v>0</v>
      </c>
      <c r="BS301" s="203">
        <v>0</v>
      </c>
      <c r="BT301" s="203">
        <v>0</v>
      </c>
      <c r="BU301" s="208"/>
      <c r="BV301" s="203">
        <v>0</v>
      </c>
      <c r="BW301" s="203">
        <v>0</v>
      </c>
      <c r="BX301" s="203">
        <v>0</v>
      </c>
      <c r="BY301" s="203">
        <v>0</v>
      </c>
      <c r="BZ301" s="203">
        <v>0</v>
      </c>
      <c r="CA301" s="208"/>
      <c r="CB301" s="203">
        <v>0</v>
      </c>
      <c r="CC301" s="203">
        <v>0</v>
      </c>
      <c r="CD301" s="203">
        <v>0</v>
      </c>
      <c r="CE301" s="203">
        <v>0</v>
      </c>
      <c r="CF301" s="203">
        <v>0</v>
      </c>
      <c r="CG301" s="208"/>
      <c r="CH301" s="203">
        <v>0</v>
      </c>
      <c r="CI301" s="203">
        <v>0</v>
      </c>
      <c r="CJ301" s="203">
        <v>0</v>
      </c>
      <c r="CK301" s="203">
        <v>0</v>
      </c>
      <c r="CL301" s="203">
        <v>0</v>
      </c>
      <c r="CM301" s="208"/>
    </row>
    <row r="302" spans="1:91" ht="12.75" customHeight="1" x14ac:dyDescent="0.2">
      <c r="A302" s="202" t="s">
        <v>34</v>
      </c>
      <c r="B302" s="203">
        <v>0</v>
      </c>
      <c r="C302" s="203">
        <v>0</v>
      </c>
      <c r="D302" s="203">
        <v>0</v>
      </c>
      <c r="E302" s="203">
        <v>0</v>
      </c>
      <c r="F302" s="203">
        <v>0</v>
      </c>
      <c r="G302" s="208"/>
      <c r="H302" s="203">
        <v>0</v>
      </c>
      <c r="I302" s="203">
        <v>0</v>
      </c>
      <c r="J302" s="203">
        <v>0</v>
      </c>
      <c r="K302" s="203">
        <v>0</v>
      </c>
      <c r="L302" s="203">
        <v>0</v>
      </c>
      <c r="M302" s="208"/>
      <c r="N302" s="203">
        <v>0</v>
      </c>
      <c r="O302" s="203">
        <v>0</v>
      </c>
      <c r="P302" s="203">
        <v>0</v>
      </c>
      <c r="Q302" s="203">
        <v>0</v>
      </c>
      <c r="R302" s="203">
        <v>0</v>
      </c>
      <c r="S302" s="208"/>
      <c r="T302" s="203">
        <v>0</v>
      </c>
      <c r="U302" s="203">
        <v>0</v>
      </c>
      <c r="V302" s="203">
        <v>0</v>
      </c>
      <c r="W302" s="203">
        <v>0</v>
      </c>
      <c r="X302" s="203">
        <v>0</v>
      </c>
      <c r="Y302" s="208"/>
      <c r="Z302" s="203">
        <v>0</v>
      </c>
      <c r="AA302" s="203">
        <v>0</v>
      </c>
      <c r="AB302" s="203">
        <v>0</v>
      </c>
      <c r="AC302" s="203">
        <v>0</v>
      </c>
      <c r="AD302" s="203">
        <v>0</v>
      </c>
      <c r="AE302" s="208"/>
      <c r="AF302" s="203">
        <v>0</v>
      </c>
      <c r="AG302" s="203">
        <v>0</v>
      </c>
      <c r="AH302" s="203">
        <v>0</v>
      </c>
      <c r="AI302" s="203">
        <v>0</v>
      </c>
      <c r="AJ302" s="203">
        <v>0</v>
      </c>
      <c r="AK302" s="208"/>
      <c r="AL302" s="203">
        <v>0</v>
      </c>
      <c r="AM302" s="203">
        <v>0</v>
      </c>
      <c r="AN302" s="203">
        <v>0</v>
      </c>
      <c r="AO302" s="203">
        <v>0</v>
      </c>
      <c r="AP302" s="203">
        <v>0</v>
      </c>
      <c r="AQ302" s="208"/>
      <c r="AR302" s="203">
        <v>0</v>
      </c>
      <c r="AS302" s="203">
        <v>0</v>
      </c>
      <c r="AT302" s="203">
        <v>0</v>
      </c>
      <c r="AU302" s="203">
        <v>0</v>
      </c>
      <c r="AV302" s="203">
        <v>0</v>
      </c>
      <c r="AW302" s="208"/>
      <c r="AX302" s="203">
        <v>0</v>
      </c>
      <c r="AY302" s="203">
        <v>0</v>
      </c>
      <c r="AZ302" s="203">
        <v>0</v>
      </c>
      <c r="BA302" s="203">
        <v>0</v>
      </c>
      <c r="BB302" s="203">
        <v>0</v>
      </c>
      <c r="BC302" s="208"/>
      <c r="BD302" s="203">
        <v>0</v>
      </c>
      <c r="BE302" s="203">
        <v>0</v>
      </c>
      <c r="BF302" s="203">
        <v>0</v>
      </c>
      <c r="BG302" s="203">
        <v>0</v>
      </c>
      <c r="BH302" s="203">
        <v>0</v>
      </c>
      <c r="BI302" s="208"/>
      <c r="BJ302" s="203">
        <v>0</v>
      </c>
      <c r="BK302" s="203">
        <v>0</v>
      </c>
      <c r="BL302" s="203">
        <v>0</v>
      </c>
      <c r="BM302" s="203">
        <v>0</v>
      </c>
      <c r="BN302" s="203">
        <v>0</v>
      </c>
      <c r="BO302" s="208"/>
      <c r="BP302" s="203">
        <v>0</v>
      </c>
      <c r="BQ302" s="203">
        <v>0</v>
      </c>
      <c r="BR302" s="203">
        <v>0</v>
      </c>
      <c r="BS302" s="203">
        <v>0</v>
      </c>
      <c r="BT302" s="203">
        <v>0</v>
      </c>
      <c r="BU302" s="208"/>
      <c r="BV302" s="203">
        <v>0</v>
      </c>
      <c r="BW302" s="203">
        <v>0</v>
      </c>
      <c r="BX302" s="203">
        <v>0</v>
      </c>
      <c r="BY302" s="203">
        <v>0</v>
      </c>
      <c r="BZ302" s="203">
        <v>0</v>
      </c>
      <c r="CA302" s="208"/>
      <c r="CB302" s="203">
        <v>0</v>
      </c>
      <c r="CC302" s="203">
        <v>0</v>
      </c>
      <c r="CD302" s="203">
        <v>0</v>
      </c>
      <c r="CE302" s="203">
        <v>0</v>
      </c>
      <c r="CF302" s="203">
        <v>0</v>
      </c>
      <c r="CG302" s="208"/>
      <c r="CH302" s="203">
        <v>0</v>
      </c>
      <c r="CI302" s="203">
        <v>0</v>
      </c>
      <c r="CJ302" s="203">
        <v>0</v>
      </c>
      <c r="CK302" s="203">
        <v>0</v>
      </c>
      <c r="CL302" s="203">
        <v>0</v>
      </c>
      <c r="CM302" s="208"/>
    </row>
    <row r="303" spans="1:91" ht="12.75" customHeight="1" x14ac:dyDescent="0.2">
      <c r="A303" s="202" t="s">
        <v>128</v>
      </c>
      <c r="B303" s="203">
        <v>0</v>
      </c>
      <c r="C303" s="203">
        <v>0</v>
      </c>
      <c r="D303" s="203">
        <v>0</v>
      </c>
      <c r="E303" s="203">
        <v>0</v>
      </c>
      <c r="F303" s="203">
        <v>0</v>
      </c>
      <c r="G303" s="208"/>
      <c r="H303" s="203">
        <v>0</v>
      </c>
      <c r="I303" s="203">
        <v>0</v>
      </c>
      <c r="J303" s="203">
        <v>0</v>
      </c>
      <c r="K303" s="203">
        <v>0</v>
      </c>
      <c r="L303" s="203">
        <v>0</v>
      </c>
      <c r="M303" s="208"/>
      <c r="N303" s="203">
        <v>0</v>
      </c>
      <c r="O303" s="203">
        <v>0</v>
      </c>
      <c r="P303" s="203">
        <v>0</v>
      </c>
      <c r="Q303" s="203">
        <v>0</v>
      </c>
      <c r="R303" s="203">
        <v>0</v>
      </c>
      <c r="S303" s="208"/>
      <c r="T303" s="203">
        <v>0</v>
      </c>
      <c r="U303" s="203">
        <v>0</v>
      </c>
      <c r="V303" s="203">
        <v>0</v>
      </c>
      <c r="W303" s="203">
        <v>0</v>
      </c>
      <c r="X303" s="203">
        <v>0</v>
      </c>
      <c r="Y303" s="208"/>
      <c r="Z303" s="203">
        <v>0</v>
      </c>
      <c r="AA303" s="203">
        <v>0</v>
      </c>
      <c r="AB303" s="203">
        <v>0</v>
      </c>
      <c r="AC303" s="203">
        <v>0</v>
      </c>
      <c r="AD303" s="203">
        <v>0</v>
      </c>
      <c r="AE303" s="208"/>
      <c r="AF303" s="203">
        <v>0</v>
      </c>
      <c r="AG303" s="203">
        <v>0</v>
      </c>
      <c r="AH303" s="203">
        <v>0</v>
      </c>
      <c r="AI303" s="203">
        <v>0</v>
      </c>
      <c r="AJ303" s="203">
        <v>0</v>
      </c>
      <c r="AK303" s="208"/>
      <c r="AL303" s="203">
        <v>0</v>
      </c>
      <c r="AM303" s="203">
        <v>0</v>
      </c>
      <c r="AN303" s="203">
        <v>0</v>
      </c>
      <c r="AO303" s="203">
        <v>0</v>
      </c>
      <c r="AP303" s="203">
        <v>0</v>
      </c>
      <c r="AQ303" s="208"/>
      <c r="AR303" s="203">
        <v>0</v>
      </c>
      <c r="AS303" s="203">
        <v>0</v>
      </c>
      <c r="AT303" s="203">
        <v>0</v>
      </c>
      <c r="AU303" s="203">
        <v>0</v>
      </c>
      <c r="AV303" s="203">
        <v>0</v>
      </c>
      <c r="AW303" s="208"/>
      <c r="AX303" s="203">
        <v>0</v>
      </c>
      <c r="AY303" s="203">
        <v>0</v>
      </c>
      <c r="AZ303" s="203">
        <v>0</v>
      </c>
      <c r="BA303" s="203">
        <v>0</v>
      </c>
      <c r="BB303" s="203">
        <v>0</v>
      </c>
      <c r="BC303" s="208"/>
      <c r="BD303" s="203">
        <v>0</v>
      </c>
      <c r="BE303" s="203">
        <v>0</v>
      </c>
      <c r="BF303" s="203">
        <v>0</v>
      </c>
      <c r="BG303" s="203">
        <v>0</v>
      </c>
      <c r="BH303" s="203">
        <v>0</v>
      </c>
      <c r="BI303" s="208"/>
      <c r="BJ303" s="203">
        <v>0</v>
      </c>
      <c r="BK303" s="203">
        <v>0</v>
      </c>
      <c r="BL303" s="203">
        <v>0</v>
      </c>
      <c r="BM303" s="203">
        <v>0</v>
      </c>
      <c r="BN303" s="203">
        <v>0</v>
      </c>
      <c r="BO303" s="208"/>
      <c r="BP303" s="203">
        <v>0</v>
      </c>
      <c r="BQ303" s="203">
        <v>0</v>
      </c>
      <c r="BR303" s="203">
        <v>0</v>
      </c>
      <c r="BS303" s="203">
        <v>0</v>
      </c>
      <c r="BT303" s="203">
        <v>0</v>
      </c>
      <c r="BU303" s="208"/>
      <c r="BV303" s="203">
        <v>0</v>
      </c>
      <c r="BW303" s="203">
        <v>0</v>
      </c>
      <c r="BX303" s="203">
        <v>0</v>
      </c>
      <c r="BY303" s="203">
        <v>0</v>
      </c>
      <c r="BZ303" s="203">
        <v>0</v>
      </c>
      <c r="CA303" s="208"/>
      <c r="CB303" s="203">
        <v>0</v>
      </c>
      <c r="CC303" s="203">
        <v>0</v>
      </c>
      <c r="CD303" s="203">
        <v>0</v>
      </c>
      <c r="CE303" s="203">
        <v>0</v>
      </c>
      <c r="CF303" s="203">
        <v>0</v>
      </c>
      <c r="CG303" s="208"/>
      <c r="CH303" s="203">
        <v>0</v>
      </c>
      <c r="CI303" s="203">
        <v>0</v>
      </c>
      <c r="CJ303" s="203">
        <v>0</v>
      </c>
      <c r="CK303" s="203">
        <v>0</v>
      </c>
      <c r="CL303" s="203">
        <v>0</v>
      </c>
      <c r="CM303" s="208"/>
    </row>
    <row r="304" spans="1:91" ht="12.75" customHeight="1" x14ac:dyDescent="0.2">
      <c r="A304" s="201" t="s">
        <v>41</v>
      </c>
      <c r="B304" s="203">
        <v>0</v>
      </c>
      <c r="C304" s="203">
        <v>0</v>
      </c>
      <c r="D304" s="203">
        <v>0</v>
      </c>
      <c r="E304" s="203">
        <v>0</v>
      </c>
      <c r="F304" s="203">
        <v>0</v>
      </c>
      <c r="G304" s="208"/>
      <c r="H304" s="203">
        <v>0</v>
      </c>
      <c r="I304" s="203">
        <v>0</v>
      </c>
      <c r="J304" s="203">
        <v>0</v>
      </c>
      <c r="K304" s="203">
        <v>0</v>
      </c>
      <c r="L304" s="203">
        <v>0</v>
      </c>
      <c r="M304" s="208"/>
      <c r="N304" s="203">
        <v>0</v>
      </c>
      <c r="O304" s="203">
        <v>0</v>
      </c>
      <c r="P304" s="203">
        <v>0</v>
      </c>
      <c r="Q304" s="203">
        <v>0</v>
      </c>
      <c r="R304" s="203">
        <v>0</v>
      </c>
      <c r="S304" s="208"/>
      <c r="T304" s="203">
        <v>0</v>
      </c>
      <c r="U304" s="203">
        <v>0</v>
      </c>
      <c r="V304" s="203">
        <v>0</v>
      </c>
      <c r="W304" s="203">
        <v>0</v>
      </c>
      <c r="X304" s="203">
        <v>0</v>
      </c>
      <c r="Y304" s="208"/>
      <c r="Z304" s="203">
        <v>0</v>
      </c>
      <c r="AA304" s="203">
        <v>0</v>
      </c>
      <c r="AB304" s="203">
        <v>0</v>
      </c>
      <c r="AC304" s="203">
        <v>0</v>
      </c>
      <c r="AD304" s="203">
        <v>0</v>
      </c>
      <c r="AE304" s="208"/>
      <c r="AF304" s="203">
        <v>0</v>
      </c>
      <c r="AG304" s="203">
        <v>0</v>
      </c>
      <c r="AH304" s="203">
        <v>0</v>
      </c>
      <c r="AI304" s="203">
        <v>0</v>
      </c>
      <c r="AJ304" s="203">
        <v>0</v>
      </c>
      <c r="AK304" s="208"/>
      <c r="AL304" s="203">
        <v>0</v>
      </c>
      <c r="AM304" s="203">
        <v>0</v>
      </c>
      <c r="AN304" s="203">
        <v>0</v>
      </c>
      <c r="AO304" s="203">
        <v>0</v>
      </c>
      <c r="AP304" s="203">
        <v>0</v>
      </c>
      <c r="AQ304" s="208"/>
      <c r="AR304" s="203">
        <v>0</v>
      </c>
      <c r="AS304" s="203">
        <v>0</v>
      </c>
      <c r="AT304" s="203">
        <v>0</v>
      </c>
      <c r="AU304" s="203">
        <v>0</v>
      </c>
      <c r="AV304" s="203">
        <v>0</v>
      </c>
      <c r="AW304" s="208"/>
      <c r="AX304" s="203">
        <v>0</v>
      </c>
      <c r="AY304" s="203">
        <v>0</v>
      </c>
      <c r="AZ304" s="203">
        <v>0</v>
      </c>
      <c r="BA304" s="203">
        <v>0</v>
      </c>
      <c r="BB304" s="203">
        <v>0</v>
      </c>
      <c r="BC304" s="208"/>
      <c r="BD304" s="203">
        <v>0</v>
      </c>
      <c r="BE304" s="203">
        <v>0</v>
      </c>
      <c r="BF304" s="203">
        <v>0</v>
      </c>
      <c r="BG304" s="203">
        <v>0</v>
      </c>
      <c r="BH304" s="203">
        <v>0</v>
      </c>
      <c r="BI304" s="208"/>
      <c r="BJ304" s="203">
        <v>0</v>
      </c>
      <c r="BK304" s="203">
        <v>0</v>
      </c>
      <c r="BL304" s="203">
        <v>0</v>
      </c>
      <c r="BM304" s="203">
        <v>0</v>
      </c>
      <c r="BN304" s="203">
        <v>0</v>
      </c>
      <c r="BO304" s="208"/>
      <c r="BP304" s="203">
        <v>0</v>
      </c>
      <c r="BQ304" s="203">
        <v>0</v>
      </c>
      <c r="BR304" s="203">
        <v>0</v>
      </c>
      <c r="BS304" s="203">
        <v>0</v>
      </c>
      <c r="BT304" s="203">
        <v>0</v>
      </c>
      <c r="BU304" s="208"/>
      <c r="BV304" s="203">
        <v>0</v>
      </c>
      <c r="BW304" s="203">
        <v>0</v>
      </c>
      <c r="BX304" s="203">
        <v>0</v>
      </c>
      <c r="BY304" s="203">
        <v>0</v>
      </c>
      <c r="BZ304" s="203">
        <v>0</v>
      </c>
      <c r="CA304" s="208"/>
      <c r="CB304" s="203">
        <v>0</v>
      </c>
      <c r="CC304" s="203">
        <v>0</v>
      </c>
      <c r="CD304" s="203">
        <v>0</v>
      </c>
      <c r="CE304" s="203">
        <v>0</v>
      </c>
      <c r="CF304" s="203">
        <v>0</v>
      </c>
      <c r="CG304" s="208"/>
      <c r="CH304" s="203">
        <v>0</v>
      </c>
      <c r="CI304" s="203">
        <v>0</v>
      </c>
      <c r="CJ304" s="203">
        <v>0</v>
      </c>
      <c r="CK304" s="203">
        <v>0</v>
      </c>
      <c r="CL304" s="203">
        <v>0</v>
      </c>
      <c r="CM304" s="208"/>
    </row>
    <row r="305" spans="1:91" ht="12.75" customHeight="1" x14ac:dyDescent="0.2">
      <c r="A305" s="201" t="s">
        <v>30</v>
      </c>
      <c r="B305" s="203">
        <v>0</v>
      </c>
      <c r="C305" s="203">
        <v>0</v>
      </c>
      <c r="D305" s="203">
        <v>0</v>
      </c>
      <c r="E305" s="203">
        <v>0</v>
      </c>
      <c r="F305" s="203">
        <v>0</v>
      </c>
      <c r="G305" s="208"/>
      <c r="H305" s="203">
        <v>0</v>
      </c>
      <c r="I305" s="203">
        <v>0</v>
      </c>
      <c r="J305" s="203">
        <v>0</v>
      </c>
      <c r="K305" s="203">
        <v>0</v>
      </c>
      <c r="L305" s="203">
        <v>0</v>
      </c>
      <c r="M305" s="208"/>
      <c r="N305" s="203">
        <v>0</v>
      </c>
      <c r="O305" s="203">
        <v>0</v>
      </c>
      <c r="P305" s="203">
        <v>0</v>
      </c>
      <c r="Q305" s="203">
        <v>0</v>
      </c>
      <c r="R305" s="203">
        <v>0</v>
      </c>
      <c r="S305" s="208"/>
      <c r="T305" s="203">
        <v>0</v>
      </c>
      <c r="U305" s="203">
        <v>0</v>
      </c>
      <c r="V305" s="203">
        <v>0</v>
      </c>
      <c r="W305" s="203">
        <v>0</v>
      </c>
      <c r="X305" s="203">
        <v>0</v>
      </c>
      <c r="Y305" s="208"/>
      <c r="Z305" s="203">
        <v>0</v>
      </c>
      <c r="AA305" s="203">
        <v>0</v>
      </c>
      <c r="AB305" s="203">
        <v>0</v>
      </c>
      <c r="AC305" s="203">
        <v>0</v>
      </c>
      <c r="AD305" s="203">
        <v>0</v>
      </c>
      <c r="AE305" s="208"/>
      <c r="AF305" s="203">
        <v>0</v>
      </c>
      <c r="AG305" s="203">
        <v>0</v>
      </c>
      <c r="AH305" s="203">
        <v>0</v>
      </c>
      <c r="AI305" s="203">
        <v>0</v>
      </c>
      <c r="AJ305" s="203">
        <v>0</v>
      </c>
      <c r="AK305" s="208"/>
      <c r="AL305" s="203">
        <v>0</v>
      </c>
      <c r="AM305" s="203">
        <v>0</v>
      </c>
      <c r="AN305" s="203">
        <v>0</v>
      </c>
      <c r="AO305" s="203">
        <v>0</v>
      </c>
      <c r="AP305" s="203">
        <v>0</v>
      </c>
      <c r="AQ305" s="208"/>
      <c r="AR305" s="203">
        <v>0</v>
      </c>
      <c r="AS305" s="203">
        <v>0</v>
      </c>
      <c r="AT305" s="203">
        <v>0</v>
      </c>
      <c r="AU305" s="203">
        <v>0</v>
      </c>
      <c r="AV305" s="203">
        <v>0</v>
      </c>
      <c r="AW305" s="208"/>
      <c r="AX305" s="203">
        <v>0</v>
      </c>
      <c r="AY305" s="203">
        <v>0</v>
      </c>
      <c r="AZ305" s="203">
        <v>0</v>
      </c>
      <c r="BA305" s="203">
        <v>0</v>
      </c>
      <c r="BB305" s="203">
        <v>0</v>
      </c>
      <c r="BC305" s="208"/>
      <c r="BD305" s="203">
        <v>0</v>
      </c>
      <c r="BE305" s="203">
        <v>0</v>
      </c>
      <c r="BF305" s="203">
        <v>0</v>
      </c>
      <c r="BG305" s="203">
        <v>0</v>
      </c>
      <c r="BH305" s="203">
        <v>0</v>
      </c>
      <c r="BI305" s="208"/>
      <c r="BJ305" s="203">
        <v>0</v>
      </c>
      <c r="BK305" s="203">
        <v>0</v>
      </c>
      <c r="BL305" s="203">
        <v>0</v>
      </c>
      <c r="BM305" s="203">
        <v>0</v>
      </c>
      <c r="BN305" s="203">
        <v>0</v>
      </c>
      <c r="BO305" s="208"/>
      <c r="BP305" s="203">
        <v>0</v>
      </c>
      <c r="BQ305" s="203">
        <v>0</v>
      </c>
      <c r="BR305" s="203">
        <v>0</v>
      </c>
      <c r="BS305" s="203">
        <v>0</v>
      </c>
      <c r="BT305" s="203">
        <v>0</v>
      </c>
      <c r="BU305" s="208"/>
      <c r="BV305" s="203">
        <v>0</v>
      </c>
      <c r="BW305" s="203">
        <v>0</v>
      </c>
      <c r="BX305" s="203">
        <v>0</v>
      </c>
      <c r="BY305" s="203">
        <v>0</v>
      </c>
      <c r="BZ305" s="203">
        <v>0</v>
      </c>
      <c r="CA305" s="208"/>
      <c r="CB305" s="203">
        <v>0</v>
      </c>
      <c r="CC305" s="203">
        <v>0</v>
      </c>
      <c r="CD305" s="203">
        <v>0</v>
      </c>
      <c r="CE305" s="203">
        <v>0</v>
      </c>
      <c r="CF305" s="203">
        <v>0</v>
      </c>
      <c r="CG305" s="208"/>
      <c r="CH305" s="203">
        <v>0</v>
      </c>
      <c r="CI305" s="203">
        <v>0</v>
      </c>
      <c r="CJ305" s="203">
        <v>0</v>
      </c>
      <c r="CK305" s="203">
        <v>0</v>
      </c>
      <c r="CL305" s="203">
        <v>0</v>
      </c>
      <c r="CM305" s="208"/>
    </row>
    <row r="306" spans="1:91" ht="12.75" customHeight="1" x14ac:dyDescent="0.2">
      <c r="A306" s="201" t="s">
        <v>129</v>
      </c>
      <c r="B306" s="203">
        <v>0</v>
      </c>
      <c r="C306" s="203">
        <v>0</v>
      </c>
      <c r="D306" s="203">
        <v>0</v>
      </c>
      <c r="E306" s="203">
        <v>0</v>
      </c>
      <c r="F306" s="203">
        <v>0</v>
      </c>
      <c r="G306" s="208"/>
      <c r="H306" s="203">
        <v>0</v>
      </c>
      <c r="I306" s="203">
        <v>0</v>
      </c>
      <c r="J306" s="203">
        <v>0</v>
      </c>
      <c r="K306" s="203">
        <v>0</v>
      </c>
      <c r="L306" s="203">
        <v>0</v>
      </c>
      <c r="M306" s="208"/>
      <c r="N306" s="203">
        <v>0</v>
      </c>
      <c r="O306" s="203">
        <v>0</v>
      </c>
      <c r="P306" s="203">
        <v>0</v>
      </c>
      <c r="Q306" s="203">
        <v>0</v>
      </c>
      <c r="R306" s="203">
        <v>0</v>
      </c>
      <c r="S306" s="208"/>
      <c r="T306" s="203">
        <v>0</v>
      </c>
      <c r="U306" s="203">
        <v>0</v>
      </c>
      <c r="V306" s="203">
        <v>0</v>
      </c>
      <c r="W306" s="203">
        <v>0</v>
      </c>
      <c r="X306" s="203">
        <v>0</v>
      </c>
      <c r="Y306" s="208"/>
      <c r="Z306" s="203">
        <v>0</v>
      </c>
      <c r="AA306" s="203">
        <v>0</v>
      </c>
      <c r="AB306" s="203">
        <v>0</v>
      </c>
      <c r="AC306" s="203">
        <v>0</v>
      </c>
      <c r="AD306" s="203">
        <v>0</v>
      </c>
      <c r="AE306" s="208"/>
      <c r="AF306" s="203">
        <v>0</v>
      </c>
      <c r="AG306" s="203">
        <v>0</v>
      </c>
      <c r="AH306" s="203">
        <v>0</v>
      </c>
      <c r="AI306" s="203">
        <v>0</v>
      </c>
      <c r="AJ306" s="203">
        <v>0</v>
      </c>
      <c r="AK306" s="208"/>
      <c r="AL306" s="203">
        <v>0</v>
      </c>
      <c r="AM306" s="203">
        <v>0</v>
      </c>
      <c r="AN306" s="203">
        <v>0</v>
      </c>
      <c r="AO306" s="203">
        <v>0</v>
      </c>
      <c r="AP306" s="203">
        <v>0</v>
      </c>
      <c r="AQ306" s="208"/>
      <c r="AR306" s="203">
        <v>0</v>
      </c>
      <c r="AS306" s="203">
        <v>0</v>
      </c>
      <c r="AT306" s="203">
        <v>0</v>
      </c>
      <c r="AU306" s="203">
        <v>0</v>
      </c>
      <c r="AV306" s="203">
        <v>0</v>
      </c>
      <c r="AW306" s="208"/>
      <c r="AX306" s="203">
        <v>0</v>
      </c>
      <c r="AY306" s="203">
        <v>0</v>
      </c>
      <c r="AZ306" s="203">
        <v>0</v>
      </c>
      <c r="BA306" s="203">
        <v>0</v>
      </c>
      <c r="BB306" s="203">
        <v>0</v>
      </c>
      <c r="BC306" s="208"/>
      <c r="BD306" s="203">
        <v>0</v>
      </c>
      <c r="BE306" s="203">
        <v>0</v>
      </c>
      <c r="BF306" s="203">
        <v>0</v>
      </c>
      <c r="BG306" s="203">
        <v>0</v>
      </c>
      <c r="BH306" s="203">
        <v>0</v>
      </c>
      <c r="BI306" s="208"/>
      <c r="BJ306" s="203">
        <v>0</v>
      </c>
      <c r="BK306" s="203">
        <v>0</v>
      </c>
      <c r="BL306" s="203">
        <v>0</v>
      </c>
      <c r="BM306" s="203">
        <v>0</v>
      </c>
      <c r="BN306" s="203">
        <v>0</v>
      </c>
      <c r="BO306" s="208"/>
      <c r="BP306" s="203">
        <v>0</v>
      </c>
      <c r="BQ306" s="203">
        <v>0</v>
      </c>
      <c r="BR306" s="203">
        <v>0</v>
      </c>
      <c r="BS306" s="203">
        <v>0</v>
      </c>
      <c r="BT306" s="203">
        <v>0</v>
      </c>
      <c r="BU306" s="208"/>
      <c r="BV306" s="203">
        <v>0</v>
      </c>
      <c r="BW306" s="203">
        <v>0</v>
      </c>
      <c r="BX306" s="203">
        <v>0</v>
      </c>
      <c r="BY306" s="203">
        <v>0</v>
      </c>
      <c r="BZ306" s="203">
        <v>0</v>
      </c>
      <c r="CA306" s="208"/>
      <c r="CB306" s="203">
        <v>0</v>
      </c>
      <c r="CC306" s="203">
        <v>0</v>
      </c>
      <c r="CD306" s="203">
        <v>0</v>
      </c>
      <c r="CE306" s="203">
        <v>0</v>
      </c>
      <c r="CF306" s="203">
        <v>0</v>
      </c>
      <c r="CG306" s="208"/>
      <c r="CH306" s="203">
        <v>0</v>
      </c>
      <c r="CI306" s="203">
        <v>0</v>
      </c>
      <c r="CJ306" s="203">
        <v>0</v>
      </c>
      <c r="CK306" s="203">
        <v>0</v>
      </c>
      <c r="CL306" s="203">
        <v>0</v>
      </c>
      <c r="CM306" s="208"/>
    </row>
    <row r="307" spans="1:91" ht="12.75" customHeight="1" x14ac:dyDescent="0.2">
      <c r="A307" s="201" t="s">
        <v>113</v>
      </c>
      <c r="B307" s="203">
        <v>0</v>
      </c>
      <c r="C307" s="203">
        <v>0</v>
      </c>
      <c r="D307" s="203">
        <v>0</v>
      </c>
      <c r="E307" s="203">
        <v>0</v>
      </c>
      <c r="F307" s="203">
        <v>0</v>
      </c>
      <c r="G307" s="208"/>
      <c r="H307" s="203">
        <v>0</v>
      </c>
      <c r="I307" s="203">
        <v>0</v>
      </c>
      <c r="J307" s="203">
        <v>0</v>
      </c>
      <c r="K307" s="203">
        <v>0</v>
      </c>
      <c r="L307" s="203">
        <v>0</v>
      </c>
      <c r="M307" s="208"/>
      <c r="N307" s="203">
        <v>0</v>
      </c>
      <c r="O307" s="203">
        <v>0</v>
      </c>
      <c r="P307" s="203">
        <v>0</v>
      </c>
      <c r="Q307" s="203">
        <v>0</v>
      </c>
      <c r="R307" s="203">
        <v>0</v>
      </c>
      <c r="S307" s="208"/>
      <c r="T307" s="203">
        <v>0</v>
      </c>
      <c r="U307" s="203">
        <v>0</v>
      </c>
      <c r="V307" s="203">
        <v>0</v>
      </c>
      <c r="W307" s="203">
        <v>0</v>
      </c>
      <c r="X307" s="203">
        <v>0</v>
      </c>
      <c r="Y307" s="208"/>
      <c r="Z307" s="203">
        <v>0</v>
      </c>
      <c r="AA307" s="203">
        <v>0</v>
      </c>
      <c r="AB307" s="203">
        <v>0</v>
      </c>
      <c r="AC307" s="203">
        <v>0</v>
      </c>
      <c r="AD307" s="203">
        <v>0</v>
      </c>
      <c r="AE307" s="208"/>
      <c r="AF307" s="203">
        <v>0</v>
      </c>
      <c r="AG307" s="203">
        <v>0</v>
      </c>
      <c r="AH307" s="203">
        <v>0</v>
      </c>
      <c r="AI307" s="203">
        <v>0</v>
      </c>
      <c r="AJ307" s="203">
        <v>0</v>
      </c>
      <c r="AK307" s="208"/>
      <c r="AL307" s="203">
        <v>0</v>
      </c>
      <c r="AM307" s="203">
        <v>0</v>
      </c>
      <c r="AN307" s="203">
        <v>0</v>
      </c>
      <c r="AO307" s="203">
        <v>0</v>
      </c>
      <c r="AP307" s="203">
        <v>0</v>
      </c>
      <c r="AQ307" s="208"/>
      <c r="AR307" s="203">
        <v>0</v>
      </c>
      <c r="AS307" s="203">
        <v>0</v>
      </c>
      <c r="AT307" s="203">
        <v>0</v>
      </c>
      <c r="AU307" s="203">
        <v>0</v>
      </c>
      <c r="AV307" s="203">
        <v>0</v>
      </c>
      <c r="AW307" s="208"/>
      <c r="AX307" s="203">
        <v>0</v>
      </c>
      <c r="AY307" s="203">
        <v>0</v>
      </c>
      <c r="AZ307" s="203">
        <v>0</v>
      </c>
      <c r="BA307" s="203">
        <v>0</v>
      </c>
      <c r="BB307" s="203">
        <v>0</v>
      </c>
      <c r="BC307" s="208"/>
      <c r="BD307" s="203">
        <v>0</v>
      </c>
      <c r="BE307" s="203">
        <v>0</v>
      </c>
      <c r="BF307" s="203">
        <v>0</v>
      </c>
      <c r="BG307" s="203">
        <v>0</v>
      </c>
      <c r="BH307" s="203">
        <v>0</v>
      </c>
      <c r="BI307" s="208"/>
      <c r="BJ307" s="203">
        <v>0</v>
      </c>
      <c r="BK307" s="203">
        <v>0</v>
      </c>
      <c r="BL307" s="203">
        <v>0</v>
      </c>
      <c r="BM307" s="203">
        <v>0</v>
      </c>
      <c r="BN307" s="203">
        <v>0</v>
      </c>
      <c r="BO307" s="208"/>
      <c r="BP307" s="203">
        <v>0</v>
      </c>
      <c r="BQ307" s="203">
        <v>0</v>
      </c>
      <c r="BR307" s="203">
        <v>0</v>
      </c>
      <c r="BS307" s="203">
        <v>0</v>
      </c>
      <c r="BT307" s="203">
        <v>0</v>
      </c>
      <c r="BU307" s="208"/>
      <c r="BV307" s="203">
        <v>0</v>
      </c>
      <c r="BW307" s="203">
        <v>0</v>
      </c>
      <c r="BX307" s="203">
        <v>0</v>
      </c>
      <c r="BY307" s="203">
        <v>0</v>
      </c>
      <c r="BZ307" s="203">
        <v>0</v>
      </c>
      <c r="CA307" s="208"/>
      <c r="CB307" s="203">
        <v>0</v>
      </c>
      <c r="CC307" s="203">
        <v>0</v>
      </c>
      <c r="CD307" s="203">
        <v>0</v>
      </c>
      <c r="CE307" s="203">
        <v>0</v>
      </c>
      <c r="CF307" s="203">
        <v>0</v>
      </c>
      <c r="CG307" s="208"/>
      <c r="CH307" s="203">
        <v>0</v>
      </c>
      <c r="CI307" s="203">
        <v>0</v>
      </c>
      <c r="CJ307" s="203">
        <v>0</v>
      </c>
      <c r="CK307" s="203">
        <v>0</v>
      </c>
      <c r="CL307" s="203">
        <v>0</v>
      </c>
      <c r="CM307" s="208"/>
    </row>
    <row r="308" spans="1:91" ht="12.75" customHeight="1" x14ac:dyDescent="0.2">
      <c r="A308" s="201" t="s">
        <v>130</v>
      </c>
      <c r="B308" s="203">
        <v>0</v>
      </c>
      <c r="C308" s="203">
        <v>0</v>
      </c>
      <c r="D308" s="203">
        <v>0</v>
      </c>
      <c r="E308" s="203">
        <v>0</v>
      </c>
      <c r="F308" s="203">
        <v>0</v>
      </c>
      <c r="G308" s="208"/>
      <c r="H308" s="203">
        <v>0</v>
      </c>
      <c r="I308" s="203">
        <v>0</v>
      </c>
      <c r="J308" s="203">
        <v>0</v>
      </c>
      <c r="K308" s="203">
        <v>0</v>
      </c>
      <c r="L308" s="203">
        <v>0</v>
      </c>
      <c r="M308" s="208"/>
      <c r="N308" s="203">
        <v>0</v>
      </c>
      <c r="O308" s="203">
        <v>0</v>
      </c>
      <c r="P308" s="203">
        <v>0</v>
      </c>
      <c r="Q308" s="203">
        <v>0</v>
      </c>
      <c r="R308" s="203">
        <v>0</v>
      </c>
      <c r="S308" s="208"/>
      <c r="T308" s="203">
        <v>0</v>
      </c>
      <c r="U308" s="203">
        <v>0</v>
      </c>
      <c r="V308" s="203">
        <v>0</v>
      </c>
      <c r="W308" s="203">
        <v>0</v>
      </c>
      <c r="X308" s="203">
        <v>0</v>
      </c>
      <c r="Y308" s="208"/>
      <c r="Z308" s="203">
        <v>0</v>
      </c>
      <c r="AA308" s="203">
        <v>0</v>
      </c>
      <c r="AB308" s="203">
        <v>0</v>
      </c>
      <c r="AC308" s="203">
        <v>0</v>
      </c>
      <c r="AD308" s="203">
        <v>0</v>
      </c>
      <c r="AE308" s="208"/>
      <c r="AF308" s="203">
        <v>0</v>
      </c>
      <c r="AG308" s="203">
        <v>0</v>
      </c>
      <c r="AH308" s="203">
        <v>0</v>
      </c>
      <c r="AI308" s="203">
        <v>0</v>
      </c>
      <c r="AJ308" s="203">
        <v>0</v>
      </c>
      <c r="AK308" s="208"/>
      <c r="AL308" s="203">
        <v>0</v>
      </c>
      <c r="AM308" s="203">
        <v>0</v>
      </c>
      <c r="AN308" s="203">
        <v>0</v>
      </c>
      <c r="AO308" s="203">
        <v>0</v>
      </c>
      <c r="AP308" s="203">
        <v>0</v>
      </c>
      <c r="AQ308" s="208"/>
      <c r="AR308" s="203">
        <v>0</v>
      </c>
      <c r="AS308" s="203">
        <v>0</v>
      </c>
      <c r="AT308" s="203">
        <v>0</v>
      </c>
      <c r="AU308" s="203">
        <v>0</v>
      </c>
      <c r="AV308" s="203">
        <v>0</v>
      </c>
      <c r="AW308" s="208"/>
      <c r="AX308" s="203">
        <v>0</v>
      </c>
      <c r="AY308" s="203">
        <v>0</v>
      </c>
      <c r="AZ308" s="203">
        <v>0</v>
      </c>
      <c r="BA308" s="203">
        <v>0</v>
      </c>
      <c r="BB308" s="203">
        <v>0</v>
      </c>
      <c r="BC308" s="208"/>
      <c r="BD308" s="203">
        <v>0</v>
      </c>
      <c r="BE308" s="203">
        <v>0</v>
      </c>
      <c r="BF308" s="203">
        <v>0</v>
      </c>
      <c r="BG308" s="203">
        <v>0</v>
      </c>
      <c r="BH308" s="203">
        <v>0</v>
      </c>
      <c r="BI308" s="208"/>
      <c r="BJ308" s="203">
        <v>0</v>
      </c>
      <c r="BK308" s="203">
        <v>0</v>
      </c>
      <c r="BL308" s="203">
        <v>0</v>
      </c>
      <c r="BM308" s="203">
        <v>0</v>
      </c>
      <c r="BN308" s="203">
        <v>0</v>
      </c>
      <c r="BO308" s="208"/>
      <c r="BP308" s="203">
        <v>0</v>
      </c>
      <c r="BQ308" s="203">
        <v>0</v>
      </c>
      <c r="BR308" s="203">
        <v>0</v>
      </c>
      <c r="BS308" s="203">
        <v>0</v>
      </c>
      <c r="BT308" s="203">
        <v>0</v>
      </c>
      <c r="BU308" s="208"/>
      <c r="BV308" s="203">
        <v>0</v>
      </c>
      <c r="BW308" s="203">
        <v>0</v>
      </c>
      <c r="BX308" s="203">
        <v>0</v>
      </c>
      <c r="BY308" s="203">
        <v>0</v>
      </c>
      <c r="BZ308" s="203">
        <v>0</v>
      </c>
      <c r="CA308" s="208"/>
      <c r="CB308" s="203">
        <v>0</v>
      </c>
      <c r="CC308" s="203">
        <v>0</v>
      </c>
      <c r="CD308" s="203">
        <v>0</v>
      </c>
      <c r="CE308" s="203">
        <v>0</v>
      </c>
      <c r="CF308" s="203">
        <v>0</v>
      </c>
      <c r="CG308" s="208"/>
      <c r="CH308" s="203">
        <v>0</v>
      </c>
      <c r="CI308" s="203">
        <v>0</v>
      </c>
      <c r="CJ308" s="203">
        <v>0</v>
      </c>
      <c r="CK308" s="203">
        <v>0</v>
      </c>
      <c r="CL308" s="203">
        <v>0</v>
      </c>
      <c r="CM308" s="208"/>
    </row>
    <row r="309" spans="1:91" ht="12.75" customHeight="1" x14ac:dyDescent="0.2">
      <c r="A309" s="107" t="s">
        <v>131</v>
      </c>
      <c r="B309" s="203">
        <v>0</v>
      </c>
      <c r="C309" s="203">
        <v>0</v>
      </c>
      <c r="D309" s="203">
        <v>0</v>
      </c>
      <c r="E309" s="203">
        <v>0</v>
      </c>
      <c r="F309" s="203">
        <v>0</v>
      </c>
      <c r="G309" s="208"/>
      <c r="H309" s="203">
        <v>0</v>
      </c>
      <c r="I309" s="203">
        <v>0</v>
      </c>
      <c r="J309" s="203">
        <v>0</v>
      </c>
      <c r="K309" s="203">
        <v>0</v>
      </c>
      <c r="L309" s="203">
        <v>0</v>
      </c>
      <c r="M309" s="208"/>
      <c r="N309" s="203">
        <v>0</v>
      </c>
      <c r="O309" s="203">
        <v>0</v>
      </c>
      <c r="P309" s="203">
        <v>0</v>
      </c>
      <c r="Q309" s="203">
        <v>0</v>
      </c>
      <c r="R309" s="203">
        <v>0</v>
      </c>
      <c r="S309" s="208"/>
      <c r="T309" s="203">
        <v>0</v>
      </c>
      <c r="U309" s="203">
        <v>0</v>
      </c>
      <c r="V309" s="203">
        <v>0</v>
      </c>
      <c r="W309" s="203">
        <v>0</v>
      </c>
      <c r="X309" s="203">
        <v>0</v>
      </c>
      <c r="Y309" s="208"/>
      <c r="Z309" s="203">
        <v>0</v>
      </c>
      <c r="AA309" s="203">
        <v>0</v>
      </c>
      <c r="AB309" s="203">
        <v>0</v>
      </c>
      <c r="AC309" s="203">
        <v>0</v>
      </c>
      <c r="AD309" s="203">
        <v>0</v>
      </c>
      <c r="AE309" s="208"/>
      <c r="AF309" s="203">
        <v>0</v>
      </c>
      <c r="AG309" s="203">
        <v>0</v>
      </c>
      <c r="AH309" s="203">
        <v>0</v>
      </c>
      <c r="AI309" s="203">
        <v>0</v>
      </c>
      <c r="AJ309" s="203">
        <v>0</v>
      </c>
      <c r="AK309" s="208"/>
      <c r="AL309" s="203">
        <v>0</v>
      </c>
      <c r="AM309" s="203">
        <v>0</v>
      </c>
      <c r="AN309" s="203">
        <v>0</v>
      </c>
      <c r="AO309" s="203">
        <v>0</v>
      </c>
      <c r="AP309" s="203">
        <v>0</v>
      </c>
      <c r="AQ309" s="208"/>
      <c r="AR309" s="203">
        <v>0</v>
      </c>
      <c r="AS309" s="203">
        <v>0</v>
      </c>
      <c r="AT309" s="203">
        <v>0</v>
      </c>
      <c r="AU309" s="203">
        <v>0</v>
      </c>
      <c r="AV309" s="203">
        <v>0</v>
      </c>
      <c r="AW309" s="208"/>
      <c r="AX309" s="203">
        <v>0</v>
      </c>
      <c r="AY309" s="203">
        <v>0</v>
      </c>
      <c r="AZ309" s="203">
        <v>0</v>
      </c>
      <c r="BA309" s="203">
        <v>0</v>
      </c>
      <c r="BB309" s="203">
        <v>0</v>
      </c>
      <c r="BC309" s="208"/>
      <c r="BD309" s="203">
        <v>0</v>
      </c>
      <c r="BE309" s="203">
        <v>0</v>
      </c>
      <c r="BF309" s="203">
        <v>0</v>
      </c>
      <c r="BG309" s="203">
        <v>0</v>
      </c>
      <c r="BH309" s="203">
        <v>0</v>
      </c>
      <c r="BI309" s="208"/>
      <c r="BJ309" s="203">
        <v>0</v>
      </c>
      <c r="BK309" s="203">
        <v>0</v>
      </c>
      <c r="BL309" s="203">
        <v>0</v>
      </c>
      <c r="BM309" s="203">
        <v>0</v>
      </c>
      <c r="BN309" s="203">
        <v>0</v>
      </c>
      <c r="BO309" s="208"/>
      <c r="BP309" s="203">
        <v>0</v>
      </c>
      <c r="BQ309" s="203">
        <v>0</v>
      </c>
      <c r="BR309" s="203">
        <v>0</v>
      </c>
      <c r="BS309" s="203">
        <v>0</v>
      </c>
      <c r="BT309" s="203">
        <v>0</v>
      </c>
      <c r="BU309" s="208"/>
      <c r="BV309" s="203">
        <v>0</v>
      </c>
      <c r="BW309" s="203">
        <v>0</v>
      </c>
      <c r="BX309" s="203">
        <v>0</v>
      </c>
      <c r="BY309" s="203">
        <v>0</v>
      </c>
      <c r="BZ309" s="203">
        <v>0</v>
      </c>
      <c r="CA309" s="208"/>
      <c r="CB309" s="203">
        <v>0</v>
      </c>
      <c r="CC309" s="203">
        <v>0</v>
      </c>
      <c r="CD309" s="203">
        <v>0</v>
      </c>
      <c r="CE309" s="203">
        <v>0</v>
      </c>
      <c r="CF309" s="203">
        <v>0</v>
      </c>
      <c r="CG309" s="208"/>
      <c r="CH309" s="203">
        <v>0</v>
      </c>
      <c r="CI309" s="203">
        <v>0</v>
      </c>
      <c r="CJ309" s="203">
        <v>0</v>
      </c>
      <c r="CK309" s="203">
        <v>0</v>
      </c>
      <c r="CL309" s="203">
        <v>0</v>
      </c>
      <c r="CM309" s="208"/>
    </row>
    <row r="310" spans="1:91" ht="12.75" customHeight="1" x14ac:dyDescent="0.2">
      <c r="A310" s="107" t="s">
        <v>105</v>
      </c>
      <c r="B310" s="203">
        <v>0</v>
      </c>
      <c r="C310" s="203">
        <v>0</v>
      </c>
      <c r="D310" s="203">
        <v>0</v>
      </c>
      <c r="E310" s="203">
        <v>0</v>
      </c>
      <c r="F310" s="203">
        <v>0</v>
      </c>
      <c r="G310" s="208"/>
      <c r="H310" s="203">
        <v>0</v>
      </c>
      <c r="I310" s="203">
        <v>0</v>
      </c>
      <c r="J310" s="203">
        <v>0</v>
      </c>
      <c r="K310" s="203">
        <v>0</v>
      </c>
      <c r="L310" s="203">
        <v>0</v>
      </c>
      <c r="M310" s="208"/>
      <c r="N310" s="203">
        <v>0</v>
      </c>
      <c r="O310" s="203">
        <v>0</v>
      </c>
      <c r="P310" s="203">
        <v>0</v>
      </c>
      <c r="Q310" s="203">
        <v>0</v>
      </c>
      <c r="R310" s="203">
        <v>0</v>
      </c>
      <c r="S310" s="208"/>
      <c r="T310" s="203">
        <v>0</v>
      </c>
      <c r="U310" s="203">
        <v>0</v>
      </c>
      <c r="V310" s="203">
        <v>0</v>
      </c>
      <c r="W310" s="203">
        <v>0</v>
      </c>
      <c r="X310" s="203">
        <v>0</v>
      </c>
      <c r="Y310" s="208"/>
      <c r="Z310" s="203">
        <v>0</v>
      </c>
      <c r="AA310" s="203">
        <v>0</v>
      </c>
      <c r="AB310" s="203">
        <v>0</v>
      </c>
      <c r="AC310" s="203">
        <v>0</v>
      </c>
      <c r="AD310" s="203">
        <v>0</v>
      </c>
      <c r="AE310" s="208"/>
      <c r="AF310" s="203">
        <v>0</v>
      </c>
      <c r="AG310" s="203">
        <v>0</v>
      </c>
      <c r="AH310" s="203">
        <v>0</v>
      </c>
      <c r="AI310" s="203">
        <v>0</v>
      </c>
      <c r="AJ310" s="203">
        <v>0</v>
      </c>
      <c r="AK310" s="208"/>
      <c r="AL310" s="203">
        <v>0</v>
      </c>
      <c r="AM310" s="203">
        <v>0</v>
      </c>
      <c r="AN310" s="203">
        <v>0</v>
      </c>
      <c r="AO310" s="203">
        <v>0</v>
      </c>
      <c r="AP310" s="203">
        <v>0</v>
      </c>
      <c r="AQ310" s="208"/>
      <c r="AR310" s="203">
        <v>0</v>
      </c>
      <c r="AS310" s="203">
        <v>0</v>
      </c>
      <c r="AT310" s="203">
        <v>0</v>
      </c>
      <c r="AU310" s="203">
        <v>0</v>
      </c>
      <c r="AV310" s="203">
        <v>0</v>
      </c>
      <c r="AW310" s="208"/>
      <c r="AX310" s="203">
        <v>0</v>
      </c>
      <c r="AY310" s="203">
        <v>0</v>
      </c>
      <c r="AZ310" s="203">
        <v>0</v>
      </c>
      <c r="BA310" s="203">
        <v>0</v>
      </c>
      <c r="BB310" s="203">
        <v>0</v>
      </c>
      <c r="BC310" s="208"/>
      <c r="BD310" s="203">
        <v>0</v>
      </c>
      <c r="BE310" s="203">
        <v>0</v>
      </c>
      <c r="BF310" s="203">
        <v>0</v>
      </c>
      <c r="BG310" s="203">
        <v>0</v>
      </c>
      <c r="BH310" s="203">
        <v>0</v>
      </c>
      <c r="BI310" s="208"/>
      <c r="BJ310" s="203">
        <v>0</v>
      </c>
      <c r="BK310" s="203">
        <v>0</v>
      </c>
      <c r="BL310" s="203">
        <v>0</v>
      </c>
      <c r="BM310" s="203">
        <v>0</v>
      </c>
      <c r="BN310" s="203">
        <v>0</v>
      </c>
      <c r="BO310" s="208"/>
      <c r="BP310" s="203">
        <v>0</v>
      </c>
      <c r="BQ310" s="203">
        <v>0</v>
      </c>
      <c r="BR310" s="203">
        <v>0</v>
      </c>
      <c r="BS310" s="203">
        <v>0</v>
      </c>
      <c r="BT310" s="203">
        <v>0</v>
      </c>
      <c r="BU310" s="208"/>
      <c r="BV310" s="203">
        <v>0</v>
      </c>
      <c r="BW310" s="203">
        <v>0</v>
      </c>
      <c r="BX310" s="203">
        <v>0</v>
      </c>
      <c r="BY310" s="203">
        <v>0</v>
      </c>
      <c r="BZ310" s="203">
        <v>0</v>
      </c>
      <c r="CA310" s="208"/>
      <c r="CB310" s="203">
        <v>0</v>
      </c>
      <c r="CC310" s="203">
        <v>0</v>
      </c>
      <c r="CD310" s="203">
        <v>0</v>
      </c>
      <c r="CE310" s="203">
        <v>0</v>
      </c>
      <c r="CF310" s="203">
        <v>0</v>
      </c>
      <c r="CG310" s="208"/>
      <c r="CH310" s="203">
        <v>0</v>
      </c>
      <c r="CI310" s="203">
        <v>0</v>
      </c>
      <c r="CJ310" s="203">
        <v>0</v>
      </c>
      <c r="CK310" s="203">
        <v>0</v>
      </c>
      <c r="CL310" s="203">
        <v>0</v>
      </c>
      <c r="CM310" s="208"/>
    </row>
    <row r="311" spans="1:91" ht="12.75" customHeight="1" x14ac:dyDescent="0.2">
      <c r="A311" s="107" t="s">
        <v>106</v>
      </c>
      <c r="B311" s="203">
        <v>0</v>
      </c>
      <c r="C311" s="203">
        <v>0</v>
      </c>
      <c r="D311" s="203">
        <v>0</v>
      </c>
      <c r="E311" s="203">
        <v>0</v>
      </c>
      <c r="F311" s="203">
        <v>0</v>
      </c>
      <c r="G311" s="208"/>
      <c r="H311" s="203">
        <v>0</v>
      </c>
      <c r="I311" s="203">
        <v>0</v>
      </c>
      <c r="J311" s="203">
        <v>0</v>
      </c>
      <c r="K311" s="203">
        <v>0</v>
      </c>
      <c r="L311" s="203">
        <v>0</v>
      </c>
      <c r="M311" s="208"/>
      <c r="N311" s="203">
        <v>0</v>
      </c>
      <c r="O311" s="203">
        <v>0</v>
      </c>
      <c r="P311" s="203">
        <v>0</v>
      </c>
      <c r="Q311" s="203">
        <v>0</v>
      </c>
      <c r="R311" s="203">
        <v>0</v>
      </c>
      <c r="S311" s="208"/>
      <c r="T311" s="203">
        <v>0</v>
      </c>
      <c r="U311" s="203">
        <v>0</v>
      </c>
      <c r="V311" s="203">
        <v>0</v>
      </c>
      <c r="W311" s="203">
        <v>0</v>
      </c>
      <c r="X311" s="203">
        <v>0</v>
      </c>
      <c r="Y311" s="208"/>
      <c r="Z311" s="203">
        <v>0</v>
      </c>
      <c r="AA311" s="203">
        <v>0</v>
      </c>
      <c r="AB311" s="203">
        <v>0</v>
      </c>
      <c r="AC311" s="203">
        <v>0</v>
      </c>
      <c r="AD311" s="203">
        <v>0</v>
      </c>
      <c r="AE311" s="208"/>
      <c r="AF311" s="203">
        <v>0</v>
      </c>
      <c r="AG311" s="203">
        <v>0</v>
      </c>
      <c r="AH311" s="203">
        <v>0</v>
      </c>
      <c r="AI311" s="203">
        <v>0</v>
      </c>
      <c r="AJ311" s="203">
        <v>0</v>
      </c>
      <c r="AK311" s="208"/>
      <c r="AL311" s="203">
        <v>0</v>
      </c>
      <c r="AM311" s="203">
        <v>0</v>
      </c>
      <c r="AN311" s="203">
        <v>0</v>
      </c>
      <c r="AO311" s="203">
        <v>0</v>
      </c>
      <c r="AP311" s="203">
        <v>0</v>
      </c>
      <c r="AQ311" s="208"/>
      <c r="AR311" s="203">
        <v>0</v>
      </c>
      <c r="AS311" s="203">
        <v>0</v>
      </c>
      <c r="AT311" s="203">
        <v>0</v>
      </c>
      <c r="AU311" s="203">
        <v>0</v>
      </c>
      <c r="AV311" s="203">
        <v>0</v>
      </c>
      <c r="AW311" s="208"/>
      <c r="AX311" s="203">
        <v>0</v>
      </c>
      <c r="AY311" s="203">
        <v>0</v>
      </c>
      <c r="AZ311" s="203">
        <v>0</v>
      </c>
      <c r="BA311" s="203">
        <v>0</v>
      </c>
      <c r="BB311" s="203">
        <v>0</v>
      </c>
      <c r="BC311" s="208"/>
      <c r="BD311" s="203">
        <v>0</v>
      </c>
      <c r="BE311" s="203">
        <v>0</v>
      </c>
      <c r="BF311" s="203">
        <v>0</v>
      </c>
      <c r="BG311" s="203">
        <v>0</v>
      </c>
      <c r="BH311" s="203">
        <v>0</v>
      </c>
      <c r="BI311" s="208"/>
      <c r="BJ311" s="203">
        <v>0</v>
      </c>
      <c r="BK311" s="203">
        <v>0</v>
      </c>
      <c r="BL311" s="203">
        <v>0</v>
      </c>
      <c r="BM311" s="203">
        <v>0</v>
      </c>
      <c r="BN311" s="203">
        <v>0</v>
      </c>
      <c r="BO311" s="208"/>
      <c r="BP311" s="203">
        <v>0</v>
      </c>
      <c r="BQ311" s="203">
        <v>0</v>
      </c>
      <c r="BR311" s="203">
        <v>0</v>
      </c>
      <c r="BS311" s="203">
        <v>0</v>
      </c>
      <c r="BT311" s="203">
        <v>0</v>
      </c>
      <c r="BU311" s="208"/>
      <c r="BV311" s="203">
        <v>0</v>
      </c>
      <c r="BW311" s="203">
        <v>0</v>
      </c>
      <c r="BX311" s="203">
        <v>0</v>
      </c>
      <c r="BY311" s="203">
        <v>0</v>
      </c>
      <c r="BZ311" s="203">
        <v>0</v>
      </c>
      <c r="CA311" s="208"/>
      <c r="CB311" s="203">
        <v>0</v>
      </c>
      <c r="CC311" s="203">
        <v>0</v>
      </c>
      <c r="CD311" s="203">
        <v>0</v>
      </c>
      <c r="CE311" s="203">
        <v>0</v>
      </c>
      <c r="CF311" s="203">
        <v>0</v>
      </c>
      <c r="CG311" s="208"/>
      <c r="CH311" s="203">
        <v>0</v>
      </c>
      <c r="CI311" s="203">
        <v>0</v>
      </c>
      <c r="CJ311" s="203">
        <v>0</v>
      </c>
      <c r="CK311" s="203">
        <v>0</v>
      </c>
      <c r="CL311" s="203">
        <v>0</v>
      </c>
      <c r="CM311" s="208"/>
    </row>
    <row r="312" spans="1:91" ht="12.75" customHeight="1" x14ac:dyDescent="0.2">
      <c r="A312" s="107" t="s">
        <v>107</v>
      </c>
      <c r="B312" s="203">
        <v>0</v>
      </c>
      <c r="C312" s="203">
        <v>0</v>
      </c>
      <c r="D312" s="203">
        <v>0</v>
      </c>
      <c r="E312" s="203">
        <v>0</v>
      </c>
      <c r="F312" s="203">
        <v>0</v>
      </c>
      <c r="G312" s="208"/>
      <c r="H312" s="203">
        <v>0</v>
      </c>
      <c r="I312" s="203">
        <v>0</v>
      </c>
      <c r="J312" s="203">
        <v>0</v>
      </c>
      <c r="K312" s="203">
        <v>0</v>
      </c>
      <c r="L312" s="203">
        <v>0</v>
      </c>
      <c r="M312" s="208"/>
      <c r="N312" s="203">
        <v>0</v>
      </c>
      <c r="O312" s="203">
        <v>0</v>
      </c>
      <c r="P312" s="203">
        <v>0</v>
      </c>
      <c r="Q312" s="203">
        <v>0</v>
      </c>
      <c r="R312" s="203">
        <v>0</v>
      </c>
      <c r="S312" s="208"/>
      <c r="T312" s="203">
        <v>0</v>
      </c>
      <c r="U312" s="203">
        <v>0</v>
      </c>
      <c r="V312" s="203">
        <v>0</v>
      </c>
      <c r="W312" s="203">
        <v>0</v>
      </c>
      <c r="X312" s="203">
        <v>0</v>
      </c>
      <c r="Y312" s="208"/>
      <c r="Z312" s="203">
        <v>0</v>
      </c>
      <c r="AA312" s="203">
        <v>0</v>
      </c>
      <c r="AB312" s="203">
        <v>0</v>
      </c>
      <c r="AC312" s="203">
        <v>0</v>
      </c>
      <c r="AD312" s="203">
        <v>0</v>
      </c>
      <c r="AE312" s="208"/>
      <c r="AF312" s="203">
        <v>0</v>
      </c>
      <c r="AG312" s="203">
        <v>0</v>
      </c>
      <c r="AH312" s="203">
        <v>0</v>
      </c>
      <c r="AI312" s="203">
        <v>0</v>
      </c>
      <c r="AJ312" s="203">
        <v>0</v>
      </c>
      <c r="AK312" s="208"/>
      <c r="AL312" s="203">
        <v>0</v>
      </c>
      <c r="AM312" s="203">
        <v>0</v>
      </c>
      <c r="AN312" s="203">
        <v>0</v>
      </c>
      <c r="AO312" s="203">
        <v>0</v>
      </c>
      <c r="AP312" s="203">
        <v>0</v>
      </c>
      <c r="AQ312" s="208"/>
      <c r="AR312" s="203">
        <v>0</v>
      </c>
      <c r="AS312" s="203">
        <v>0</v>
      </c>
      <c r="AT312" s="203">
        <v>0</v>
      </c>
      <c r="AU312" s="203">
        <v>0</v>
      </c>
      <c r="AV312" s="203">
        <v>0</v>
      </c>
      <c r="AW312" s="208"/>
      <c r="AX312" s="203">
        <v>0</v>
      </c>
      <c r="AY312" s="203">
        <v>0</v>
      </c>
      <c r="AZ312" s="203">
        <v>0</v>
      </c>
      <c r="BA312" s="203">
        <v>0</v>
      </c>
      <c r="BB312" s="203">
        <v>0</v>
      </c>
      <c r="BC312" s="208"/>
      <c r="BD312" s="203">
        <v>0</v>
      </c>
      <c r="BE312" s="203">
        <v>0</v>
      </c>
      <c r="BF312" s="203">
        <v>0</v>
      </c>
      <c r="BG312" s="203">
        <v>0</v>
      </c>
      <c r="BH312" s="203">
        <v>0</v>
      </c>
      <c r="BI312" s="208"/>
      <c r="BJ312" s="203">
        <v>0</v>
      </c>
      <c r="BK312" s="203">
        <v>0</v>
      </c>
      <c r="BL312" s="203">
        <v>0</v>
      </c>
      <c r="BM312" s="203">
        <v>0</v>
      </c>
      <c r="BN312" s="203">
        <v>0</v>
      </c>
      <c r="BO312" s="208"/>
      <c r="BP312" s="203">
        <v>0</v>
      </c>
      <c r="BQ312" s="203">
        <v>0</v>
      </c>
      <c r="BR312" s="203">
        <v>0</v>
      </c>
      <c r="BS312" s="203">
        <v>0</v>
      </c>
      <c r="BT312" s="203">
        <v>0</v>
      </c>
      <c r="BU312" s="208"/>
      <c r="BV312" s="203">
        <v>0</v>
      </c>
      <c r="BW312" s="203">
        <v>0</v>
      </c>
      <c r="BX312" s="203">
        <v>0</v>
      </c>
      <c r="BY312" s="203">
        <v>0</v>
      </c>
      <c r="BZ312" s="203">
        <v>0</v>
      </c>
      <c r="CA312" s="208"/>
      <c r="CB312" s="203">
        <v>0</v>
      </c>
      <c r="CC312" s="203">
        <v>0</v>
      </c>
      <c r="CD312" s="203">
        <v>0</v>
      </c>
      <c r="CE312" s="203">
        <v>0</v>
      </c>
      <c r="CF312" s="203">
        <v>0</v>
      </c>
      <c r="CG312" s="208"/>
      <c r="CH312" s="203">
        <v>0</v>
      </c>
      <c r="CI312" s="203">
        <v>0</v>
      </c>
      <c r="CJ312" s="203">
        <v>0</v>
      </c>
      <c r="CK312" s="203">
        <v>0</v>
      </c>
      <c r="CL312" s="203">
        <v>0</v>
      </c>
      <c r="CM312" s="208"/>
    </row>
    <row r="313" spans="1:91" ht="12.75" customHeight="1" x14ac:dyDescent="0.2">
      <c r="A313" s="107" t="s">
        <v>108</v>
      </c>
      <c r="B313" s="203">
        <v>0</v>
      </c>
      <c r="C313" s="203">
        <v>0</v>
      </c>
      <c r="D313" s="203">
        <v>0</v>
      </c>
      <c r="E313" s="203">
        <v>0</v>
      </c>
      <c r="F313" s="203">
        <v>0</v>
      </c>
      <c r="G313" s="208"/>
      <c r="H313" s="203">
        <v>0</v>
      </c>
      <c r="I313" s="203">
        <v>0</v>
      </c>
      <c r="J313" s="203">
        <v>0</v>
      </c>
      <c r="K313" s="203">
        <v>0</v>
      </c>
      <c r="L313" s="203">
        <v>0</v>
      </c>
      <c r="M313" s="208"/>
      <c r="N313" s="203">
        <v>0</v>
      </c>
      <c r="O313" s="203">
        <v>0</v>
      </c>
      <c r="P313" s="203">
        <v>0</v>
      </c>
      <c r="Q313" s="203">
        <v>0</v>
      </c>
      <c r="R313" s="203">
        <v>0</v>
      </c>
      <c r="S313" s="208"/>
      <c r="T313" s="203">
        <v>0</v>
      </c>
      <c r="U313" s="203">
        <v>0</v>
      </c>
      <c r="V313" s="203">
        <v>0</v>
      </c>
      <c r="W313" s="203">
        <v>0</v>
      </c>
      <c r="X313" s="203">
        <v>0</v>
      </c>
      <c r="Y313" s="208"/>
      <c r="Z313" s="203">
        <v>0</v>
      </c>
      <c r="AA313" s="203">
        <v>0</v>
      </c>
      <c r="AB313" s="203">
        <v>0</v>
      </c>
      <c r="AC313" s="203">
        <v>0</v>
      </c>
      <c r="AD313" s="203">
        <v>0</v>
      </c>
      <c r="AE313" s="208"/>
      <c r="AF313" s="203">
        <v>0</v>
      </c>
      <c r="AG313" s="203">
        <v>0</v>
      </c>
      <c r="AH313" s="203">
        <v>0</v>
      </c>
      <c r="AI313" s="203">
        <v>0</v>
      </c>
      <c r="AJ313" s="203">
        <v>0</v>
      </c>
      <c r="AK313" s="208"/>
      <c r="AL313" s="203">
        <v>0</v>
      </c>
      <c r="AM313" s="203">
        <v>0</v>
      </c>
      <c r="AN313" s="203">
        <v>0</v>
      </c>
      <c r="AO313" s="203">
        <v>0</v>
      </c>
      <c r="AP313" s="203">
        <v>0</v>
      </c>
      <c r="AQ313" s="208"/>
      <c r="AR313" s="203">
        <v>0</v>
      </c>
      <c r="AS313" s="203">
        <v>0</v>
      </c>
      <c r="AT313" s="203">
        <v>0</v>
      </c>
      <c r="AU313" s="203">
        <v>0</v>
      </c>
      <c r="AV313" s="203">
        <v>0</v>
      </c>
      <c r="AW313" s="208"/>
      <c r="AX313" s="203">
        <v>0</v>
      </c>
      <c r="AY313" s="203">
        <v>0</v>
      </c>
      <c r="AZ313" s="203">
        <v>0</v>
      </c>
      <c r="BA313" s="203">
        <v>0</v>
      </c>
      <c r="BB313" s="203">
        <v>0</v>
      </c>
      <c r="BC313" s="208"/>
      <c r="BD313" s="203">
        <v>0</v>
      </c>
      <c r="BE313" s="203">
        <v>0</v>
      </c>
      <c r="BF313" s="203">
        <v>0</v>
      </c>
      <c r="BG313" s="203">
        <v>0</v>
      </c>
      <c r="BH313" s="203">
        <v>0</v>
      </c>
      <c r="BI313" s="208"/>
      <c r="BJ313" s="203">
        <v>0</v>
      </c>
      <c r="BK313" s="203">
        <v>0</v>
      </c>
      <c r="BL313" s="203">
        <v>0</v>
      </c>
      <c r="BM313" s="203">
        <v>0</v>
      </c>
      <c r="BN313" s="203">
        <v>0</v>
      </c>
      <c r="BO313" s="208"/>
      <c r="BP313" s="203">
        <v>0</v>
      </c>
      <c r="BQ313" s="203">
        <v>0</v>
      </c>
      <c r="BR313" s="203">
        <v>0</v>
      </c>
      <c r="BS313" s="203">
        <v>0</v>
      </c>
      <c r="BT313" s="203">
        <v>0</v>
      </c>
      <c r="BU313" s="208"/>
      <c r="BV313" s="203">
        <v>0</v>
      </c>
      <c r="BW313" s="203">
        <v>0</v>
      </c>
      <c r="BX313" s="203">
        <v>0</v>
      </c>
      <c r="BY313" s="203">
        <v>0</v>
      </c>
      <c r="BZ313" s="203">
        <v>0</v>
      </c>
      <c r="CA313" s="208"/>
      <c r="CB313" s="203">
        <v>0</v>
      </c>
      <c r="CC313" s="203">
        <v>0</v>
      </c>
      <c r="CD313" s="203">
        <v>0</v>
      </c>
      <c r="CE313" s="203">
        <v>0</v>
      </c>
      <c r="CF313" s="203">
        <v>0</v>
      </c>
      <c r="CG313" s="208"/>
      <c r="CH313" s="203">
        <v>0</v>
      </c>
      <c r="CI313" s="203">
        <v>0</v>
      </c>
      <c r="CJ313" s="203">
        <v>0</v>
      </c>
      <c r="CK313" s="203">
        <v>0</v>
      </c>
      <c r="CL313" s="203">
        <v>0</v>
      </c>
      <c r="CM313" s="208"/>
    </row>
    <row r="314" spans="1:91" ht="12.75" customHeight="1" x14ac:dyDescent="0.2">
      <c r="A314" s="107" t="s">
        <v>109</v>
      </c>
      <c r="B314" s="203">
        <v>0</v>
      </c>
      <c r="C314" s="203">
        <v>0</v>
      </c>
      <c r="D314" s="203">
        <v>0</v>
      </c>
      <c r="E314" s="203">
        <v>0</v>
      </c>
      <c r="F314" s="203">
        <v>0</v>
      </c>
      <c r="G314" s="208"/>
      <c r="H314" s="203">
        <v>0</v>
      </c>
      <c r="I314" s="203">
        <v>0</v>
      </c>
      <c r="J314" s="203">
        <v>0</v>
      </c>
      <c r="K314" s="203">
        <v>0</v>
      </c>
      <c r="L314" s="203">
        <v>0</v>
      </c>
      <c r="M314" s="208"/>
      <c r="N314" s="203">
        <v>0</v>
      </c>
      <c r="O314" s="203">
        <v>0</v>
      </c>
      <c r="P314" s="203">
        <v>0</v>
      </c>
      <c r="Q314" s="203">
        <v>0</v>
      </c>
      <c r="R314" s="203">
        <v>0</v>
      </c>
      <c r="S314" s="208"/>
      <c r="T314" s="203">
        <v>0</v>
      </c>
      <c r="U314" s="203">
        <v>0</v>
      </c>
      <c r="V314" s="203">
        <v>0</v>
      </c>
      <c r="W314" s="203">
        <v>0</v>
      </c>
      <c r="X314" s="203">
        <v>0</v>
      </c>
      <c r="Y314" s="208"/>
      <c r="Z314" s="203">
        <v>0</v>
      </c>
      <c r="AA314" s="203">
        <v>0</v>
      </c>
      <c r="AB314" s="203">
        <v>0</v>
      </c>
      <c r="AC314" s="203">
        <v>0</v>
      </c>
      <c r="AD314" s="203">
        <v>0</v>
      </c>
      <c r="AE314" s="208"/>
      <c r="AF314" s="203">
        <v>0</v>
      </c>
      <c r="AG314" s="203">
        <v>0</v>
      </c>
      <c r="AH314" s="203">
        <v>0</v>
      </c>
      <c r="AI314" s="203">
        <v>0</v>
      </c>
      <c r="AJ314" s="203">
        <v>0</v>
      </c>
      <c r="AK314" s="208"/>
      <c r="AL314" s="203">
        <v>0</v>
      </c>
      <c r="AM314" s="203">
        <v>0</v>
      </c>
      <c r="AN314" s="203">
        <v>0</v>
      </c>
      <c r="AO314" s="203">
        <v>0</v>
      </c>
      <c r="AP314" s="203">
        <v>0</v>
      </c>
      <c r="AQ314" s="208"/>
      <c r="AR314" s="203">
        <v>0</v>
      </c>
      <c r="AS314" s="203">
        <v>0</v>
      </c>
      <c r="AT314" s="203">
        <v>0</v>
      </c>
      <c r="AU314" s="203">
        <v>0</v>
      </c>
      <c r="AV314" s="203">
        <v>0</v>
      </c>
      <c r="AW314" s="208"/>
      <c r="AX314" s="203">
        <v>0</v>
      </c>
      <c r="AY314" s="203">
        <v>0</v>
      </c>
      <c r="AZ314" s="203">
        <v>0</v>
      </c>
      <c r="BA314" s="203">
        <v>0</v>
      </c>
      <c r="BB314" s="203">
        <v>0</v>
      </c>
      <c r="BC314" s="208"/>
      <c r="BD314" s="203">
        <v>0</v>
      </c>
      <c r="BE314" s="203">
        <v>0</v>
      </c>
      <c r="BF314" s="203">
        <v>0</v>
      </c>
      <c r="BG314" s="203">
        <v>0</v>
      </c>
      <c r="BH314" s="203">
        <v>0</v>
      </c>
      <c r="BI314" s="208"/>
      <c r="BJ314" s="203">
        <v>0</v>
      </c>
      <c r="BK314" s="203">
        <v>0</v>
      </c>
      <c r="BL314" s="203">
        <v>0</v>
      </c>
      <c r="BM314" s="203">
        <v>0</v>
      </c>
      <c r="BN314" s="203">
        <v>0</v>
      </c>
      <c r="BO314" s="208"/>
      <c r="BP314" s="203">
        <v>0</v>
      </c>
      <c r="BQ314" s="203">
        <v>0</v>
      </c>
      <c r="BR314" s="203">
        <v>0</v>
      </c>
      <c r="BS314" s="203">
        <v>0</v>
      </c>
      <c r="BT314" s="203">
        <v>0</v>
      </c>
      <c r="BU314" s="208"/>
      <c r="BV314" s="203">
        <v>0</v>
      </c>
      <c r="BW314" s="203">
        <v>0</v>
      </c>
      <c r="BX314" s="203">
        <v>0</v>
      </c>
      <c r="BY314" s="203">
        <v>0</v>
      </c>
      <c r="BZ314" s="203">
        <v>0</v>
      </c>
      <c r="CA314" s="208"/>
      <c r="CB314" s="203">
        <v>0</v>
      </c>
      <c r="CC314" s="203">
        <v>0</v>
      </c>
      <c r="CD314" s="203">
        <v>0</v>
      </c>
      <c r="CE314" s="203">
        <v>0</v>
      </c>
      <c r="CF314" s="203">
        <v>0</v>
      </c>
      <c r="CG314" s="208"/>
      <c r="CH314" s="203">
        <v>0</v>
      </c>
      <c r="CI314" s="203">
        <v>0</v>
      </c>
      <c r="CJ314" s="203">
        <v>0</v>
      </c>
      <c r="CK314" s="203">
        <v>0</v>
      </c>
      <c r="CL314" s="203">
        <v>0</v>
      </c>
      <c r="CM314" s="208"/>
    </row>
    <row r="315" spans="1:91" ht="12.75" customHeight="1" x14ac:dyDescent="0.2">
      <c r="A315" s="107" t="s">
        <v>110</v>
      </c>
      <c r="B315" s="203">
        <v>0</v>
      </c>
      <c r="C315" s="203">
        <v>0</v>
      </c>
      <c r="D315" s="203">
        <v>0</v>
      </c>
      <c r="E315" s="203">
        <v>0</v>
      </c>
      <c r="F315" s="203">
        <v>0</v>
      </c>
      <c r="G315" s="208"/>
      <c r="H315" s="203">
        <v>0</v>
      </c>
      <c r="I315" s="203">
        <v>0</v>
      </c>
      <c r="J315" s="203">
        <v>0</v>
      </c>
      <c r="K315" s="203">
        <v>0</v>
      </c>
      <c r="L315" s="203">
        <v>0</v>
      </c>
      <c r="M315" s="208"/>
      <c r="N315" s="203">
        <v>0</v>
      </c>
      <c r="O315" s="203">
        <v>0</v>
      </c>
      <c r="P315" s="203">
        <v>0</v>
      </c>
      <c r="Q315" s="203">
        <v>0</v>
      </c>
      <c r="R315" s="203">
        <v>0</v>
      </c>
      <c r="S315" s="208"/>
      <c r="T315" s="203">
        <v>0</v>
      </c>
      <c r="U315" s="203">
        <v>0</v>
      </c>
      <c r="V315" s="203">
        <v>0</v>
      </c>
      <c r="W315" s="203">
        <v>0</v>
      </c>
      <c r="X315" s="203">
        <v>0</v>
      </c>
      <c r="Y315" s="208"/>
      <c r="Z315" s="203">
        <v>0</v>
      </c>
      <c r="AA315" s="203">
        <v>0</v>
      </c>
      <c r="AB315" s="203">
        <v>0</v>
      </c>
      <c r="AC315" s="203">
        <v>0</v>
      </c>
      <c r="AD315" s="203">
        <v>0</v>
      </c>
      <c r="AE315" s="208"/>
      <c r="AF315" s="203">
        <v>0</v>
      </c>
      <c r="AG315" s="203">
        <v>0</v>
      </c>
      <c r="AH315" s="203">
        <v>0</v>
      </c>
      <c r="AI315" s="203">
        <v>0</v>
      </c>
      <c r="AJ315" s="203">
        <v>0</v>
      </c>
      <c r="AK315" s="208"/>
      <c r="AL315" s="203">
        <v>0</v>
      </c>
      <c r="AM315" s="203">
        <v>0</v>
      </c>
      <c r="AN315" s="203">
        <v>0</v>
      </c>
      <c r="AO315" s="203">
        <v>0</v>
      </c>
      <c r="AP315" s="203">
        <v>0</v>
      </c>
      <c r="AQ315" s="208"/>
      <c r="AR315" s="203">
        <v>0</v>
      </c>
      <c r="AS315" s="203">
        <v>0</v>
      </c>
      <c r="AT315" s="203">
        <v>0</v>
      </c>
      <c r="AU315" s="203">
        <v>0</v>
      </c>
      <c r="AV315" s="203">
        <v>0</v>
      </c>
      <c r="AW315" s="208"/>
      <c r="AX315" s="203">
        <v>0</v>
      </c>
      <c r="AY315" s="203">
        <v>0</v>
      </c>
      <c r="AZ315" s="203">
        <v>0</v>
      </c>
      <c r="BA315" s="203">
        <v>0</v>
      </c>
      <c r="BB315" s="203">
        <v>0</v>
      </c>
      <c r="BC315" s="208"/>
      <c r="BD315" s="203">
        <v>0</v>
      </c>
      <c r="BE315" s="203">
        <v>0</v>
      </c>
      <c r="BF315" s="203">
        <v>0</v>
      </c>
      <c r="BG315" s="203">
        <v>0</v>
      </c>
      <c r="BH315" s="203">
        <v>0</v>
      </c>
      <c r="BI315" s="208"/>
      <c r="BJ315" s="203">
        <v>0</v>
      </c>
      <c r="BK315" s="203">
        <v>0</v>
      </c>
      <c r="BL315" s="203">
        <v>0</v>
      </c>
      <c r="BM315" s="203">
        <v>0</v>
      </c>
      <c r="BN315" s="203">
        <v>0</v>
      </c>
      <c r="BO315" s="208"/>
      <c r="BP315" s="203">
        <v>0</v>
      </c>
      <c r="BQ315" s="203">
        <v>0</v>
      </c>
      <c r="BR315" s="203">
        <v>0</v>
      </c>
      <c r="BS315" s="203">
        <v>0</v>
      </c>
      <c r="BT315" s="203">
        <v>0</v>
      </c>
      <c r="BU315" s="208"/>
      <c r="BV315" s="203">
        <v>0</v>
      </c>
      <c r="BW315" s="203">
        <v>0</v>
      </c>
      <c r="BX315" s="203">
        <v>0</v>
      </c>
      <c r="BY315" s="203">
        <v>0</v>
      </c>
      <c r="BZ315" s="203">
        <v>0</v>
      </c>
      <c r="CA315" s="208"/>
      <c r="CB315" s="203">
        <v>0</v>
      </c>
      <c r="CC315" s="203">
        <v>0</v>
      </c>
      <c r="CD315" s="203">
        <v>0</v>
      </c>
      <c r="CE315" s="203">
        <v>0</v>
      </c>
      <c r="CF315" s="203">
        <v>0</v>
      </c>
      <c r="CG315" s="208"/>
      <c r="CH315" s="203">
        <v>0</v>
      </c>
      <c r="CI315" s="203">
        <v>0</v>
      </c>
      <c r="CJ315" s="203">
        <v>0</v>
      </c>
      <c r="CK315" s="203">
        <v>0</v>
      </c>
      <c r="CL315" s="203">
        <v>0</v>
      </c>
      <c r="CM315" s="208"/>
    </row>
    <row r="316" spans="1:91" ht="12.75" customHeight="1" x14ac:dyDescent="0.2">
      <c r="A316" s="107" t="s">
        <v>111</v>
      </c>
      <c r="B316" s="203">
        <v>0</v>
      </c>
      <c r="C316" s="203">
        <v>0</v>
      </c>
      <c r="D316" s="203">
        <v>0</v>
      </c>
      <c r="E316" s="203">
        <v>0</v>
      </c>
      <c r="F316" s="203">
        <v>0</v>
      </c>
      <c r="G316" s="208"/>
      <c r="H316" s="203">
        <v>0</v>
      </c>
      <c r="I316" s="203">
        <v>0</v>
      </c>
      <c r="J316" s="203">
        <v>0</v>
      </c>
      <c r="K316" s="203">
        <v>0</v>
      </c>
      <c r="L316" s="203">
        <v>0</v>
      </c>
      <c r="M316" s="208"/>
      <c r="N316" s="203">
        <v>0</v>
      </c>
      <c r="O316" s="203">
        <v>0</v>
      </c>
      <c r="P316" s="203">
        <v>0</v>
      </c>
      <c r="Q316" s="203">
        <v>0</v>
      </c>
      <c r="R316" s="203">
        <v>0</v>
      </c>
      <c r="S316" s="208"/>
      <c r="T316" s="203">
        <v>0</v>
      </c>
      <c r="U316" s="203">
        <v>0</v>
      </c>
      <c r="V316" s="203">
        <v>0</v>
      </c>
      <c r="W316" s="203">
        <v>0</v>
      </c>
      <c r="X316" s="203">
        <v>0</v>
      </c>
      <c r="Y316" s="208"/>
      <c r="Z316" s="203">
        <v>0</v>
      </c>
      <c r="AA316" s="203">
        <v>0</v>
      </c>
      <c r="AB316" s="203">
        <v>0</v>
      </c>
      <c r="AC316" s="203">
        <v>0</v>
      </c>
      <c r="AD316" s="203">
        <v>0</v>
      </c>
      <c r="AE316" s="208"/>
      <c r="AF316" s="203">
        <v>0</v>
      </c>
      <c r="AG316" s="203">
        <v>0</v>
      </c>
      <c r="AH316" s="203">
        <v>0</v>
      </c>
      <c r="AI316" s="203">
        <v>0</v>
      </c>
      <c r="AJ316" s="203">
        <v>0</v>
      </c>
      <c r="AK316" s="208"/>
      <c r="AL316" s="203">
        <v>0</v>
      </c>
      <c r="AM316" s="203">
        <v>0</v>
      </c>
      <c r="AN316" s="203">
        <v>0</v>
      </c>
      <c r="AO316" s="203">
        <v>0</v>
      </c>
      <c r="AP316" s="203">
        <v>0</v>
      </c>
      <c r="AQ316" s="208"/>
      <c r="AR316" s="203">
        <v>0</v>
      </c>
      <c r="AS316" s="203">
        <v>0</v>
      </c>
      <c r="AT316" s="203">
        <v>0</v>
      </c>
      <c r="AU316" s="203">
        <v>0</v>
      </c>
      <c r="AV316" s="203">
        <v>0</v>
      </c>
      <c r="AW316" s="208"/>
      <c r="AX316" s="203">
        <v>0</v>
      </c>
      <c r="AY316" s="203">
        <v>0</v>
      </c>
      <c r="AZ316" s="203">
        <v>0</v>
      </c>
      <c r="BA316" s="203">
        <v>0</v>
      </c>
      <c r="BB316" s="203">
        <v>0</v>
      </c>
      <c r="BC316" s="208"/>
      <c r="BD316" s="203">
        <v>0</v>
      </c>
      <c r="BE316" s="203">
        <v>0</v>
      </c>
      <c r="BF316" s="203">
        <v>0</v>
      </c>
      <c r="BG316" s="203">
        <v>0</v>
      </c>
      <c r="BH316" s="203">
        <v>0</v>
      </c>
      <c r="BI316" s="208"/>
      <c r="BJ316" s="203">
        <v>0</v>
      </c>
      <c r="BK316" s="203">
        <v>0</v>
      </c>
      <c r="BL316" s="203">
        <v>0</v>
      </c>
      <c r="BM316" s="203">
        <v>0</v>
      </c>
      <c r="BN316" s="203">
        <v>0</v>
      </c>
      <c r="BO316" s="208"/>
      <c r="BP316" s="203">
        <v>0</v>
      </c>
      <c r="BQ316" s="203">
        <v>0</v>
      </c>
      <c r="BR316" s="203">
        <v>0</v>
      </c>
      <c r="BS316" s="203">
        <v>0</v>
      </c>
      <c r="BT316" s="203">
        <v>0</v>
      </c>
      <c r="BU316" s="208"/>
      <c r="BV316" s="203">
        <v>0</v>
      </c>
      <c r="BW316" s="203">
        <v>0</v>
      </c>
      <c r="BX316" s="203">
        <v>0</v>
      </c>
      <c r="BY316" s="203">
        <v>0</v>
      </c>
      <c r="BZ316" s="203">
        <v>0</v>
      </c>
      <c r="CA316" s="208"/>
      <c r="CB316" s="203">
        <v>0</v>
      </c>
      <c r="CC316" s="203">
        <v>0</v>
      </c>
      <c r="CD316" s="203">
        <v>0</v>
      </c>
      <c r="CE316" s="203">
        <v>0</v>
      </c>
      <c r="CF316" s="203">
        <v>0</v>
      </c>
      <c r="CG316" s="208"/>
      <c r="CH316" s="203">
        <v>0</v>
      </c>
      <c r="CI316" s="203">
        <v>0</v>
      </c>
      <c r="CJ316" s="203">
        <v>0</v>
      </c>
      <c r="CK316" s="203">
        <v>0</v>
      </c>
      <c r="CL316" s="203">
        <v>0</v>
      </c>
      <c r="CM316" s="208"/>
    </row>
    <row r="317" spans="1:91" ht="12.75" customHeight="1" x14ac:dyDescent="0.2">
      <c r="A317" s="107" t="s">
        <v>132</v>
      </c>
      <c r="B317" s="203">
        <v>0</v>
      </c>
      <c r="C317" s="203">
        <v>0</v>
      </c>
      <c r="D317" s="203">
        <v>0</v>
      </c>
      <c r="E317" s="203">
        <v>0</v>
      </c>
      <c r="F317" s="203">
        <v>0</v>
      </c>
      <c r="G317" s="208"/>
      <c r="H317" s="203">
        <v>0</v>
      </c>
      <c r="I317" s="203">
        <v>0</v>
      </c>
      <c r="J317" s="203">
        <v>0</v>
      </c>
      <c r="K317" s="203">
        <v>0</v>
      </c>
      <c r="L317" s="203">
        <v>0</v>
      </c>
      <c r="M317" s="208"/>
      <c r="N317" s="203">
        <v>0</v>
      </c>
      <c r="O317" s="203">
        <v>0</v>
      </c>
      <c r="P317" s="203">
        <v>0</v>
      </c>
      <c r="Q317" s="203">
        <v>0</v>
      </c>
      <c r="R317" s="203">
        <v>0</v>
      </c>
      <c r="S317" s="208"/>
      <c r="T317" s="203">
        <v>0</v>
      </c>
      <c r="U317" s="203">
        <v>0</v>
      </c>
      <c r="V317" s="203">
        <v>0</v>
      </c>
      <c r="W317" s="203">
        <v>0</v>
      </c>
      <c r="X317" s="203">
        <v>0</v>
      </c>
      <c r="Y317" s="208"/>
      <c r="Z317" s="203">
        <v>0</v>
      </c>
      <c r="AA317" s="203">
        <v>0</v>
      </c>
      <c r="AB317" s="203">
        <v>0</v>
      </c>
      <c r="AC317" s="203">
        <v>0</v>
      </c>
      <c r="AD317" s="203">
        <v>0</v>
      </c>
      <c r="AE317" s="208"/>
      <c r="AF317" s="203">
        <v>0</v>
      </c>
      <c r="AG317" s="203">
        <v>0</v>
      </c>
      <c r="AH317" s="203">
        <v>0</v>
      </c>
      <c r="AI317" s="203">
        <v>0</v>
      </c>
      <c r="AJ317" s="203">
        <v>0</v>
      </c>
      <c r="AK317" s="208"/>
      <c r="AL317" s="203">
        <v>0</v>
      </c>
      <c r="AM317" s="203">
        <v>0</v>
      </c>
      <c r="AN317" s="203">
        <v>0</v>
      </c>
      <c r="AO317" s="203">
        <v>0</v>
      </c>
      <c r="AP317" s="203">
        <v>0</v>
      </c>
      <c r="AQ317" s="208"/>
      <c r="AR317" s="203">
        <v>0</v>
      </c>
      <c r="AS317" s="203">
        <v>0</v>
      </c>
      <c r="AT317" s="203">
        <v>0</v>
      </c>
      <c r="AU317" s="203">
        <v>0</v>
      </c>
      <c r="AV317" s="203">
        <v>0</v>
      </c>
      <c r="AW317" s="208"/>
      <c r="AX317" s="203">
        <v>0</v>
      </c>
      <c r="AY317" s="203">
        <v>0</v>
      </c>
      <c r="AZ317" s="203">
        <v>0</v>
      </c>
      <c r="BA317" s="203">
        <v>0</v>
      </c>
      <c r="BB317" s="203">
        <v>0</v>
      </c>
      <c r="BC317" s="208"/>
      <c r="BD317" s="203">
        <v>0</v>
      </c>
      <c r="BE317" s="203">
        <v>0</v>
      </c>
      <c r="BF317" s="203">
        <v>0</v>
      </c>
      <c r="BG317" s="203">
        <v>0</v>
      </c>
      <c r="BH317" s="203">
        <v>0</v>
      </c>
      <c r="BI317" s="208"/>
      <c r="BJ317" s="203">
        <v>0</v>
      </c>
      <c r="BK317" s="203">
        <v>0</v>
      </c>
      <c r="BL317" s="203">
        <v>0</v>
      </c>
      <c r="BM317" s="203">
        <v>0</v>
      </c>
      <c r="BN317" s="203">
        <v>0</v>
      </c>
      <c r="BO317" s="208"/>
      <c r="BP317" s="203">
        <v>0</v>
      </c>
      <c r="BQ317" s="203">
        <v>0</v>
      </c>
      <c r="BR317" s="203">
        <v>0</v>
      </c>
      <c r="BS317" s="203">
        <v>0</v>
      </c>
      <c r="BT317" s="203">
        <v>0</v>
      </c>
      <c r="BU317" s="208"/>
      <c r="BV317" s="203">
        <v>0</v>
      </c>
      <c r="BW317" s="203">
        <v>0</v>
      </c>
      <c r="BX317" s="203">
        <v>0</v>
      </c>
      <c r="BY317" s="203">
        <v>0</v>
      </c>
      <c r="BZ317" s="203">
        <v>0</v>
      </c>
      <c r="CA317" s="208"/>
      <c r="CB317" s="203">
        <v>0</v>
      </c>
      <c r="CC317" s="203">
        <v>0</v>
      </c>
      <c r="CD317" s="203">
        <v>0</v>
      </c>
      <c r="CE317" s="203">
        <v>0</v>
      </c>
      <c r="CF317" s="203">
        <v>0</v>
      </c>
      <c r="CG317" s="208"/>
      <c r="CH317" s="203">
        <v>0</v>
      </c>
      <c r="CI317" s="203">
        <v>0</v>
      </c>
      <c r="CJ317" s="203">
        <v>0</v>
      </c>
      <c r="CK317" s="203">
        <v>0</v>
      </c>
      <c r="CL317" s="203">
        <v>0</v>
      </c>
      <c r="CM317" s="208"/>
    </row>
    <row r="318" spans="1:91" ht="12.75" customHeight="1" x14ac:dyDescent="0.2">
      <c r="A318" s="129" t="s">
        <v>138</v>
      </c>
      <c r="B318" s="154"/>
      <c r="C318" s="174"/>
      <c r="D318" s="174"/>
      <c r="E318" s="174"/>
      <c r="F318" s="174"/>
      <c r="G318" s="208"/>
      <c r="H318" s="174"/>
      <c r="I318" s="174"/>
      <c r="J318" s="174"/>
      <c r="K318" s="174"/>
      <c r="L318" s="174"/>
      <c r="M318" s="208"/>
      <c r="N318" s="154"/>
      <c r="O318" s="174"/>
      <c r="P318" s="174"/>
      <c r="Q318" s="174"/>
      <c r="R318" s="174"/>
      <c r="S318" s="208"/>
      <c r="T318" s="154"/>
      <c r="U318" s="174"/>
      <c r="V318" s="174"/>
      <c r="W318" s="174"/>
      <c r="X318" s="174"/>
      <c r="Y318" s="208"/>
      <c r="Z318" s="154"/>
      <c r="AA318" s="174"/>
      <c r="AB318" s="174"/>
      <c r="AC318" s="174"/>
      <c r="AD318" s="174"/>
      <c r="AE318" s="208"/>
      <c r="AF318" s="154"/>
      <c r="AG318" s="174"/>
      <c r="AH318" s="174"/>
      <c r="AI318" s="174"/>
      <c r="AJ318" s="174"/>
      <c r="AK318" s="208"/>
      <c r="AL318" s="154"/>
      <c r="AM318" s="174"/>
      <c r="AN318" s="174"/>
      <c r="AO318" s="174"/>
      <c r="AP318" s="174"/>
      <c r="AQ318" s="208"/>
      <c r="AR318" s="154"/>
      <c r="AS318" s="174"/>
      <c r="AT318" s="174"/>
      <c r="AU318" s="174"/>
      <c r="AV318" s="174"/>
      <c r="AW318" s="208"/>
      <c r="AX318" s="154"/>
      <c r="AY318" s="174"/>
      <c r="AZ318" s="174"/>
      <c r="BA318" s="174"/>
      <c r="BB318" s="174"/>
      <c r="BC318" s="208"/>
      <c r="BD318" s="154"/>
      <c r="BE318" s="174"/>
      <c r="BF318" s="174"/>
      <c r="BG318" s="174"/>
      <c r="BH318" s="174"/>
      <c r="BI318" s="208"/>
      <c r="BJ318" s="154"/>
      <c r="BK318" s="174"/>
      <c r="BL318" s="174"/>
      <c r="BM318" s="174"/>
      <c r="BN318" s="174"/>
      <c r="BO318" s="208"/>
      <c r="BP318" s="154"/>
      <c r="BQ318" s="174"/>
      <c r="BR318" s="174"/>
      <c r="BS318" s="174"/>
      <c r="BT318" s="174"/>
      <c r="BU318" s="208"/>
      <c r="BV318" s="154"/>
      <c r="BW318" s="174"/>
      <c r="BX318" s="174"/>
      <c r="BY318" s="174"/>
      <c r="BZ318" s="174"/>
      <c r="CA318" s="208"/>
      <c r="CB318" s="154"/>
      <c r="CC318" s="174"/>
      <c r="CD318" s="174"/>
      <c r="CE318" s="174"/>
      <c r="CF318" s="174"/>
      <c r="CG318" s="208"/>
      <c r="CH318" s="154"/>
      <c r="CI318" s="174"/>
      <c r="CJ318" s="174"/>
      <c r="CK318" s="174"/>
      <c r="CL318" s="174"/>
      <c r="CM318" s="208"/>
    </row>
    <row r="319" spans="1:91" ht="12.75" customHeight="1" x14ac:dyDescent="0.2">
      <c r="A319" s="123" t="s">
        <v>31</v>
      </c>
      <c r="B319" s="167"/>
      <c r="C319" s="145"/>
      <c r="D319" s="145"/>
      <c r="E319" s="145"/>
      <c r="F319" s="145"/>
      <c r="G319" s="208"/>
      <c r="H319" s="145">
        <v>3.3882022776554463E-3</v>
      </c>
      <c r="I319" s="145"/>
      <c r="J319" s="145"/>
      <c r="K319" s="145"/>
      <c r="L319" s="145"/>
      <c r="M319" s="208"/>
      <c r="N319" s="167">
        <v>2.274E-3</v>
      </c>
      <c r="O319" s="145"/>
      <c r="P319" s="145"/>
      <c r="Q319" s="145"/>
      <c r="R319" s="145"/>
      <c r="S319" s="208"/>
      <c r="T319" s="167"/>
      <c r="U319" s="145"/>
      <c r="V319" s="145"/>
      <c r="W319" s="145"/>
      <c r="X319" s="145"/>
      <c r="Y319" s="208"/>
      <c r="Z319" s="167"/>
      <c r="AA319" s="145"/>
      <c r="AB319" s="145"/>
      <c r="AC319" s="145"/>
      <c r="AD319" s="145"/>
      <c r="AE319" s="208"/>
      <c r="AF319" s="167"/>
      <c r="AG319" s="145"/>
      <c r="AH319" s="145"/>
      <c r="AI319" s="145"/>
      <c r="AJ319" s="145"/>
      <c r="AK319" s="208"/>
      <c r="AL319" s="167"/>
      <c r="AM319" s="145"/>
      <c r="AN319" s="145"/>
      <c r="AO319" s="145"/>
      <c r="AP319" s="145"/>
      <c r="AQ319" s="208"/>
      <c r="AR319" s="167"/>
      <c r="AS319" s="145"/>
      <c r="AT319" s="145"/>
      <c r="AU319" s="145"/>
      <c r="AV319" s="145"/>
      <c r="AW319" s="208"/>
      <c r="AX319" s="167"/>
      <c r="AY319" s="145"/>
      <c r="AZ319" s="145"/>
      <c r="BA319" s="145"/>
      <c r="BB319" s="145"/>
      <c r="BC319" s="208"/>
      <c r="BD319" s="167"/>
      <c r="BE319" s="145"/>
      <c r="BF319" s="145"/>
      <c r="BG319" s="145"/>
      <c r="BH319" s="145"/>
      <c r="BI319" s="208"/>
      <c r="BJ319" s="167"/>
      <c r="BK319" s="145"/>
      <c r="BL319" s="145"/>
      <c r="BM319" s="145"/>
      <c r="BN319" s="145"/>
      <c r="BO319" s="208"/>
      <c r="BP319" s="167"/>
      <c r="BQ319" s="145"/>
      <c r="BR319" s="145"/>
      <c r="BS319" s="145"/>
      <c r="BT319" s="145"/>
      <c r="BU319" s="208"/>
      <c r="BV319" s="167"/>
      <c r="BW319" s="145"/>
      <c r="BX319" s="145"/>
      <c r="BY319" s="145"/>
      <c r="BZ319" s="145"/>
      <c r="CA319" s="208"/>
      <c r="CB319" s="167"/>
      <c r="CC319" s="145"/>
      <c r="CD319" s="145"/>
      <c r="CE319" s="145"/>
      <c r="CF319" s="145"/>
      <c r="CG319" s="208"/>
      <c r="CH319" s="167"/>
      <c r="CI319" s="145"/>
      <c r="CJ319" s="145"/>
      <c r="CK319" s="145"/>
      <c r="CL319" s="145"/>
      <c r="CM319" s="208"/>
    </row>
    <row r="320" spans="1:91" ht="12.75" customHeight="1" x14ac:dyDescent="0.2">
      <c r="A320" s="124" t="s">
        <v>32</v>
      </c>
      <c r="B320" s="161">
        <v>3.2483E-3</v>
      </c>
      <c r="C320" s="138"/>
      <c r="D320" s="138"/>
      <c r="E320" s="138"/>
      <c r="F320" s="138"/>
      <c r="G320" s="208"/>
      <c r="H320" s="138">
        <v>2.3053714534903296E-3</v>
      </c>
      <c r="I320" s="138"/>
      <c r="J320" s="138"/>
      <c r="K320" s="138"/>
      <c r="L320" s="138"/>
      <c r="M320" s="208"/>
      <c r="N320" s="161">
        <v>3.3240000000000001E-3</v>
      </c>
      <c r="O320" s="138"/>
      <c r="P320" s="138"/>
      <c r="Q320" s="138"/>
      <c r="R320" s="138"/>
      <c r="S320" s="208"/>
      <c r="T320" s="161"/>
      <c r="U320" s="138"/>
      <c r="V320" s="138"/>
      <c r="W320" s="138"/>
      <c r="X320" s="138"/>
      <c r="Y320" s="208"/>
      <c r="Z320" s="161"/>
      <c r="AA320" s="138"/>
      <c r="AB320" s="138"/>
      <c r="AC320" s="138"/>
      <c r="AD320" s="138"/>
      <c r="AE320" s="208"/>
      <c r="AF320" s="161"/>
      <c r="AG320" s="138"/>
      <c r="AH320" s="138"/>
      <c r="AI320" s="138"/>
      <c r="AJ320" s="138"/>
      <c r="AK320" s="208"/>
      <c r="AL320" s="161"/>
      <c r="AM320" s="138"/>
      <c r="AN320" s="138"/>
      <c r="AO320" s="138"/>
      <c r="AP320" s="138"/>
      <c r="AQ320" s="208"/>
      <c r="AR320" s="161"/>
      <c r="AS320" s="138"/>
      <c r="AT320" s="138"/>
      <c r="AU320" s="138"/>
      <c r="AV320" s="138"/>
      <c r="AW320" s="208"/>
      <c r="AX320" s="161"/>
      <c r="AY320" s="138"/>
      <c r="AZ320" s="138"/>
      <c r="BA320" s="138"/>
      <c r="BB320" s="138"/>
      <c r="BC320" s="208"/>
      <c r="BD320" s="161"/>
      <c r="BE320" s="138"/>
      <c r="BF320" s="138"/>
      <c r="BG320" s="138"/>
      <c r="BH320" s="138"/>
      <c r="BI320" s="208"/>
      <c r="BJ320" s="161"/>
      <c r="BK320" s="138"/>
      <c r="BL320" s="138"/>
      <c r="BM320" s="138"/>
      <c r="BN320" s="138"/>
      <c r="BO320" s="208"/>
      <c r="BP320" s="161"/>
      <c r="BQ320" s="138"/>
      <c r="BR320" s="138"/>
      <c r="BS320" s="138"/>
      <c r="BT320" s="138"/>
      <c r="BU320" s="208"/>
      <c r="BV320" s="161"/>
      <c r="BW320" s="138"/>
      <c r="BX320" s="138"/>
      <c r="BY320" s="138"/>
      <c r="BZ320" s="138"/>
      <c r="CA320" s="208"/>
      <c r="CB320" s="161"/>
      <c r="CC320" s="138"/>
      <c r="CD320" s="138"/>
      <c r="CE320" s="138"/>
      <c r="CF320" s="138"/>
      <c r="CG320" s="208"/>
      <c r="CH320" s="161"/>
      <c r="CI320" s="138"/>
      <c r="CJ320" s="138"/>
      <c r="CK320" s="138"/>
      <c r="CL320" s="138"/>
      <c r="CM320" s="208"/>
    </row>
    <row r="321" spans="1:91" ht="12.75" customHeight="1" x14ac:dyDescent="0.2">
      <c r="A321" s="123" t="s">
        <v>2</v>
      </c>
      <c r="B321" s="162">
        <v>5.8140999999999998E-4</v>
      </c>
      <c r="C321" s="139"/>
      <c r="D321" s="139"/>
      <c r="E321" s="139"/>
      <c r="F321" s="139"/>
      <c r="G321" s="208"/>
      <c r="H321" s="139">
        <v>6.7990774608340165E-4</v>
      </c>
      <c r="I321" s="139"/>
      <c r="J321" s="139"/>
      <c r="K321" s="139"/>
      <c r="L321" s="139"/>
      <c r="M321" s="208"/>
      <c r="N321" s="162">
        <v>4.8500000000000003E-4</v>
      </c>
      <c r="O321" s="139"/>
      <c r="P321" s="139"/>
      <c r="Q321" s="139"/>
      <c r="R321" s="139"/>
      <c r="S321" s="208"/>
      <c r="T321" s="162"/>
      <c r="U321" s="139"/>
      <c r="V321" s="139"/>
      <c r="W321" s="139"/>
      <c r="X321" s="139"/>
      <c r="Y321" s="208"/>
      <c r="Z321" s="162"/>
      <c r="AA321" s="139"/>
      <c r="AB321" s="139"/>
      <c r="AC321" s="139"/>
      <c r="AD321" s="139"/>
      <c r="AE321" s="208"/>
      <c r="AF321" s="162"/>
      <c r="AG321" s="139"/>
      <c r="AH321" s="139"/>
      <c r="AI321" s="139"/>
      <c r="AJ321" s="139"/>
      <c r="AK321" s="208"/>
      <c r="AL321" s="162"/>
      <c r="AM321" s="139"/>
      <c r="AN321" s="139"/>
      <c r="AO321" s="139"/>
      <c r="AP321" s="139"/>
      <c r="AQ321" s="208"/>
      <c r="AR321" s="162"/>
      <c r="AS321" s="139"/>
      <c r="AT321" s="139"/>
      <c r="AU321" s="139"/>
      <c r="AV321" s="139"/>
      <c r="AW321" s="208"/>
      <c r="AX321" s="162"/>
      <c r="AY321" s="139"/>
      <c r="AZ321" s="139"/>
      <c r="BA321" s="139"/>
      <c r="BB321" s="139"/>
      <c r="BC321" s="208"/>
      <c r="BD321" s="162"/>
      <c r="BE321" s="139"/>
      <c r="BF321" s="139"/>
      <c r="BG321" s="139"/>
      <c r="BH321" s="139"/>
      <c r="BI321" s="208"/>
      <c r="BJ321" s="162"/>
      <c r="BK321" s="139"/>
      <c r="BL321" s="139"/>
      <c r="BM321" s="139"/>
      <c r="BN321" s="139"/>
      <c r="BO321" s="208"/>
      <c r="BP321" s="162"/>
      <c r="BQ321" s="139"/>
      <c r="BR321" s="139"/>
      <c r="BS321" s="139"/>
      <c r="BT321" s="139"/>
      <c r="BU321" s="208"/>
      <c r="BV321" s="162"/>
      <c r="BW321" s="139"/>
      <c r="BX321" s="139"/>
      <c r="BY321" s="139"/>
      <c r="BZ321" s="139"/>
      <c r="CA321" s="208"/>
      <c r="CB321" s="162"/>
      <c r="CC321" s="139"/>
      <c r="CD321" s="139"/>
      <c r="CE321" s="139"/>
      <c r="CF321" s="139"/>
      <c r="CG321" s="208"/>
      <c r="CH321" s="162"/>
      <c r="CI321" s="139"/>
      <c r="CJ321" s="139"/>
      <c r="CK321" s="139"/>
      <c r="CL321" s="139"/>
      <c r="CM321" s="208"/>
    </row>
    <row r="322" spans="1:91" ht="12.75" customHeight="1" x14ac:dyDescent="0.2">
      <c r="A322" s="124" t="s">
        <v>3</v>
      </c>
      <c r="B322" s="161">
        <v>4.3208999999999999E-3</v>
      </c>
      <c r="C322" s="138"/>
      <c r="D322" s="138"/>
      <c r="E322" s="138"/>
      <c r="F322" s="138"/>
      <c r="G322" s="208"/>
      <c r="H322" s="138">
        <v>3.267852259781821E-3</v>
      </c>
      <c r="I322" s="138"/>
      <c r="J322" s="138"/>
      <c r="K322" s="138"/>
      <c r="L322" s="138"/>
      <c r="M322" s="208"/>
      <c r="N322" s="161">
        <v>3.0460000000000001E-3</v>
      </c>
      <c r="O322" s="138"/>
      <c r="P322" s="138"/>
      <c r="Q322" s="138"/>
      <c r="R322" s="138"/>
      <c r="S322" s="208"/>
      <c r="T322" s="161"/>
      <c r="U322" s="138"/>
      <c r="V322" s="138"/>
      <c r="W322" s="138"/>
      <c r="X322" s="138"/>
      <c r="Y322" s="208"/>
      <c r="Z322" s="161"/>
      <c r="AA322" s="138"/>
      <c r="AB322" s="138"/>
      <c r="AC322" s="138"/>
      <c r="AD322" s="138"/>
      <c r="AE322" s="208"/>
      <c r="AF322" s="161"/>
      <c r="AG322" s="138"/>
      <c r="AH322" s="138"/>
      <c r="AI322" s="138"/>
      <c r="AJ322" s="138"/>
      <c r="AK322" s="208"/>
      <c r="AL322" s="161"/>
      <c r="AM322" s="138"/>
      <c r="AN322" s="138"/>
      <c r="AO322" s="138"/>
      <c r="AP322" s="138"/>
      <c r="AQ322" s="208"/>
      <c r="AR322" s="161"/>
      <c r="AS322" s="138"/>
      <c r="AT322" s="138"/>
      <c r="AU322" s="138"/>
      <c r="AV322" s="138"/>
      <c r="AW322" s="208"/>
      <c r="AX322" s="161"/>
      <c r="AY322" s="138"/>
      <c r="AZ322" s="138"/>
      <c r="BA322" s="138"/>
      <c r="BB322" s="138"/>
      <c r="BC322" s="208"/>
      <c r="BD322" s="161"/>
      <c r="BE322" s="138"/>
      <c r="BF322" s="138"/>
      <c r="BG322" s="138"/>
      <c r="BH322" s="138"/>
      <c r="BI322" s="208"/>
      <c r="BJ322" s="161"/>
      <c r="BK322" s="138"/>
      <c r="BL322" s="138"/>
      <c r="BM322" s="138"/>
      <c r="BN322" s="138"/>
      <c r="BO322" s="208"/>
      <c r="BP322" s="161"/>
      <c r="BQ322" s="138"/>
      <c r="BR322" s="138"/>
      <c r="BS322" s="138"/>
      <c r="BT322" s="138"/>
      <c r="BU322" s="208"/>
      <c r="BV322" s="161"/>
      <c r="BW322" s="138"/>
      <c r="BX322" s="138"/>
      <c r="BY322" s="138"/>
      <c r="BZ322" s="138"/>
      <c r="CA322" s="208"/>
      <c r="CB322" s="161"/>
      <c r="CC322" s="138"/>
      <c r="CD322" s="138"/>
      <c r="CE322" s="138"/>
      <c r="CF322" s="138"/>
      <c r="CG322" s="208"/>
      <c r="CH322" s="161"/>
      <c r="CI322" s="138"/>
      <c r="CJ322" s="138"/>
      <c r="CK322" s="138"/>
      <c r="CL322" s="138"/>
      <c r="CM322" s="208"/>
    </row>
    <row r="323" spans="1:91" ht="12.75" customHeight="1" x14ac:dyDescent="0.2">
      <c r="A323" s="123" t="s">
        <v>4</v>
      </c>
      <c r="B323" s="162">
        <v>3.0054999999999999E-3</v>
      </c>
      <c r="C323" s="139"/>
      <c r="D323" s="139"/>
      <c r="E323" s="139"/>
      <c r="F323" s="139"/>
      <c r="G323" s="208"/>
      <c r="H323" s="139">
        <v>3.4535864664703713E-3</v>
      </c>
      <c r="I323" s="139"/>
      <c r="J323" s="139"/>
      <c r="K323" s="139"/>
      <c r="L323" s="139"/>
      <c r="M323" s="208"/>
      <c r="N323" s="162">
        <v>3.0010000000000002E-3</v>
      </c>
      <c r="O323" s="139"/>
      <c r="P323" s="139"/>
      <c r="Q323" s="139"/>
      <c r="R323" s="139"/>
      <c r="S323" s="208"/>
      <c r="T323" s="162"/>
      <c r="U323" s="139"/>
      <c r="V323" s="139"/>
      <c r="W323" s="139"/>
      <c r="X323" s="139"/>
      <c r="Y323" s="208"/>
      <c r="Z323" s="162"/>
      <c r="AA323" s="139"/>
      <c r="AB323" s="139"/>
      <c r="AC323" s="139"/>
      <c r="AD323" s="139"/>
      <c r="AE323" s="208"/>
      <c r="AF323" s="162"/>
      <c r="AG323" s="139"/>
      <c r="AH323" s="139"/>
      <c r="AI323" s="139"/>
      <c r="AJ323" s="139"/>
      <c r="AK323" s="208"/>
      <c r="AL323" s="162"/>
      <c r="AM323" s="139"/>
      <c r="AN323" s="139"/>
      <c r="AO323" s="139"/>
      <c r="AP323" s="139"/>
      <c r="AQ323" s="208"/>
      <c r="AR323" s="162"/>
      <c r="AS323" s="139"/>
      <c r="AT323" s="139"/>
      <c r="AU323" s="139"/>
      <c r="AV323" s="139"/>
      <c r="AW323" s="208"/>
      <c r="AX323" s="162"/>
      <c r="AY323" s="139"/>
      <c r="AZ323" s="139"/>
      <c r="BA323" s="139"/>
      <c r="BB323" s="139"/>
      <c r="BC323" s="208"/>
      <c r="BD323" s="162"/>
      <c r="BE323" s="139"/>
      <c r="BF323" s="139"/>
      <c r="BG323" s="139"/>
      <c r="BH323" s="139"/>
      <c r="BI323" s="208"/>
      <c r="BJ323" s="162"/>
      <c r="BK323" s="139"/>
      <c r="BL323" s="139"/>
      <c r="BM323" s="139"/>
      <c r="BN323" s="139"/>
      <c r="BO323" s="208"/>
      <c r="BP323" s="162"/>
      <c r="BQ323" s="139"/>
      <c r="BR323" s="139"/>
      <c r="BS323" s="139"/>
      <c r="BT323" s="139"/>
      <c r="BU323" s="208"/>
      <c r="BV323" s="162"/>
      <c r="BW323" s="139"/>
      <c r="BX323" s="139"/>
      <c r="BY323" s="139"/>
      <c r="BZ323" s="139"/>
      <c r="CA323" s="208"/>
      <c r="CB323" s="162"/>
      <c r="CC323" s="139"/>
      <c r="CD323" s="139"/>
      <c r="CE323" s="139"/>
      <c r="CF323" s="139"/>
      <c r="CG323" s="208"/>
      <c r="CH323" s="162"/>
      <c r="CI323" s="139"/>
      <c r="CJ323" s="139"/>
      <c r="CK323" s="139"/>
      <c r="CL323" s="139"/>
      <c r="CM323" s="208"/>
    </row>
    <row r="324" spans="1:91" ht="12.75" customHeight="1" x14ac:dyDescent="0.2">
      <c r="A324" s="123" t="s">
        <v>5</v>
      </c>
      <c r="B324" s="162">
        <v>4.4415000000000001E-3</v>
      </c>
      <c r="C324" s="139"/>
      <c r="D324" s="139"/>
      <c r="E324" s="139"/>
      <c r="F324" s="139"/>
      <c r="G324" s="208"/>
      <c r="H324" s="139">
        <v>6.5037309327255748E-3</v>
      </c>
      <c r="I324" s="139"/>
      <c r="J324" s="139"/>
      <c r="K324" s="139"/>
      <c r="L324" s="139"/>
      <c r="M324" s="208"/>
      <c r="N324" s="162">
        <v>6.2630000000000003E-3</v>
      </c>
      <c r="O324" s="139"/>
      <c r="P324" s="139"/>
      <c r="Q324" s="139"/>
      <c r="R324" s="139"/>
      <c r="S324" s="208"/>
      <c r="T324" s="162"/>
      <c r="U324" s="139"/>
      <c r="V324" s="139"/>
      <c r="W324" s="139"/>
      <c r="X324" s="139"/>
      <c r="Y324" s="208"/>
      <c r="Z324" s="162"/>
      <c r="AA324" s="139"/>
      <c r="AB324" s="139"/>
      <c r="AC324" s="139"/>
      <c r="AD324" s="139"/>
      <c r="AE324" s="208"/>
      <c r="AF324" s="162"/>
      <c r="AG324" s="139"/>
      <c r="AH324" s="139"/>
      <c r="AI324" s="139"/>
      <c r="AJ324" s="139"/>
      <c r="AK324" s="208"/>
      <c r="AL324" s="162"/>
      <c r="AM324" s="139"/>
      <c r="AN324" s="139"/>
      <c r="AO324" s="139"/>
      <c r="AP324" s="139"/>
      <c r="AQ324" s="208"/>
      <c r="AR324" s="162"/>
      <c r="AS324" s="139"/>
      <c r="AT324" s="139"/>
      <c r="AU324" s="139"/>
      <c r="AV324" s="139"/>
      <c r="AW324" s="208"/>
      <c r="AX324" s="162"/>
      <c r="AY324" s="139"/>
      <c r="AZ324" s="139"/>
      <c r="BA324" s="139"/>
      <c r="BB324" s="139"/>
      <c r="BC324" s="208"/>
      <c r="BD324" s="162"/>
      <c r="BE324" s="139"/>
      <c r="BF324" s="139"/>
      <c r="BG324" s="139"/>
      <c r="BH324" s="139"/>
      <c r="BI324" s="208"/>
      <c r="BJ324" s="162"/>
      <c r="BK324" s="139"/>
      <c r="BL324" s="139"/>
      <c r="BM324" s="139"/>
      <c r="BN324" s="139"/>
      <c r="BO324" s="208"/>
      <c r="BP324" s="162"/>
      <c r="BQ324" s="139"/>
      <c r="BR324" s="139"/>
      <c r="BS324" s="139"/>
      <c r="BT324" s="139"/>
      <c r="BU324" s="208"/>
      <c r="BV324" s="162"/>
      <c r="BW324" s="139"/>
      <c r="BX324" s="139"/>
      <c r="BY324" s="139"/>
      <c r="BZ324" s="139"/>
      <c r="CA324" s="208"/>
      <c r="CB324" s="162"/>
      <c r="CC324" s="139"/>
      <c r="CD324" s="139"/>
      <c r="CE324" s="139"/>
      <c r="CF324" s="139"/>
      <c r="CG324" s="208"/>
      <c r="CH324" s="162"/>
      <c r="CI324" s="139"/>
      <c r="CJ324" s="139"/>
      <c r="CK324" s="139"/>
      <c r="CL324" s="139"/>
      <c r="CM324" s="208"/>
    </row>
    <row r="325" spans="1:91" ht="12.75" customHeight="1" x14ac:dyDescent="0.2">
      <c r="A325" s="125" t="s">
        <v>6</v>
      </c>
      <c r="B325" s="162">
        <v>8.9304E-4</v>
      </c>
      <c r="C325" s="139"/>
      <c r="D325" s="139"/>
      <c r="E325" s="139"/>
      <c r="F325" s="139"/>
      <c r="G325" s="208"/>
      <c r="H325" s="139">
        <v>6.1449162359872615E-4</v>
      </c>
      <c r="I325" s="139"/>
      <c r="J325" s="139"/>
      <c r="K325" s="139"/>
      <c r="L325" s="139"/>
      <c r="M325" s="208"/>
      <c r="N325" s="162">
        <v>1.2144999999999999E-3</v>
      </c>
      <c r="O325" s="139"/>
      <c r="P325" s="139"/>
      <c r="Q325" s="139"/>
      <c r="R325" s="139"/>
      <c r="S325" s="208"/>
      <c r="T325" s="162"/>
      <c r="U325" s="139"/>
      <c r="V325" s="139"/>
      <c r="W325" s="139"/>
      <c r="X325" s="139"/>
      <c r="Y325" s="208"/>
      <c r="Z325" s="162"/>
      <c r="AA325" s="139"/>
      <c r="AB325" s="139"/>
      <c r="AC325" s="139"/>
      <c r="AD325" s="139"/>
      <c r="AE325" s="208"/>
      <c r="AF325" s="162"/>
      <c r="AG325" s="139"/>
      <c r="AH325" s="139"/>
      <c r="AI325" s="139"/>
      <c r="AJ325" s="139"/>
      <c r="AK325" s="208"/>
      <c r="AL325" s="162"/>
      <c r="AM325" s="139"/>
      <c r="AN325" s="139"/>
      <c r="AO325" s="139"/>
      <c r="AP325" s="139"/>
      <c r="AQ325" s="208"/>
      <c r="AR325" s="162"/>
      <c r="AS325" s="139"/>
      <c r="AT325" s="139"/>
      <c r="AU325" s="139"/>
      <c r="AV325" s="139"/>
      <c r="AW325" s="208"/>
      <c r="AX325" s="162"/>
      <c r="AY325" s="139"/>
      <c r="AZ325" s="139"/>
      <c r="BA325" s="139"/>
      <c r="BB325" s="139"/>
      <c r="BC325" s="208"/>
      <c r="BD325" s="162"/>
      <c r="BE325" s="139"/>
      <c r="BF325" s="139"/>
      <c r="BG325" s="139"/>
      <c r="BH325" s="139"/>
      <c r="BI325" s="208"/>
      <c r="BJ325" s="162"/>
      <c r="BK325" s="139"/>
      <c r="BL325" s="139"/>
      <c r="BM325" s="139"/>
      <c r="BN325" s="139"/>
      <c r="BO325" s="208"/>
      <c r="BP325" s="162"/>
      <c r="BQ325" s="139"/>
      <c r="BR325" s="139"/>
      <c r="BS325" s="139"/>
      <c r="BT325" s="139"/>
      <c r="BU325" s="208"/>
      <c r="BV325" s="162"/>
      <c r="BW325" s="139"/>
      <c r="BX325" s="139"/>
      <c r="BY325" s="139"/>
      <c r="BZ325" s="139"/>
      <c r="CA325" s="208"/>
      <c r="CB325" s="162"/>
      <c r="CC325" s="139"/>
      <c r="CD325" s="139"/>
      <c r="CE325" s="139"/>
      <c r="CF325" s="139"/>
      <c r="CG325" s="208"/>
      <c r="CH325" s="162"/>
      <c r="CI325" s="139"/>
      <c r="CJ325" s="139"/>
      <c r="CK325" s="139"/>
      <c r="CL325" s="139"/>
      <c r="CM325" s="208"/>
    </row>
    <row r="326" spans="1:91" ht="12.75" customHeight="1" x14ac:dyDescent="0.2">
      <c r="A326" s="125" t="s">
        <v>7</v>
      </c>
      <c r="B326" s="162">
        <v>2.9674999999999998E-4</v>
      </c>
      <c r="C326" s="139"/>
      <c r="D326" s="139"/>
      <c r="E326" s="139"/>
      <c r="F326" s="139"/>
      <c r="G326" s="208"/>
      <c r="H326" s="139">
        <v>1.9154134453274712E-3</v>
      </c>
      <c r="I326" s="139"/>
      <c r="J326" s="139"/>
      <c r="K326" s="139"/>
      <c r="L326" s="139"/>
      <c r="M326" s="208"/>
      <c r="N326" s="162">
        <v>1.9039999999999999E-4</v>
      </c>
      <c r="O326" s="139"/>
      <c r="P326" s="139"/>
      <c r="Q326" s="139"/>
      <c r="R326" s="139"/>
      <c r="S326" s="208"/>
      <c r="T326" s="162"/>
      <c r="U326" s="139"/>
      <c r="V326" s="139"/>
      <c r="W326" s="139"/>
      <c r="X326" s="139"/>
      <c r="Y326" s="208"/>
      <c r="Z326" s="162"/>
      <c r="AA326" s="139"/>
      <c r="AB326" s="139"/>
      <c r="AC326" s="139"/>
      <c r="AD326" s="139"/>
      <c r="AE326" s="208"/>
      <c r="AF326" s="162"/>
      <c r="AG326" s="139"/>
      <c r="AH326" s="139"/>
      <c r="AI326" s="139"/>
      <c r="AJ326" s="139"/>
      <c r="AK326" s="208"/>
      <c r="AL326" s="162"/>
      <c r="AM326" s="139"/>
      <c r="AN326" s="139"/>
      <c r="AO326" s="139"/>
      <c r="AP326" s="139"/>
      <c r="AQ326" s="208"/>
      <c r="AR326" s="162"/>
      <c r="AS326" s="139"/>
      <c r="AT326" s="139"/>
      <c r="AU326" s="139"/>
      <c r="AV326" s="139"/>
      <c r="AW326" s="208"/>
      <c r="AX326" s="162"/>
      <c r="AY326" s="139"/>
      <c r="AZ326" s="139"/>
      <c r="BA326" s="139"/>
      <c r="BB326" s="139"/>
      <c r="BC326" s="208"/>
      <c r="BD326" s="162"/>
      <c r="BE326" s="139"/>
      <c r="BF326" s="139"/>
      <c r="BG326" s="139"/>
      <c r="BH326" s="139"/>
      <c r="BI326" s="208"/>
      <c r="BJ326" s="162"/>
      <c r="BK326" s="139"/>
      <c r="BL326" s="139"/>
      <c r="BM326" s="139"/>
      <c r="BN326" s="139"/>
      <c r="BO326" s="208"/>
      <c r="BP326" s="162"/>
      <c r="BQ326" s="139"/>
      <c r="BR326" s="139"/>
      <c r="BS326" s="139"/>
      <c r="BT326" s="139"/>
      <c r="BU326" s="208"/>
      <c r="BV326" s="162"/>
      <c r="BW326" s="139"/>
      <c r="BX326" s="139"/>
      <c r="BY326" s="139"/>
      <c r="BZ326" s="139"/>
      <c r="CA326" s="208"/>
      <c r="CB326" s="162"/>
      <c r="CC326" s="139"/>
      <c r="CD326" s="139"/>
      <c r="CE326" s="139"/>
      <c r="CF326" s="139"/>
      <c r="CG326" s="208"/>
      <c r="CH326" s="162"/>
      <c r="CI326" s="139"/>
      <c r="CJ326" s="139"/>
      <c r="CK326" s="139"/>
      <c r="CL326" s="139"/>
      <c r="CM326" s="208"/>
    </row>
    <row r="327" spans="1:91" ht="12.75" customHeight="1" x14ac:dyDescent="0.2">
      <c r="A327" s="126" t="s">
        <v>8</v>
      </c>
      <c r="B327" s="168">
        <v>1.2002E-3</v>
      </c>
      <c r="C327" s="146"/>
      <c r="D327" s="146"/>
      <c r="E327" s="146"/>
      <c r="F327" s="146"/>
      <c r="G327" s="208"/>
      <c r="H327" s="146">
        <v>1.3791114121137721E-3</v>
      </c>
      <c r="I327" s="146"/>
      <c r="J327" s="146"/>
      <c r="K327" s="146"/>
      <c r="L327" s="146"/>
      <c r="M327" s="208"/>
      <c r="N327" s="168">
        <v>1.2669999999999999E-3</v>
      </c>
      <c r="O327" s="146"/>
      <c r="P327" s="146"/>
      <c r="Q327" s="146"/>
      <c r="R327" s="146"/>
      <c r="S327" s="208"/>
      <c r="T327" s="168"/>
      <c r="U327" s="146"/>
      <c r="V327" s="146"/>
      <c r="W327" s="146"/>
      <c r="X327" s="146"/>
      <c r="Y327" s="208"/>
      <c r="Z327" s="168"/>
      <c r="AA327" s="146"/>
      <c r="AB327" s="146"/>
      <c r="AC327" s="146"/>
      <c r="AD327" s="146"/>
      <c r="AE327" s="208"/>
      <c r="AF327" s="168"/>
      <c r="AG327" s="146"/>
      <c r="AH327" s="146"/>
      <c r="AI327" s="146"/>
      <c r="AJ327" s="146"/>
      <c r="AK327" s="208"/>
      <c r="AL327" s="168"/>
      <c r="AM327" s="146"/>
      <c r="AN327" s="146"/>
      <c r="AO327" s="146"/>
      <c r="AP327" s="146"/>
      <c r="AQ327" s="208"/>
      <c r="AR327" s="168"/>
      <c r="AS327" s="146"/>
      <c r="AT327" s="146"/>
      <c r="AU327" s="146"/>
      <c r="AV327" s="146"/>
      <c r="AW327" s="208"/>
      <c r="AX327" s="168"/>
      <c r="AY327" s="146"/>
      <c r="AZ327" s="146"/>
      <c r="BA327" s="146"/>
      <c r="BB327" s="146"/>
      <c r="BC327" s="208"/>
      <c r="BD327" s="168"/>
      <c r="BE327" s="146"/>
      <c r="BF327" s="146"/>
      <c r="BG327" s="146"/>
      <c r="BH327" s="146"/>
      <c r="BI327" s="208"/>
      <c r="BJ327" s="168"/>
      <c r="BK327" s="146"/>
      <c r="BL327" s="146"/>
      <c r="BM327" s="146"/>
      <c r="BN327" s="146"/>
      <c r="BO327" s="208"/>
      <c r="BP327" s="168"/>
      <c r="BQ327" s="146"/>
      <c r="BR327" s="146"/>
      <c r="BS327" s="146"/>
      <c r="BT327" s="146"/>
      <c r="BU327" s="208"/>
      <c r="BV327" s="168"/>
      <c r="BW327" s="146"/>
      <c r="BX327" s="146"/>
      <c r="BY327" s="146"/>
      <c r="BZ327" s="146"/>
      <c r="CA327" s="208"/>
      <c r="CB327" s="168"/>
      <c r="CC327" s="146"/>
      <c r="CD327" s="146"/>
      <c r="CE327" s="146"/>
      <c r="CF327" s="146"/>
      <c r="CG327" s="208"/>
      <c r="CH327" s="168"/>
      <c r="CI327" s="146"/>
      <c r="CJ327" s="146"/>
      <c r="CK327" s="146"/>
      <c r="CL327" s="146"/>
      <c r="CM327" s="208"/>
    </row>
    <row r="328" spans="1:91" ht="12.75" customHeight="1" x14ac:dyDescent="0.2">
      <c r="A328" s="125" t="s">
        <v>9</v>
      </c>
      <c r="B328" s="162">
        <v>1.4511999999999999E-3</v>
      </c>
      <c r="C328" s="139"/>
      <c r="D328" s="139"/>
      <c r="E328" s="139"/>
      <c r="F328" s="139"/>
      <c r="G328" s="208"/>
      <c r="H328" s="139">
        <v>6.2612745451420273E-4</v>
      </c>
      <c r="I328" s="139"/>
      <c r="J328" s="139"/>
      <c r="K328" s="139"/>
      <c r="L328" s="139"/>
      <c r="M328" s="208"/>
      <c r="N328" s="162">
        <v>5.0869999999999995E-4</v>
      </c>
      <c r="O328" s="139"/>
      <c r="P328" s="139"/>
      <c r="Q328" s="139"/>
      <c r="R328" s="139"/>
      <c r="S328" s="208"/>
      <c r="T328" s="162"/>
      <c r="U328" s="139"/>
      <c r="V328" s="139"/>
      <c r="W328" s="139"/>
      <c r="X328" s="139"/>
      <c r="Y328" s="208"/>
      <c r="Z328" s="162"/>
      <c r="AA328" s="139"/>
      <c r="AB328" s="139"/>
      <c r="AC328" s="139"/>
      <c r="AD328" s="139"/>
      <c r="AE328" s="208"/>
      <c r="AF328" s="162"/>
      <c r="AG328" s="139"/>
      <c r="AH328" s="139"/>
      <c r="AI328" s="139"/>
      <c r="AJ328" s="139"/>
      <c r="AK328" s="208"/>
      <c r="AL328" s="162"/>
      <c r="AM328" s="139"/>
      <c r="AN328" s="139"/>
      <c r="AO328" s="139"/>
      <c r="AP328" s="139"/>
      <c r="AQ328" s="208"/>
      <c r="AR328" s="162"/>
      <c r="AS328" s="139"/>
      <c r="AT328" s="139"/>
      <c r="AU328" s="139"/>
      <c r="AV328" s="139"/>
      <c r="AW328" s="208"/>
      <c r="AX328" s="162"/>
      <c r="AY328" s="139"/>
      <c r="AZ328" s="139"/>
      <c r="BA328" s="139"/>
      <c r="BB328" s="139"/>
      <c r="BC328" s="208"/>
      <c r="BD328" s="162"/>
      <c r="BE328" s="139"/>
      <c r="BF328" s="139"/>
      <c r="BG328" s="139"/>
      <c r="BH328" s="139"/>
      <c r="BI328" s="208"/>
      <c r="BJ328" s="162"/>
      <c r="BK328" s="139"/>
      <c r="BL328" s="139"/>
      <c r="BM328" s="139"/>
      <c r="BN328" s="139"/>
      <c r="BO328" s="208"/>
      <c r="BP328" s="162"/>
      <c r="BQ328" s="139"/>
      <c r="BR328" s="139"/>
      <c r="BS328" s="139"/>
      <c r="BT328" s="139"/>
      <c r="BU328" s="208"/>
      <c r="BV328" s="162"/>
      <c r="BW328" s="139"/>
      <c r="BX328" s="139"/>
      <c r="BY328" s="139"/>
      <c r="BZ328" s="139"/>
      <c r="CA328" s="208"/>
      <c r="CB328" s="162"/>
      <c r="CC328" s="139"/>
      <c r="CD328" s="139"/>
      <c r="CE328" s="139"/>
      <c r="CF328" s="139"/>
      <c r="CG328" s="208"/>
      <c r="CH328" s="162"/>
      <c r="CI328" s="139"/>
      <c r="CJ328" s="139"/>
      <c r="CK328" s="139"/>
      <c r="CL328" s="139"/>
      <c r="CM328" s="208"/>
    </row>
    <row r="329" spans="1:91" ht="12.75" customHeight="1" x14ac:dyDescent="0.2">
      <c r="A329" s="126" t="s">
        <v>10</v>
      </c>
      <c r="B329" s="168">
        <v>8.2558000000000006E-3</v>
      </c>
      <c r="C329" s="146"/>
      <c r="D329" s="146"/>
      <c r="E329" s="146"/>
      <c r="F329" s="146"/>
      <c r="G329" s="208"/>
      <c r="H329" s="146">
        <v>8.7860303098208949E-3</v>
      </c>
      <c r="I329" s="146"/>
      <c r="J329" s="146"/>
      <c r="K329" s="146"/>
      <c r="L329" s="146"/>
      <c r="M329" s="208"/>
      <c r="N329" s="168">
        <v>8.4749999999999999E-3</v>
      </c>
      <c r="O329" s="146"/>
      <c r="P329" s="146"/>
      <c r="Q329" s="146"/>
      <c r="R329" s="146"/>
      <c r="S329" s="208"/>
      <c r="T329" s="168"/>
      <c r="U329" s="146"/>
      <c r="V329" s="146"/>
      <c r="W329" s="146"/>
      <c r="X329" s="146"/>
      <c r="Y329" s="208"/>
      <c r="Z329" s="168"/>
      <c r="AA329" s="146"/>
      <c r="AB329" s="146"/>
      <c r="AC329" s="146"/>
      <c r="AD329" s="146"/>
      <c r="AE329" s="208"/>
      <c r="AF329" s="168"/>
      <c r="AG329" s="146"/>
      <c r="AH329" s="146"/>
      <c r="AI329" s="146"/>
      <c r="AJ329" s="146"/>
      <c r="AK329" s="208"/>
      <c r="AL329" s="168"/>
      <c r="AM329" s="146"/>
      <c r="AN329" s="146"/>
      <c r="AO329" s="146"/>
      <c r="AP329" s="146"/>
      <c r="AQ329" s="208"/>
      <c r="AR329" s="168"/>
      <c r="AS329" s="146"/>
      <c r="AT329" s="146"/>
      <c r="AU329" s="146"/>
      <c r="AV329" s="146"/>
      <c r="AW329" s="208"/>
      <c r="AX329" s="168"/>
      <c r="AY329" s="146"/>
      <c r="AZ329" s="146"/>
      <c r="BA329" s="146"/>
      <c r="BB329" s="146"/>
      <c r="BC329" s="208"/>
      <c r="BD329" s="168"/>
      <c r="BE329" s="146"/>
      <c r="BF329" s="146"/>
      <c r="BG329" s="146"/>
      <c r="BH329" s="146"/>
      <c r="BI329" s="208"/>
      <c r="BJ329" s="168"/>
      <c r="BK329" s="146"/>
      <c r="BL329" s="146"/>
      <c r="BM329" s="146"/>
      <c r="BN329" s="146"/>
      <c r="BO329" s="208"/>
      <c r="BP329" s="168"/>
      <c r="BQ329" s="146"/>
      <c r="BR329" s="146"/>
      <c r="BS329" s="146"/>
      <c r="BT329" s="146"/>
      <c r="BU329" s="208"/>
      <c r="BV329" s="168"/>
      <c r="BW329" s="146"/>
      <c r="BX329" s="146"/>
      <c r="BY329" s="146"/>
      <c r="BZ329" s="146"/>
      <c r="CA329" s="208"/>
      <c r="CB329" s="168"/>
      <c r="CC329" s="146"/>
      <c r="CD329" s="146"/>
      <c r="CE329" s="146"/>
      <c r="CF329" s="146"/>
      <c r="CG329" s="208"/>
      <c r="CH329" s="168"/>
      <c r="CI329" s="146"/>
      <c r="CJ329" s="146"/>
      <c r="CK329" s="146"/>
      <c r="CL329" s="146"/>
      <c r="CM329" s="208"/>
    </row>
    <row r="330" spans="1:91" ht="12.75" customHeight="1" x14ac:dyDescent="0.2">
      <c r="A330" s="125" t="s">
        <v>11</v>
      </c>
      <c r="B330" s="162">
        <v>2.4566000000000002E-3</v>
      </c>
      <c r="C330" s="139"/>
      <c r="D330" s="139"/>
      <c r="E330" s="139"/>
      <c r="F330" s="139"/>
      <c r="G330" s="208"/>
      <c r="H330" s="139">
        <v>2.7130047478602991E-3</v>
      </c>
      <c r="I330" s="139"/>
      <c r="J330" s="139"/>
      <c r="K330" s="139"/>
      <c r="L330" s="139"/>
      <c r="M330" s="208"/>
      <c r="N330" s="162">
        <v>2.395E-3</v>
      </c>
      <c r="O330" s="139"/>
      <c r="P330" s="139"/>
      <c r="Q330" s="139"/>
      <c r="R330" s="139"/>
      <c r="S330" s="208"/>
      <c r="T330" s="162"/>
      <c r="U330" s="139"/>
      <c r="V330" s="139"/>
      <c r="W330" s="139"/>
      <c r="X330" s="139"/>
      <c r="Y330" s="208"/>
      <c r="Z330" s="162"/>
      <c r="AA330" s="139"/>
      <c r="AB330" s="139"/>
      <c r="AC330" s="139"/>
      <c r="AD330" s="139"/>
      <c r="AE330" s="208"/>
      <c r="AF330" s="162"/>
      <c r="AG330" s="139"/>
      <c r="AH330" s="139"/>
      <c r="AI330" s="139"/>
      <c r="AJ330" s="139"/>
      <c r="AK330" s="208"/>
      <c r="AL330" s="162"/>
      <c r="AM330" s="139"/>
      <c r="AN330" s="139"/>
      <c r="AO330" s="139"/>
      <c r="AP330" s="139"/>
      <c r="AQ330" s="208"/>
      <c r="AR330" s="162"/>
      <c r="AS330" s="139"/>
      <c r="AT330" s="139"/>
      <c r="AU330" s="139"/>
      <c r="AV330" s="139"/>
      <c r="AW330" s="208"/>
      <c r="AX330" s="162"/>
      <c r="AY330" s="139"/>
      <c r="AZ330" s="139"/>
      <c r="BA330" s="139"/>
      <c r="BB330" s="139"/>
      <c r="BC330" s="208"/>
      <c r="BD330" s="162"/>
      <c r="BE330" s="139"/>
      <c r="BF330" s="139"/>
      <c r="BG330" s="139"/>
      <c r="BH330" s="139"/>
      <c r="BI330" s="208"/>
      <c r="BJ330" s="162"/>
      <c r="BK330" s="139"/>
      <c r="BL330" s="139"/>
      <c r="BM330" s="139"/>
      <c r="BN330" s="139"/>
      <c r="BO330" s="208"/>
      <c r="BP330" s="162"/>
      <c r="BQ330" s="139"/>
      <c r="BR330" s="139"/>
      <c r="BS330" s="139"/>
      <c r="BT330" s="139"/>
      <c r="BU330" s="208"/>
      <c r="BV330" s="162"/>
      <c r="BW330" s="139"/>
      <c r="BX330" s="139"/>
      <c r="BY330" s="139"/>
      <c r="BZ330" s="139"/>
      <c r="CA330" s="208"/>
      <c r="CB330" s="162"/>
      <c r="CC330" s="139"/>
      <c r="CD330" s="139"/>
      <c r="CE330" s="139"/>
      <c r="CF330" s="139"/>
      <c r="CG330" s="208"/>
      <c r="CH330" s="162"/>
      <c r="CI330" s="139"/>
      <c r="CJ330" s="139"/>
      <c r="CK330" s="139"/>
      <c r="CL330" s="139"/>
      <c r="CM330" s="208"/>
    </row>
    <row r="331" spans="1:91" ht="12.75" customHeight="1" x14ac:dyDescent="0.2">
      <c r="A331" s="125" t="s">
        <v>12</v>
      </c>
      <c r="B331" s="162"/>
      <c r="C331" s="139"/>
      <c r="D331" s="139"/>
      <c r="E331" s="139"/>
      <c r="F331" s="139"/>
      <c r="G331" s="208"/>
      <c r="H331" s="139"/>
      <c r="I331" s="139"/>
      <c r="J331" s="139"/>
      <c r="K331" s="139"/>
      <c r="L331" s="139"/>
      <c r="M331" s="208"/>
      <c r="N331" s="162"/>
      <c r="O331" s="139"/>
      <c r="P331" s="139"/>
      <c r="Q331" s="139"/>
      <c r="R331" s="139"/>
      <c r="S331" s="208"/>
      <c r="T331" s="162"/>
      <c r="U331" s="139"/>
      <c r="V331" s="139"/>
      <c r="W331" s="139"/>
      <c r="X331" s="139"/>
      <c r="Y331" s="208"/>
      <c r="Z331" s="162"/>
      <c r="AA331" s="139"/>
      <c r="AB331" s="139"/>
      <c r="AC331" s="139"/>
      <c r="AD331" s="139"/>
      <c r="AE331" s="208"/>
      <c r="AF331" s="162"/>
      <c r="AG331" s="139"/>
      <c r="AH331" s="139"/>
      <c r="AI331" s="139"/>
      <c r="AJ331" s="139"/>
      <c r="AK331" s="208"/>
      <c r="AL331" s="162"/>
      <c r="AM331" s="139"/>
      <c r="AN331" s="139"/>
      <c r="AO331" s="139"/>
      <c r="AP331" s="139"/>
      <c r="AQ331" s="208"/>
      <c r="AR331" s="162"/>
      <c r="AS331" s="139"/>
      <c r="AT331" s="139"/>
      <c r="AU331" s="139"/>
      <c r="AV331" s="139"/>
      <c r="AW331" s="208"/>
      <c r="AX331" s="162"/>
      <c r="AY331" s="139"/>
      <c r="AZ331" s="139"/>
      <c r="BA331" s="139"/>
      <c r="BB331" s="139"/>
      <c r="BC331" s="208"/>
      <c r="BD331" s="162"/>
      <c r="BE331" s="139"/>
      <c r="BF331" s="139"/>
      <c r="BG331" s="139"/>
      <c r="BH331" s="139"/>
      <c r="BI331" s="208"/>
      <c r="BJ331" s="162"/>
      <c r="BK331" s="139"/>
      <c r="BL331" s="139"/>
      <c r="BM331" s="139"/>
      <c r="BN331" s="139"/>
      <c r="BO331" s="208"/>
      <c r="BP331" s="162"/>
      <c r="BQ331" s="139"/>
      <c r="BR331" s="139"/>
      <c r="BS331" s="139"/>
      <c r="BT331" s="139"/>
      <c r="BU331" s="208"/>
      <c r="BV331" s="162"/>
      <c r="BW331" s="139"/>
      <c r="BX331" s="139"/>
      <c r="BY331" s="139"/>
      <c r="BZ331" s="139"/>
      <c r="CA331" s="208"/>
      <c r="CB331" s="162"/>
      <c r="CC331" s="139"/>
      <c r="CD331" s="139"/>
      <c r="CE331" s="139"/>
      <c r="CF331" s="139"/>
      <c r="CG331" s="208"/>
      <c r="CH331" s="162"/>
      <c r="CI331" s="139"/>
      <c r="CJ331" s="139"/>
      <c r="CK331" s="139"/>
      <c r="CL331" s="139"/>
      <c r="CM331" s="208"/>
    </row>
    <row r="332" spans="1:91" ht="12.75" customHeight="1" x14ac:dyDescent="0.2">
      <c r="A332" s="125" t="s">
        <v>13</v>
      </c>
      <c r="B332" s="162">
        <v>6.7840999999999995E-4</v>
      </c>
      <c r="C332" s="139"/>
      <c r="D332" s="139"/>
      <c r="E332" s="139"/>
      <c r="F332" s="139"/>
      <c r="G332" s="208"/>
      <c r="H332" s="139">
        <v>5.1667879315178396E-4</v>
      </c>
      <c r="I332" s="139"/>
      <c r="J332" s="139"/>
      <c r="K332" s="139"/>
      <c r="L332" s="139"/>
      <c r="M332" s="208"/>
      <c r="N332" s="162">
        <v>3.6910000000000003E-4</v>
      </c>
      <c r="O332" s="139"/>
      <c r="P332" s="139"/>
      <c r="Q332" s="139"/>
      <c r="R332" s="139"/>
      <c r="S332" s="208"/>
      <c r="T332" s="162"/>
      <c r="U332" s="139"/>
      <c r="V332" s="139"/>
      <c r="W332" s="139"/>
      <c r="X332" s="139"/>
      <c r="Y332" s="208"/>
      <c r="Z332" s="162"/>
      <c r="AA332" s="139"/>
      <c r="AB332" s="139"/>
      <c r="AC332" s="139"/>
      <c r="AD332" s="139"/>
      <c r="AE332" s="208"/>
      <c r="AF332" s="162"/>
      <c r="AG332" s="139"/>
      <c r="AH332" s="139"/>
      <c r="AI332" s="139"/>
      <c r="AJ332" s="139"/>
      <c r="AK332" s="208"/>
      <c r="AL332" s="162"/>
      <c r="AM332" s="139"/>
      <c r="AN332" s="139"/>
      <c r="AO332" s="139"/>
      <c r="AP332" s="139"/>
      <c r="AQ332" s="208"/>
      <c r="AR332" s="162"/>
      <c r="AS332" s="139"/>
      <c r="AT332" s="139"/>
      <c r="AU332" s="139"/>
      <c r="AV332" s="139"/>
      <c r="AW332" s="208"/>
      <c r="AX332" s="162"/>
      <c r="AY332" s="139"/>
      <c r="AZ332" s="139"/>
      <c r="BA332" s="139"/>
      <c r="BB332" s="139"/>
      <c r="BC332" s="208"/>
      <c r="BD332" s="162"/>
      <c r="BE332" s="139"/>
      <c r="BF332" s="139"/>
      <c r="BG332" s="139"/>
      <c r="BH332" s="139"/>
      <c r="BI332" s="208"/>
      <c r="BJ332" s="162"/>
      <c r="BK332" s="139"/>
      <c r="BL332" s="139"/>
      <c r="BM332" s="139"/>
      <c r="BN332" s="139"/>
      <c r="BO332" s="208"/>
      <c r="BP332" s="162"/>
      <c r="BQ332" s="139"/>
      <c r="BR332" s="139"/>
      <c r="BS332" s="139"/>
      <c r="BT332" s="139"/>
      <c r="BU332" s="208"/>
      <c r="BV332" s="162"/>
      <c r="BW332" s="139"/>
      <c r="BX332" s="139"/>
      <c r="BY332" s="139"/>
      <c r="BZ332" s="139"/>
      <c r="CA332" s="208"/>
      <c r="CB332" s="162"/>
      <c r="CC332" s="139"/>
      <c r="CD332" s="139"/>
      <c r="CE332" s="139"/>
      <c r="CF332" s="139"/>
      <c r="CG332" s="208"/>
      <c r="CH332" s="162"/>
      <c r="CI332" s="139"/>
      <c r="CJ332" s="139"/>
      <c r="CK332" s="139"/>
      <c r="CL332" s="139"/>
      <c r="CM332" s="208"/>
    </row>
    <row r="333" spans="1:91" ht="12.75" customHeight="1" x14ac:dyDescent="0.2">
      <c r="A333" s="126" t="s">
        <v>35</v>
      </c>
      <c r="B333" s="168">
        <v>4.3857000000000002E-3</v>
      </c>
      <c r="C333" s="146"/>
      <c r="D333" s="146"/>
      <c r="E333" s="146"/>
      <c r="F333" s="146"/>
      <c r="G333" s="208"/>
      <c r="H333" s="146"/>
      <c r="I333" s="146"/>
      <c r="J333" s="146"/>
      <c r="K333" s="146"/>
      <c r="L333" s="146"/>
      <c r="M333" s="208"/>
      <c r="N333" s="168">
        <v>6.4929999999999996E-3</v>
      </c>
      <c r="O333" s="146"/>
      <c r="P333" s="146"/>
      <c r="Q333" s="146"/>
      <c r="R333" s="146"/>
      <c r="S333" s="208"/>
      <c r="T333" s="168"/>
      <c r="U333" s="146"/>
      <c r="V333" s="146"/>
      <c r="W333" s="146"/>
      <c r="X333" s="146"/>
      <c r="Y333" s="208"/>
      <c r="Z333" s="168"/>
      <c r="AA333" s="146"/>
      <c r="AB333" s="146"/>
      <c r="AC333" s="146"/>
      <c r="AD333" s="146"/>
      <c r="AE333" s="208"/>
      <c r="AF333" s="168"/>
      <c r="AG333" s="146"/>
      <c r="AH333" s="146"/>
      <c r="AI333" s="146"/>
      <c r="AJ333" s="146"/>
      <c r="AK333" s="208"/>
      <c r="AL333" s="168"/>
      <c r="AM333" s="146"/>
      <c r="AN333" s="146"/>
      <c r="AO333" s="146"/>
      <c r="AP333" s="146"/>
      <c r="AQ333" s="208"/>
      <c r="AR333" s="168"/>
      <c r="AS333" s="146"/>
      <c r="AT333" s="146"/>
      <c r="AU333" s="146"/>
      <c r="AV333" s="146"/>
      <c r="AW333" s="208"/>
      <c r="AX333" s="168"/>
      <c r="AY333" s="146"/>
      <c r="AZ333" s="146"/>
      <c r="BA333" s="146"/>
      <c r="BB333" s="146"/>
      <c r="BC333" s="208"/>
      <c r="BD333" s="168"/>
      <c r="BE333" s="146"/>
      <c r="BF333" s="146"/>
      <c r="BG333" s="146"/>
      <c r="BH333" s="146"/>
      <c r="BI333" s="208"/>
      <c r="BJ333" s="168"/>
      <c r="BK333" s="146"/>
      <c r="BL333" s="146"/>
      <c r="BM333" s="146"/>
      <c r="BN333" s="146"/>
      <c r="BO333" s="208"/>
      <c r="BP333" s="168"/>
      <c r="BQ333" s="146"/>
      <c r="BR333" s="146"/>
      <c r="BS333" s="146"/>
      <c r="BT333" s="146"/>
      <c r="BU333" s="208"/>
      <c r="BV333" s="168"/>
      <c r="BW333" s="146"/>
      <c r="BX333" s="146"/>
      <c r="BY333" s="146"/>
      <c r="BZ333" s="146"/>
      <c r="CA333" s="208"/>
      <c r="CB333" s="168"/>
      <c r="CC333" s="146"/>
      <c r="CD333" s="146"/>
      <c r="CE333" s="146"/>
      <c r="CF333" s="146"/>
      <c r="CG333" s="208"/>
      <c r="CH333" s="168"/>
      <c r="CI333" s="146"/>
      <c r="CJ333" s="146"/>
      <c r="CK333" s="146"/>
      <c r="CL333" s="146"/>
      <c r="CM333" s="208"/>
    </row>
    <row r="334" spans="1:91" ht="12.75" customHeight="1" x14ac:dyDescent="0.2">
      <c r="A334" s="125" t="s">
        <v>14</v>
      </c>
      <c r="B334" s="162">
        <v>1.8636E-3</v>
      </c>
      <c r="C334" s="139"/>
      <c r="D334" s="139"/>
      <c r="E334" s="139"/>
      <c r="F334" s="139"/>
      <c r="G334" s="208"/>
      <c r="H334" s="139">
        <v>3.3341146245148952E-4</v>
      </c>
      <c r="I334" s="139"/>
      <c r="J334" s="139"/>
      <c r="K334" s="139"/>
      <c r="L334" s="139"/>
      <c r="M334" s="208"/>
      <c r="N334" s="162">
        <v>2.3340000000000001E-4</v>
      </c>
      <c r="O334" s="139"/>
      <c r="P334" s="139"/>
      <c r="Q334" s="139"/>
      <c r="R334" s="139"/>
      <c r="S334" s="208"/>
      <c r="T334" s="162"/>
      <c r="U334" s="139"/>
      <c r="V334" s="139"/>
      <c r="W334" s="139"/>
      <c r="X334" s="139"/>
      <c r="Y334" s="208"/>
      <c r="Z334" s="162"/>
      <c r="AA334" s="139"/>
      <c r="AB334" s="139"/>
      <c r="AC334" s="139"/>
      <c r="AD334" s="139"/>
      <c r="AE334" s="208"/>
      <c r="AF334" s="162"/>
      <c r="AG334" s="139"/>
      <c r="AH334" s="139"/>
      <c r="AI334" s="139"/>
      <c r="AJ334" s="139"/>
      <c r="AK334" s="208"/>
      <c r="AL334" s="162"/>
      <c r="AM334" s="139"/>
      <c r="AN334" s="139"/>
      <c r="AO334" s="139"/>
      <c r="AP334" s="139"/>
      <c r="AQ334" s="208"/>
      <c r="AR334" s="162"/>
      <c r="AS334" s="139"/>
      <c r="AT334" s="139"/>
      <c r="AU334" s="139"/>
      <c r="AV334" s="139"/>
      <c r="AW334" s="208"/>
      <c r="AX334" s="162"/>
      <c r="AY334" s="139"/>
      <c r="AZ334" s="139"/>
      <c r="BA334" s="139"/>
      <c r="BB334" s="139"/>
      <c r="BC334" s="208"/>
      <c r="BD334" s="162"/>
      <c r="BE334" s="139"/>
      <c r="BF334" s="139"/>
      <c r="BG334" s="139"/>
      <c r="BH334" s="139"/>
      <c r="BI334" s="208"/>
      <c r="BJ334" s="162"/>
      <c r="BK334" s="139"/>
      <c r="BL334" s="139"/>
      <c r="BM334" s="139"/>
      <c r="BN334" s="139"/>
      <c r="BO334" s="208"/>
      <c r="BP334" s="162"/>
      <c r="BQ334" s="139"/>
      <c r="BR334" s="139"/>
      <c r="BS334" s="139"/>
      <c r="BT334" s="139"/>
      <c r="BU334" s="208"/>
      <c r="BV334" s="162"/>
      <c r="BW334" s="139"/>
      <c r="BX334" s="139"/>
      <c r="BY334" s="139"/>
      <c r="BZ334" s="139"/>
      <c r="CA334" s="208"/>
      <c r="CB334" s="162"/>
      <c r="CC334" s="139"/>
      <c r="CD334" s="139"/>
      <c r="CE334" s="139"/>
      <c r="CF334" s="139"/>
      <c r="CG334" s="208"/>
      <c r="CH334" s="162"/>
      <c r="CI334" s="139"/>
      <c r="CJ334" s="139"/>
      <c r="CK334" s="139"/>
      <c r="CL334" s="139"/>
      <c r="CM334" s="208"/>
    </row>
    <row r="335" spans="1:91" ht="12.75" customHeight="1" x14ac:dyDescent="0.2">
      <c r="A335" s="125" t="s">
        <v>15</v>
      </c>
      <c r="B335" s="162">
        <v>4.0570999999999999E-4</v>
      </c>
      <c r="C335" s="139"/>
      <c r="D335" s="139"/>
      <c r="E335" s="139"/>
      <c r="F335" s="139"/>
      <c r="G335" s="208"/>
      <c r="H335" s="139">
        <v>7.6752176075365686E-5</v>
      </c>
      <c r="I335" s="139"/>
      <c r="J335" s="139"/>
      <c r="K335" s="139"/>
      <c r="L335" s="139"/>
      <c r="M335" s="208"/>
      <c r="N335" s="162">
        <v>5.9580000000000002E-5</v>
      </c>
      <c r="O335" s="139"/>
      <c r="P335" s="139"/>
      <c r="Q335" s="139"/>
      <c r="R335" s="139"/>
      <c r="S335" s="208"/>
      <c r="T335" s="162"/>
      <c r="U335" s="139"/>
      <c r="V335" s="139"/>
      <c r="W335" s="139"/>
      <c r="X335" s="139"/>
      <c r="Y335" s="208"/>
      <c r="Z335" s="162"/>
      <c r="AA335" s="139"/>
      <c r="AB335" s="139"/>
      <c r="AC335" s="139"/>
      <c r="AD335" s="139"/>
      <c r="AE335" s="208"/>
      <c r="AF335" s="162"/>
      <c r="AG335" s="139"/>
      <c r="AH335" s="139"/>
      <c r="AI335" s="139"/>
      <c r="AJ335" s="139"/>
      <c r="AK335" s="208"/>
      <c r="AL335" s="162"/>
      <c r="AM335" s="139"/>
      <c r="AN335" s="139"/>
      <c r="AO335" s="139"/>
      <c r="AP335" s="139"/>
      <c r="AQ335" s="208"/>
      <c r="AR335" s="162"/>
      <c r="AS335" s="139"/>
      <c r="AT335" s="139"/>
      <c r="AU335" s="139"/>
      <c r="AV335" s="139"/>
      <c r="AW335" s="208"/>
      <c r="AX335" s="162"/>
      <c r="AY335" s="139"/>
      <c r="AZ335" s="139"/>
      <c r="BA335" s="139"/>
      <c r="BB335" s="139"/>
      <c r="BC335" s="208"/>
      <c r="BD335" s="162"/>
      <c r="BE335" s="139"/>
      <c r="BF335" s="139"/>
      <c r="BG335" s="139"/>
      <c r="BH335" s="139"/>
      <c r="BI335" s="208"/>
      <c r="BJ335" s="162"/>
      <c r="BK335" s="139"/>
      <c r="BL335" s="139"/>
      <c r="BM335" s="139"/>
      <c r="BN335" s="139"/>
      <c r="BO335" s="208"/>
      <c r="BP335" s="162"/>
      <c r="BQ335" s="139"/>
      <c r="BR335" s="139"/>
      <c r="BS335" s="139"/>
      <c r="BT335" s="139"/>
      <c r="BU335" s="208"/>
      <c r="BV335" s="162"/>
      <c r="BW335" s="139"/>
      <c r="BX335" s="139"/>
      <c r="BY335" s="139"/>
      <c r="BZ335" s="139"/>
      <c r="CA335" s="208"/>
      <c r="CB335" s="162"/>
      <c r="CC335" s="139"/>
      <c r="CD335" s="139"/>
      <c r="CE335" s="139"/>
      <c r="CF335" s="139"/>
      <c r="CG335" s="208"/>
      <c r="CH335" s="162"/>
      <c r="CI335" s="139"/>
      <c r="CJ335" s="139"/>
      <c r="CK335" s="139"/>
      <c r="CL335" s="139"/>
      <c r="CM335" s="208"/>
    </row>
    <row r="336" spans="1:91" ht="12.75" customHeight="1" x14ac:dyDescent="0.2">
      <c r="A336" s="126" t="s">
        <v>16</v>
      </c>
      <c r="B336" s="168">
        <v>1.3694E-3</v>
      </c>
      <c r="C336" s="146"/>
      <c r="D336" s="146"/>
      <c r="E336" s="146"/>
      <c r="F336" s="146"/>
      <c r="G336" s="208"/>
      <c r="H336" s="146">
        <v>4.7459620398320372E-3</v>
      </c>
      <c r="I336" s="146"/>
      <c r="J336" s="146"/>
      <c r="K336" s="146"/>
      <c r="L336" s="146"/>
      <c r="M336" s="208"/>
      <c r="N336" s="168">
        <v>4.1469999999999996E-3</v>
      </c>
      <c r="O336" s="146"/>
      <c r="P336" s="146"/>
      <c r="Q336" s="146"/>
      <c r="R336" s="146"/>
      <c r="S336" s="208"/>
      <c r="T336" s="168"/>
      <c r="U336" s="146"/>
      <c r="V336" s="146"/>
      <c r="W336" s="146"/>
      <c r="X336" s="146"/>
      <c r="Y336" s="208"/>
      <c r="Z336" s="168"/>
      <c r="AA336" s="146"/>
      <c r="AB336" s="146"/>
      <c r="AC336" s="146"/>
      <c r="AD336" s="146"/>
      <c r="AE336" s="208"/>
      <c r="AF336" s="168"/>
      <c r="AG336" s="146"/>
      <c r="AH336" s="146"/>
      <c r="AI336" s="146"/>
      <c r="AJ336" s="146"/>
      <c r="AK336" s="208"/>
      <c r="AL336" s="168"/>
      <c r="AM336" s="146"/>
      <c r="AN336" s="146"/>
      <c r="AO336" s="146"/>
      <c r="AP336" s="146"/>
      <c r="AQ336" s="208"/>
      <c r="AR336" s="168"/>
      <c r="AS336" s="146"/>
      <c r="AT336" s="146"/>
      <c r="AU336" s="146"/>
      <c r="AV336" s="146"/>
      <c r="AW336" s="208"/>
      <c r="AX336" s="168"/>
      <c r="AY336" s="146"/>
      <c r="AZ336" s="146"/>
      <c r="BA336" s="146"/>
      <c r="BB336" s="146"/>
      <c r="BC336" s="208"/>
      <c r="BD336" s="168"/>
      <c r="BE336" s="146"/>
      <c r="BF336" s="146"/>
      <c r="BG336" s="146"/>
      <c r="BH336" s="146"/>
      <c r="BI336" s="208"/>
      <c r="BJ336" s="168"/>
      <c r="BK336" s="146"/>
      <c r="BL336" s="146"/>
      <c r="BM336" s="146"/>
      <c r="BN336" s="146"/>
      <c r="BO336" s="208"/>
      <c r="BP336" s="168"/>
      <c r="BQ336" s="146"/>
      <c r="BR336" s="146"/>
      <c r="BS336" s="146"/>
      <c r="BT336" s="146"/>
      <c r="BU336" s="208"/>
      <c r="BV336" s="168"/>
      <c r="BW336" s="146"/>
      <c r="BX336" s="146"/>
      <c r="BY336" s="146"/>
      <c r="BZ336" s="146"/>
      <c r="CA336" s="208"/>
      <c r="CB336" s="168"/>
      <c r="CC336" s="146"/>
      <c r="CD336" s="146"/>
      <c r="CE336" s="146"/>
      <c r="CF336" s="146"/>
      <c r="CG336" s="208"/>
      <c r="CH336" s="168"/>
      <c r="CI336" s="146"/>
      <c r="CJ336" s="146"/>
      <c r="CK336" s="146"/>
      <c r="CL336" s="146"/>
      <c r="CM336" s="208"/>
    </row>
    <row r="337" spans="1:91" ht="12.75" customHeight="1" x14ac:dyDescent="0.2">
      <c r="A337" s="125" t="s">
        <v>17</v>
      </c>
      <c r="B337" s="162">
        <v>1.6992000000000001E-3</v>
      </c>
      <c r="C337" s="139"/>
      <c r="D337" s="139"/>
      <c r="E337" s="139"/>
      <c r="F337" s="139"/>
      <c r="G337" s="208"/>
      <c r="H337" s="139">
        <v>1.6089240623303319E-3</v>
      </c>
      <c r="I337" s="139"/>
      <c r="J337" s="139"/>
      <c r="K337" s="139"/>
      <c r="L337" s="139"/>
      <c r="M337" s="208"/>
      <c r="N337" s="162">
        <v>1.1789999999999999E-3</v>
      </c>
      <c r="O337" s="139"/>
      <c r="P337" s="139"/>
      <c r="Q337" s="139"/>
      <c r="R337" s="139"/>
      <c r="S337" s="208"/>
      <c r="T337" s="162"/>
      <c r="U337" s="139"/>
      <c r="V337" s="139"/>
      <c r="W337" s="139"/>
      <c r="X337" s="139"/>
      <c r="Y337" s="208"/>
      <c r="Z337" s="162"/>
      <c r="AA337" s="139"/>
      <c r="AB337" s="139"/>
      <c r="AC337" s="139"/>
      <c r="AD337" s="139"/>
      <c r="AE337" s="208"/>
      <c r="AF337" s="162"/>
      <c r="AG337" s="139"/>
      <c r="AH337" s="139"/>
      <c r="AI337" s="139"/>
      <c r="AJ337" s="139"/>
      <c r="AK337" s="208"/>
      <c r="AL337" s="162"/>
      <c r="AM337" s="139"/>
      <c r="AN337" s="139"/>
      <c r="AO337" s="139"/>
      <c r="AP337" s="139"/>
      <c r="AQ337" s="208"/>
      <c r="AR337" s="162"/>
      <c r="AS337" s="139"/>
      <c r="AT337" s="139"/>
      <c r="AU337" s="139"/>
      <c r="AV337" s="139"/>
      <c r="AW337" s="208"/>
      <c r="AX337" s="162"/>
      <c r="AY337" s="139"/>
      <c r="AZ337" s="139"/>
      <c r="BA337" s="139"/>
      <c r="BB337" s="139"/>
      <c r="BC337" s="208"/>
      <c r="BD337" s="162"/>
      <c r="BE337" s="139"/>
      <c r="BF337" s="139"/>
      <c r="BG337" s="139"/>
      <c r="BH337" s="139"/>
      <c r="BI337" s="208"/>
      <c r="BJ337" s="162"/>
      <c r="BK337" s="139"/>
      <c r="BL337" s="139"/>
      <c r="BM337" s="139"/>
      <c r="BN337" s="139"/>
      <c r="BO337" s="208"/>
      <c r="BP337" s="162"/>
      <c r="BQ337" s="139"/>
      <c r="BR337" s="139"/>
      <c r="BS337" s="139"/>
      <c r="BT337" s="139"/>
      <c r="BU337" s="208"/>
      <c r="BV337" s="162"/>
      <c r="BW337" s="139"/>
      <c r="BX337" s="139"/>
      <c r="BY337" s="139"/>
      <c r="BZ337" s="139"/>
      <c r="CA337" s="208"/>
      <c r="CB337" s="162"/>
      <c r="CC337" s="139"/>
      <c r="CD337" s="139"/>
      <c r="CE337" s="139"/>
      <c r="CF337" s="139"/>
      <c r="CG337" s="208"/>
      <c r="CH337" s="162"/>
      <c r="CI337" s="139"/>
      <c r="CJ337" s="139"/>
      <c r="CK337" s="139"/>
      <c r="CL337" s="139"/>
      <c r="CM337" s="208"/>
    </row>
    <row r="338" spans="1:91" ht="12.75" customHeight="1" x14ac:dyDescent="0.2">
      <c r="A338" s="126" t="s">
        <v>18</v>
      </c>
      <c r="B338" s="168">
        <v>1.5195E-3</v>
      </c>
      <c r="C338" s="146"/>
      <c r="D338" s="146"/>
      <c r="E338" s="146"/>
      <c r="F338" s="146"/>
      <c r="G338" s="208"/>
      <c r="H338" s="146"/>
      <c r="I338" s="146"/>
      <c r="J338" s="146"/>
      <c r="K338" s="146"/>
      <c r="L338" s="146"/>
      <c r="M338" s="208"/>
      <c r="N338" s="168">
        <v>7.267E-3</v>
      </c>
      <c r="O338" s="146"/>
      <c r="P338" s="146"/>
      <c r="Q338" s="146"/>
      <c r="R338" s="146"/>
      <c r="S338" s="208"/>
      <c r="T338" s="168"/>
      <c r="U338" s="146"/>
      <c r="V338" s="146"/>
      <c r="W338" s="146"/>
      <c r="X338" s="146"/>
      <c r="Y338" s="208"/>
      <c r="Z338" s="168"/>
      <c r="AA338" s="146"/>
      <c r="AB338" s="146"/>
      <c r="AC338" s="146"/>
      <c r="AD338" s="146"/>
      <c r="AE338" s="208"/>
      <c r="AF338" s="168"/>
      <c r="AG338" s="146"/>
      <c r="AH338" s="146"/>
      <c r="AI338" s="146"/>
      <c r="AJ338" s="146"/>
      <c r="AK338" s="208"/>
      <c r="AL338" s="168"/>
      <c r="AM338" s="146"/>
      <c r="AN338" s="146"/>
      <c r="AO338" s="146"/>
      <c r="AP338" s="146"/>
      <c r="AQ338" s="208"/>
      <c r="AR338" s="168"/>
      <c r="AS338" s="146"/>
      <c r="AT338" s="146"/>
      <c r="AU338" s="146"/>
      <c r="AV338" s="146"/>
      <c r="AW338" s="208"/>
      <c r="AX338" s="168"/>
      <c r="AY338" s="146"/>
      <c r="AZ338" s="146"/>
      <c r="BA338" s="146"/>
      <c r="BB338" s="146"/>
      <c r="BC338" s="208"/>
      <c r="BD338" s="168"/>
      <c r="BE338" s="146"/>
      <c r="BF338" s="146"/>
      <c r="BG338" s="146"/>
      <c r="BH338" s="146"/>
      <c r="BI338" s="208"/>
      <c r="BJ338" s="168"/>
      <c r="BK338" s="146"/>
      <c r="BL338" s="146"/>
      <c r="BM338" s="146"/>
      <c r="BN338" s="146"/>
      <c r="BO338" s="208"/>
      <c r="BP338" s="168"/>
      <c r="BQ338" s="146"/>
      <c r="BR338" s="146"/>
      <c r="BS338" s="146"/>
      <c r="BT338" s="146"/>
      <c r="BU338" s="208"/>
      <c r="BV338" s="168"/>
      <c r="BW338" s="146"/>
      <c r="BX338" s="146"/>
      <c r="BY338" s="146"/>
      <c r="BZ338" s="146"/>
      <c r="CA338" s="208"/>
      <c r="CB338" s="168"/>
      <c r="CC338" s="146"/>
      <c r="CD338" s="146"/>
      <c r="CE338" s="146"/>
      <c r="CF338" s="146"/>
      <c r="CG338" s="208"/>
      <c r="CH338" s="168"/>
      <c r="CI338" s="146"/>
      <c r="CJ338" s="146"/>
      <c r="CK338" s="146"/>
      <c r="CL338" s="146"/>
      <c r="CM338" s="208"/>
    </row>
    <row r="339" spans="1:91" ht="12.75" customHeight="1" x14ac:dyDescent="0.2">
      <c r="A339" s="125" t="s">
        <v>19</v>
      </c>
      <c r="B339" s="162"/>
      <c r="C339" s="139"/>
      <c r="D339" s="139"/>
      <c r="E339" s="139"/>
      <c r="F339" s="139"/>
      <c r="G339" s="208"/>
      <c r="H339" s="139"/>
      <c r="I339" s="139"/>
      <c r="J339" s="139"/>
      <c r="K339" s="139"/>
      <c r="L339" s="139"/>
      <c r="M339" s="208"/>
      <c r="N339" s="162">
        <v>1.3649999999999999E-3</v>
      </c>
      <c r="O339" s="139"/>
      <c r="P339" s="139"/>
      <c r="Q339" s="139"/>
      <c r="R339" s="139"/>
      <c r="S339" s="208"/>
      <c r="T339" s="162"/>
      <c r="U339" s="139"/>
      <c r="V339" s="139"/>
      <c r="W339" s="139"/>
      <c r="X339" s="139"/>
      <c r="Y339" s="208"/>
      <c r="Z339" s="162"/>
      <c r="AA339" s="139"/>
      <c r="AB339" s="139"/>
      <c r="AC339" s="139"/>
      <c r="AD339" s="139"/>
      <c r="AE339" s="208"/>
      <c r="AF339" s="162"/>
      <c r="AG339" s="139"/>
      <c r="AH339" s="139"/>
      <c r="AI339" s="139"/>
      <c r="AJ339" s="139"/>
      <c r="AK339" s="208"/>
      <c r="AL339" s="162"/>
      <c r="AM339" s="139"/>
      <c r="AN339" s="139"/>
      <c r="AO339" s="139"/>
      <c r="AP339" s="139"/>
      <c r="AQ339" s="208"/>
      <c r="AR339" s="162"/>
      <c r="AS339" s="139"/>
      <c r="AT339" s="139"/>
      <c r="AU339" s="139"/>
      <c r="AV339" s="139"/>
      <c r="AW339" s="208"/>
      <c r="AX339" s="162"/>
      <c r="AY339" s="139"/>
      <c r="AZ339" s="139"/>
      <c r="BA339" s="139"/>
      <c r="BB339" s="139"/>
      <c r="BC339" s="208"/>
      <c r="BD339" s="162"/>
      <c r="BE339" s="139"/>
      <c r="BF339" s="139"/>
      <c r="BG339" s="139"/>
      <c r="BH339" s="139"/>
      <c r="BI339" s="208"/>
      <c r="BJ339" s="162"/>
      <c r="BK339" s="139"/>
      <c r="BL339" s="139"/>
      <c r="BM339" s="139"/>
      <c r="BN339" s="139"/>
      <c r="BO339" s="208"/>
      <c r="BP339" s="162"/>
      <c r="BQ339" s="139"/>
      <c r="BR339" s="139"/>
      <c r="BS339" s="139"/>
      <c r="BT339" s="139"/>
      <c r="BU339" s="208"/>
      <c r="BV339" s="162"/>
      <c r="BW339" s="139"/>
      <c r="BX339" s="139"/>
      <c r="BY339" s="139"/>
      <c r="BZ339" s="139"/>
      <c r="CA339" s="208"/>
      <c r="CB339" s="162"/>
      <c r="CC339" s="139"/>
      <c r="CD339" s="139"/>
      <c r="CE339" s="139"/>
      <c r="CF339" s="139"/>
      <c r="CG339" s="208"/>
      <c r="CH339" s="162"/>
      <c r="CI339" s="139"/>
      <c r="CJ339" s="139"/>
      <c r="CK339" s="139"/>
      <c r="CL339" s="139"/>
      <c r="CM339" s="208"/>
    </row>
    <row r="340" spans="1:91" ht="12.75" customHeight="1" x14ac:dyDescent="0.2">
      <c r="A340" s="126" t="s">
        <v>20</v>
      </c>
      <c r="B340" s="168"/>
      <c r="C340" s="146"/>
      <c r="D340" s="146"/>
      <c r="E340" s="146"/>
      <c r="F340" s="146"/>
      <c r="G340" s="208"/>
      <c r="H340" s="146"/>
      <c r="I340" s="146"/>
      <c r="J340" s="146"/>
      <c r="K340" s="146"/>
      <c r="L340" s="146"/>
      <c r="M340" s="208"/>
      <c r="N340" s="168">
        <v>1.1270000000000001E-2</v>
      </c>
      <c r="O340" s="146"/>
      <c r="P340" s="146"/>
      <c r="Q340" s="146"/>
      <c r="R340" s="146"/>
      <c r="S340" s="208"/>
      <c r="T340" s="168"/>
      <c r="U340" s="146"/>
      <c r="V340" s="146"/>
      <c r="W340" s="146"/>
      <c r="X340" s="146"/>
      <c r="Y340" s="208"/>
      <c r="Z340" s="168"/>
      <c r="AA340" s="146"/>
      <c r="AB340" s="146"/>
      <c r="AC340" s="146"/>
      <c r="AD340" s="146"/>
      <c r="AE340" s="208"/>
      <c r="AF340" s="168"/>
      <c r="AG340" s="146"/>
      <c r="AH340" s="146"/>
      <c r="AI340" s="146"/>
      <c r="AJ340" s="146"/>
      <c r="AK340" s="208"/>
      <c r="AL340" s="168"/>
      <c r="AM340" s="146"/>
      <c r="AN340" s="146"/>
      <c r="AO340" s="146"/>
      <c r="AP340" s="146"/>
      <c r="AQ340" s="208"/>
      <c r="AR340" s="168"/>
      <c r="AS340" s="146"/>
      <c r="AT340" s="146"/>
      <c r="AU340" s="146"/>
      <c r="AV340" s="146"/>
      <c r="AW340" s="208"/>
      <c r="AX340" s="168"/>
      <c r="AY340" s="146"/>
      <c r="AZ340" s="146"/>
      <c r="BA340" s="146"/>
      <c r="BB340" s="146"/>
      <c r="BC340" s="208"/>
      <c r="BD340" s="168"/>
      <c r="BE340" s="146"/>
      <c r="BF340" s="146"/>
      <c r="BG340" s="146"/>
      <c r="BH340" s="146"/>
      <c r="BI340" s="208"/>
      <c r="BJ340" s="168"/>
      <c r="BK340" s="146"/>
      <c r="BL340" s="146"/>
      <c r="BM340" s="146"/>
      <c r="BN340" s="146"/>
      <c r="BO340" s="208"/>
      <c r="BP340" s="168"/>
      <c r="BQ340" s="146"/>
      <c r="BR340" s="146"/>
      <c r="BS340" s="146"/>
      <c r="BT340" s="146"/>
      <c r="BU340" s="208"/>
      <c r="BV340" s="168"/>
      <c r="BW340" s="146"/>
      <c r="BX340" s="146"/>
      <c r="BY340" s="146"/>
      <c r="BZ340" s="146"/>
      <c r="CA340" s="208"/>
      <c r="CB340" s="168"/>
      <c r="CC340" s="146"/>
      <c r="CD340" s="146"/>
      <c r="CE340" s="146"/>
      <c r="CF340" s="146"/>
      <c r="CG340" s="208"/>
      <c r="CH340" s="168"/>
      <c r="CI340" s="146"/>
      <c r="CJ340" s="146"/>
      <c r="CK340" s="146"/>
      <c r="CL340" s="146"/>
      <c r="CM340" s="208"/>
    </row>
    <row r="341" spans="1:91" ht="12.75" customHeight="1" x14ac:dyDescent="0.2">
      <c r="A341" s="125" t="s">
        <v>21</v>
      </c>
      <c r="B341" s="162"/>
      <c r="C341" s="139"/>
      <c r="D341" s="139"/>
      <c r="E341" s="139"/>
      <c r="F341" s="139"/>
      <c r="G341" s="208"/>
      <c r="H341" s="139"/>
      <c r="I341" s="139"/>
      <c r="J341" s="139"/>
      <c r="K341" s="139"/>
      <c r="L341" s="139"/>
      <c r="M341" s="208"/>
      <c r="N341" s="162">
        <v>2.052E-3</v>
      </c>
      <c r="O341" s="139"/>
      <c r="P341" s="139"/>
      <c r="Q341" s="139"/>
      <c r="R341" s="139"/>
      <c r="S341" s="208"/>
      <c r="T341" s="162"/>
      <c r="U341" s="139"/>
      <c r="V341" s="139"/>
      <c r="W341" s="139"/>
      <c r="X341" s="139"/>
      <c r="Y341" s="208"/>
      <c r="Z341" s="162"/>
      <c r="AA341" s="139"/>
      <c r="AB341" s="139"/>
      <c r="AC341" s="139"/>
      <c r="AD341" s="139"/>
      <c r="AE341" s="208"/>
      <c r="AF341" s="162"/>
      <c r="AG341" s="139"/>
      <c r="AH341" s="139"/>
      <c r="AI341" s="139"/>
      <c r="AJ341" s="139"/>
      <c r="AK341" s="208"/>
      <c r="AL341" s="162"/>
      <c r="AM341" s="139"/>
      <c r="AN341" s="139"/>
      <c r="AO341" s="139"/>
      <c r="AP341" s="139"/>
      <c r="AQ341" s="208"/>
      <c r="AR341" s="162"/>
      <c r="AS341" s="139"/>
      <c r="AT341" s="139"/>
      <c r="AU341" s="139"/>
      <c r="AV341" s="139"/>
      <c r="AW341" s="208"/>
      <c r="AX341" s="162"/>
      <c r="AY341" s="139"/>
      <c r="AZ341" s="139"/>
      <c r="BA341" s="139"/>
      <c r="BB341" s="139"/>
      <c r="BC341" s="208"/>
      <c r="BD341" s="162"/>
      <c r="BE341" s="139"/>
      <c r="BF341" s="139"/>
      <c r="BG341" s="139"/>
      <c r="BH341" s="139"/>
      <c r="BI341" s="208"/>
      <c r="BJ341" s="162"/>
      <c r="BK341" s="139"/>
      <c r="BL341" s="139"/>
      <c r="BM341" s="139"/>
      <c r="BN341" s="139"/>
      <c r="BO341" s="208"/>
      <c r="BP341" s="162"/>
      <c r="BQ341" s="139"/>
      <c r="BR341" s="139"/>
      <c r="BS341" s="139"/>
      <c r="BT341" s="139"/>
      <c r="BU341" s="208"/>
      <c r="BV341" s="162"/>
      <c r="BW341" s="139"/>
      <c r="BX341" s="139"/>
      <c r="BY341" s="139"/>
      <c r="BZ341" s="139"/>
      <c r="CA341" s="208"/>
      <c r="CB341" s="162"/>
      <c r="CC341" s="139"/>
      <c r="CD341" s="139"/>
      <c r="CE341" s="139"/>
      <c r="CF341" s="139"/>
      <c r="CG341" s="208"/>
      <c r="CH341" s="162"/>
      <c r="CI341" s="139"/>
      <c r="CJ341" s="139"/>
      <c r="CK341" s="139"/>
      <c r="CL341" s="139"/>
      <c r="CM341" s="208"/>
    </row>
    <row r="342" spans="1:91" ht="12.75" customHeight="1" x14ac:dyDescent="0.2">
      <c r="A342" s="125" t="s">
        <v>36</v>
      </c>
      <c r="B342" s="162"/>
      <c r="C342" s="139"/>
      <c r="D342" s="139"/>
      <c r="E342" s="139"/>
      <c r="F342" s="139"/>
      <c r="G342" s="208"/>
      <c r="H342" s="139"/>
      <c r="I342" s="139"/>
      <c r="J342" s="139"/>
      <c r="K342" s="139"/>
      <c r="L342" s="139"/>
      <c r="M342" s="208"/>
      <c r="N342" s="162"/>
      <c r="O342" s="139"/>
      <c r="P342" s="139"/>
      <c r="Q342" s="139"/>
      <c r="R342" s="139"/>
      <c r="S342" s="208"/>
      <c r="T342" s="162"/>
      <c r="U342" s="139"/>
      <c r="V342" s="139"/>
      <c r="W342" s="139"/>
      <c r="X342" s="139"/>
      <c r="Y342" s="208"/>
      <c r="Z342" s="162"/>
      <c r="AA342" s="139"/>
      <c r="AB342" s="139"/>
      <c r="AC342" s="139"/>
      <c r="AD342" s="139"/>
      <c r="AE342" s="208"/>
      <c r="AF342" s="162"/>
      <c r="AG342" s="139"/>
      <c r="AH342" s="139"/>
      <c r="AI342" s="139"/>
      <c r="AJ342" s="139"/>
      <c r="AK342" s="208"/>
      <c r="AL342" s="162"/>
      <c r="AM342" s="139"/>
      <c r="AN342" s="139"/>
      <c r="AO342" s="139"/>
      <c r="AP342" s="139"/>
      <c r="AQ342" s="208"/>
      <c r="AR342" s="162"/>
      <c r="AS342" s="139"/>
      <c r="AT342" s="139"/>
      <c r="AU342" s="139"/>
      <c r="AV342" s="139"/>
      <c r="AW342" s="208"/>
      <c r="AX342" s="162"/>
      <c r="AY342" s="139"/>
      <c r="AZ342" s="139"/>
      <c r="BA342" s="139"/>
      <c r="BB342" s="139"/>
      <c r="BC342" s="208"/>
      <c r="BD342" s="162"/>
      <c r="BE342" s="139"/>
      <c r="BF342" s="139"/>
      <c r="BG342" s="139"/>
      <c r="BH342" s="139"/>
      <c r="BI342" s="208"/>
      <c r="BJ342" s="162"/>
      <c r="BK342" s="139"/>
      <c r="BL342" s="139"/>
      <c r="BM342" s="139"/>
      <c r="BN342" s="139"/>
      <c r="BO342" s="208"/>
      <c r="BP342" s="162"/>
      <c r="BQ342" s="139"/>
      <c r="BR342" s="139"/>
      <c r="BS342" s="139"/>
      <c r="BT342" s="139"/>
      <c r="BU342" s="208"/>
      <c r="BV342" s="162"/>
      <c r="BW342" s="139"/>
      <c r="BX342" s="139"/>
      <c r="BY342" s="139"/>
      <c r="BZ342" s="139"/>
      <c r="CA342" s="208"/>
      <c r="CB342" s="162"/>
      <c r="CC342" s="139"/>
      <c r="CD342" s="139"/>
      <c r="CE342" s="139"/>
      <c r="CF342" s="139"/>
      <c r="CG342" s="208"/>
      <c r="CH342" s="162"/>
      <c r="CI342" s="139"/>
      <c r="CJ342" s="139"/>
      <c r="CK342" s="139"/>
      <c r="CL342" s="139"/>
      <c r="CM342" s="208"/>
    </row>
    <row r="343" spans="1:91" ht="12.75" customHeight="1" x14ac:dyDescent="0.2">
      <c r="A343" s="125" t="s">
        <v>83</v>
      </c>
      <c r="B343" s="162"/>
      <c r="C343" s="139"/>
      <c r="D343" s="139"/>
      <c r="E343" s="139"/>
      <c r="F343" s="139"/>
      <c r="G343" s="208"/>
      <c r="H343" s="139"/>
      <c r="I343" s="139"/>
      <c r="J343" s="139"/>
      <c r="K343" s="139"/>
      <c r="L343" s="139"/>
      <c r="M343" s="208"/>
      <c r="N343" s="162">
        <v>7.1780000000000004E-3</v>
      </c>
      <c r="O343" s="139"/>
      <c r="P343" s="139"/>
      <c r="Q343" s="139"/>
      <c r="R343" s="139"/>
      <c r="S343" s="208"/>
      <c r="T343" s="162"/>
      <c r="U343" s="139"/>
      <c r="V343" s="139"/>
      <c r="W343" s="139"/>
      <c r="X343" s="139"/>
      <c r="Y343" s="208"/>
      <c r="Z343" s="162"/>
      <c r="AA343" s="139"/>
      <c r="AB343" s="139"/>
      <c r="AC343" s="139"/>
      <c r="AD343" s="139"/>
      <c r="AE343" s="208"/>
      <c r="AF343" s="162"/>
      <c r="AG343" s="139"/>
      <c r="AH343" s="139"/>
      <c r="AI343" s="139"/>
      <c r="AJ343" s="139"/>
      <c r="AK343" s="208"/>
      <c r="AL343" s="162"/>
      <c r="AM343" s="139"/>
      <c r="AN343" s="139"/>
      <c r="AO343" s="139"/>
      <c r="AP343" s="139"/>
      <c r="AQ343" s="208"/>
      <c r="AR343" s="162"/>
      <c r="AS343" s="139"/>
      <c r="AT343" s="139"/>
      <c r="AU343" s="139"/>
      <c r="AV343" s="139"/>
      <c r="AW343" s="208"/>
      <c r="AX343" s="162"/>
      <c r="AY343" s="139"/>
      <c r="AZ343" s="139"/>
      <c r="BA343" s="139"/>
      <c r="BB343" s="139"/>
      <c r="BC343" s="208"/>
      <c r="BD343" s="162"/>
      <c r="BE343" s="139"/>
      <c r="BF343" s="139"/>
      <c r="BG343" s="139"/>
      <c r="BH343" s="139"/>
      <c r="BI343" s="208"/>
      <c r="BJ343" s="162"/>
      <c r="BK343" s="139"/>
      <c r="BL343" s="139"/>
      <c r="BM343" s="139"/>
      <c r="BN343" s="139"/>
      <c r="BO343" s="208"/>
      <c r="BP343" s="162"/>
      <c r="BQ343" s="139"/>
      <c r="BR343" s="139"/>
      <c r="BS343" s="139"/>
      <c r="BT343" s="139"/>
      <c r="BU343" s="208"/>
      <c r="BV343" s="162"/>
      <c r="BW343" s="139"/>
      <c r="BX343" s="139"/>
      <c r="BY343" s="139"/>
      <c r="BZ343" s="139"/>
      <c r="CA343" s="208"/>
      <c r="CB343" s="162"/>
      <c r="CC343" s="139"/>
      <c r="CD343" s="139"/>
      <c r="CE343" s="139"/>
      <c r="CF343" s="139"/>
      <c r="CG343" s="208"/>
      <c r="CH343" s="162"/>
      <c r="CI343" s="139"/>
      <c r="CJ343" s="139"/>
      <c r="CK343" s="139"/>
      <c r="CL343" s="139"/>
      <c r="CM343" s="208"/>
    </row>
    <row r="344" spans="1:91" ht="12.75" customHeight="1" x14ac:dyDescent="0.2">
      <c r="A344" s="126" t="s">
        <v>39</v>
      </c>
      <c r="B344" s="168"/>
      <c r="C344" s="146"/>
      <c r="D344" s="146"/>
      <c r="E344" s="146"/>
      <c r="F344" s="146"/>
      <c r="G344" s="208"/>
      <c r="H344" s="146"/>
      <c r="I344" s="146"/>
      <c r="J344" s="146"/>
      <c r="K344" s="146"/>
      <c r="L344" s="146"/>
      <c r="M344" s="208"/>
      <c r="N344" s="168">
        <v>7.7099999999999998E-3</v>
      </c>
      <c r="O344" s="146"/>
      <c r="P344" s="146"/>
      <c r="Q344" s="146"/>
      <c r="R344" s="146"/>
      <c r="S344" s="208"/>
      <c r="T344" s="168"/>
      <c r="U344" s="146"/>
      <c r="V344" s="146"/>
      <c r="W344" s="146"/>
      <c r="X344" s="146"/>
      <c r="Y344" s="208"/>
      <c r="Z344" s="168"/>
      <c r="AA344" s="146"/>
      <c r="AB344" s="146"/>
      <c r="AC344" s="146"/>
      <c r="AD344" s="146"/>
      <c r="AE344" s="208"/>
      <c r="AF344" s="168"/>
      <c r="AG344" s="146"/>
      <c r="AH344" s="146"/>
      <c r="AI344" s="146"/>
      <c r="AJ344" s="146"/>
      <c r="AK344" s="208"/>
      <c r="AL344" s="168"/>
      <c r="AM344" s="146"/>
      <c r="AN344" s="146"/>
      <c r="AO344" s="146"/>
      <c r="AP344" s="146"/>
      <c r="AQ344" s="208"/>
      <c r="AR344" s="168"/>
      <c r="AS344" s="146"/>
      <c r="AT344" s="146"/>
      <c r="AU344" s="146"/>
      <c r="AV344" s="146"/>
      <c r="AW344" s="208"/>
      <c r="AX344" s="168"/>
      <c r="AY344" s="146"/>
      <c r="AZ344" s="146"/>
      <c r="BA344" s="146"/>
      <c r="BB344" s="146"/>
      <c r="BC344" s="208"/>
      <c r="BD344" s="168"/>
      <c r="BE344" s="146"/>
      <c r="BF344" s="146"/>
      <c r="BG344" s="146"/>
      <c r="BH344" s="146"/>
      <c r="BI344" s="208"/>
      <c r="BJ344" s="168"/>
      <c r="BK344" s="146"/>
      <c r="BL344" s="146"/>
      <c r="BM344" s="146"/>
      <c r="BN344" s="146"/>
      <c r="BO344" s="208"/>
      <c r="BP344" s="168"/>
      <c r="BQ344" s="146"/>
      <c r="BR344" s="146"/>
      <c r="BS344" s="146"/>
      <c r="BT344" s="146"/>
      <c r="BU344" s="208"/>
      <c r="BV344" s="168"/>
      <c r="BW344" s="146"/>
      <c r="BX344" s="146"/>
      <c r="BY344" s="146"/>
      <c r="BZ344" s="146"/>
      <c r="CA344" s="208"/>
      <c r="CB344" s="168"/>
      <c r="CC344" s="146"/>
      <c r="CD344" s="146"/>
      <c r="CE344" s="146"/>
      <c r="CF344" s="146"/>
      <c r="CG344" s="208"/>
      <c r="CH344" s="168"/>
      <c r="CI344" s="146"/>
      <c r="CJ344" s="146"/>
      <c r="CK344" s="146"/>
      <c r="CL344" s="146"/>
      <c r="CM344" s="208"/>
    </row>
    <row r="345" spans="1:91" ht="12.75" customHeight="1" x14ac:dyDescent="0.2">
      <c r="A345" s="125" t="s">
        <v>37</v>
      </c>
      <c r="B345" s="162"/>
      <c r="C345" s="139"/>
      <c r="D345" s="139"/>
      <c r="E345" s="139"/>
      <c r="F345" s="139"/>
      <c r="G345" s="208"/>
      <c r="H345" s="139"/>
      <c r="I345" s="139"/>
      <c r="J345" s="139"/>
      <c r="K345" s="139"/>
      <c r="L345" s="139"/>
      <c r="M345" s="208"/>
      <c r="N345" s="162">
        <v>3.6939999999999998E-3</v>
      </c>
      <c r="O345" s="139"/>
      <c r="P345" s="139"/>
      <c r="Q345" s="139"/>
      <c r="R345" s="139"/>
      <c r="S345" s="208"/>
      <c r="T345" s="162"/>
      <c r="U345" s="139"/>
      <c r="V345" s="139"/>
      <c r="W345" s="139"/>
      <c r="X345" s="139"/>
      <c r="Y345" s="208"/>
      <c r="Z345" s="162"/>
      <c r="AA345" s="139"/>
      <c r="AB345" s="139"/>
      <c r="AC345" s="139"/>
      <c r="AD345" s="139"/>
      <c r="AE345" s="208"/>
      <c r="AF345" s="162"/>
      <c r="AG345" s="139"/>
      <c r="AH345" s="139"/>
      <c r="AI345" s="139"/>
      <c r="AJ345" s="139"/>
      <c r="AK345" s="208"/>
      <c r="AL345" s="162"/>
      <c r="AM345" s="139"/>
      <c r="AN345" s="139"/>
      <c r="AO345" s="139"/>
      <c r="AP345" s="139"/>
      <c r="AQ345" s="208"/>
      <c r="AR345" s="162"/>
      <c r="AS345" s="139"/>
      <c r="AT345" s="139"/>
      <c r="AU345" s="139"/>
      <c r="AV345" s="139"/>
      <c r="AW345" s="208"/>
      <c r="AX345" s="162"/>
      <c r="AY345" s="139"/>
      <c r="AZ345" s="139"/>
      <c r="BA345" s="139"/>
      <c r="BB345" s="139"/>
      <c r="BC345" s="208"/>
      <c r="BD345" s="162"/>
      <c r="BE345" s="139"/>
      <c r="BF345" s="139"/>
      <c r="BG345" s="139"/>
      <c r="BH345" s="139"/>
      <c r="BI345" s="208"/>
      <c r="BJ345" s="162"/>
      <c r="BK345" s="139"/>
      <c r="BL345" s="139"/>
      <c r="BM345" s="139"/>
      <c r="BN345" s="139"/>
      <c r="BO345" s="208"/>
      <c r="BP345" s="162"/>
      <c r="BQ345" s="139"/>
      <c r="BR345" s="139"/>
      <c r="BS345" s="139"/>
      <c r="BT345" s="139"/>
      <c r="BU345" s="208"/>
      <c r="BV345" s="162"/>
      <c r="BW345" s="139"/>
      <c r="BX345" s="139"/>
      <c r="BY345" s="139"/>
      <c r="BZ345" s="139"/>
      <c r="CA345" s="208"/>
      <c r="CB345" s="162"/>
      <c r="CC345" s="139"/>
      <c r="CD345" s="139"/>
      <c r="CE345" s="139"/>
      <c r="CF345" s="139"/>
      <c r="CG345" s="208"/>
      <c r="CH345" s="162"/>
      <c r="CI345" s="139"/>
      <c r="CJ345" s="139"/>
      <c r="CK345" s="139"/>
      <c r="CL345" s="139"/>
      <c r="CM345" s="208"/>
    </row>
    <row r="346" spans="1:91" ht="12.75" customHeight="1" x14ac:dyDescent="0.2">
      <c r="A346" s="126" t="s">
        <v>40</v>
      </c>
      <c r="B346" s="168"/>
      <c r="C346" s="146"/>
      <c r="D346" s="146"/>
      <c r="E346" s="146"/>
      <c r="F346" s="146"/>
      <c r="G346" s="208"/>
      <c r="H346" s="146"/>
      <c r="I346" s="146"/>
      <c r="J346" s="146"/>
      <c r="K346" s="146"/>
      <c r="L346" s="146"/>
      <c r="M346" s="208"/>
      <c r="N346" s="168">
        <v>1.319E-2</v>
      </c>
      <c r="O346" s="146"/>
      <c r="P346" s="146"/>
      <c r="Q346" s="146"/>
      <c r="R346" s="146"/>
      <c r="S346" s="208"/>
      <c r="T346" s="168"/>
      <c r="U346" s="146"/>
      <c r="V346" s="146"/>
      <c r="W346" s="146"/>
      <c r="X346" s="146"/>
      <c r="Y346" s="208"/>
      <c r="Z346" s="168"/>
      <c r="AA346" s="146"/>
      <c r="AB346" s="146"/>
      <c r="AC346" s="146"/>
      <c r="AD346" s="146"/>
      <c r="AE346" s="208"/>
      <c r="AF346" s="168"/>
      <c r="AG346" s="146"/>
      <c r="AH346" s="146"/>
      <c r="AI346" s="146"/>
      <c r="AJ346" s="146"/>
      <c r="AK346" s="208"/>
      <c r="AL346" s="168"/>
      <c r="AM346" s="146"/>
      <c r="AN346" s="146"/>
      <c r="AO346" s="146"/>
      <c r="AP346" s="146"/>
      <c r="AQ346" s="208"/>
      <c r="AR346" s="168"/>
      <c r="AS346" s="146"/>
      <c r="AT346" s="146"/>
      <c r="AU346" s="146"/>
      <c r="AV346" s="146"/>
      <c r="AW346" s="208"/>
      <c r="AX346" s="168"/>
      <c r="AY346" s="146"/>
      <c r="AZ346" s="146"/>
      <c r="BA346" s="146"/>
      <c r="BB346" s="146"/>
      <c r="BC346" s="208"/>
      <c r="BD346" s="168"/>
      <c r="BE346" s="146"/>
      <c r="BF346" s="146"/>
      <c r="BG346" s="146"/>
      <c r="BH346" s="146"/>
      <c r="BI346" s="208"/>
      <c r="BJ346" s="168"/>
      <c r="BK346" s="146"/>
      <c r="BL346" s="146"/>
      <c r="BM346" s="146"/>
      <c r="BN346" s="146"/>
      <c r="BO346" s="208"/>
      <c r="BP346" s="168"/>
      <c r="BQ346" s="146"/>
      <c r="BR346" s="146"/>
      <c r="BS346" s="146"/>
      <c r="BT346" s="146"/>
      <c r="BU346" s="208"/>
      <c r="BV346" s="168"/>
      <c r="BW346" s="146"/>
      <c r="BX346" s="146"/>
      <c r="BY346" s="146"/>
      <c r="BZ346" s="146"/>
      <c r="CA346" s="208"/>
      <c r="CB346" s="168"/>
      <c r="CC346" s="146"/>
      <c r="CD346" s="146"/>
      <c r="CE346" s="146"/>
      <c r="CF346" s="146"/>
      <c r="CG346" s="208"/>
      <c r="CH346" s="168"/>
      <c r="CI346" s="146"/>
      <c r="CJ346" s="146"/>
      <c r="CK346" s="146"/>
      <c r="CL346" s="146"/>
      <c r="CM346" s="208"/>
    </row>
    <row r="347" spans="1:91" ht="12.75" customHeight="1" x14ac:dyDescent="0.2">
      <c r="A347" s="125" t="s">
        <v>64</v>
      </c>
      <c r="B347" s="162"/>
      <c r="C347" s="139"/>
      <c r="D347" s="139"/>
      <c r="E347" s="139"/>
      <c r="F347" s="139"/>
      <c r="G347" s="208"/>
      <c r="H347" s="139"/>
      <c r="I347" s="139"/>
      <c r="J347" s="139"/>
      <c r="K347" s="139"/>
      <c r="L347" s="139"/>
      <c r="M347" s="208"/>
      <c r="N347" s="162">
        <v>2.99E-3</v>
      </c>
      <c r="O347" s="139"/>
      <c r="P347" s="139"/>
      <c r="Q347" s="139"/>
      <c r="R347" s="139"/>
      <c r="S347" s="208"/>
      <c r="T347" s="162"/>
      <c r="U347" s="139"/>
      <c r="V347" s="139"/>
      <c r="W347" s="139"/>
      <c r="X347" s="139"/>
      <c r="Y347" s="208"/>
      <c r="Z347" s="162"/>
      <c r="AA347" s="139"/>
      <c r="AB347" s="139"/>
      <c r="AC347" s="139"/>
      <c r="AD347" s="139"/>
      <c r="AE347" s="208"/>
      <c r="AF347" s="162"/>
      <c r="AG347" s="139"/>
      <c r="AH347" s="139"/>
      <c r="AI347" s="139"/>
      <c r="AJ347" s="139"/>
      <c r="AK347" s="208"/>
      <c r="AL347" s="162"/>
      <c r="AM347" s="139"/>
      <c r="AN347" s="139"/>
      <c r="AO347" s="139"/>
      <c r="AP347" s="139"/>
      <c r="AQ347" s="208"/>
      <c r="AR347" s="162"/>
      <c r="AS347" s="139"/>
      <c r="AT347" s="139"/>
      <c r="AU347" s="139"/>
      <c r="AV347" s="139"/>
      <c r="AW347" s="208"/>
      <c r="AX347" s="162"/>
      <c r="AY347" s="139"/>
      <c r="AZ347" s="139"/>
      <c r="BA347" s="139"/>
      <c r="BB347" s="139"/>
      <c r="BC347" s="208"/>
      <c r="BD347" s="162"/>
      <c r="BE347" s="139"/>
      <c r="BF347" s="139"/>
      <c r="BG347" s="139"/>
      <c r="BH347" s="139"/>
      <c r="BI347" s="208"/>
      <c r="BJ347" s="162"/>
      <c r="BK347" s="139"/>
      <c r="BL347" s="139"/>
      <c r="BM347" s="139"/>
      <c r="BN347" s="139"/>
      <c r="BO347" s="208"/>
      <c r="BP347" s="162"/>
      <c r="BQ347" s="139"/>
      <c r="BR347" s="139"/>
      <c r="BS347" s="139"/>
      <c r="BT347" s="139"/>
      <c r="BU347" s="208"/>
      <c r="BV347" s="162"/>
      <c r="BW347" s="139"/>
      <c r="BX347" s="139"/>
      <c r="BY347" s="139"/>
      <c r="BZ347" s="139"/>
      <c r="CA347" s="208"/>
      <c r="CB347" s="162"/>
      <c r="CC347" s="139"/>
      <c r="CD347" s="139"/>
      <c r="CE347" s="139"/>
      <c r="CF347" s="139"/>
      <c r="CG347" s="208"/>
      <c r="CH347" s="162"/>
      <c r="CI347" s="139"/>
      <c r="CJ347" s="139"/>
      <c r="CK347" s="139"/>
      <c r="CL347" s="139"/>
      <c r="CM347" s="208"/>
    </row>
    <row r="348" spans="1:91" ht="12.75" customHeight="1" x14ac:dyDescent="0.2">
      <c r="A348" s="199" t="s">
        <v>42</v>
      </c>
      <c r="B348" s="203">
        <v>0</v>
      </c>
      <c r="C348" s="203">
        <v>0</v>
      </c>
      <c r="D348" s="203">
        <v>0</v>
      </c>
      <c r="E348" s="203">
        <v>0</v>
      </c>
      <c r="F348" s="203">
        <v>0</v>
      </c>
      <c r="G348" s="208"/>
      <c r="H348" s="203">
        <v>0</v>
      </c>
      <c r="I348" s="203">
        <v>0</v>
      </c>
      <c r="J348" s="203">
        <v>0</v>
      </c>
      <c r="K348" s="203">
        <v>0</v>
      </c>
      <c r="L348" s="203">
        <v>0</v>
      </c>
      <c r="M348" s="208"/>
      <c r="N348" s="203">
        <v>0</v>
      </c>
      <c r="O348" s="203">
        <v>0</v>
      </c>
      <c r="P348" s="203">
        <v>0</v>
      </c>
      <c r="Q348" s="203">
        <v>0</v>
      </c>
      <c r="R348" s="203">
        <v>0</v>
      </c>
      <c r="S348" s="208"/>
      <c r="T348" s="203">
        <v>0</v>
      </c>
      <c r="U348" s="203">
        <v>0</v>
      </c>
      <c r="V348" s="203">
        <v>0</v>
      </c>
      <c r="W348" s="203">
        <v>0</v>
      </c>
      <c r="X348" s="203">
        <v>0</v>
      </c>
      <c r="Y348" s="208"/>
      <c r="Z348" s="203">
        <v>0</v>
      </c>
      <c r="AA348" s="203">
        <v>0</v>
      </c>
      <c r="AB348" s="203">
        <v>0</v>
      </c>
      <c r="AC348" s="203">
        <v>0</v>
      </c>
      <c r="AD348" s="203">
        <v>0</v>
      </c>
      <c r="AE348" s="208"/>
      <c r="AF348" s="203">
        <v>0</v>
      </c>
      <c r="AG348" s="203">
        <v>0</v>
      </c>
      <c r="AH348" s="203">
        <v>0</v>
      </c>
      <c r="AI348" s="203">
        <v>0</v>
      </c>
      <c r="AJ348" s="203">
        <v>0</v>
      </c>
      <c r="AK348" s="208"/>
      <c r="AL348" s="203">
        <v>0</v>
      </c>
      <c r="AM348" s="203">
        <v>0</v>
      </c>
      <c r="AN348" s="203">
        <v>0</v>
      </c>
      <c r="AO348" s="203">
        <v>0</v>
      </c>
      <c r="AP348" s="203">
        <v>0</v>
      </c>
      <c r="AQ348" s="208"/>
      <c r="AR348" s="203">
        <v>0</v>
      </c>
      <c r="AS348" s="203">
        <v>0</v>
      </c>
      <c r="AT348" s="203">
        <v>0</v>
      </c>
      <c r="AU348" s="203">
        <v>0</v>
      </c>
      <c r="AV348" s="203">
        <v>0</v>
      </c>
      <c r="AW348" s="208"/>
      <c r="AX348" s="203">
        <v>0</v>
      </c>
      <c r="AY348" s="203">
        <v>0</v>
      </c>
      <c r="AZ348" s="203">
        <v>0</v>
      </c>
      <c r="BA348" s="203">
        <v>0</v>
      </c>
      <c r="BB348" s="203">
        <v>0</v>
      </c>
      <c r="BC348" s="208"/>
      <c r="BD348" s="203">
        <v>0</v>
      </c>
      <c r="BE348" s="203">
        <v>0</v>
      </c>
      <c r="BF348" s="203">
        <v>0</v>
      </c>
      <c r="BG348" s="203">
        <v>0</v>
      </c>
      <c r="BH348" s="203">
        <v>0</v>
      </c>
      <c r="BI348" s="208"/>
      <c r="BJ348" s="203">
        <v>0</v>
      </c>
      <c r="BK348" s="203">
        <v>0</v>
      </c>
      <c r="BL348" s="203">
        <v>0</v>
      </c>
      <c r="BM348" s="203">
        <v>0</v>
      </c>
      <c r="BN348" s="203">
        <v>0</v>
      </c>
      <c r="BO348" s="208"/>
      <c r="BP348" s="203">
        <v>0</v>
      </c>
      <c r="BQ348" s="203">
        <v>0</v>
      </c>
      <c r="BR348" s="203">
        <v>0</v>
      </c>
      <c r="BS348" s="203">
        <v>0</v>
      </c>
      <c r="BT348" s="203">
        <v>0</v>
      </c>
      <c r="BU348" s="208"/>
      <c r="BV348" s="203">
        <v>0</v>
      </c>
      <c r="BW348" s="203">
        <v>0</v>
      </c>
      <c r="BX348" s="203">
        <v>0</v>
      </c>
      <c r="BY348" s="203">
        <v>0</v>
      </c>
      <c r="BZ348" s="203">
        <v>0</v>
      </c>
      <c r="CA348" s="208"/>
      <c r="CB348" s="203">
        <v>0</v>
      </c>
      <c r="CC348" s="203">
        <v>0</v>
      </c>
      <c r="CD348" s="203">
        <v>0</v>
      </c>
      <c r="CE348" s="203">
        <v>0</v>
      </c>
      <c r="CF348" s="203">
        <v>0</v>
      </c>
      <c r="CG348" s="208"/>
      <c r="CH348" s="203">
        <v>0</v>
      </c>
      <c r="CI348" s="203">
        <v>0</v>
      </c>
      <c r="CJ348" s="203">
        <v>0</v>
      </c>
      <c r="CK348" s="203">
        <v>0</v>
      </c>
      <c r="CL348" s="203">
        <v>0</v>
      </c>
      <c r="CM348" s="208"/>
    </row>
    <row r="349" spans="1:91" ht="12.75" customHeight="1" x14ac:dyDescent="0.2">
      <c r="A349" s="199" t="s">
        <v>33</v>
      </c>
      <c r="B349" s="203">
        <v>0</v>
      </c>
      <c r="C349" s="203">
        <v>0</v>
      </c>
      <c r="D349" s="203">
        <v>0</v>
      </c>
      <c r="E349" s="203">
        <v>0</v>
      </c>
      <c r="F349" s="203">
        <v>0</v>
      </c>
      <c r="G349" s="208"/>
      <c r="H349" s="203">
        <v>0</v>
      </c>
      <c r="I349" s="203">
        <v>0</v>
      </c>
      <c r="J349" s="203">
        <v>0</v>
      </c>
      <c r="K349" s="203">
        <v>0</v>
      </c>
      <c r="L349" s="203">
        <v>0</v>
      </c>
      <c r="M349" s="208"/>
      <c r="N349" s="203">
        <v>0</v>
      </c>
      <c r="O349" s="203">
        <v>0</v>
      </c>
      <c r="P349" s="203">
        <v>0</v>
      </c>
      <c r="Q349" s="203">
        <v>0</v>
      </c>
      <c r="R349" s="203">
        <v>0</v>
      </c>
      <c r="S349" s="208"/>
      <c r="T349" s="203">
        <v>0</v>
      </c>
      <c r="U349" s="203">
        <v>0</v>
      </c>
      <c r="V349" s="203">
        <v>0</v>
      </c>
      <c r="W349" s="203">
        <v>0</v>
      </c>
      <c r="X349" s="203">
        <v>0</v>
      </c>
      <c r="Y349" s="208"/>
      <c r="Z349" s="203">
        <v>0</v>
      </c>
      <c r="AA349" s="203">
        <v>0</v>
      </c>
      <c r="AB349" s="203">
        <v>0</v>
      </c>
      <c r="AC349" s="203">
        <v>0</v>
      </c>
      <c r="AD349" s="203">
        <v>0</v>
      </c>
      <c r="AE349" s="208"/>
      <c r="AF349" s="203">
        <v>0</v>
      </c>
      <c r="AG349" s="203">
        <v>0</v>
      </c>
      <c r="AH349" s="203">
        <v>0</v>
      </c>
      <c r="AI349" s="203">
        <v>0</v>
      </c>
      <c r="AJ349" s="203">
        <v>0</v>
      </c>
      <c r="AK349" s="208"/>
      <c r="AL349" s="203">
        <v>0</v>
      </c>
      <c r="AM349" s="203">
        <v>0</v>
      </c>
      <c r="AN349" s="203">
        <v>0</v>
      </c>
      <c r="AO349" s="203">
        <v>0</v>
      </c>
      <c r="AP349" s="203">
        <v>0</v>
      </c>
      <c r="AQ349" s="208"/>
      <c r="AR349" s="203">
        <v>0</v>
      </c>
      <c r="AS349" s="203">
        <v>0</v>
      </c>
      <c r="AT349" s="203">
        <v>0</v>
      </c>
      <c r="AU349" s="203">
        <v>0</v>
      </c>
      <c r="AV349" s="203">
        <v>0</v>
      </c>
      <c r="AW349" s="208"/>
      <c r="AX349" s="203">
        <v>0</v>
      </c>
      <c r="AY349" s="203">
        <v>0</v>
      </c>
      <c r="AZ349" s="203">
        <v>0</v>
      </c>
      <c r="BA349" s="203">
        <v>0</v>
      </c>
      <c r="BB349" s="203">
        <v>0</v>
      </c>
      <c r="BC349" s="208"/>
      <c r="BD349" s="203">
        <v>0</v>
      </c>
      <c r="BE349" s="203">
        <v>0</v>
      </c>
      <c r="BF349" s="203">
        <v>0</v>
      </c>
      <c r="BG349" s="203">
        <v>0</v>
      </c>
      <c r="BH349" s="203">
        <v>0</v>
      </c>
      <c r="BI349" s="208"/>
      <c r="BJ349" s="203">
        <v>0</v>
      </c>
      <c r="BK349" s="203">
        <v>0</v>
      </c>
      <c r="BL349" s="203">
        <v>0</v>
      </c>
      <c r="BM349" s="203">
        <v>0</v>
      </c>
      <c r="BN349" s="203">
        <v>0</v>
      </c>
      <c r="BO349" s="208"/>
      <c r="BP349" s="203">
        <v>0</v>
      </c>
      <c r="BQ349" s="203">
        <v>0</v>
      </c>
      <c r="BR349" s="203">
        <v>0</v>
      </c>
      <c r="BS349" s="203">
        <v>0</v>
      </c>
      <c r="BT349" s="203">
        <v>0</v>
      </c>
      <c r="BU349" s="208"/>
      <c r="BV349" s="203">
        <v>0</v>
      </c>
      <c r="BW349" s="203">
        <v>0</v>
      </c>
      <c r="BX349" s="203">
        <v>0</v>
      </c>
      <c r="BY349" s="203">
        <v>0</v>
      </c>
      <c r="BZ349" s="203">
        <v>0</v>
      </c>
      <c r="CA349" s="208"/>
      <c r="CB349" s="203">
        <v>0</v>
      </c>
      <c r="CC349" s="203">
        <v>0</v>
      </c>
      <c r="CD349" s="203">
        <v>0</v>
      </c>
      <c r="CE349" s="203">
        <v>0</v>
      </c>
      <c r="CF349" s="203">
        <v>0</v>
      </c>
      <c r="CG349" s="208"/>
      <c r="CH349" s="203">
        <v>0</v>
      </c>
      <c r="CI349" s="203">
        <v>0</v>
      </c>
      <c r="CJ349" s="203">
        <v>0</v>
      </c>
      <c r="CK349" s="203">
        <v>0</v>
      </c>
      <c r="CL349" s="203">
        <v>0</v>
      </c>
      <c r="CM349" s="208"/>
    </row>
    <row r="350" spans="1:91" ht="12.75" customHeight="1" x14ac:dyDescent="0.2">
      <c r="A350" s="199" t="s">
        <v>85</v>
      </c>
      <c r="B350" s="203">
        <v>0</v>
      </c>
      <c r="C350" s="203">
        <v>0</v>
      </c>
      <c r="D350" s="203">
        <v>0</v>
      </c>
      <c r="E350" s="203">
        <v>0</v>
      </c>
      <c r="F350" s="203">
        <v>0</v>
      </c>
      <c r="G350" s="208"/>
      <c r="H350" s="203">
        <v>0</v>
      </c>
      <c r="I350" s="203">
        <v>0</v>
      </c>
      <c r="J350" s="203">
        <v>0</v>
      </c>
      <c r="K350" s="203">
        <v>0</v>
      </c>
      <c r="L350" s="203">
        <v>0</v>
      </c>
      <c r="M350" s="208"/>
      <c r="N350" s="203">
        <v>0</v>
      </c>
      <c r="O350" s="203">
        <v>0</v>
      </c>
      <c r="P350" s="203">
        <v>0</v>
      </c>
      <c r="Q350" s="203">
        <v>0</v>
      </c>
      <c r="R350" s="203">
        <v>0</v>
      </c>
      <c r="S350" s="208"/>
      <c r="T350" s="203">
        <v>0</v>
      </c>
      <c r="U350" s="203">
        <v>0</v>
      </c>
      <c r="V350" s="203">
        <v>0</v>
      </c>
      <c r="W350" s="203">
        <v>0</v>
      </c>
      <c r="X350" s="203">
        <v>0</v>
      </c>
      <c r="Y350" s="208"/>
      <c r="Z350" s="203">
        <v>0</v>
      </c>
      <c r="AA350" s="203">
        <v>0</v>
      </c>
      <c r="AB350" s="203">
        <v>0</v>
      </c>
      <c r="AC350" s="203">
        <v>0</v>
      </c>
      <c r="AD350" s="203">
        <v>0</v>
      </c>
      <c r="AE350" s="208"/>
      <c r="AF350" s="203">
        <v>0</v>
      </c>
      <c r="AG350" s="203">
        <v>0</v>
      </c>
      <c r="AH350" s="203">
        <v>0</v>
      </c>
      <c r="AI350" s="203">
        <v>0</v>
      </c>
      <c r="AJ350" s="203">
        <v>0</v>
      </c>
      <c r="AK350" s="208"/>
      <c r="AL350" s="203">
        <v>0</v>
      </c>
      <c r="AM350" s="203">
        <v>0</v>
      </c>
      <c r="AN350" s="203">
        <v>0</v>
      </c>
      <c r="AO350" s="203">
        <v>0</v>
      </c>
      <c r="AP350" s="203">
        <v>0</v>
      </c>
      <c r="AQ350" s="208"/>
      <c r="AR350" s="203">
        <v>0</v>
      </c>
      <c r="AS350" s="203">
        <v>0</v>
      </c>
      <c r="AT350" s="203">
        <v>0</v>
      </c>
      <c r="AU350" s="203">
        <v>0</v>
      </c>
      <c r="AV350" s="203">
        <v>0</v>
      </c>
      <c r="AW350" s="208"/>
      <c r="AX350" s="203">
        <v>0</v>
      </c>
      <c r="AY350" s="203">
        <v>0</v>
      </c>
      <c r="AZ350" s="203">
        <v>0</v>
      </c>
      <c r="BA350" s="203">
        <v>0</v>
      </c>
      <c r="BB350" s="203">
        <v>0</v>
      </c>
      <c r="BC350" s="208"/>
      <c r="BD350" s="203">
        <v>0</v>
      </c>
      <c r="BE350" s="203">
        <v>0</v>
      </c>
      <c r="BF350" s="203">
        <v>0</v>
      </c>
      <c r="BG350" s="203">
        <v>0</v>
      </c>
      <c r="BH350" s="203">
        <v>0</v>
      </c>
      <c r="BI350" s="208"/>
      <c r="BJ350" s="203">
        <v>0</v>
      </c>
      <c r="BK350" s="203">
        <v>0</v>
      </c>
      <c r="BL350" s="203">
        <v>0</v>
      </c>
      <c r="BM350" s="203">
        <v>0</v>
      </c>
      <c r="BN350" s="203">
        <v>0</v>
      </c>
      <c r="BO350" s="208"/>
      <c r="BP350" s="203">
        <v>0</v>
      </c>
      <c r="BQ350" s="203">
        <v>0</v>
      </c>
      <c r="BR350" s="203">
        <v>0</v>
      </c>
      <c r="BS350" s="203">
        <v>0</v>
      </c>
      <c r="BT350" s="203">
        <v>0</v>
      </c>
      <c r="BU350" s="208"/>
      <c r="BV350" s="203">
        <v>0</v>
      </c>
      <c r="BW350" s="203">
        <v>0</v>
      </c>
      <c r="BX350" s="203">
        <v>0</v>
      </c>
      <c r="BY350" s="203">
        <v>0</v>
      </c>
      <c r="BZ350" s="203">
        <v>0</v>
      </c>
      <c r="CA350" s="208"/>
      <c r="CB350" s="203">
        <v>0</v>
      </c>
      <c r="CC350" s="203">
        <v>0</v>
      </c>
      <c r="CD350" s="203">
        <v>0</v>
      </c>
      <c r="CE350" s="203">
        <v>0</v>
      </c>
      <c r="CF350" s="203">
        <v>0</v>
      </c>
      <c r="CG350" s="208"/>
      <c r="CH350" s="203">
        <v>0</v>
      </c>
      <c r="CI350" s="203">
        <v>0</v>
      </c>
      <c r="CJ350" s="203">
        <v>0</v>
      </c>
      <c r="CK350" s="203">
        <v>0</v>
      </c>
      <c r="CL350" s="203">
        <v>0</v>
      </c>
      <c r="CM350" s="208"/>
    </row>
    <row r="351" spans="1:91" ht="12.75" customHeight="1" x14ac:dyDescent="0.2">
      <c r="A351" s="200" t="s">
        <v>44</v>
      </c>
      <c r="B351" s="203">
        <v>0</v>
      </c>
      <c r="C351" s="203">
        <v>0</v>
      </c>
      <c r="D351" s="203">
        <v>0</v>
      </c>
      <c r="E351" s="203">
        <v>0</v>
      </c>
      <c r="F351" s="203">
        <v>0</v>
      </c>
      <c r="G351" s="208"/>
      <c r="H351" s="203">
        <v>0</v>
      </c>
      <c r="I351" s="203">
        <v>0</v>
      </c>
      <c r="J351" s="203">
        <v>0</v>
      </c>
      <c r="K351" s="203">
        <v>0</v>
      </c>
      <c r="L351" s="203">
        <v>0</v>
      </c>
      <c r="M351" s="208"/>
      <c r="N351" s="203">
        <v>0</v>
      </c>
      <c r="O351" s="203">
        <v>0</v>
      </c>
      <c r="P351" s="203">
        <v>0</v>
      </c>
      <c r="Q351" s="203">
        <v>0</v>
      </c>
      <c r="R351" s="203">
        <v>0</v>
      </c>
      <c r="S351" s="208"/>
      <c r="T351" s="203">
        <v>0</v>
      </c>
      <c r="U351" s="203">
        <v>0</v>
      </c>
      <c r="V351" s="203">
        <v>0</v>
      </c>
      <c r="W351" s="203">
        <v>0</v>
      </c>
      <c r="X351" s="203">
        <v>0</v>
      </c>
      <c r="Y351" s="208"/>
      <c r="Z351" s="203">
        <v>0</v>
      </c>
      <c r="AA351" s="203">
        <v>0</v>
      </c>
      <c r="AB351" s="203">
        <v>0</v>
      </c>
      <c r="AC351" s="203">
        <v>0</v>
      </c>
      <c r="AD351" s="203">
        <v>0</v>
      </c>
      <c r="AE351" s="208"/>
      <c r="AF351" s="203">
        <v>0</v>
      </c>
      <c r="AG351" s="203">
        <v>0</v>
      </c>
      <c r="AH351" s="203">
        <v>0</v>
      </c>
      <c r="AI351" s="203">
        <v>0</v>
      </c>
      <c r="AJ351" s="203">
        <v>0</v>
      </c>
      <c r="AK351" s="208"/>
      <c r="AL351" s="203">
        <v>0</v>
      </c>
      <c r="AM351" s="203">
        <v>0</v>
      </c>
      <c r="AN351" s="203">
        <v>0</v>
      </c>
      <c r="AO351" s="203">
        <v>0</v>
      </c>
      <c r="AP351" s="203">
        <v>0</v>
      </c>
      <c r="AQ351" s="208"/>
      <c r="AR351" s="203">
        <v>0</v>
      </c>
      <c r="AS351" s="203">
        <v>0</v>
      </c>
      <c r="AT351" s="203">
        <v>0</v>
      </c>
      <c r="AU351" s="203">
        <v>0</v>
      </c>
      <c r="AV351" s="203">
        <v>0</v>
      </c>
      <c r="AW351" s="208"/>
      <c r="AX351" s="203">
        <v>0</v>
      </c>
      <c r="AY351" s="203">
        <v>0</v>
      </c>
      <c r="AZ351" s="203">
        <v>0</v>
      </c>
      <c r="BA351" s="203">
        <v>0</v>
      </c>
      <c r="BB351" s="203">
        <v>0</v>
      </c>
      <c r="BC351" s="208"/>
      <c r="BD351" s="203">
        <v>0</v>
      </c>
      <c r="BE351" s="203">
        <v>0</v>
      </c>
      <c r="BF351" s="203">
        <v>0</v>
      </c>
      <c r="BG351" s="203">
        <v>0</v>
      </c>
      <c r="BH351" s="203">
        <v>0</v>
      </c>
      <c r="BI351" s="208"/>
      <c r="BJ351" s="203">
        <v>0</v>
      </c>
      <c r="BK351" s="203">
        <v>0</v>
      </c>
      <c r="BL351" s="203">
        <v>0</v>
      </c>
      <c r="BM351" s="203">
        <v>0</v>
      </c>
      <c r="BN351" s="203">
        <v>0</v>
      </c>
      <c r="BO351" s="208"/>
      <c r="BP351" s="203">
        <v>0</v>
      </c>
      <c r="BQ351" s="203">
        <v>0</v>
      </c>
      <c r="BR351" s="203">
        <v>0</v>
      </c>
      <c r="BS351" s="203">
        <v>0</v>
      </c>
      <c r="BT351" s="203">
        <v>0</v>
      </c>
      <c r="BU351" s="208"/>
      <c r="BV351" s="203">
        <v>0</v>
      </c>
      <c r="BW351" s="203">
        <v>0</v>
      </c>
      <c r="BX351" s="203">
        <v>0</v>
      </c>
      <c r="BY351" s="203">
        <v>0</v>
      </c>
      <c r="BZ351" s="203">
        <v>0</v>
      </c>
      <c r="CA351" s="208"/>
      <c r="CB351" s="203">
        <v>0</v>
      </c>
      <c r="CC351" s="203">
        <v>0</v>
      </c>
      <c r="CD351" s="203">
        <v>0</v>
      </c>
      <c r="CE351" s="203">
        <v>0</v>
      </c>
      <c r="CF351" s="203">
        <v>0</v>
      </c>
      <c r="CG351" s="208"/>
      <c r="CH351" s="203">
        <v>0</v>
      </c>
      <c r="CI351" s="203">
        <v>0</v>
      </c>
      <c r="CJ351" s="203">
        <v>0</v>
      </c>
      <c r="CK351" s="203">
        <v>0</v>
      </c>
      <c r="CL351" s="203">
        <v>0</v>
      </c>
      <c r="CM351" s="208"/>
    </row>
    <row r="352" spans="1:91" ht="12.75" customHeight="1" x14ac:dyDescent="0.2">
      <c r="A352" s="200" t="s">
        <v>43</v>
      </c>
      <c r="B352" s="203">
        <v>0</v>
      </c>
      <c r="C352" s="203">
        <v>0</v>
      </c>
      <c r="D352" s="203">
        <v>0</v>
      </c>
      <c r="E352" s="203">
        <v>0</v>
      </c>
      <c r="F352" s="203">
        <v>0</v>
      </c>
      <c r="G352" s="208"/>
      <c r="H352" s="203">
        <v>0</v>
      </c>
      <c r="I352" s="203">
        <v>0</v>
      </c>
      <c r="J352" s="203">
        <v>0</v>
      </c>
      <c r="K352" s="203">
        <v>0</v>
      </c>
      <c r="L352" s="203">
        <v>0</v>
      </c>
      <c r="M352" s="208"/>
      <c r="N352" s="203">
        <v>0</v>
      </c>
      <c r="O352" s="203">
        <v>0</v>
      </c>
      <c r="P352" s="203">
        <v>0</v>
      </c>
      <c r="Q352" s="203">
        <v>0</v>
      </c>
      <c r="R352" s="203">
        <v>0</v>
      </c>
      <c r="S352" s="208"/>
      <c r="T352" s="203">
        <v>0</v>
      </c>
      <c r="U352" s="203">
        <v>0</v>
      </c>
      <c r="V352" s="203">
        <v>0</v>
      </c>
      <c r="W352" s="203">
        <v>0</v>
      </c>
      <c r="X352" s="203">
        <v>0</v>
      </c>
      <c r="Y352" s="208"/>
      <c r="Z352" s="203">
        <v>0</v>
      </c>
      <c r="AA352" s="203">
        <v>0</v>
      </c>
      <c r="AB352" s="203">
        <v>0</v>
      </c>
      <c r="AC352" s="203">
        <v>0</v>
      </c>
      <c r="AD352" s="203">
        <v>0</v>
      </c>
      <c r="AE352" s="208"/>
      <c r="AF352" s="203">
        <v>0</v>
      </c>
      <c r="AG352" s="203">
        <v>0</v>
      </c>
      <c r="AH352" s="203">
        <v>0</v>
      </c>
      <c r="AI352" s="203">
        <v>0</v>
      </c>
      <c r="AJ352" s="203">
        <v>0</v>
      </c>
      <c r="AK352" s="208"/>
      <c r="AL352" s="203">
        <v>0</v>
      </c>
      <c r="AM352" s="203">
        <v>0</v>
      </c>
      <c r="AN352" s="203">
        <v>0</v>
      </c>
      <c r="AO352" s="203">
        <v>0</v>
      </c>
      <c r="AP352" s="203">
        <v>0</v>
      </c>
      <c r="AQ352" s="208"/>
      <c r="AR352" s="203">
        <v>0</v>
      </c>
      <c r="AS352" s="203">
        <v>0</v>
      </c>
      <c r="AT352" s="203">
        <v>0</v>
      </c>
      <c r="AU352" s="203">
        <v>0</v>
      </c>
      <c r="AV352" s="203">
        <v>0</v>
      </c>
      <c r="AW352" s="208"/>
      <c r="AX352" s="203">
        <v>0</v>
      </c>
      <c r="AY352" s="203">
        <v>0</v>
      </c>
      <c r="AZ352" s="203">
        <v>0</v>
      </c>
      <c r="BA352" s="203">
        <v>0</v>
      </c>
      <c r="BB352" s="203">
        <v>0</v>
      </c>
      <c r="BC352" s="208"/>
      <c r="BD352" s="203">
        <v>0</v>
      </c>
      <c r="BE352" s="203">
        <v>0</v>
      </c>
      <c r="BF352" s="203">
        <v>0</v>
      </c>
      <c r="BG352" s="203">
        <v>0</v>
      </c>
      <c r="BH352" s="203">
        <v>0</v>
      </c>
      <c r="BI352" s="208"/>
      <c r="BJ352" s="203">
        <v>0</v>
      </c>
      <c r="BK352" s="203">
        <v>0</v>
      </c>
      <c r="BL352" s="203">
        <v>0</v>
      </c>
      <c r="BM352" s="203">
        <v>0</v>
      </c>
      <c r="BN352" s="203">
        <v>0</v>
      </c>
      <c r="BO352" s="208"/>
      <c r="BP352" s="203">
        <v>0</v>
      </c>
      <c r="BQ352" s="203">
        <v>0</v>
      </c>
      <c r="BR352" s="203">
        <v>0</v>
      </c>
      <c r="BS352" s="203">
        <v>0</v>
      </c>
      <c r="BT352" s="203">
        <v>0</v>
      </c>
      <c r="BU352" s="208"/>
      <c r="BV352" s="203">
        <v>0</v>
      </c>
      <c r="BW352" s="203">
        <v>0</v>
      </c>
      <c r="BX352" s="203">
        <v>0</v>
      </c>
      <c r="BY352" s="203">
        <v>0</v>
      </c>
      <c r="BZ352" s="203">
        <v>0</v>
      </c>
      <c r="CA352" s="208"/>
      <c r="CB352" s="203">
        <v>0</v>
      </c>
      <c r="CC352" s="203">
        <v>0</v>
      </c>
      <c r="CD352" s="203">
        <v>0</v>
      </c>
      <c r="CE352" s="203">
        <v>0</v>
      </c>
      <c r="CF352" s="203">
        <v>0</v>
      </c>
      <c r="CG352" s="208"/>
      <c r="CH352" s="203">
        <v>0</v>
      </c>
      <c r="CI352" s="203">
        <v>0</v>
      </c>
      <c r="CJ352" s="203">
        <v>0</v>
      </c>
      <c r="CK352" s="203">
        <v>0</v>
      </c>
      <c r="CL352" s="203">
        <v>0</v>
      </c>
      <c r="CM352" s="208"/>
    </row>
    <row r="353" spans="1:91" ht="12.75" customHeight="1" x14ac:dyDescent="0.2">
      <c r="A353" s="200" t="s">
        <v>119</v>
      </c>
      <c r="B353" s="203">
        <v>0</v>
      </c>
      <c r="C353" s="203">
        <v>0</v>
      </c>
      <c r="D353" s="203">
        <v>0</v>
      </c>
      <c r="E353" s="203">
        <v>0</v>
      </c>
      <c r="F353" s="203">
        <v>0</v>
      </c>
      <c r="G353" s="208"/>
      <c r="H353" s="203">
        <v>0</v>
      </c>
      <c r="I353" s="203">
        <v>0</v>
      </c>
      <c r="J353" s="203">
        <v>0</v>
      </c>
      <c r="K353" s="203">
        <v>0</v>
      </c>
      <c r="L353" s="203">
        <v>0</v>
      </c>
      <c r="M353" s="208"/>
      <c r="N353" s="203">
        <v>0</v>
      </c>
      <c r="O353" s="203">
        <v>0</v>
      </c>
      <c r="P353" s="203">
        <v>0</v>
      </c>
      <c r="Q353" s="203">
        <v>0</v>
      </c>
      <c r="R353" s="203">
        <v>0</v>
      </c>
      <c r="S353" s="208"/>
      <c r="T353" s="203">
        <v>0</v>
      </c>
      <c r="U353" s="203">
        <v>0</v>
      </c>
      <c r="V353" s="203">
        <v>0</v>
      </c>
      <c r="W353" s="203">
        <v>0</v>
      </c>
      <c r="X353" s="203">
        <v>0</v>
      </c>
      <c r="Y353" s="208"/>
      <c r="Z353" s="203">
        <v>0</v>
      </c>
      <c r="AA353" s="203">
        <v>0</v>
      </c>
      <c r="AB353" s="203">
        <v>0</v>
      </c>
      <c r="AC353" s="203">
        <v>0</v>
      </c>
      <c r="AD353" s="203">
        <v>0</v>
      </c>
      <c r="AE353" s="208"/>
      <c r="AF353" s="203">
        <v>0</v>
      </c>
      <c r="AG353" s="203">
        <v>0</v>
      </c>
      <c r="AH353" s="203">
        <v>0</v>
      </c>
      <c r="AI353" s="203">
        <v>0</v>
      </c>
      <c r="AJ353" s="203">
        <v>0</v>
      </c>
      <c r="AK353" s="208"/>
      <c r="AL353" s="203">
        <v>0</v>
      </c>
      <c r="AM353" s="203">
        <v>0</v>
      </c>
      <c r="AN353" s="203">
        <v>0</v>
      </c>
      <c r="AO353" s="203">
        <v>0</v>
      </c>
      <c r="AP353" s="203">
        <v>0</v>
      </c>
      <c r="AQ353" s="208"/>
      <c r="AR353" s="203">
        <v>0</v>
      </c>
      <c r="AS353" s="203">
        <v>0</v>
      </c>
      <c r="AT353" s="203">
        <v>0</v>
      </c>
      <c r="AU353" s="203">
        <v>0</v>
      </c>
      <c r="AV353" s="203">
        <v>0</v>
      </c>
      <c r="AW353" s="208"/>
      <c r="AX353" s="203">
        <v>0</v>
      </c>
      <c r="AY353" s="203">
        <v>0</v>
      </c>
      <c r="AZ353" s="203">
        <v>0</v>
      </c>
      <c r="BA353" s="203">
        <v>0</v>
      </c>
      <c r="BB353" s="203">
        <v>0</v>
      </c>
      <c r="BC353" s="208"/>
      <c r="BD353" s="203">
        <v>0</v>
      </c>
      <c r="BE353" s="203">
        <v>0</v>
      </c>
      <c r="BF353" s="203">
        <v>0</v>
      </c>
      <c r="BG353" s="203">
        <v>0</v>
      </c>
      <c r="BH353" s="203">
        <v>0</v>
      </c>
      <c r="BI353" s="208"/>
      <c r="BJ353" s="203">
        <v>0</v>
      </c>
      <c r="BK353" s="203">
        <v>0</v>
      </c>
      <c r="BL353" s="203">
        <v>0</v>
      </c>
      <c r="BM353" s="203">
        <v>0</v>
      </c>
      <c r="BN353" s="203">
        <v>0</v>
      </c>
      <c r="BO353" s="208"/>
      <c r="BP353" s="203">
        <v>0</v>
      </c>
      <c r="BQ353" s="203">
        <v>0</v>
      </c>
      <c r="BR353" s="203">
        <v>0</v>
      </c>
      <c r="BS353" s="203">
        <v>0</v>
      </c>
      <c r="BT353" s="203">
        <v>0</v>
      </c>
      <c r="BU353" s="208"/>
      <c r="BV353" s="203">
        <v>0</v>
      </c>
      <c r="BW353" s="203">
        <v>0</v>
      </c>
      <c r="BX353" s="203">
        <v>0</v>
      </c>
      <c r="BY353" s="203">
        <v>0</v>
      </c>
      <c r="BZ353" s="203">
        <v>0</v>
      </c>
      <c r="CA353" s="208"/>
      <c r="CB353" s="203">
        <v>0</v>
      </c>
      <c r="CC353" s="203">
        <v>0</v>
      </c>
      <c r="CD353" s="203">
        <v>0</v>
      </c>
      <c r="CE353" s="203">
        <v>0</v>
      </c>
      <c r="CF353" s="203">
        <v>0</v>
      </c>
      <c r="CG353" s="208"/>
      <c r="CH353" s="203">
        <v>0</v>
      </c>
      <c r="CI353" s="203">
        <v>0</v>
      </c>
      <c r="CJ353" s="203">
        <v>0</v>
      </c>
      <c r="CK353" s="203">
        <v>0</v>
      </c>
      <c r="CL353" s="203">
        <v>0</v>
      </c>
      <c r="CM353" s="208"/>
    </row>
    <row r="354" spans="1:91" ht="12.75" customHeight="1" x14ac:dyDescent="0.2">
      <c r="A354" s="201" t="s">
        <v>120</v>
      </c>
      <c r="B354" s="203">
        <v>0</v>
      </c>
      <c r="C354" s="203">
        <v>0</v>
      </c>
      <c r="D354" s="203">
        <v>0</v>
      </c>
      <c r="E354" s="203">
        <v>0</v>
      </c>
      <c r="F354" s="203">
        <v>0</v>
      </c>
      <c r="G354" s="208"/>
      <c r="H354" s="203">
        <v>0</v>
      </c>
      <c r="I354" s="203">
        <v>0</v>
      </c>
      <c r="J354" s="203">
        <v>0</v>
      </c>
      <c r="K354" s="203">
        <v>0</v>
      </c>
      <c r="L354" s="203">
        <v>0</v>
      </c>
      <c r="M354" s="208"/>
      <c r="N354" s="203">
        <v>0</v>
      </c>
      <c r="O354" s="203">
        <v>0</v>
      </c>
      <c r="P354" s="203">
        <v>0</v>
      </c>
      <c r="Q354" s="203">
        <v>0</v>
      </c>
      <c r="R354" s="203">
        <v>0</v>
      </c>
      <c r="S354" s="208"/>
      <c r="T354" s="203">
        <v>0</v>
      </c>
      <c r="U354" s="203">
        <v>0</v>
      </c>
      <c r="V354" s="203">
        <v>0</v>
      </c>
      <c r="W354" s="203">
        <v>0</v>
      </c>
      <c r="X354" s="203">
        <v>0</v>
      </c>
      <c r="Y354" s="208"/>
      <c r="Z354" s="203">
        <v>0</v>
      </c>
      <c r="AA354" s="203">
        <v>0</v>
      </c>
      <c r="AB354" s="203">
        <v>0</v>
      </c>
      <c r="AC354" s="203">
        <v>0</v>
      </c>
      <c r="AD354" s="203">
        <v>0</v>
      </c>
      <c r="AE354" s="208"/>
      <c r="AF354" s="203">
        <v>0</v>
      </c>
      <c r="AG354" s="203">
        <v>0</v>
      </c>
      <c r="AH354" s="203">
        <v>0</v>
      </c>
      <c r="AI354" s="203">
        <v>0</v>
      </c>
      <c r="AJ354" s="203">
        <v>0</v>
      </c>
      <c r="AK354" s="208"/>
      <c r="AL354" s="203">
        <v>0</v>
      </c>
      <c r="AM354" s="203">
        <v>0</v>
      </c>
      <c r="AN354" s="203">
        <v>0</v>
      </c>
      <c r="AO354" s="203">
        <v>0</v>
      </c>
      <c r="AP354" s="203">
        <v>0</v>
      </c>
      <c r="AQ354" s="208"/>
      <c r="AR354" s="203">
        <v>0</v>
      </c>
      <c r="AS354" s="203">
        <v>0</v>
      </c>
      <c r="AT354" s="203">
        <v>0</v>
      </c>
      <c r="AU354" s="203">
        <v>0</v>
      </c>
      <c r="AV354" s="203">
        <v>0</v>
      </c>
      <c r="AW354" s="208"/>
      <c r="AX354" s="203">
        <v>0</v>
      </c>
      <c r="AY354" s="203">
        <v>0</v>
      </c>
      <c r="AZ354" s="203">
        <v>0</v>
      </c>
      <c r="BA354" s="203">
        <v>0</v>
      </c>
      <c r="BB354" s="203">
        <v>0</v>
      </c>
      <c r="BC354" s="208"/>
      <c r="BD354" s="203">
        <v>0</v>
      </c>
      <c r="BE354" s="203">
        <v>0</v>
      </c>
      <c r="BF354" s="203">
        <v>0</v>
      </c>
      <c r="BG354" s="203">
        <v>0</v>
      </c>
      <c r="BH354" s="203">
        <v>0</v>
      </c>
      <c r="BI354" s="208"/>
      <c r="BJ354" s="203">
        <v>0</v>
      </c>
      <c r="BK354" s="203">
        <v>0</v>
      </c>
      <c r="BL354" s="203">
        <v>0</v>
      </c>
      <c r="BM354" s="203">
        <v>0</v>
      </c>
      <c r="BN354" s="203">
        <v>0</v>
      </c>
      <c r="BO354" s="208"/>
      <c r="BP354" s="203">
        <v>0</v>
      </c>
      <c r="BQ354" s="203">
        <v>0</v>
      </c>
      <c r="BR354" s="203">
        <v>0</v>
      </c>
      <c r="BS354" s="203">
        <v>0</v>
      </c>
      <c r="BT354" s="203">
        <v>0</v>
      </c>
      <c r="BU354" s="208"/>
      <c r="BV354" s="203">
        <v>0</v>
      </c>
      <c r="BW354" s="203">
        <v>0</v>
      </c>
      <c r="BX354" s="203">
        <v>0</v>
      </c>
      <c r="BY354" s="203">
        <v>0</v>
      </c>
      <c r="BZ354" s="203">
        <v>0</v>
      </c>
      <c r="CA354" s="208"/>
      <c r="CB354" s="203">
        <v>0</v>
      </c>
      <c r="CC354" s="203">
        <v>0</v>
      </c>
      <c r="CD354" s="203">
        <v>0</v>
      </c>
      <c r="CE354" s="203">
        <v>0</v>
      </c>
      <c r="CF354" s="203">
        <v>0</v>
      </c>
      <c r="CG354" s="208"/>
      <c r="CH354" s="203">
        <v>0</v>
      </c>
      <c r="CI354" s="203">
        <v>0</v>
      </c>
      <c r="CJ354" s="203">
        <v>0</v>
      </c>
      <c r="CK354" s="203">
        <v>0</v>
      </c>
      <c r="CL354" s="203">
        <v>0</v>
      </c>
      <c r="CM354" s="208"/>
    </row>
    <row r="355" spans="1:91" ht="12.75" customHeight="1" x14ac:dyDescent="0.2">
      <c r="A355" s="201" t="s">
        <v>121</v>
      </c>
      <c r="B355" s="203">
        <v>0</v>
      </c>
      <c r="C355" s="203">
        <v>0</v>
      </c>
      <c r="D355" s="203">
        <v>0</v>
      </c>
      <c r="E355" s="203">
        <v>0</v>
      </c>
      <c r="F355" s="203">
        <v>0</v>
      </c>
      <c r="G355" s="208"/>
      <c r="H355" s="203">
        <v>0</v>
      </c>
      <c r="I355" s="203">
        <v>0</v>
      </c>
      <c r="J355" s="203">
        <v>0</v>
      </c>
      <c r="K355" s="203">
        <v>0</v>
      </c>
      <c r="L355" s="203">
        <v>0</v>
      </c>
      <c r="M355" s="208"/>
      <c r="N355" s="203">
        <v>0</v>
      </c>
      <c r="O355" s="203">
        <v>0</v>
      </c>
      <c r="P355" s="203">
        <v>0</v>
      </c>
      <c r="Q355" s="203">
        <v>0</v>
      </c>
      <c r="R355" s="203">
        <v>0</v>
      </c>
      <c r="S355" s="208"/>
      <c r="T355" s="203">
        <v>0</v>
      </c>
      <c r="U355" s="203">
        <v>0</v>
      </c>
      <c r="V355" s="203">
        <v>0</v>
      </c>
      <c r="W355" s="203">
        <v>0</v>
      </c>
      <c r="X355" s="203">
        <v>0</v>
      </c>
      <c r="Y355" s="208"/>
      <c r="Z355" s="203">
        <v>0</v>
      </c>
      <c r="AA355" s="203">
        <v>0</v>
      </c>
      <c r="AB355" s="203">
        <v>0</v>
      </c>
      <c r="AC355" s="203">
        <v>0</v>
      </c>
      <c r="AD355" s="203">
        <v>0</v>
      </c>
      <c r="AE355" s="208"/>
      <c r="AF355" s="203">
        <v>0</v>
      </c>
      <c r="AG355" s="203">
        <v>0</v>
      </c>
      <c r="AH355" s="203">
        <v>0</v>
      </c>
      <c r="AI355" s="203">
        <v>0</v>
      </c>
      <c r="AJ355" s="203">
        <v>0</v>
      </c>
      <c r="AK355" s="208"/>
      <c r="AL355" s="203">
        <v>0</v>
      </c>
      <c r="AM355" s="203">
        <v>0</v>
      </c>
      <c r="AN355" s="203">
        <v>0</v>
      </c>
      <c r="AO355" s="203">
        <v>0</v>
      </c>
      <c r="AP355" s="203">
        <v>0</v>
      </c>
      <c r="AQ355" s="208"/>
      <c r="AR355" s="203">
        <v>0</v>
      </c>
      <c r="AS355" s="203">
        <v>0</v>
      </c>
      <c r="AT355" s="203">
        <v>0</v>
      </c>
      <c r="AU355" s="203">
        <v>0</v>
      </c>
      <c r="AV355" s="203">
        <v>0</v>
      </c>
      <c r="AW355" s="208"/>
      <c r="AX355" s="203">
        <v>0</v>
      </c>
      <c r="AY355" s="203">
        <v>0</v>
      </c>
      <c r="AZ355" s="203">
        <v>0</v>
      </c>
      <c r="BA355" s="203">
        <v>0</v>
      </c>
      <c r="BB355" s="203">
        <v>0</v>
      </c>
      <c r="BC355" s="208"/>
      <c r="BD355" s="203">
        <v>0</v>
      </c>
      <c r="BE355" s="203">
        <v>0</v>
      </c>
      <c r="BF355" s="203">
        <v>0</v>
      </c>
      <c r="BG355" s="203">
        <v>0</v>
      </c>
      <c r="BH355" s="203">
        <v>0</v>
      </c>
      <c r="BI355" s="208"/>
      <c r="BJ355" s="203">
        <v>0</v>
      </c>
      <c r="BK355" s="203">
        <v>0</v>
      </c>
      <c r="BL355" s="203">
        <v>0</v>
      </c>
      <c r="BM355" s="203">
        <v>0</v>
      </c>
      <c r="BN355" s="203">
        <v>0</v>
      </c>
      <c r="BO355" s="208"/>
      <c r="BP355" s="203">
        <v>0</v>
      </c>
      <c r="BQ355" s="203">
        <v>0</v>
      </c>
      <c r="BR355" s="203">
        <v>0</v>
      </c>
      <c r="BS355" s="203">
        <v>0</v>
      </c>
      <c r="BT355" s="203">
        <v>0</v>
      </c>
      <c r="BU355" s="208"/>
      <c r="BV355" s="203">
        <v>0</v>
      </c>
      <c r="BW355" s="203">
        <v>0</v>
      </c>
      <c r="BX355" s="203">
        <v>0</v>
      </c>
      <c r="BY355" s="203">
        <v>0</v>
      </c>
      <c r="BZ355" s="203">
        <v>0</v>
      </c>
      <c r="CA355" s="208"/>
      <c r="CB355" s="203">
        <v>0</v>
      </c>
      <c r="CC355" s="203">
        <v>0</v>
      </c>
      <c r="CD355" s="203">
        <v>0</v>
      </c>
      <c r="CE355" s="203">
        <v>0</v>
      </c>
      <c r="CF355" s="203">
        <v>0</v>
      </c>
      <c r="CG355" s="208"/>
      <c r="CH355" s="203">
        <v>0</v>
      </c>
      <c r="CI355" s="203">
        <v>0</v>
      </c>
      <c r="CJ355" s="203">
        <v>0</v>
      </c>
      <c r="CK355" s="203">
        <v>0</v>
      </c>
      <c r="CL355" s="203">
        <v>0</v>
      </c>
      <c r="CM355" s="208"/>
    </row>
    <row r="356" spans="1:91" ht="12.75" customHeight="1" x14ac:dyDescent="0.2">
      <c r="A356" s="201" t="s">
        <v>114</v>
      </c>
      <c r="B356" s="203">
        <v>0</v>
      </c>
      <c r="C356" s="203">
        <v>0</v>
      </c>
      <c r="D356" s="203">
        <v>0</v>
      </c>
      <c r="E356" s="203">
        <v>0</v>
      </c>
      <c r="F356" s="203">
        <v>0</v>
      </c>
      <c r="G356" s="208"/>
      <c r="H356" s="203">
        <v>0</v>
      </c>
      <c r="I356" s="203">
        <v>0</v>
      </c>
      <c r="J356" s="203">
        <v>0</v>
      </c>
      <c r="K356" s="203">
        <v>0</v>
      </c>
      <c r="L356" s="203">
        <v>0</v>
      </c>
      <c r="M356" s="208"/>
      <c r="N356" s="203">
        <v>0</v>
      </c>
      <c r="O356" s="203">
        <v>0</v>
      </c>
      <c r="P356" s="203">
        <v>0</v>
      </c>
      <c r="Q356" s="203">
        <v>0</v>
      </c>
      <c r="R356" s="203">
        <v>0</v>
      </c>
      <c r="S356" s="208"/>
      <c r="T356" s="203">
        <v>0</v>
      </c>
      <c r="U356" s="203">
        <v>0</v>
      </c>
      <c r="V356" s="203">
        <v>0</v>
      </c>
      <c r="W356" s="203">
        <v>0</v>
      </c>
      <c r="X356" s="203">
        <v>0</v>
      </c>
      <c r="Y356" s="208"/>
      <c r="Z356" s="203">
        <v>0</v>
      </c>
      <c r="AA356" s="203">
        <v>0</v>
      </c>
      <c r="AB356" s="203">
        <v>0</v>
      </c>
      <c r="AC356" s="203">
        <v>0</v>
      </c>
      <c r="AD356" s="203">
        <v>0</v>
      </c>
      <c r="AE356" s="208"/>
      <c r="AF356" s="203">
        <v>0</v>
      </c>
      <c r="AG356" s="203">
        <v>0</v>
      </c>
      <c r="AH356" s="203">
        <v>0</v>
      </c>
      <c r="AI356" s="203">
        <v>0</v>
      </c>
      <c r="AJ356" s="203">
        <v>0</v>
      </c>
      <c r="AK356" s="208"/>
      <c r="AL356" s="203">
        <v>0</v>
      </c>
      <c r="AM356" s="203">
        <v>0</v>
      </c>
      <c r="AN356" s="203">
        <v>0</v>
      </c>
      <c r="AO356" s="203">
        <v>0</v>
      </c>
      <c r="AP356" s="203">
        <v>0</v>
      </c>
      <c r="AQ356" s="208"/>
      <c r="AR356" s="203">
        <v>0</v>
      </c>
      <c r="AS356" s="203">
        <v>0</v>
      </c>
      <c r="AT356" s="203">
        <v>0</v>
      </c>
      <c r="AU356" s="203">
        <v>0</v>
      </c>
      <c r="AV356" s="203">
        <v>0</v>
      </c>
      <c r="AW356" s="208"/>
      <c r="AX356" s="203">
        <v>0</v>
      </c>
      <c r="AY356" s="203">
        <v>0</v>
      </c>
      <c r="AZ356" s="203">
        <v>0</v>
      </c>
      <c r="BA356" s="203">
        <v>0</v>
      </c>
      <c r="BB356" s="203">
        <v>0</v>
      </c>
      <c r="BC356" s="208"/>
      <c r="BD356" s="203">
        <v>0</v>
      </c>
      <c r="BE356" s="203">
        <v>0</v>
      </c>
      <c r="BF356" s="203">
        <v>0</v>
      </c>
      <c r="BG356" s="203">
        <v>0</v>
      </c>
      <c r="BH356" s="203">
        <v>0</v>
      </c>
      <c r="BI356" s="208"/>
      <c r="BJ356" s="203">
        <v>0</v>
      </c>
      <c r="BK356" s="203">
        <v>0</v>
      </c>
      <c r="BL356" s="203">
        <v>0</v>
      </c>
      <c r="BM356" s="203">
        <v>0</v>
      </c>
      <c r="BN356" s="203">
        <v>0</v>
      </c>
      <c r="BO356" s="208"/>
      <c r="BP356" s="203">
        <v>0</v>
      </c>
      <c r="BQ356" s="203">
        <v>0</v>
      </c>
      <c r="BR356" s="203">
        <v>0</v>
      </c>
      <c r="BS356" s="203">
        <v>0</v>
      </c>
      <c r="BT356" s="203">
        <v>0</v>
      </c>
      <c r="BU356" s="208"/>
      <c r="BV356" s="203">
        <v>0</v>
      </c>
      <c r="BW356" s="203">
        <v>0</v>
      </c>
      <c r="BX356" s="203">
        <v>0</v>
      </c>
      <c r="BY356" s="203">
        <v>0</v>
      </c>
      <c r="BZ356" s="203">
        <v>0</v>
      </c>
      <c r="CA356" s="208"/>
      <c r="CB356" s="203">
        <v>0</v>
      </c>
      <c r="CC356" s="203">
        <v>0</v>
      </c>
      <c r="CD356" s="203">
        <v>0</v>
      </c>
      <c r="CE356" s="203">
        <v>0</v>
      </c>
      <c r="CF356" s="203">
        <v>0</v>
      </c>
      <c r="CG356" s="208"/>
      <c r="CH356" s="203">
        <v>0</v>
      </c>
      <c r="CI356" s="203">
        <v>0</v>
      </c>
      <c r="CJ356" s="203">
        <v>0</v>
      </c>
      <c r="CK356" s="203">
        <v>0</v>
      </c>
      <c r="CL356" s="203">
        <v>0</v>
      </c>
      <c r="CM356" s="208"/>
    </row>
    <row r="357" spans="1:91" ht="12.75" customHeight="1" x14ac:dyDescent="0.2">
      <c r="A357" s="103" t="s">
        <v>122</v>
      </c>
      <c r="B357" s="203">
        <v>0</v>
      </c>
      <c r="C357" s="203">
        <v>0</v>
      </c>
      <c r="D357" s="203">
        <v>0</v>
      </c>
      <c r="E357" s="203">
        <v>0</v>
      </c>
      <c r="F357" s="203">
        <v>0</v>
      </c>
      <c r="G357" s="208"/>
      <c r="H357" s="203">
        <v>0</v>
      </c>
      <c r="I357" s="203">
        <v>0</v>
      </c>
      <c r="J357" s="203">
        <v>0</v>
      </c>
      <c r="K357" s="203">
        <v>0</v>
      </c>
      <c r="L357" s="203">
        <v>0</v>
      </c>
      <c r="M357" s="208"/>
      <c r="N357" s="203">
        <v>0</v>
      </c>
      <c r="O357" s="203">
        <v>0</v>
      </c>
      <c r="P357" s="203">
        <v>0</v>
      </c>
      <c r="Q357" s="203">
        <v>0</v>
      </c>
      <c r="R357" s="203">
        <v>0</v>
      </c>
      <c r="S357" s="208"/>
      <c r="T357" s="203">
        <v>0</v>
      </c>
      <c r="U357" s="203">
        <v>0</v>
      </c>
      <c r="V357" s="203">
        <v>0</v>
      </c>
      <c r="W357" s="203">
        <v>0</v>
      </c>
      <c r="X357" s="203">
        <v>0</v>
      </c>
      <c r="Y357" s="208"/>
      <c r="Z357" s="203">
        <v>0</v>
      </c>
      <c r="AA357" s="203">
        <v>0</v>
      </c>
      <c r="AB357" s="203">
        <v>0</v>
      </c>
      <c r="AC357" s="203">
        <v>0</v>
      </c>
      <c r="AD357" s="203">
        <v>0</v>
      </c>
      <c r="AE357" s="208"/>
      <c r="AF357" s="203">
        <v>0</v>
      </c>
      <c r="AG357" s="203">
        <v>0</v>
      </c>
      <c r="AH357" s="203">
        <v>0</v>
      </c>
      <c r="AI357" s="203">
        <v>0</v>
      </c>
      <c r="AJ357" s="203">
        <v>0</v>
      </c>
      <c r="AK357" s="208"/>
      <c r="AL357" s="203">
        <v>0</v>
      </c>
      <c r="AM357" s="203">
        <v>0</v>
      </c>
      <c r="AN357" s="203">
        <v>0</v>
      </c>
      <c r="AO357" s="203">
        <v>0</v>
      </c>
      <c r="AP357" s="203">
        <v>0</v>
      </c>
      <c r="AQ357" s="208"/>
      <c r="AR357" s="203">
        <v>0</v>
      </c>
      <c r="AS357" s="203">
        <v>0</v>
      </c>
      <c r="AT357" s="203">
        <v>0</v>
      </c>
      <c r="AU357" s="203">
        <v>0</v>
      </c>
      <c r="AV357" s="203">
        <v>0</v>
      </c>
      <c r="AW357" s="208"/>
      <c r="AX357" s="203">
        <v>0</v>
      </c>
      <c r="AY357" s="203">
        <v>0</v>
      </c>
      <c r="AZ357" s="203">
        <v>0</v>
      </c>
      <c r="BA357" s="203">
        <v>0</v>
      </c>
      <c r="BB357" s="203">
        <v>0</v>
      </c>
      <c r="BC357" s="208"/>
      <c r="BD357" s="203">
        <v>0</v>
      </c>
      <c r="BE357" s="203">
        <v>0</v>
      </c>
      <c r="BF357" s="203">
        <v>0</v>
      </c>
      <c r="BG357" s="203">
        <v>0</v>
      </c>
      <c r="BH357" s="203">
        <v>0</v>
      </c>
      <c r="BI357" s="208"/>
      <c r="BJ357" s="203">
        <v>0</v>
      </c>
      <c r="BK357" s="203">
        <v>0</v>
      </c>
      <c r="BL357" s="203">
        <v>0</v>
      </c>
      <c r="BM357" s="203">
        <v>0</v>
      </c>
      <c r="BN357" s="203">
        <v>0</v>
      </c>
      <c r="BO357" s="208"/>
      <c r="BP357" s="203">
        <v>0</v>
      </c>
      <c r="BQ357" s="203">
        <v>0</v>
      </c>
      <c r="BR357" s="203">
        <v>0</v>
      </c>
      <c r="BS357" s="203">
        <v>0</v>
      </c>
      <c r="BT357" s="203">
        <v>0</v>
      </c>
      <c r="BU357" s="208"/>
      <c r="BV357" s="203">
        <v>0</v>
      </c>
      <c r="BW357" s="203">
        <v>0</v>
      </c>
      <c r="BX357" s="203">
        <v>0</v>
      </c>
      <c r="BY357" s="203">
        <v>0</v>
      </c>
      <c r="BZ357" s="203">
        <v>0</v>
      </c>
      <c r="CA357" s="208"/>
      <c r="CB357" s="203">
        <v>0</v>
      </c>
      <c r="CC357" s="203">
        <v>0</v>
      </c>
      <c r="CD357" s="203">
        <v>0</v>
      </c>
      <c r="CE357" s="203">
        <v>0</v>
      </c>
      <c r="CF357" s="203">
        <v>0</v>
      </c>
      <c r="CG357" s="208"/>
      <c r="CH357" s="203">
        <v>0</v>
      </c>
      <c r="CI357" s="203">
        <v>0</v>
      </c>
      <c r="CJ357" s="203">
        <v>0</v>
      </c>
      <c r="CK357" s="203">
        <v>0</v>
      </c>
      <c r="CL357" s="203">
        <v>0</v>
      </c>
      <c r="CM357" s="208"/>
    </row>
    <row r="358" spans="1:91" ht="12.75" customHeight="1" x14ac:dyDescent="0.2">
      <c r="A358" s="103" t="s">
        <v>123</v>
      </c>
      <c r="B358" s="203">
        <v>0</v>
      </c>
      <c r="C358" s="203">
        <v>0</v>
      </c>
      <c r="D358" s="203">
        <v>0</v>
      </c>
      <c r="E358" s="203">
        <v>0</v>
      </c>
      <c r="F358" s="203">
        <v>0</v>
      </c>
      <c r="G358" s="208"/>
      <c r="H358" s="203">
        <v>0</v>
      </c>
      <c r="I358" s="203">
        <v>0</v>
      </c>
      <c r="J358" s="203">
        <v>0</v>
      </c>
      <c r="K358" s="203">
        <v>0</v>
      </c>
      <c r="L358" s="203">
        <v>0</v>
      </c>
      <c r="M358" s="208"/>
      <c r="N358" s="203">
        <v>0</v>
      </c>
      <c r="O358" s="203">
        <v>0</v>
      </c>
      <c r="P358" s="203">
        <v>0</v>
      </c>
      <c r="Q358" s="203">
        <v>0</v>
      </c>
      <c r="R358" s="203">
        <v>0</v>
      </c>
      <c r="S358" s="208"/>
      <c r="T358" s="203">
        <v>0</v>
      </c>
      <c r="U358" s="203">
        <v>0</v>
      </c>
      <c r="V358" s="203">
        <v>0</v>
      </c>
      <c r="W358" s="203">
        <v>0</v>
      </c>
      <c r="X358" s="203">
        <v>0</v>
      </c>
      <c r="Y358" s="208"/>
      <c r="Z358" s="203">
        <v>0</v>
      </c>
      <c r="AA358" s="203">
        <v>0</v>
      </c>
      <c r="AB358" s="203">
        <v>0</v>
      </c>
      <c r="AC358" s="203">
        <v>0</v>
      </c>
      <c r="AD358" s="203">
        <v>0</v>
      </c>
      <c r="AE358" s="208"/>
      <c r="AF358" s="203">
        <v>0</v>
      </c>
      <c r="AG358" s="203">
        <v>0</v>
      </c>
      <c r="AH358" s="203">
        <v>0</v>
      </c>
      <c r="AI358" s="203">
        <v>0</v>
      </c>
      <c r="AJ358" s="203">
        <v>0</v>
      </c>
      <c r="AK358" s="208"/>
      <c r="AL358" s="203">
        <v>0</v>
      </c>
      <c r="AM358" s="203">
        <v>0</v>
      </c>
      <c r="AN358" s="203">
        <v>0</v>
      </c>
      <c r="AO358" s="203">
        <v>0</v>
      </c>
      <c r="AP358" s="203">
        <v>0</v>
      </c>
      <c r="AQ358" s="208"/>
      <c r="AR358" s="203">
        <v>0</v>
      </c>
      <c r="AS358" s="203">
        <v>0</v>
      </c>
      <c r="AT358" s="203">
        <v>0</v>
      </c>
      <c r="AU358" s="203">
        <v>0</v>
      </c>
      <c r="AV358" s="203">
        <v>0</v>
      </c>
      <c r="AW358" s="208"/>
      <c r="AX358" s="203">
        <v>0</v>
      </c>
      <c r="AY358" s="203">
        <v>0</v>
      </c>
      <c r="AZ358" s="203">
        <v>0</v>
      </c>
      <c r="BA358" s="203">
        <v>0</v>
      </c>
      <c r="BB358" s="203">
        <v>0</v>
      </c>
      <c r="BC358" s="208"/>
      <c r="BD358" s="203">
        <v>0</v>
      </c>
      <c r="BE358" s="203">
        <v>0</v>
      </c>
      <c r="BF358" s="203">
        <v>0</v>
      </c>
      <c r="BG358" s="203">
        <v>0</v>
      </c>
      <c r="BH358" s="203">
        <v>0</v>
      </c>
      <c r="BI358" s="208"/>
      <c r="BJ358" s="203">
        <v>0</v>
      </c>
      <c r="BK358" s="203">
        <v>0</v>
      </c>
      <c r="BL358" s="203">
        <v>0</v>
      </c>
      <c r="BM358" s="203">
        <v>0</v>
      </c>
      <c r="BN358" s="203">
        <v>0</v>
      </c>
      <c r="BO358" s="208"/>
      <c r="BP358" s="203">
        <v>0</v>
      </c>
      <c r="BQ358" s="203">
        <v>0</v>
      </c>
      <c r="BR358" s="203">
        <v>0</v>
      </c>
      <c r="BS358" s="203">
        <v>0</v>
      </c>
      <c r="BT358" s="203">
        <v>0</v>
      </c>
      <c r="BU358" s="208"/>
      <c r="BV358" s="203">
        <v>0</v>
      </c>
      <c r="BW358" s="203">
        <v>0</v>
      </c>
      <c r="BX358" s="203">
        <v>0</v>
      </c>
      <c r="BY358" s="203">
        <v>0</v>
      </c>
      <c r="BZ358" s="203">
        <v>0</v>
      </c>
      <c r="CA358" s="208"/>
      <c r="CB358" s="203">
        <v>0</v>
      </c>
      <c r="CC358" s="203">
        <v>0</v>
      </c>
      <c r="CD358" s="203">
        <v>0</v>
      </c>
      <c r="CE358" s="203">
        <v>0</v>
      </c>
      <c r="CF358" s="203">
        <v>0</v>
      </c>
      <c r="CG358" s="208"/>
      <c r="CH358" s="203">
        <v>0</v>
      </c>
      <c r="CI358" s="203">
        <v>0</v>
      </c>
      <c r="CJ358" s="203">
        <v>0</v>
      </c>
      <c r="CK358" s="203">
        <v>0</v>
      </c>
      <c r="CL358" s="203">
        <v>0</v>
      </c>
      <c r="CM358" s="208"/>
    </row>
    <row r="359" spans="1:91" ht="12.75" customHeight="1" x14ac:dyDescent="0.2">
      <c r="A359" s="103" t="s">
        <v>91</v>
      </c>
      <c r="B359" s="203">
        <v>0</v>
      </c>
      <c r="C359" s="203">
        <v>0</v>
      </c>
      <c r="D359" s="203">
        <v>0</v>
      </c>
      <c r="E359" s="203">
        <v>0</v>
      </c>
      <c r="F359" s="203">
        <v>0</v>
      </c>
      <c r="G359" s="208"/>
      <c r="H359" s="203">
        <v>0</v>
      </c>
      <c r="I359" s="203">
        <v>0</v>
      </c>
      <c r="J359" s="203">
        <v>0</v>
      </c>
      <c r="K359" s="203">
        <v>0</v>
      </c>
      <c r="L359" s="203">
        <v>0</v>
      </c>
      <c r="M359" s="208"/>
      <c r="N359" s="203">
        <v>0</v>
      </c>
      <c r="O359" s="203">
        <v>0</v>
      </c>
      <c r="P359" s="203">
        <v>0</v>
      </c>
      <c r="Q359" s="203">
        <v>0</v>
      </c>
      <c r="R359" s="203">
        <v>0</v>
      </c>
      <c r="S359" s="208"/>
      <c r="T359" s="203">
        <v>0</v>
      </c>
      <c r="U359" s="203">
        <v>0</v>
      </c>
      <c r="V359" s="203">
        <v>0</v>
      </c>
      <c r="W359" s="203">
        <v>0</v>
      </c>
      <c r="X359" s="203">
        <v>0</v>
      </c>
      <c r="Y359" s="208"/>
      <c r="Z359" s="203">
        <v>0</v>
      </c>
      <c r="AA359" s="203">
        <v>0</v>
      </c>
      <c r="AB359" s="203">
        <v>0</v>
      </c>
      <c r="AC359" s="203">
        <v>0</v>
      </c>
      <c r="AD359" s="203">
        <v>0</v>
      </c>
      <c r="AE359" s="208"/>
      <c r="AF359" s="203">
        <v>0</v>
      </c>
      <c r="AG359" s="203">
        <v>0</v>
      </c>
      <c r="AH359" s="203">
        <v>0</v>
      </c>
      <c r="AI359" s="203">
        <v>0</v>
      </c>
      <c r="AJ359" s="203">
        <v>0</v>
      </c>
      <c r="AK359" s="208"/>
      <c r="AL359" s="203">
        <v>0</v>
      </c>
      <c r="AM359" s="203">
        <v>0</v>
      </c>
      <c r="AN359" s="203">
        <v>0</v>
      </c>
      <c r="AO359" s="203">
        <v>0</v>
      </c>
      <c r="AP359" s="203">
        <v>0</v>
      </c>
      <c r="AQ359" s="208"/>
      <c r="AR359" s="203">
        <v>0</v>
      </c>
      <c r="AS359" s="203">
        <v>0</v>
      </c>
      <c r="AT359" s="203">
        <v>0</v>
      </c>
      <c r="AU359" s="203">
        <v>0</v>
      </c>
      <c r="AV359" s="203">
        <v>0</v>
      </c>
      <c r="AW359" s="208"/>
      <c r="AX359" s="203">
        <v>0</v>
      </c>
      <c r="AY359" s="203">
        <v>0</v>
      </c>
      <c r="AZ359" s="203">
        <v>0</v>
      </c>
      <c r="BA359" s="203">
        <v>0</v>
      </c>
      <c r="BB359" s="203">
        <v>0</v>
      </c>
      <c r="BC359" s="208"/>
      <c r="BD359" s="203">
        <v>0</v>
      </c>
      <c r="BE359" s="203">
        <v>0</v>
      </c>
      <c r="BF359" s="203">
        <v>0</v>
      </c>
      <c r="BG359" s="203">
        <v>0</v>
      </c>
      <c r="BH359" s="203">
        <v>0</v>
      </c>
      <c r="BI359" s="208"/>
      <c r="BJ359" s="203">
        <v>0</v>
      </c>
      <c r="BK359" s="203">
        <v>0</v>
      </c>
      <c r="BL359" s="203">
        <v>0</v>
      </c>
      <c r="BM359" s="203">
        <v>0</v>
      </c>
      <c r="BN359" s="203">
        <v>0</v>
      </c>
      <c r="BO359" s="208"/>
      <c r="BP359" s="203">
        <v>0</v>
      </c>
      <c r="BQ359" s="203">
        <v>0</v>
      </c>
      <c r="BR359" s="203">
        <v>0</v>
      </c>
      <c r="BS359" s="203">
        <v>0</v>
      </c>
      <c r="BT359" s="203">
        <v>0</v>
      </c>
      <c r="BU359" s="208"/>
      <c r="BV359" s="203">
        <v>0</v>
      </c>
      <c r="BW359" s="203">
        <v>0</v>
      </c>
      <c r="BX359" s="203">
        <v>0</v>
      </c>
      <c r="BY359" s="203">
        <v>0</v>
      </c>
      <c r="BZ359" s="203">
        <v>0</v>
      </c>
      <c r="CA359" s="208"/>
      <c r="CB359" s="203">
        <v>0</v>
      </c>
      <c r="CC359" s="203">
        <v>0</v>
      </c>
      <c r="CD359" s="203">
        <v>0</v>
      </c>
      <c r="CE359" s="203">
        <v>0</v>
      </c>
      <c r="CF359" s="203">
        <v>0</v>
      </c>
      <c r="CG359" s="208"/>
      <c r="CH359" s="203">
        <v>0</v>
      </c>
      <c r="CI359" s="203">
        <v>0</v>
      </c>
      <c r="CJ359" s="203">
        <v>0</v>
      </c>
      <c r="CK359" s="203">
        <v>0</v>
      </c>
      <c r="CL359" s="203">
        <v>0</v>
      </c>
      <c r="CM359" s="208"/>
    </row>
    <row r="360" spans="1:91" ht="12.75" customHeight="1" x14ac:dyDescent="0.2">
      <c r="A360" s="104" t="s">
        <v>1</v>
      </c>
      <c r="B360" s="203">
        <v>0</v>
      </c>
      <c r="C360" s="203">
        <v>0</v>
      </c>
      <c r="D360" s="203">
        <v>0</v>
      </c>
      <c r="E360" s="203">
        <v>0</v>
      </c>
      <c r="F360" s="203">
        <v>0</v>
      </c>
      <c r="G360" s="208"/>
      <c r="H360" s="203">
        <v>0</v>
      </c>
      <c r="I360" s="203">
        <v>0</v>
      </c>
      <c r="J360" s="203">
        <v>0</v>
      </c>
      <c r="K360" s="203">
        <v>0</v>
      </c>
      <c r="L360" s="203">
        <v>0</v>
      </c>
      <c r="M360" s="208"/>
      <c r="N360" s="203">
        <v>0</v>
      </c>
      <c r="O360" s="203">
        <v>0</v>
      </c>
      <c r="P360" s="203">
        <v>0</v>
      </c>
      <c r="Q360" s="203">
        <v>0</v>
      </c>
      <c r="R360" s="203">
        <v>0</v>
      </c>
      <c r="S360" s="208"/>
      <c r="T360" s="203">
        <v>0</v>
      </c>
      <c r="U360" s="203">
        <v>0</v>
      </c>
      <c r="V360" s="203">
        <v>0</v>
      </c>
      <c r="W360" s="203">
        <v>0</v>
      </c>
      <c r="X360" s="203">
        <v>0</v>
      </c>
      <c r="Y360" s="208"/>
      <c r="Z360" s="203">
        <v>0</v>
      </c>
      <c r="AA360" s="203">
        <v>0</v>
      </c>
      <c r="AB360" s="203">
        <v>0</v>
      </c>
      <c r="AC360" s="203">
        <v>0</v>
      </c>
      <c r="AD360" s="203">
        <v>0</v>
      </c>
      <c r="AE360" s="208"/>
      <c r="AF360" s="203">
        <v>0</v>
      </c>
      <c r="AG360" s="203">
        <v>0</v>
      </c>
      <c r="AH360" s="203">
        <v>0</v>
      </c>
      <c r="AI360" s="203">
        <v>0</v>
      </c>
      <c r="AJ360" s="203">
        <v>0</v>
      </c>
      <c r="AK360" s="208"/>
      <c r="AL360" s="203">
        <v>0</v>
      </c>
      <c r="AM360" s="203">
        <v>0</v>
      </c>
      <c r="AN360" s="203">
        <v>0</v>
      </c>
      <c r="AO360" s="203">
        <v>0</v>
      </c>
      <c r="AP360" s="203">
        <v>0</v>
      </c>
      <c r="AQ360" s="208"/>
      <c r="AR360" s="203">
        <v>0</v>
      </c>
      <c r="AS360" s="203">
        <v>0</v>
      </c>
      <c r="AT360" s="203">
        <v>0</v>
      </c>
      <c r="AU360" s="203">
        <v>0</v>
      </c>
      <c r="AV360" s="203">
        <v>0</v>
      </c>
      <c r="AW360" s="208"/>
      <c r="AX360" s="203">
        <v>0</v>
      </c>
      <c r="AY360" s="203">
        <v>0</v>
      </c>
      <c r="AZ360" s="203">
        <v>0</v>
      </c>
      <c r="BA360" s="203">
        <v>0</v>
      </c>
      <c r="BB360" s="203">
        <v>0</v>
      </c>
      <c r="BC360" s="208"/>
      <c r="BD360" s="203">
        <v>0</v>
      </c>
      <c r="BE360" s="203">
        <v>0</v>
      </c>
      <c r="BF360" s="203">
        <v>0</v>
      </c>
      <c r="BG360" s="203">
        <v>0</v>
      </c>
      <c r="BH360" s="203">
        <v>0</v>
      </c>
      <c r="BI360" s="208"/>
      <c r="BJ360" s="203">
        <v>0</v>
      </c>
      <c r="BK360" s="203">
        <v>0</v>
      </c>
      <c r="BL360" s="203">
        <v>0</v>
      </c>
      <c r="BM360" s="203">
        <v>0</v>
      </c>
      <c r="BN360" s="203">
        <v>0</v>
      </c>
      <c r="BO360" s="208"/>
      <c r="BP360" s="203">
        <v>0</v>
      </c>
      <c r="BQ360" s="203">
        <v>0</v>
      </c>
      <c r="BR360" s="203">
        <v>0</v>
      </c>
      <c r="BS360" s="203">
        <v>0</v>
      </c>
      <c r="BT360" s="203">
        <v>0</v>
      </c>
      <c r="BU360" s="208"/>
      <c r="BV360" s="203">
        <v>0</v>
      </c>
      <c r="BW360" s="203">
        <v>0</v>
      </c>
      <c r="BX360" s="203">
        <v>0</v>
      </c>
      <c r="BY360" s="203">
        <v>0</v>
      </c>
      <c r="BZ360" s="203">
        <v>0</v>
      </c>
      <c r="CA360" s="208"/>
      <c r="CB360" s="203">
        <v>0</v>
      </c>
      <c r="CC360" s="203">
        <v>0</v>
      </c>
      <c r="CD360" s="203">
        <v>0</v>
      </c>
      <c r="CE360" s="203">
        <v>0</v>
      </c>
      <c r="CF360" s="203">
        <v>0</v>
      </c>
      <c r="CG360" s="208"/>
      <c r="CH360" s="203">
        <v>0</v>
      </c>
      <c r="CI360" s="203">
        <v>0</v>
      </c>
      <c r="CJ360" s="203">
        <v>0</v>
      </c>
      <c r="CK360" s="203">
        <v>0</v>
      </c>
      <c r="CL360" s="203">
        <v>0</v>
      </c>
      <c r="CM360" s="208"/>
    </row>
    <row r="361" spans="1:91" ht="12.75" customHeight="1" x14ac:dyDescent="0.2">
      <c r="A361" s="104" t="s">
        <v>92</v>
      </c>
      <c r="B361" s="203">
        <v>0</v>
      </c>
      <c r="C361" s="203">
        <v>0</v>
      </c>
      <c r="D361" s="203">
        <v>0</v>
      </c>
      <c r="E361" s="203">
        <v>0</v>
      </c>
      <c r="F361" s="203">
        <v>0</v>
      </c>
      <c r="G361" s="208"/>
      <c r="H361" s="203">
        <v>0</v>
      </c>
      <c r="I361" s="203">
        <v>0</v>
      </c>
      <c r="J361" s="203">
        <v>0</v>
      </c>
      <c r="K361" s="203">
        <v>0</v>
      </c>
      <c r="L361" s="203">
        <v>0</v>
      </c>
      <c r="M361" s="208"/>
      <c r="N361" s="203">
        <v>0</v>
      </c>
      <c r="O361" s="203">
        <v>0</v>
      </c>
      <c r="P361" s="203">
        <v>0</v>
      </c>
      <c r="Q361" s="203">
        <v>0</v>
      </c>
      <c r="R361" s="203">
        <v>0</v>
      </c>
      <c r="S361" s="208"/>
      <c r="T361" s="203">
        <v>0</v>
      </c>
      <c r="U361" s="203">
        <v>0</v>
      </c>
      <c r="V361" s="203">
        <v>0</v>
      </c>
      <c r="W361" s="203">
        <v>0</v>
      </c>
      <c r="X361" s="203">
        <v>0</v>
      </c>
      <c r="Y361" s="208"/>
      <c r="Z361" s="203">
        <v>0</v>
      </c>
      <c r="AA361" s="203">
        <v>0</v>
      </c>
      <c r="AB361" s="203">
        <v>0</v>
      </c>
      <c r="AC361" s="203">
        <v>0</v>
      </c>
      <c r="AD361" s="203">
        <v>0</v>
      </c>
      <c r="AE361" s="208"/>
      <c r="AF361" s="203">
        <v>0</v>
      </c>
      <c r="AG361" s="203">
        <v>0</v>
      </c>
      <c r="AH361" s="203">
        <v>0</v>
      </c>
      <c r="AI361" s="203">
        <v>0</v>
      </c>
      <c r="AJ361" s="203">
        <v>0</v>
      </c>
      <c r="AK361" s="208"/>
      <c r="AL361" s="203">
        <v>0</v>
      </c>
      <c r="AM361" s="203">
        <v>0</v>
      </c>
      <c r="AN361" s="203">
        <v>0</v>
      </c>
      <c r="AO361" s="203">
        <v>0</v>
      </c>
      <c r="AP361" s="203">
        <v>0</v>
      </c>
      <c r="AQ361" s="208"/>
      <c r="AR361" s="203">
        <v>0</v>
      </c>
      <c r="AS361" s="203">
        <v>0</v>
      </c>
      <c r="AT361" s="203">
        <v>0</v>
      </c>
      <c r="AU361" s="203">
        <v>0</v>
      </c>
      <c r="AV361" s="203">
        <v>0</v>
      </c>
      <c r="AW361" s="208"/>
      <c r="AX361" s="203">
        <v>0</v>
      </c>
      <c r="AY361" s="203">
        <v>0</v>
      </c>
      <c r="AZ361" s="203">
        <v>0</v>
      </c>
      <c r="BA361" s="203">
        <v>0</v>
      </c>
      <c r="BB361" s="203">
        <v>0</v>
      </c>
      <c r="BC361" s="208"/>
      <c r="BD361" s="203">
        <v>0</v>
      </c>
      <c r="BE361" s="203">
        <v>0</v>
      </c>
      <c r="BF361" s="203">
        <v>0</v>
      </c>
      <c r="BG361" s="203">
        <v>0</v>
      </c>
      <c r="BH361" s="203">
        <v>0</v>
      </c>
      <c r="BI361" s="208"/>
      <c r="BJ361" s="203">
        <v>0</v>
      </c>
      <c r="BK361" s="203">
        <v>0</v>
      </c>
      <c r="BL361" s="203">
        <v>0</v>
      </c>
      <c r="BM361" s="203">
        <v>0</v>
      </c>
      <c r="BN361" s="203">
        <v>0</v>
      </c>
      <c r="BO361" s="208"/>
      <c r="BP361" s="203">
        <v>0</v>
      </c>
      <c r="BQ361" s="203">
        <v>0</v>
      </c>
      <c r="BR361" s="203">
        <v>0</v>
      </c>
      <c r="BS361" s="203">
        <v>0</v>
      </c>
      <c r="BT361" s="203">
        <v>0</v>
      </c>
      <c r="BU361" s="208"/>
      <c r="BV361" s="203">
        <v>0</v>
      </c>
      <c r="BW361" s="203">
        <v>0</v>
      </c>
      <c r="BX361" s="203">
        <v>0</v>
      </c>
      <c r="BY361" s="203">
        <v>0</v>
      </c>
      <c r="BZ361" s="203">
        <v>0</v>
      </c>
      <c r="CA361" s="208"/>
      <c r="CB361" s="203">
        <v>0</v>
      </c>
      <c r="CC361" s="203">
        <v>0</v>
      </c>
      <c r="CD361" s="203">
        <v>0</v>
      </c>
      <c r="CE361" s="203">
        <v>0</v>
      </c>
      <c r="CF361" s="203">
        <v>0</v>
      </c>
      <c r="CG361" s="208"/>
      <c r="CH361" s="203">
        <v>0</v>
      </c>
      <c r="CI361" s="203">
        <v>0</v>
      </c>
      <c r="CJ361" s="203">
        <v>0</v>
      </c>
      <c r="CK361" s="203">
        <v>0</v>
      </c>
      <c r="CL361" s="203">
        <v>0</v>
      </c>
      <c r="CM361" s="208"/>
    </row>
    <row r="362" spans="1:91" ht="12.75" customHeight="1" x14ac:dyDescent="0.2">
      <c r="A362" s="88" t="s">
        <v>124</v>
      </c>
      <c r="B362" s="203">
        <v>0</v>
      </c>
      <c r="C362" s="203">
        <v>0</v>
      </c>
      <c r="D362" s="203">
        <v>0</v>
      </c>
      <c r="E362" s="203">
        <v>0</v>
      </c>
      <c r="F362" s="203">
        <v>0</v>
      </c>
      <c r="G362" s="208"/>
      <c r="H362" s="203">
        <v>0</v>
      </c>
      <c r="I362" s="203">
        <v>0</v>
      </c>
      <c r="J362" s="203">
        <v>0</v>
      </c>
      <c r="K362" s="203">
        <v>0</v>
      </c>
      <c r="L362" s="203">
        <v>0</v>
      </c>
      <c r="M362" s="208"/>
      <c r="N362" s="203">
        <v>0</v>
      </c>
      <c r="O362" s="203">
        <v>0</v>
      </c>
      <c r="P362" s="203">
        <v>0</v>
      </c>
      <c r="Q362" s="203">
        <v>0</v>
      </c>
      <c r="R362" s="203">
        <v>0</v>
      </c>
      <c r="S362" s="208"/>
      <c r="T362" s="203">
        <v>0</v>
      </c>
      <c r="U362" s="203">
        <v>0</v>
      </c>
      <c r="V362" s="203">
        <v>0</v>
      </c>
      <c r="W362" s="203">
        <v>0</v>
      </c>
      <c r="X362" s="203">
        <v>0</v>
      </c>
      <c r="Y362" s="208"/>
      <c r="Z362" s="203">
        <v>0</v>
      </c>
      <c r="AA362" s="203">
        <v>0</v>
      </c>
      <c r="AB362" s="203">
        <v>0</v>
      </c>
      <c r="AC362" s="203">
        <v>0</v>
      </c>
      <c r="AD362" s="203">
        <v>0</v>
      </c>
      <c r="AE362" s="208"/>
      <c r="AF362" s="203">
        <v>0</v>
      </c>
      <c r="AG362" s="203">
        <v>0</v>
      </c>
      <c r="AH362" s="203">
        <v>0</v>
      </c>
      <c r="AI362" s="203">
        <v>0</v>
      </c>
      <c r="AJ362" s="203">
        <v>0</v>
      </c>
      <c r="AK362" s="208"/>
      <c r="AL362" s="203">
        <v>0</v>
      </c>
      <c r="AM362" s="203">
        <v>0</v>
      </c>
      <c r="AN362" s="203">
        <v>0</v>
      </c>
      <c r="AO362" s="203">
        <v>0</v>
      </c>
      <c r="AP362" s="203">
        <v>0</v>
      </c>
      <c r="AQ362" s="208"/>
      <c r="AR362" s="203">
        <v>0</v>
      </c>
      <c r="AS362" s="203">
        <v>0</v>
      </c>
      <c r="AT362" s="203">
        <v>0</v>
      </c>
      <c r="AU362" s="203">
        <v>0</v>
      </c>
      <c r="AV362" s="203">
        <v>0</v>
      </c>
      <c r="AW362" s="208"/>
      <c r="AX362" s="203">
        <v>0</v>
      </c>
      <c r="AY362" s="203">
        <v>0</v>
      </c>
      <c r="AZ362" s="203">
        <v>0</v>
      </c>
      <c r="BA362" s="203">
        <v>0</v>
      </c>
      <c r="BB362" s="203">
        <v>0</v>
      </c>
      <c r="BC362" s="208"/>
      <c r="BD362" s="203">
        <v>0</v>
      </c>
      <c r="BE362" s="203">
        <v>0</v>
      </c>
      <c r="BF362" s="203">
        <v>0</v>
      </c>
      <c r="BG362" s="203">
        <v>0</v>
      </c>
      <c r="BH362" s="203">
        <v>0</v>
      </c>
      <c r="BI362" s="208"/>
      <c r="BJ362" s="203">
        <v>0</v>
      </c>
      <c r="BK362" s="203">
        <v>0</v>
      </c>
      <c r="BL362" s="203">
        <v>0</v>
      </c>
      <c r="BM362" s="203">
        <v>0</v>
      </c>
      <c r="BN362" s="203">
        <v>0</v>
      </c>
      <c r="BO362" s="208"/>
      <c r="BP362" s="203">
        <v>0</v>
      </c>
      <c r="BQ362" s="203">
        <v>0</v>
      </c>
      <c r="BR362" s="203">
        <v>0</v>
      </c>
      <c r="BS362" s="203">
        <v>0</v>
      </c>
      <c r="BT362" s="203">
        <v>0</v>
      </c>
      <c r="BU362" s="208"/>
      <c r="BV362" s="203">
        <v>0</v>
      </c>
      <c r="BW362" s="203">
        <v>0</v>
      </c>
      <c r="BX362" s="203">
        <v>0</v>
      </c>
      <c r="BY362" s="203">
        <v>0</v>
      </c>
      <c r="BZ362" s="203">
        <v>0</v>
      </c>
      <c r="CA362" s="208"/>
      <c r="CB362" s="203">
        <v>0</v>
      </c>
      <c r="CC362" s="203">
        <v>0</v>
      </c>
      <c r="CD362" s="203">
        <v>0</v>
      </c>
      <c r="CE362" s="203">
        <v>0</v>
      </c>
      <c r="CF362" s="203">
        <v>0</v>
      </c>
      <c r="CG362" s="208"/>
      <c r="CH362" s="203">
        <v>0</v>
      </c>
      <c r="CI362" s="203">
        <v>0</v>
      </c>
      <c r="CJ362" s="203">
        <v>0</v>
      </c>
      <c r="CK362" s="203">
        <v>0</v>
      </c>
      <c r="CL362" s="203">
        <v>0</v>
      </c>
      <c r="CM362" s="208"/>
    </row>
    <row r="363" spans="1:91" ht="12.75" customHeight="1" x14ac:dyDescent="0.2">
      <c r="A363" s="88" t="s">
        <v>94</v>
      </c>
      <c r="B363" s="203">
        <v>0</v>
      </c>
      <c r="C363" s="203">
        <v>0</v>
      </c>
      <c r="D363" s="203">
        <v>0</v>
      </c>
      <c r="E363" s="203">
        <v>0</v>
      </c>
      <c r="F363" s="203">
        <v>0</v>
      </c>
      <c r="G363" s="208"/>
      <c r="H363" s="203">
        <v>0</v>
      </c>
      <c r="I363" s="203">
        <v>0</v>
      </c>
      <c r="J363" s="203">
        <v>0</v>
      </c>
      <c r="K363" s="203">
        <v>0</v>
      </c>
      <c r="L363" s="203">
        <v>0</v>
      </c>
      <c r="M363" s="208"/>
      <c r="N363" s="203">
        <v>0</v>
      </c>
      <c r="O363" s="203">
        <v>0</v>
      </c>
      <c r="P363" s="203">
        <v>0</v>
      </c>
      <c r="Q363" s="203">
        <v>0</v>
      </c>
      <c r="R363" s="203">
        <v>0</v>
      </c>
      <c r="S363" s="208"/>
      <c r="T363" s="203">
        <v>0</v>
      </c>
      <c r="U363" s="203">
        <v>0</v>
      </c>
      <c r="V363" s="203">
        <v>0</v>
      </c>
      <c r="W363" s="203">
        <v>0</v>
      </c>
      <c r="X363" s="203">
        <v>0</v>
      </c>
      <c r="Y363" s="208"/>
      <c r="Z363" s="203">
        <v>0</v>
      </c>
      <c r="AA363" s="203">
        <v>0</v>
      </c>
      <c r="AB363" s="203">
        <v>0</v>
      </c>
      <c r="AC363" s="203">
        <v>0</v>
      </c>
      <c r="AD363" s="203">
        <v>0</v>
      </c>
      <c r="AE363" s="208"/>
      <c r="AF363" s="203">
        <v>0</v>
      </c>
      <c r="AG363" s="203">
        <v>0</v>
      </c>
      <c r="AH363" s="203">
        <v>0</v>
      </c>
      <c r="AI363" s="203">
        <v>0</v>
      </c>
      <c r="AJ363" s="203">
        <v>0</v>
      </c>
      <c r="AK363" s="208"/>
      <c r="AL363" s="203">
        <v>0</v>
      </c>
      <c r="AM363" s="203">
        <v>0</v>
      </c>
      <c r="AN363" s="203">
        <v>0</v>
      </c>
      <c r="AO363" s="203">
        <v>0</v>
      </c>
      <c r="AP363" s="203">
        <v>0</v>
      </c>
      <c r="AQ363" s="208"/>
      <c r="AR363" s="203">
        <v>0</v>
      </c>
      <c r="AS363" s="203">
        <v>0</v>
      </c>
      <c r="AT363" s="203">
        <v>0</v>
      </c>
      <c r="AU363" s="203">
        <v>0</v>
      </c>
      <c r="AV363" s="203">
        <v>0</v>
      </c>
      <c r="AW363" s="208"/>
      <c r="AX363" s="203">
        <v>0</v>
      </c>
      <c r="AY363" s="203">
        <v>0</v>
      </c>
      <c r="AZ363" s="203">
        <v>0</v>
      </c>
      <c r="BA363" s="203">
        <v>0</v>
      </c>
      <c r="BB363" s="203">
        <v>0</v>
      </c>
      <c r="BC363" s="208"/>
      <c r="BD363" s="203">
        <v>0</v>
      </c>
      <c r="BE363" s="203">
        <v>0</v>
      </c>
      <c r="BF363" s="203">
        <v>0</v>
      </c>
      <c r="BG363" s="203">
        <v>0</v>
      </c>
      <c r="BH363" s="203">
        <v>0</v>
      </c>
      <c r="BI363" s="208"/>
      <c r="BJ363" s="203">
        <v>0</v>
      </c>
      <c r="BK363" s="203">
        <v>0</v>
      </c>
      <c r="BL363" s="203">
        <v>0</v>
      </c>
      <c r="BM363" s="203">
        <v>0</v>
      </c>
      <c r="BN363" s="203">
        <v>0</v>
      </c>
      <c r="BO363" s="208"/>
      <c r="BP363" s="203">
        <v>0</v>
      </c>
      <c r="BQ363" s="203">
        <v>0</v>
      </c>
      <c r="BR363" s="203">
        <v>0</v>
      </c>
      <c r="BS363" s="203">
        <v>0</v>
      </c>
      <c r="BT363" s="203">
        <v>0</v>
      </c>
      <c r="BU363" s="208"/>
      <c r="BV363" s="203">
        <v>0</v>
      </c>
      <c r="BW363" s="203">
        <v>0</v>
      </c>
      <c r="BX363" s="203">
        <v>0</v>
      </c>
      <c r="BY363" s="203">
        <v>0</v>
      </c>
      <c r="BZ363" s="203">
        <v>0</v>
      </c>
      <c r="CA363" s="208"/>
      <c r="CB363" s="203">
        <v>0</v>
      </c>
      <c r="CC363" s="203">
        <v>0</v>
      </c>
      <c r="CD363" s="203">
        <v>0</v>
      </c>
      <c r="CE363" s="203">
        <v>0</v>
      </c>
      <c r="CF363" s="203">
        <v>0</v>
      </c>
      <c r="CG363" s="208"/>
      <c r="CH363" s="203">
        <v>0</v>
      </c>
      <c r="CI363" s="203">
        <v>0</v>
      </c>
      <c r="CJ363" s="203">
        <v>0</v>
      </c>
      <c r="CK363" s="203">
        <v>0</v>
      </c>
      <c r="CL363" s="203">
        <v>0</v>
      </c>
      <c r="CM363" s="208"/>
    </row>
    <row r="364" spans="1:91" ht="12.75" customHeight="1" x14ac:dyDescent="0.2">
      <c r="A364" s="88" t="s">
        <v>95</v>
      </c>
      <c r="B364" s="203">
        <v>0</v>
      </c>
      <c r="C364" s="203">
        <v>0</v>
      </c>
      <c r="D364" s="203">
        <v>0</v>
      </c>
      <c r="E364" s="203">
        <v>0</v>
      </c>
      <c r="F364" s="203">
        <v>0</v>
      </c>
      <c r="G364" s="208"/>
      <c r="H364" s="203">
        <v>0</v>
      </c>
      <c r="I364" s="203">
        <v>0</v>
      </c>
      <c r="J364" s="203">
        <v>0</v>
      </c>
      <c r="K364" s="203">
        <v>0</v>
      </c>
      <c r="L364" s="203">
        <v>0</v>
      </c>
      <c r="M364" s="208"/>
      <c r="N364" s="203">
        <v>0</v>
      </c>
      <c r="O364" s="203">
        <v>0</v>
      </c>
      <c r="P364" s="203">
        <v>0</v>
      </c>
      <c r="Q364" s="203">
        <v>0</v>
      </c>
      <c r="R364" s="203">
        <v>0</v>
      </c>
      <c r="S364" s="208"/>
      <c r="T364" s="203">
        <v>0</v>
      </c>
      <c r="U364" s="203">
        <v>0</v>
      </c>
      <c r="V364" s="203">
        <v>0</v>
      </c>
      <c r="W364" s="203">
        <v>0</v>
      </c>
      <c r="X364" s="203">
        <v>0</v>
      </c>
      <c r="Y364" s="208"/>
      <c r="Z364" s="203">
        <v>0</v>
      </c>
      <c r="AA364" s="203">
        <v>0</v>
      </c>
      <c r="AB364" s="203">
        <v>0</v>
      </c>
      <c r="AC364" s="203">
        <v>0</v>
      </c>
      <c r="AD364" s="203">
        <v>0</v>
      </c>
      <c r="AE364" s="208"/>
      <c r="AF364" s="203">
        <v>0</v>
      </c>
      <c r="AG364" s="203">
        <v>0</v>
      </c>
      <c r="AH364" s="203">
        <v>0</v>
      </c>
      <c r="AI364" s="203">
        <v>0</v>
      </c>
      <c r="AJ364" s="203">
        <v>0</v>
      </c>
      <c r="AK364" s="208"/>
      <c r="AL364" s="203">
        <v>0</v>
      </c>
      <c r="AM364" s="203">
        <v>0</v>
      </c>
      <c r="AN364" s="203">
        <v>0</v>
      </c>
      <c r="AO364" s="203">
        <v>0</v>
      </c>
      <c r="AP364" s="203">
        <v>0</v>
      </c>
      <c r="AQ364" s="208"/>
      <c r="AR364" s="203">
        <v>0</v>
      </c>
      <c r="AS364" s="203">
        <v>0</v>
      </c>
      <c r="AT364" s="203">
        <v>0</v>
      </c>
      <c r="AU364" s="203">
        <v>0</v>
      </c>
      <c r="AV364" s="203">
        <v>0</v>
      </c>
      <c r="AW364" s="208"/>
      <c r="AX364" s="203">
        <v>0</v>
      </c>
      <c r="AY364" s="203">
        <v>0</v>
      </c>
      <c r="AZ364" s="203">
        <v>0</v>
      </c>
      <c r="BA364" s="203">
        <v>0</v>
      </c>
      <c r="BB364" s="203">
        <v>0</v>
      </c>
      <c r="BC364" s="208"/>
      <c r="BD364" s="203">
        <v>0</v>
      </c>
      <c r="BE364" s="203">
        <v>0</v>
      </c>
      <c r="BF364" s="203">
        <v>0</v>
      </c>
      <c r="BG364" s="203">
        <v>0</v>
      </c>
      <c r="BH364" s="203">
        <v>0</v>
      </c>
      <c r="BI364" s="208"/>
      <c r="BJ364" s="203">
        <v>0</v>
      </c>
      <c r="BK364" s="203">
        <v>0</v>
      </c>
      <c r="BL364" s="203">
        <v>0</v>
      </c>
      <c r="BM364" s="203">
        <v>0</v>
      </c>
      <c r="BN364" s="203">
        <v>0</v>
      </c>
      <c r="BO364" s="208"/>
      <c r="BP364" s="203">
        <v>0</v>
      </c>
      <c r="BQ364" s="203">
        <v>0</v>
      </c>
      <c r="BR364" s="203">
        <v>0</v>
      </c>
      <c r="BS364" s="203">
        <v>0</v>
      </c>
      <c r="BT364" s="203">
        <v>0</v>
      </c>
      <c r="BU364" s="208"/>
      <c r="BV364" s="203">
        <v>0</v>
      </c>
      <c r="BW364" s="203">
        <v>0</v>
      </c>
      <c r="BX364" s="203">
        <v>0</v>
      </c>
      <c r="BY364" s="203">
        <v>0</v>
      </c>
      <c r="BZ364" s="203">
        <v>0</v>
      </c>
      <c r="CA364" s="208"/>
      <c r="CB364" s="203">
        <v>0</v>
      </c>
      <c r="CC364" s="203">
        <v>0</v>
      </c>
      <c r="CD364" s="203">
        <v>0</v>
      </c>
      <c r="CE364" s="203">
        <v>0</v>
      </c>
      <c r="CF364" s="203">
        <v>0</v>
      </c>
      <c r="CG364" s="208"/>
      <c r="CH364" s="203">
        <v>0</v>
      </c>
      <c r="CI364" s="203">
        <v>0</v>
      </c>
      <c r="CJ364" s="203">
        <v>0</v>
      </c>
      <c r="CK364" s="203">
        <v>0</v>
      </c>
      <c r="CL364" s="203">
        <v>0</v>
      </c>
      <c r="CM364" s="208"/>
    </row>
    <row r="365" spans="1:91" ht="12.75" customHeight="1" x14ac:dyDescent="0.2">
      <c r="A365" s="88" t="s">
        <v>96</v>
      </c>
      <c r="B365" s="203">
        <v>0</v>
      </c>
      <c r="C365" s="203">
        <v>0</v>
      </c>
      <c r="D365" s="203">
        <v>0</v>
      </c>
      <c r="E365" s="203">
        <v>0</v>
      </c>
      <c r="F365" s="203">
        <v>0</v>
      </c>
      <c r="G365" s="208"/>
      <c r="H365" s="203">
        <v>0</v>
      </c>
      <c r="I365" s="203">
        <v>0</v>
      </c>
      <c r="J365" s="203">
        <v>0</v>
      </c>
      <c r="K365" s="203">
        <v>0</v>
      </c>
      <c r="L365" s="203">
        <v>0</v>
      </c>
      <c r="M365" s="208"/>
      <c r="N365" s="203">
        <v>0</v>
      </c>
      <c r="O365" s="203">
        <v>0</v>
      </c>
      <c r="P365" s="203">
        <v>0</v>
      </c>
      <c r="Q365" s="203">
        <v>0</v>
      </c>
      <c r="R365" s="203">
        <v>0</v>
      </c>
      <c r="S365" s="208"/>
      <c r="T365" s="203">
        <v>0</v>
      </c>
      <c r="U365" s="203">
        <v>0</v>
      </c>
      <c r="V365" s="203">
        <v>0</v>
      </c>
      <c r="W365" s="203">
        <v>0</v>
      </c>
      <c r="X365" s="203">
        <v>0</v>
      </c>
      <c r="Y365" s="208"/>
      <c r="Z365" s="203">
        <v>0</v>
      </c>
      <c r="AA365" s="203">
        <v>0</v>
      </c>
      <c r="AB365" s="203">
        <v>0</v>
      </c>
      <c r="AC365" s="203">
        <v>0</v>
      </c>
      <c r="AD365" s="203">
        <v>0</v>
      </c>
      <c r="AE365" s="208"/>
      <c r="AF365" s="203">
        <v>0</v>
      </c>
      <c r="AG365" s="203">
        <v>0</v>
      </c>
      <c r="AH365" s="203">
        <v>0</v>
      </c>
      <c r="AI365" s="203">
        <v>0</v>
      </c>
      <c r="AJ365" s="203">
        <v>0</v>
      </c>
      <c r="AK365" s="208"/>
      <c r="AL365" s="203">
        <v>0</v>
      </c>
      <c r="AM365" s="203">
        <v>0</v>
      </c>
      <c r="AN365" s="203">
        <v>0</v>
      </c>
      <c r="AO365" s="203">
        <v>0</v>
      </c>
      <c r="AP365" s="203">
        <v>0</v>
      </c>
      <c r="AQ365" s="208"/>
      <c r="AR365" s="203">
        <v>0</v>
      </c>
      <c r="AS365" s="203">
        <v>0</v>
      </c>
      <c r="AT365" s="203">
        <v>0</v>
      </c>
      <c r="AU365" s="203">
        <v>0</v>
      </c>
      <c r="AV365" s="203">
        <v>0</v>
      </c>
      <c r="AW365" s="208"/>
      <c r="AX365" s="203">
        <v>0</v>
      </c>
      <c r="AY365" s="203">
        <v>0</v>
      </c>
      <c r="AZ365" s="203">
        <v>0</v>
      </c>
      <c r="BA365" s="203">
        <v>0</v>
      </c>
      <c r="BB365" s="203">
        <v>0</v>
      </c>
      <c r="BC365" s="208"/>
      <c r="BD365" s="203">
        <v>0</v>
      </c>
      <c r="BE365" s="203">
        <v>0</v>
      </c>
      <c r="BF365" s="203">
        <v>0</v>
      </c>
      <c r="BG365" s="203">
        <v>0</v>
      </c>
      <c r="BH365" s="203">
        <v>0</v>
      </c>
      <c r="BI365" s="208"/>
      <c r="BJ365" s="203">
        <v>0</v>
      </c>
      <c r="BK365" s="203">
        <v>0</v>
      </c>
      <c r="BL365" s="203">
        <v>0</v>
      </c>
      <c r="BM365" s="203">
        <v>0</v>
      </c>
      <c r="BN365" s="203">
        <v>0</v>
      </c>
      <c r="BO365" s="208"/>
      <c r="BP365" s="203">
        <v>0</v>
      </c>
      <c r="BQ365" s="203">
        <v>0</v>
      </c>
      <c r="BR365" s="203">
        <v>0</v>
      </c>
      <c r="BS365" s="203">
        <v>0</v>
      </c>
      <c r="BT365" s="203">
        <v>0</v>
      </c>
      <c r="BU365" s="208"/>
      <c r="BV365" s="203">
        <v>0</v>
      </c>
      <c r="BW365" s="203">
        <v>0</v>
      </c>
      <c r="BX365" s="203">
        <v>0</v>
      </c>
      <c r="BY365" s="203">
        <v>0</v>
      </c>
      <c r="BZ365" s="203">
        <v>0</v>
      </c>
      <c r="CA365" s="208"/>
      <c r="CB365" s="203">
        <v>0</v>
      </c>
      <c r="CC365" s="203">
        <v>0</v>
      </c>
      <c r="CD365" s="203">
        <v>0</v>
      </c>
      <c r="CE365" s="203">
        <v>0</v>
      </c>
      <c r="CF365" s="203">
        <v>0</v>
      </c>
      <c r="CG365" s="208"/>
      <c r="CH365" s="203">
        <v>0</v>
      </c>
      <c r="CI365" s="203">
        <v>0</v>
      </c>
      <c r="CJ365" s="203">
        <v>0</v>
      </c>
      <c r="CK365" s="203">
        <v>0</v>
      </c>
      <c r="CL365" s="203">
        <v>0</v>
      </c>
      <c r="CM365" s="208"/>
    </row>
    <row r="366" spans="1:91" ht="12.75" customHeight="1" x14ac:dyDescent="0.2">
      <c r="A366" s="88" t="s">
        <v>97</v>
      </c>
      <c r="B366" s="203">
        <v>0</v>
      </c>
      <c r="C366" s="203">
        <v>0</v>
      </c>
      <c r="D366" s="203">
        <v>0</v>
      </c>
      <c r="E366" s="203">
        <v>0</v>
      </c>
      <c r="F366" s="203">
        <v>0</v>
      </c>
      <c r="G366" s="208"/>
      <c r="H366" s="203">
        <v>0</v>
      </c>
      <c r="I366" s="203">
        <v>0</v>
      </c>
      <c r="J366" s="203">
        <v>0</v>
      </c>
      <c r="K366" s="203">
        <v>0</v>
      </c>
      <c r="L366" s="203">
        <v>0</v>
      </c>
      <c r="M366" s="208"/>
      <c r="N366" s="203">
        <v>0</v>
      </c>
      <c r="O366" s="203">
        <v>0</v>
      </c>
      <c r="P366" s="203">
        <v>0</v>
      </c>
      <c r="Q366" s="203">
        <v>0</v>
      </c>
      <c r="R366" s="203">
        <v>0</v>
      </c>
      <c r="S366" s="208"/>
      <c r="T366" s="203">
        <v>0</v>
      </c>
      <c r="U366" s="203">
        <v>0</v>
      </c>
      <c r="V366" s="203">
        <v>0</v>
      </c>
      <c r="W366" s="203">
        <v>0</v>
      </c>
      <c r="X366" s="203">
        <v>0</v>
      </c>
      <c r="Y366" s="208"/>
      <c r="Z366" s="203">
        <v>0</v>
      </c>
      <c r="AA366" s="203">
        <v>0</v>
      </c>
      <c r="AB366" s="203">
        <v>0</v>
      </c>
      <c r="AC366" s="203">
        <v>0</v>
      </c>
      <c r="AD366" s="203">
        <v>0</v>
      </c>
      <c r="AE366" s="208"/>
      <c r="AF366" s="203">
        <v>0</v>
      </c>
      <c r="AG366" s="203">
        <v>0</v>
      </c>
      <c r="AH366" s="203">
        <v>0</v>
      </c>
      <c r="AI366" s="203">
        <v>0</v>
      </c>
      <c r="AJ366" s="203">
        <v>0</v>
      </c>
      <c r="AK366" s="208"/>
      <c r="AL366" s="203">
        <v>0</v>
      </c>
      <c r="AM366" s="203">
        <v>0</v>
      </c>
      <c r="AN366" s="203">
        <v>0</v>
      </c>
      <c r="AO366" s="203">
        <v>0</v>
      </c>
      <c r="AP366" s="203">
        <v>0</v>
      </c>
      <c r="AQ366" s="208"/>
      <c r="AR366" s="203">
        <v>0</v>
      </c>
      <c r="AS366" s="203">
        <v>0</v>
      </c>
      <c r="AT366" s="203">
        <v>0</v>
      </c>
      <c r="AU366" s="203">
        <v>0</v>
      </c>
      <c r="AV366" s="203">
        <v>0</v>
      </c>
      <c r="AW366" s="208"/>
      <c r="AX366" s="203">
        <v>0</v>
      </c>
      <c r="AY366" s="203">
        <v>0</v>
      </c>
      <c r="AZ366" s="203">
        <v>0</v>
      </c>
      <c r="BA366" s="203">
        <v>0</v>
      </c>
      <c r="BB366" s="203">
        <v>0</v>
      </c>
      <c r="BC366" s="208"/>
      <c r="BD366" s="203">
        <v>0</v>
      </c>
      <c r="BE366" s="203">
        <v>0</v>
      </c>
      <c r="BF366" s="203">
        <v>0</v>
      </c>
      <c r="BG366" s="203">
        <v>0</v>
      </c>
      <c r="BH366" s="203">
        <v>0</v>
      </c>
      <c r="BI366" s="208"/>
      <c r="BJ366" s="203">
        <v>0</v>
      </c>
      <c r="BK366" s="203">
        <v>0</v>
      </c>
      <c r="BL366" s="203">
        <v>0</v>
      </c>
      <c r="BM366" s="203">
        <v>0</v>
      </c>
      <c r="BN366" s="203">
        <v>0</v>
      </c>
      <c r="BO366" s="208"/>
      <c r="BP366" s="203">
        <v>0</v>
      </c>
      <c r="BQ366" s="203">
        <v>0</v>
      </c>
      <c r="BR366" s="203">
        <v>0</v>
      </c>
      <c r="BS366" s="203">
        <v>0</v>
      </c>
      <c r="BT366" s="203">
        <v>0</v>
      </c>
      <c r="BU366" s="208"/>
      <c r="BV366" s="203">
        <v>0</v>
      </c>
      <c r="BW366" s="203">
        <v>0</v>
      </c>
      <c r="BX366" s="203">
        <v>0</v>
      </c>
      <c r="BY366" s="203">
        <v>0</v>
      </c>
      <c r="BZ366" s="203">
        <v>0</v>
      </c>
      <c r="CA366" s="208"/>
      <c r="CB366" s="203">
        <v>0</v>
      </c>
      <c r="CC366" s="203">
        <v>0</v>
      </c>
      <c r="CD366" s="203">
        <v>0</v>
      </c>
      <c r="CE366" s="203">
        <v>0</v>
      </c>
      <c r="CF366" s="203">
        <v>0</v>
      </c>
      <c r="CG366" s="208"/>
      <c r="CH366" s="203">
        <v>0</v>
      </c>
      <c r="CI366" s="203">
        <v>0</v>
      </c>
      <c r="CJ366" s="203">
        <v>0</v>
      </c>
      <c r="CK366" s="203">
        <v>0</v>
      </c>
      <c r="CL366" s="203">
        <v>0</v>
      </c>
      <c r="CM366" s="208"/>
    </row>
    <row r="367" spans="1:91" ht="12.75" customHeight="1" x14ac:dyDescent="0.2">
      <c r="A367" s="88" t="s">
        <v>125</v>
      </c>
      <c r="B367" s="203">
        <v>0</v>
      </c>
      <c r="C367" s="203">
        <v>0</v>
      </c>
      <c r="D367" s="203">
        <v>0</v>
      </c>
      <c r="E367" s="203">
        <v>0</v>
      </c>
      <c r="F367" s="203">
        <v>0</v>
      </c>
      <c r="G367" s="208"/>
      <c r="H367" s="203">
        <v>0</v>
      </c>
      <c r="I367" s="203">
        <v>0</v>
      </c>
      <c r="J367" s="203">
        <v>0</v>
      </c>
      <c r="K367" s="203">
        <v>0</v>
      </c>
      <c r="L367" s="203">
        <v>0</v>
      </c>
      <c r="M367" s="208"/>
      <c r="N367" s="203">
        <v>0</v>
      </c>
      <c r="O367" s="203">
        <v>0</v>
      </c>
      <c r="P367" s="203">
        <v>0</v>
      </c>
      <c r="Q367" s="203">
        <v>0</v>
      </c>
      <c r="R367" s="203">
        <v>0</v>
      </c>
      <c r="S367" s="208"/>
      <c r="T367" s="203">
        <v>0</v>
      </c>
      <c r="U367" s="203">
        <v>0</v>
      </c>
      <c r="V367" s="203">
        <v>0</v>
      </c>
      <c r="W367" s="203">
        <v>0</v>
      </c>
      <c r="X367" s="203">
        <v>0</v>
      </c>
      <c r="Y367" s="208"/>
      <c r="Z367" s="203">
        <v>0</v>
      </c>
      <c r="AA367" s="203">
        <v>0</v>
      </c>
      <c r="AB367" s="203">
        <v>0</v>
      </c>
      <c r="AC367" s="203">
        <v>0</v>
      </c>
      <c r="AD367" s="203">
        <v>0</v>
      </c>
      <c r="AE367" s="208"/>
      <c r="AF367" s="203">
        <v>0</v>
      </c>
      <c r="AG367" s="203">
        <v>0</v>
      </c>
      <c r="AH367" s="203">
        <v>0</v>
      </c>
      <c r="AI367" s="203">
        <v>0</v>
      </c>
      <c r="AJ367" s="203">
        <v>0</v>
      </c>
      <c r="AK367" s="208"/>
      <c r="AL367" s="203">
        <v>0</v>
      </c>
      <c r="AM367" s="203">
        <v>0</v>
      </c>
      <c r="AN367" s="203">
        <v>0</v>
      </c>
      <c r="AO367" s="203">
        <v>0</v>
      </c>
      <c r="AP367" s="203">
        <v>0</v>
      </c>
      <c r="AQ367" s="208"/>
      <c r="AR367" s="203">
        <v>0</v>
      </c>
      <c r="AS367" s="203">
        <v>0</v>
      </c>
      <c r="AT367" s="203">
        <v>0</v>
      </c>
      <c r="AU367" s="203">
        <v>0</v>
      </c>
      <c r="AV367" s="203">
        <v>0</v>
      </c>
      <c r="AW367" s="208"/>
      <c r="AX367" s="203">
        <v>0</v>
      </c>
      <c r="AY367" s="203">
        <v>0</v>
      </c>
      <c r="AZ367" s="203">
        <v>0</v>
      </c>
      <c r="BA367" s="203">
        <v>0</v>
      </c>
      <c r="BB367" s="203">
        <v>0</v>
      </c>
      <c r="BC367" s="208"/>
      <c r="BD367" s="203">
        <v>0</v>
      </c>
      <c r="BE367" s="203">
        <v>0</v>
      </c>
      <c r="BF367" s="203">
        <v>0</v>
      </c>
      <c r="BG367" s="203">
        <v>0</v>
      </c>
      <c r="BH367" s="203">
        <v>0</v>
      </c>
      <c r="BI367" s="208"/>
      <c r="BJ367" s="203">
        <v>0</v>
      </c>
      <c r="BK367" s="203">
        <v>0</v>
      </c>
      <c r="BL367" s="203">
        <v>0</v>
      </c>
      <c r="BM367" s="203">
        <v>0</v>
      </c>
      <c r="BN367" s="203">
        <v>0</v>
      </c>
      <c r="BO367" s="208"/>
      <c r="BP367" s="203">
        <v>0</v>
      </c>
      <c r="BQ367" s="203">
        <v>0</v>
      </c>
      <c r="BR367" s="203">
        <v>0</v>
      </c>
      <c r="BS367" s="203">
        <v>0</v>
      </c>
      <c r="BT367" s="203">
        <v>0</v>
      </c>
      <c r="BU367" s="208"/>
      <c r="BV367" s="203">
        <v>0</v>
      </c>
      <c r="BW367" s="203">
        <v>0</v>
      </c>
      <c r="BX367" s="203">
        <v>0</v>
      </c>
      <c r="BY367" s="203">
        <v>0</v>
      </c>
      <c r="BZ367" s="203">
        <v>0</v>
      </c>
      <c r="CA367" s="208"/>
      <c r="CB367" s="203">
        <v>0</v>
      </c>
      <c r="CC367" s="203">
        <v>0</v>
      </c>
      <c r="CD367" s="203">
        <v>0</v>
      </c>
      <c r="CE367" s="203">
        <v>0</v>
      </c>
      <c r="CF367" s="203">
        <v>0</v>
      </c>
      <c r="CG367" s="208"/>
      <c r="CH367" s="203">
        <v>0</v>
      </c>
      <c r="CI367" s="203">
        <v>0</v>
      </c>
      <c r="CJ367" s="203">
        <v>0</v>
      </c>
      <c r="CK367" s="203">
        <v>0</v>
      </c>
      <c r="CL367" s="203">
        <v>0</v>
      </c>
      <c r="CM367" s="208"/>
    </row>
    <row r="368" spans="1:91" ht="12.75" customHeight="1" x14ac:dyDescent="0.2">
      <c r="A368" s="88" t="s">
        <v>126</v>
      </c>
      <c r="B368" s="203">
        <v>0</v>
      </c>
      <c r="C368" s="203">
        <v>0</v>
      </c>
      <c r="D368" s="203">
        <v>0</v>
      </c>
      <c r="E368" s="203">
        <v>0</v>
      </c>
      <c r="F368" s="203">
        <v>0</v>
      </c>
      <c r="G368" s="208"/>
      <c r="H368" s="203">
        <v>0</v>
      </c>
      <c r="I368" s="203">
        <v>0</v>
      </c>
      <c r="J368" s="203">
        <v>0</v>
      </c>
      <c r="K368" s="203">
        <v>0</v>
      </c>
      <c r="L368" s="203">
        <v>0</v>
      </c>
      <c r="M368" s="208"/>
      <c r="N368" s="203">
        <v>0</v>
      </c>
      <c r="O368" s="203">
        <v>0</v>
      </c>
      <c r="P368" s="203">
        <v>0</v>
      </c>
      <c r="Q368" s="203">
        <v>0</v>
      </c>
      <c r="R368" s="203">
        <v>0</v>
      </c>
      <c r="S368" s="208"/>
      <c r="T368" s="203">
        <v>0</v>
      </c>
      <c r="U368" s="203">
        <v>0</v>
      </c>
      <c r="V368" s="203">
        <v>0</v>
      </c>
      <c r="W368" s="203">
        <v>0</v>
      </c>
      <c r="X368" s="203">
        <v>0</v>
      </c>
      <c r="Y368" s="208"/>
      <c r="Z368" s="203">
        <v>0</v>
      </c>
      <c r="AA368" s="203">
        <v>0</v>
      </c>
      <c r="AB368" s="203">
        <v>0</v>
      </c>
      <c r="AC368" s="203">
        <v>0</v>
      </c>
      <c r="AD368" s="203">
        <v>0</v>
      </c>
      <c r="AE368" s="208"/>
      <c r="AF368" s="203">
        <v>0</v>
      </c>
      <c r="AG368" s="203">
        <v>0</v>
      </c>
      <c r="AH368" s="203">
        <v>0</v>
      </c>
      <c r="AI368" s="203">
        <v>0</v>
      </c>
      <c r="AJ368" s="203">
        <v>0</v>
      </c>
      <c r="AK368" s="208"/>
      <c r="AL368" s="203">
        <v>0</v>
      </c>
      <c r="AM368" s="203">
        <v>0</v>
      </c>
      <c r="AN368" s="203">
        <v>0</v>
      </c>
      <c r="AO368" s="203">
        <v>0</v>
      </c>
      <c r="AP368" s="203">
        <v>0</v>
      </c>
      <c r="AQ368" s="208"/>
      <c r="AR368" s="203">
        <v>0</v>
      </c>
      <c r="AS368" s="203">
        <v>0</v>
      </c>
      <c r="AT368" s="203">
        <v>0</v>
      </c>
      <c r="AU368" s="203">
        <v>0</v>
      </c>
      <c r="AV368" s="203">
        <v>0</v>
      </c>
      <c r="AW368" s="208"/>
      <c r="AX368" s="203">
        <v>0</v>
      </c>
      <c r="AY368" s="203">
        <v>0</v>
      </c>
      <c r="AZ368" s="203">
        <v>0</v>
      </c>
      <c r="BA368" s="203">
        <v>0</v>
      </c>
      <c r="BB368" s="203">
        <v>0</v>
      </c>
      <c r="BC368" s="208"/>
      <c r="BD368" s="203">
        <v>0</v>
      </c>
      <c r="BE368" s="203">
        <v>0</v>
      </c>
      <c r="BF368" s="203">
        <v>0</v>
      </c>
      <c r="BG368" s="203">
        <v>0</v>
      </c>
      <c r="BH368" s="203">
        <v>0</v>
      </c>
      <c r="BI368" s="208"/>
      <c r="BJ368" s="203">
        <v>0</v>
      </c>
      <c r="BK368" s="203">
        <v>0</v>
      </c>
      <c r="BL368" s="203">
        <v>0</v>
      </c>
      <c r="BM368" s="203">
        <v>0</v>
      </c>
      <c r="BN368" s="203">
        <v>0</v>
      </c>
      <c r="BO368" s="208"/>
      <c r="BP368" s="203">
        <v>0</v>
      </c>
      <c r="BQ368" s="203">
        <v>0</v>
      </c>
      <c r="BR368" s="203">
        <v>0</v>
      </c>
      <c r="BS368" s="203">
        <v>0</v>
      </c>
      <c r="BT368" s="203">
        <v>0</v>
      </c>
      <c r="BU368" s="208"/>
      <c r="BV368" s="203">
        <v>0</v>
      </c>
      <c r="BW368" s="203">
        <v>0</v>
      </c>
      <c r="BX368" s="203">
        <v>0</v>
      </c>
      <c r="BY368" s="203">
        <v>0</v>
      </c>
      <c r="BZ368" s="203">
        <v>0</v>
      </c>
      <c r="CA368" s="208"/>
      <c r="CB368" s="203">
        <v>0</v>
      </c>
      <c r="CC368" s="203">
        <v>0</v>
      </c>
      <c r="CD368" s="203">
        <v>0</v>
      </c>
      <c r="CE368" s="203">
        <v>0</v>
      </c>
      <c r="CF368" s="203">
        <v>0</v>
      </c>
      <c r="CG368" s="208"/>
      <c r="CH368" s="203">
        <v>0</v>
      </c>
      <c r="CI368" s="203">
        <v>0</v>
      </c>
      <c r="CJ368" s="203">
        <v>0</v>
      </c>
      <c r="CK368" s="203">
        <v>0</v>
      </c>
      <c r="CL368" s="203">
        <v>0</v>
      </c>
      <c r="CM368" s="208"/>
    </row>
    <row r="369" spans="1:91" ht="12.75" customHeight="1" x14ac:dyDescent="0.2">
      <c r="A369" s="88" t="s">
        <v>127</v>
      </c>
      <c r="B369" s="203">
        <v>0</v>
      </c>
      <c r="C369" s="203">
        <v>0</v>
      </c>
      <c r="D369" s="203">
        <v>0</v>
      </c>
      <c r="E369" s="203">
        <v>0</v>
      </c>
      <c r="F369" s="203">
        <v>0</v>
      </c>
      <c r="G369" s="208"/>
      <c r="H369" s="203">
        <v>0</v>
      </c>
      <c r="I369" s="203">
        <v>0</v>
      </c>
      <c r="J369" s="203">
        <v>0</v>
      </c>
      <c r="K369" s="203">
        <v>0</v>
      </c>
      <c r="L369" s="203">
        <v>0</v>
      </c>
      <c r="M369" s="208"/>
      <c r="N369" s="203">
        <v>0</v>
      </c>
      <c r="O369" s="203">
        <v>0</v>
      </c>
      <c r="P369" s="203">
        <v>0</v>
      </c>
      <c r="Q369" s="203">
        <v>0</v>
      </c>
      <c r="R369" s="203">
        <v>0</v>
      </c>
      <c r="S369" s="208"/>
      <c r="T369" s="203">
        <v>0</v>
      </c>
      <c r="U369" s="203">
        <v>0</v>
      </c>
      <c r="V369" s="203">
        <v>0</v>
      </c>
      <c r="W369" s="203">
        <v>0</v>
      </c>
      <c r="X369" s="203">
        <v>0</v>
      </c>
      <c r="Y369" s="208"/>
      <c r="Z369" s="203">
        <v>0</v>
      </c>
      <c r="AA369" s="203">
        <v>0</v>
      </c>
      <c r="AB369" s="203">
        <v>0</v>
      </c>
      <c r="AC369" s="203">
        <v>0</v>
      </c>
      <c r="AD369" s="203">
        <v>0</v>
      </c>
      <c r="AE369" s="208"/>
      <c r="AF369" s="203">
        <v>0</v>
      </c>
      <c r="AG369" s="203">
        <v>0</v>
      </c>
      <c r="AH369" s="203">
        <v>0</v>
      </c>
      <c r="AI369" s="203">
        <v>0</v>
      </c>
      <c r="AJ369" s="203">
        <v>0</v>
      </c>
      <c r="AK369" s="208"/>
      <c r="AL369" s="203">
        <v>0</v>
      </c>
      <c r="AM369" s="203">
        <v>0</v>
      </c>
      <c r="AN369" s="203">
        <v>0</v>
      </c>
      <c r="AO369" s="203">
        <v>0</v>
      </c>
      <c r="AP369" s="203">
        <v>0</v>
      </c>
      <c r="AQ369" s="208"/>
      <c r="AR369" s="203">
        <v>0</v>
      </c>
      <c r="AS369" s="203">
        <v>0</v>
      </c>
      <c r="AT369" s="203">
        <v>0</v>
      </c>
      <c r="AU369" s="203">
        <v>0</v>
      </c>
      <c r="AV369" s="203">
        <v>0</v>
      </c>
      <c r="AW369" s="208"/>
      <c r="AX369" s="203">
        <v>0</v>
      </c>
      <c r="AY369" s="203">
        <v>0</v>
      </c>
      <c r="AZ369" s="203">
        <v>0</v>
      </c>
      <c r="BA369" s="203">
        <v>0</v>
      </c>
      <c r="BB369" s="203">
        <v>0</v>
      </c>
      <c r="BC369" s="208"/>
      <c r="BD369" s="203">
        <v>0</v>
      </c>
      <c r="BE369" s="203">
        <v>0</v>
      </c>
      <c r="BF369" s="203">
        <v>0</v>
      </c>
      <c r="BG369" s="203">
        <v>0</v>
      </c>
      <c r="BH369" s="203">
        <v>0</v>
      </c>
      <c r="BI369" s="208"/>
      <c r="BJ369" s="203">
        <v>0</v>
      </c>
      <c r="BK369" s="203">
        <v>0</v>
      </c>
      <c r="BL369" s="203">
        <v>0</v>
      </c>
      <c r="BM369" s="203">
        <v>0</v>
      </c>
      <c r="BN369" s="203">
        <v>0</v>
      </c>
      <c r="BO369" s="208"/>
      <c r="BP369" s="203">
        <v>0</v>
      </c>
      <c r="BQ369" s="203">
        <v>0</v>
      </c>
      <c r="BR369" s="203">
        <v>0</v>
      </c>
      <c r="BS369" s="203">
        <v>0</v>
      </c>
      <c r="BT369" s="203">
        <v>0</v>
      </c>
      <c r="BU369" s="208"/>
      <c r="BV369" s="203">
        <v>0</v>
      </c>
      <c r="BW369" s="203">
        <v>0</v>
      </c>
      <c r="BX369" s="203">
        <v>0</v>
      </c>
      <c r="BY369" s="203">
        <v>0</v>
      </c>
      <c r="BZ369" s="203">
        <v>0</v>
      </c>
      <c r="CA369" s="208"/>
      <c r="CB369" s="203">
        <v>0</v>
      </c>
      <c r="CC369" s="203">
        <v>0</v>
      </c>
      <c r="CD369" s="203">
        <v>0</v>
      </c>
      <c r="CE369" s="203">
        <v>0</v>
      </c>
      <c r="CF369" s="203">
        <v>0</v>
      </c>
      <c r="CG369" s="208"/>
      <c r="CH369" s="203">
        <v>0</v>
      </c>
      <c r="CI369" s="203">
        <v>0</v>
      </c>
      <c r="CJ369" s="203">
        <v>0</v>
      </c>
      <c r="CK369" s="203">
        <v>0</v>
      </c>
      <c r="CL369" s="203">
        <v>0</v>
      </c>
      <c r="CM369" s="208"/>
    </row>
    <row r="370" spans="1:91" ht="12.75" customHeight="1" x14ac:dyDescent="0.2">
      <c r="A370" s="202" t="s">
        <v>34</v>
      </c>
      <c r="B370" s="203">
        <v>0</v>
      </c>
      <c r="C370" s="203">
        <v>0</v>
      </c>
      <c r="D370" s="203">
        <v>0</v>
      </c>
      <c r="E370" s="203">
        <v>0</v>
      </c>
      <c r="F370" s="203">
        <v>0</v>
      </c>
      <c r="G370" s="208"/>
      <c r="H370" s="203">
        <v>0</v>
      </c>
      <c r="I370" s="203">
        <v>0</v>
      </c>
      <c r="J370" s="203">
        <v>0</v>
      </c>
      <c r="K370" s="203">
        <v>0</v>
      </c>
      <c r="L370" s="203">
        <v>0</v>
      </c>
      <c r="M370" s="208"/>
      <c r="N370" s="203">
        <v>0</v>
      </c>
      <c r="O370" s="203">
        <v>0</v>
      </c>
      <c r="P370" s="203">
        <v>0</v>
      </c>
      <c r="Q370" s="203">
        <v>0</v>
      </c>
      <c r="R370" s="203">
        <v>0</v>
      </c>
      <c r="S370" s="208"/>
      <c r="T370" s="203">
        <v>0</v>
      </c>
      <c r="U370" s="203">
        <v>0</v>
      </c>
      <c r="V370" s="203">
        <v>0</v>
      </c>
      <c r="W370" s="203">
        <v>0</v>
      </c>
      <c r="X370" s="203">
        <v>0</v>
      </c>
      <c r="Y370" s="208"/>
      <c r="Z370" s="203">
        <v>0</v>
      </c>
      <c r="AA370" s="203">
        <v>0</v>
      </c>
      <c r="AB370" s="203">
        <v>0</v>
      </c>
      <c r="AC370" s="203">
        <v>0</v>
      </c>
      <c r="AD370" s="203">
        <v>0</v>
      </c>
      <c r="AE370" s="208"/>
      <c r="AF370" s="203">
        <v>0</v>
      </c>
      <c r="AG370" s="203">
        <v>0</v>
      </c>
      <c r="AH370" s="203">
        <v>0</v>
      </c>
      <c r="AI370" s="203">
        <v>0</v>
      </c>
      <c r="AJ370" s="203">
        <v>0</v>
      </c>
      <c r="AK370" s="208"/>
      <c r="AL370" s="203">
        <v>0</v>
      </c>
      <c r="AM370" s="203">
        <v>0</v>
      </c>
      <c r="AN370" s="203">
        <v>0</v>
      </c>
      <c r="AO370" s="203">
        <v>0</v>
      </c>
      <c r="AP370" s="203">
        <v>0</v>
      </c>
      <c r="AQ370" s="208"/>
      <c r="AR370" s="203">
        <v>0</v>
      </c>
      <c r="AS370" s="203">
        <v>0</v>
      </c>
      <c r="AT370" s="203">
        <v>0</v>
      </c>
      <c r="AU370" s="203">
        <v>0</v>
      </c>
      <c r="AV370" s="203">
        <v>0</v>
      </c>
      <c r="AW370" s="208"/>
      <c r="AX370" s="203">
        <v>0</v>
      </c>
      <c r="AY370" s="203">
        <v>0</v>
      </c>
      <c r="AZ370" s="203">
        <v>0</v>
      </c>
      <c r="BA370" s="203">
        <v>0</v>
      </c>
      <c r="BB370" s="203">
        <v>0</v>
      </c>
      <c r="BC370" s="208"/>
      <c r="BD370" s="203">
        <v>0</v>
      </c>
      <c r="BE370" s="203">
        <v>0</v>
      </c>
      <c r="BF370" s="203">
        <v>0</v>
      </c>
      <c r="BG370" s="203">
        <v>0</v>
      </c>
      <c r="BH370" s="203">
        <v>0</v>
      </c>
      <c r="BI370" s="208"/>
      <c r="BJ370" s="203">
        <v>0</v>
      </c>
      <c r="BK370" s="203">
        <v>0</v>
      </c>
      <c r="BL370" s="203">
        <v>0</v>
      </c>
      <c r="BM370" s="203">
        <v>0</v>
      </c>
      <c r="BN370" s="203">
        <v>0</v>
      </c>
      <c r="BO370" s="208"/>
      <c r="BP370" s="203">
        <v>0</v>
      </c>
      <c r="BQ370" s="203">
        <v>0</v>
      </c>
      <c r="BR370" s="203">
        <v>0</v>
      </c>
      <c r="BS370" s="203">
        <v>0</v>
      </c>
      <c r="BT370" s="203">
        <v>0</v>
      </c>
      <c r="BU370" s="208"/>
      <c r="BV370" s="203">
        <v>0</v>
      </c>
      <c r="BW370" s="203">
        <v>0</v>
      </c>
      <c r="BX370" s="203">
        <v>0</v>
      </c>
      <c r="BY370" s="203">
        <v>0</v>
      </c>
      <c r="BZ370" s="203">
        <v>0</v>
      </c>
      <c r="CA370" s="208"/>
      <c r="CB370" s="203">
        <v>0</v>
      </c>
      <c r="CC370" s="203">
        <v>0</v>
      </c>
      <c r="CD370" s="203">
        <v>0</v>
      </c>
      <c r="CE370" s="203">
        <v>0</v>
      </c>
      <c r="CF370" s="203">
        <v>0</v>
      </c>
      <c r="CG370" s="208"/>
      <c r="CH370" s="203">
        <v>0</v>
      </c>
      <c r="CI370" s="203">
        <v>0</v>
      </c>
      <c r="CJ370" s="203">
        <v>0</v>
      </c>
      <c r="CK370" s="203">
        <v>0</v>
      </c>
      <c r="CL370" s="203">
        <v>0</v>
      </c>
      <c r="CM370" s="208"/>
    </row>
    <row r="371" spans="1:91" ht="12.75" customHeight="1" x14ac:dyDescent="0.2">
      <c r="A371" s="202" t="s">
        <v>128</v>
      </c>
      <c r="B371" s="203">
        <v>0</v>
      </c>
      <c r="C371" s="203">
        <v>0</v>
      </c>
      <c r="D371" s="203">
        <v>0</v>
      </c>
      <c r="E371" s="203">
        <v>0</v>
      </c>
      <c r="F371" s="203">
        <v>0</v>
      </c>
      <c r="G371" s="208"/>
      <c r="H371" s="203">
        <v>0</v>
      </c>
      <c r="I371" s="203">
        <v>0</v>
      </c>
      <c r="J371" s="203">
        <v>0</v>
      </c>
      <c r="K371" s="203">
        <v>0</v>
      </c>
      <c r="L371" s="203">
        <v>0</v>
      </c>
      <c r="M371" s="208"/>
      <c r="N371" s="203">
        <v>0</v>
      </c>
      <c r="O371" s="203">
        <v>0</v>
      </c>
      <c r="P371" s="203">
        <v>0</v>
      </c>
      <c r="Q371" s="203">
        <v>0</v>
      </c>
      <c r="R371" s="203">
        <v>0</v>
      </c>
      <c r="S371" s="208"/>
      <c r="T371" s="203">
        <v>0</v>
      </c>
      <c r="U371" s="203">
        <v>0</v>
      </c>
      <c r="V371" s="203">
        <v>0</v>
      </c>
      <c r="W371" s="203">
        <v>0</v>
      </c>
      <c r="X371" s="203">
        <v>0</v>
      </c>
      <c r="Y371" s="208"/>
      <c r="Z371" s="203">
        <v>0</v>
      </c>
      <c r="AA371" s="203">
        <v>0</v>
      </c>
      <c r="AB371" s="203">
        <v>0</v>
      </c>
      <c r="AC371" s="203">
        <v>0</v>
      </c>
      <c r="AD371" s="203">
        <v>0</v>
      </c>
      <c r="AE371" s="208"/>
      <c r="AF371" s="203">
        <v>0</v>
      </c>
      <c r="AG371" s="203">
        <v>0</v>
      </c>
      <c r="AH371" s="203">
        <v>0</v>
      </c>
      <c r="AI371" s="203">
        <v>0</v>
      </c>
      <c r="AJ371" s="203">
        <v>0</v>
      </c>
      <c r="AK371" s="208"/>
      <c r="AL371" s="203">
        <v>0</v>
      </c>
      <c r="AM371" s="203">
        <v>0</v>
      </c>
      <c r="AN371" s="203">
        <v>0</v>
      </c>
      <c r="AO371" s="203">
        <v>0</v>
      </c>
      <c r="AP371" s="203">
        <v>0</v>
      </c>
      <c r="AQ371" s="208"/>
      <c r="AR371" s="203">
        <v>0</v>
      </c>
      <c r="AS371" s="203">
        <v>0</v>
      </c>
      <c r="AT371" s="203">
        <v>0</v>
      </c>
      <c r="AU371" s="203">
        <v>0</v>
      </c>
      <c r="AV371" s="203">
        <v>0</v>
      </c>
      <c r="AW371" s="208"/>
      <c r="AX371" s="203">
        <v>0</v>
      </c>
      <c r="AY371" s="203">
        <v>0</v>
      </c>
      <c r="AZ371" s="203">
        <v>0</v>
      </c>
      <c r="BA371" s="203">
        <v>0</v>
      </c>
      <c r="BB371" s="203">
        <v>0</v>
      </c>
      <c r="BC371" s="208"/>
      <c r="BD371" s="203">
        <v>0</v>
      </c>
      <c r="BE371" s="203">
        <v>0</v>
      </c>
      <c r="BF371" s="203">
        <v>0</v>
      </c>
      <c r="BG371" s="203">
        <v>0</v>
      </c>
      <c r="BH371" s="203">
        <v>0</v>
      </c>
      <c r="BI371" s="208"/>
      <c r="BJ371" s="203">
        <v>0</v>
      </c>
      <c r="BK371" s="203">
        <v>0</v>
      </c>
      <c r="BL371" s="203">
        <v>0</v>
      </c>
      <c r="BM371" s="203">
        <v>0</v>
      </c>
      <c r="BN371" s="203">
        <v>0</v>
      </c>
      <c r="BO371" s="208"/>
      <c r="BP371" s="203">
        <v>0</v>
      </c>
      <c r="BQ371" s="203">
        <v>0</v>
      </c>
      <c r="BR371" s="203">
        <v>0</v>
      </c>
      <c r="BS371" s="203">
        <v>0</v>
      </c>
      <c r="BT371" s="203">
        <v>0</v>
      </c>
      <c r="BU371" s="208"/>
      <c r="BV371" s="203">
        <v>0</v>
      </c>
      <c r="BW371" s="203">
        <v>0</v>
      </c>
      <c r="BX371" s="203">
        <v>0</v>
      </c>
      <c r="BY371" s="203">
        <v>0</v>
      </c>
      <c r="BZ371" s="203">
        <v>0</v>
      </c>
      <c r="CA371" s="208"/>
      <c r="CB371" s="203">
        <v>0</v>
      </c>
      <c r="CC371" s="203">
        <v>0</v>
      </c>
      <c r="CD371" s="203">
        <v>0</v>
      </c>
      <c r="CE371" s="203">
        <v>0</v>
      </c>
      <c r="CF371" s="203">
        <v>0</v>
      </c>
      <c r="CG371" s="208"/>
      <c r="CH371" s="203">
        <v>0</v>
      </c>
      <c r="CI371" s="203">
        <v>0</v>
      </c>
      <c r="CJ371" s="203">
        <v>0</v>
      </c>
      <c r="CK371" s="203">
        <v>0</v>
      </c>
      <c r="CL371" s="203">
        <v>0</v>
      </c>
      <c r="CM371" s="208"/>
    </row>
    <row r="372" spans="1:91" ht="12.75" customHeight="1" x14ac:dyDescent="0.2">
      <c r="A372" s="201" t="s">
        <v>41</v>
      </c>
      <c r="B372" s="203">
        <v>0</v>
      </c>
      <c r="C372" s="203">
        <v>0</v>
      </c>
      <c r="D372" s="203">
        <v>0</v>
      </c>
      <c r="E372" s="203">
        <v>0</v>
      </c>
      <c r="F372" s="203">
        <v>0</v>
      </c>
      <c r="G372" s="208"/>
      <c r="H372" s="203">
        <v>0</v>
      </c>
      <c r="I372" s="203">
        <v>0</v>
      </c>
      <c r="J372" s="203">
        <v>0</v>
      </c>
      <c r="K372" s="203">
        <v>0</v>
      </c>
      <c r="L372" s="203">
        <v>0</v>
      </c>
      <c r="M372" s="208"/>
      <c r="N372" s="203">
        <v>0</v>
      </c>
      <c r="O372" s="203">
        <v>0</v>
      </c>
      <c r="P372" s="203">
        <v>0</v>
      </c>
      <c r="Q372" s="203">
        <v>0</v>
      </c>
      <c r="R372" s="203">
        <v>0</v>
      </c>
      <c r="S372" s="208"/>
      <c r="T372" s="203">
        <v>0</v>
      </c>
      <c r="U372" s="203">
        <v>0</v>
      </c>
      <c r="V372" s="203">
        <v>0</v>
      </c>
      <c r="W372" s="203">
        <v>0</v>
      </c>
      <c r="X372" s="203">
        <v>0</v>
      </c>
      <c r="Y372" s="208"/>
      <c r="Z372" s="203">
        <v>0</v>
      </c>
      <c r="AA372" s="203">
        <v>0</v>
      </c>
      <c r="AB372" s="203">
        <v>0</v>
      </c>
      <c r="AC372" s="203">
        <v>0</v>
      </c>
      <c r="AD372" s="203">
        <v>0</v>
      </c>
      <c r="AE372" s="208"/>
      <c r="AF372" s="203">
        <v>0</v>
      </c>
      <c r="AG372" s="203">
        <v>0</v>
      </c>
      <c r="AH372" s="203">
        <v>0</v>
      </c>
      <c r="AI372" s="203">
        <v>0</v>
      </c>
      <c r="AJ372" s="203">
        <v>0</v>
      </c>
      <c r="AK372" s="208"/>
      <c r="AL372" s="203">
        <v>0</v>
      </c>
      <c r="AM372" s="203">
        <v>0</v>
      </c>
      <c r="AN372" s="203">
        <v>0</v>
      </c>
      <c r="AO372" s="203">
        <v>0</v>
      </c>
      <c r="AP372" s="203">
        <v>0</v>
      </c>
      <c r="AQ372" s="208"/>
      <c r="AR372" s="203">
        <v>0</v>
      </c>
      <c r="AS372" s="203">
        <v>0</v>
      </c>
      <c r="AT372" s="203">
        <v>0</v>
      </c>
      <c r="AU372" s="203">
        <v>0</v>
      </c>
      <c r="AV372" s="203">
        <v>0</v>
      </c>
      <c r="AW372" s="208"/>
      <c r="AX372" s="203">
        <v>0</v>
      </c>
      <c r="AY372" s="203">
        <v>0</v>
      </c>
      <c r="AZ372" s="203">
        <v>0</v>
      </c>
      <c r="BA372" s="203">
        <v>0</v>
      </c>
      <c r="BB372" s="203">
        <v>0</v>
      </c>
      <c r="BC372" s="208"/>
      <c r="BD372" s="203">
        <v>0</v>
      </c>
      <c r="BE372" s="203">
        <v>0</v>
      </c>
      <c r="BF372" s="203">
        <v>0</v>
      </c>
      <c r="BG372" s="203">
        <v>0</v>
      </c>
      <c r="BH372" s="203">
        <v>0</v>
      </c>
      <c r="BI372" s="208"/>
      <c r="BJ372" s="203">
        <v>0</v>
      </c>
      <c r="BK372" s="203">
        <v>0</v>
      </c>
      <c r="BL372" s="203">
        <v>0</v>
      </c>
      <c r="BM372" s="203">
        <v>0</v>
      </c>
      <c r="BN372" s="203">
        <v>0</v>
      </c>
      <c r="BO372" s="208"/>
      <c r="BP372" s="203">
        <v>0</v>
      </c>
      <c r="BQ372" s="203">
        <v>0</v>
      </c>
      <c r="BR372" s="203">
        <v>0</v>
      </c>
      <c r="BS372" s="203">
        <v>0</v>
      </c>
      <c r="BT372" s="203">
        <v>0</v>
      </c>
      <c r="BU372" s="208"/>
      <c r="BV372" s="203">
        <v>0</v>
      </c>
      <c r="BW372" s="203">
        <v>0</v>
      </c>
      <c r="BX372" s="203">
        <v>0</v>
      </c>
      <c r="BY372" s="203">
        <v>0</v>
      </c>
      <c r="BZ372" s="203">
        <v>0</v>
      </c>
      <c r="CA372" s="208"/>
      <c r="CB372" s="203">
        <v>0</v>
      </c>
      <c r="CC372" s="203">
        <v>0</v>
      </c>
      <c r="CD372" s="203">
        <v>0</v>
      </c>
      <c r="CE372" s="203">
        <v>0</v>
      </c>
      <c r="CF372" s="203">
        <v>0</v>
      </c>
      <c r="CG372" s="208"/>
      <c r="CH372" s="203">
        <v>0</v>
      </c>
      <c r="CI372" s="203">
        <v>0</v>
      </c>
      <c r="CJ372" s="203">
        <v>0</v>
      </c>
      <c r="CK372" s="203">
        <v>0</v>
      </c>
      <c r="CL372" s="203">
        <v>0</v>
      </c>
      <c r="CM372" s="208"/>
    </row>
    <row r="373" spans="1:91" ht="12.75" customHeight="1" x14ac:dyDescent="0.2">
      <c r="A373" s="201" t="s">
        <v>30</v>
      </c>
      <c r="B373" s="203">
        <v>0</v>
      </c>
      <c r="C373" s="203">
        <v>0</v>
      </c>
      <c r="D373" s="203">
        <v>0</v>
      </c>
      <c r="E373" s="203">
        <v>0</v>
      </c>
      <c r="F373" s="203">
        <v>0</v>
      </c>
      <c r="G373" s="208"/>
      <c r="H373" s="203">
        <v>0</v>
      </c>
      <c r="I373" s="203">
        <v>0</v>
      </c>
      <c r="J373" s="203">
        <v>0</v>
      </c>
      <c r="K373" s="203">
        <v>0</v>
      </c>
      <c r="L373" s="203">
        <v>0</v>
      </c>
      <c r="M373" s="208"/>
      <c r="N373" s="203">
        <v>0</v>
      </c>
      <c r="O373" s="203">
        <v>0</v>
      </c>
      <c r="P373" s="203">
        <v>0</v>
      </c>
      <c r="Q373" s="203">
        <v>0</v>
      </c>
      <c r="R373" s="203">
        <v>0</v>
      </c>
      <c r="S373" s="208"/>
      <c r="T373" s="203">
        <v>0</v>
      </c>
      <c r="U373" s="203">
        <v>0</v>
      </c>
      <c r="V373" s="203">
        <v>0</v>
      </c>
      <c r="W373" s="203">
        <v>0</v>
      </c>
      <c r="X373" s="203">
        <v>0</v>
      </c>
      <c r="Y373" s="208"/>
      <c r="Z373" s="203">
        <v>0</v>
      </c>
      <c r="AA373" s="203">
        <v>0</v>
      </c>
      <c r="AB373" s="203">
        <v>0</v>
      </c>
      <c r="AC373" s="203">
        <v>0</v>
      </c>
      <c r="AD373" s="203">
        <v>0</v>
      </c>
      <c r="AE373" s="208"/>
      <c r="AF373" s="203">
        <v>0</v>
      </c>
      <c r="AG373" s="203">
        <v>0</v>
      </c>
      <c r="AH373" s="203">
        <v>0</v>
      </c>
      <c r="AI373" s="203">
        <v>0</v>
      </c>
      <c r="AJ373" s="203">
        <v>0</v>
      </c>
      <c r="AK373" s="208"/>
      <c r="AL373" s="203">
        <v>0</v>
      </c>
      <c r="AM373" s="203">
        <v>0</v>
      </c>
      <c r="AN373" s="203">
        <v>0</v>
      </c>
      <c r="AO373" s="203">
        <v>0</v>
      </c>
      <c r="AP373" s="203">
        <v>0</v>
      </c>
      <c r="AQ373" s="208"/>
      <c r="AR373" s="203">
        <v>0</v>
      </c>
      <c r="AS373" s="203">
        <v>0</v>
      </c>
      <c r="AT373" s="203">
        <v>0</v>
      </c>
      <c r="AU373" s="203">
        <v>0</v>
      </c>
      <c r="AV373" s="203">
        <v>0</v>
      </c>
      <c r="AW373" s="208"/>
      <c r="AX373" s="203">
        <v>0</v>
      </c>
      <c r="AY373" s="203">
        <v>0</v>
      </c>
      <c r="AZ373" s="203">
        <v>0</v>
      </c>
      <c r="BA373" s="203">
        <v>0</v>
      </c>
      <c r="BB373" s="203">
        <v>0</v>
      </c>
      <c r="BC373" s="208"/>
      <c r="BD373" s="203">
        <v>0</v>
      </c>
      <c r="BE373" s="203">
        <v>0</v>
      </c>
      <c r="BF373" s="203">
        <v>0</v>
      </c>
      <c r="BG373" s="203">
        <v>0</v>
      </c>
      <c r="BH373" s="203">
        <v>0</v>
      </c>
      <c r="BI373" s="208"/>
      <c r="BJ373" s="203">
        <v>0</v>
      </c>
      <c r="BK373" s="203">
        <v>0</v>
      </c>
      <c r="BL373" s="203">
        <v>0</v>
      </c>
      <c r="BM373" s="203">
        <v>0</v>
      </c>
      <c r="BN373" s="203">
        <v>0</v>
      </c>
      <c r="BO373" s="208"/>
      <c r="BP373" s="203">
        <v>0</v>
      </c>
      <c r="BQ373" s="203">
        <v>0</v>
      </c>
      <c r="BR373" s="203">
        <v>0</v>
      </c>
      <c r="BS373" s="203">
        <v>0</v>
      </c>
      <c r="BT373" s="203">
        <v>0</v>
      </c>
      <c r="BU373" s="208"/>
      <c r="BV373" s="203">
        <v>0</v>
      </c>
      <c r="BW373" s="203">
        <v>0</v>
      </c>
      <c r="BX373" s="203">
        <v>0</v>
      </c>
      <c r="BY373" s="203">
        <v>0</v>
      </c>
      <c r="BZ373" s="203">
        <v>0</v>
      </c>
      <c r="CA373" s="208"/>
      <c r="CB373" s="203">
        <v>0</v>
      </c>
      <c r="CC373" s="203">
        <v>0</v>
      </c>
      <c r="CD373" s="203">
        <v>0</v>
      </c>
      <c r="CE373" s="203">
        <v>0</v>
      </c>
      <c r="CF373" s="203">
        <v>0</v>
      </c>
      <c r="CG373" s="208"/>
      <c r="CH373" s="203">
        <v>0</v>
      </c>
      <c r="CI373" s="203">
        <v>0</v>
      </c>
      <c r="CJ373" s="203">
        <v>0</v>
      </c>
      <c r="CK373" s="203">
        <v>0</v>
      </c>
      <c r="CL373" s="203">
        <v>0</v>
      </c>
      <c r="CM373" s="208"/>
    </row>
    <row r="374" spans="1:91" ht="12.75" customHeight="1" x14ac:dyDescent="0.2">
      <c r="A374" s="201" t="s">
        <v>129</v>
      </c>
      <c r="B374" s="203">
        <v>0</v>
      </c>
      <c r="C374" s="203">
        <v>0</v>
      </c>
      <c r="D374" s="203">
        <v>0</v>
      </c>
      <c r="E374" s="203">
        <v>0</v>
      </c>
      <c r="F374" s="203">
        <v>0</v>
      </c>
      <c r="G374" s="208"/>
      <c r="H374" s="203">
        <v>0</v>
      </c>
      <c r="I374" s="203">
        <v>0</v>
      </c>
      <c r="J374" s="203">
        <v>0</v>
      </c>
      <c r="K374" s="203">
        <v>0</v>
      </c>
      <c r="L374" s="203">
        <v>0</v>
      </c>
      <c r="M374" s="208"/>
      <c r="N374" s="203">
        <v>0</v>
      </c>
      <c r="O374" s="203">
        <v>0</v>
      </c>
      <c r="P374" s="203">
        <v>0</v>
      </c>
      <c r="Q374" s="203">
        <v>0</v>
      </c>
      <c r="R374" s="203">
        <v>0</v>
      </c>
      <c r="S374" s="208"/>
      <c r="T374" s="203">
        <v>0</v>
      </c>
      <c r="U374" s="203">
        <v>0</v>
      </c>
      <c r="V374" s="203">
        <v>0</v>
      </c>
      <c r="W374" s="203">
        <v>0</v>
      </c>
      <c r="X374" s="203">
        <v>0</v>
      </c>
      <c r="Y374" s="208"/>
      <c r="Z374" s="203">
        <v>0</v>
      </c>
      <c r="AA374" s="203">
        <v>0</v>
      </c>
      <c r="AB374" s="203">
        <v>0</v>
      </c>
      <c r="AC374" s="203">
        <v>0</v>
      </c>
      <c r="AD374" s="203">
        <v>0</v>
      </c>
      <c r="AE374" s="208"/>
      <c r="AF374" s="203">
        <v>0</v>
      </c>
      <c r="AG374" s="203">
        <v>0</v>
      </c>
      <c r="AH374" s="203">
        <v>0</v>
      </c>
      <c r="AI374" s="203">
        <v>0</v>
      </c>
      <c r="AJ374" s="203">
        <v>0</v>
      </c>
      <c r="AK374" s="208"/>
      <c r="AL374" s="203">
        <v>0</v>
      </c>
      <c r="AM374" s="203">
        <v>0</v>
      </c>
      <c r="AN374" s="203">
        <v>0</v>
      </c>
      <c r="AO374" s="203">
        <v>0</v>
      </c>
      <c r="AP374" s="203">
        <v>0</v>
      </c>
      <c r="AQ374" s="208"/>
      <c r="AR374" s="203">
        <v>0</v>
      </c>
      <c r="AS374" s="203">
        <v>0</v>
      </c>
      <c r="AT374" s="203">
        <v>0</v>
      </c>
      <c r="AU374" s="203">
        <v>0</v>
      </c>
      <c r="AV374" s="203">
        <v>0</v>
      </c>
      <c r="AW374" s="208"/>
      <c r="AX374" s="203">
        <v>0</v>
      </c>
      <c r="AY374" s="203">
        <v>0</v>
      </c>
      <c r="AZ374" s="203">
        <v>0</v>
      </c>
      <c r="BA374" s="203">
        <v>0</v>
      </c>
      <c r="BB374" s="203">
        <v>0</v>
      </c>
      <c r="BC374" s="208"/>
      <c r="BD374" s="203">
        <v>0</v>
      </c>
      <c r="BE374" s="203">
        <v>0</v>
      </c>
      <c r="BF374" s="203">
        <v>0</v>
      </c>
      <c r="BG374" s="203">
        <v>0</v>
      </c>
      <c r="BH374" s="203">
        <v>0</v>
      </c>
      <c r="BI374" s="208"/>
      <c r="BJ374" s="203">
        <v>0</v>
      </c>
      <c r="BK374" s="203">
        <v>0</v>
      </c>
      <c r="BL374" s="203">
        <v>0</v>
      </c>
      <c r="BM374" s="203">
        <v>0</v>
      </c>
      <c r="BN374" s="203">
        <v>0</v>
      </c>
      <c r="BO374" s="208"/>
      <c r="BP374" s="203">
        <v>0</v>
      </c>
      <c r="BQ374" s="203">
        <v>0</v>
      </c>
      <c r="BR374" s="203">
        <v>0</v>
      </c>
      <c r="BS374" s="203">
        <v>0</v>
      </c>
      <c r="BT374" s="203">
        <v>0</v>
      </c>
      <c r="BU374" s="208"/>
      <c r="BV374" s="203">
        <v>0</v>
      </c>
      <c r="BW374" s="203">
        <v>0</v>
      </c>
      <c r="BX374" s="203">
        <v>0</v>
      </c>
      <c r="BY374" s="203">
        <v>0</v>
      </c>
      <c r="BZ374" s="203">
        <v>0</v>
      </c>
      <c r="CA374" s="208"/>
      <c r="CB374" s="203">
        <v>0</v>
      </c>
      <c r="CC374" s="203">
        <v>0</v>
      </c>
      <c r="CD374" s="203">
        <v>0</v>
      </c>
      <c r="CE374" s="203">
        <v>0</v>
      </c>
      <c r="CF374" s="203">
        <v>0</v>
      </c>
      <c r="CG374" s="208"/>
      <c r="CH374" s="203">
        <v>0</v>
      </c>
      <c r="CI374" s="203">
        <v>0</v>
      </c>
      <c r="CJ374" s="203">
        <v>0</v>
      </c>
      <c r="CK374" s="203">
        <v>0</v>
      </c>
      <c r="CL374" s="203">
        <v>0</v>
      </c>
      <c r="CM374" s="208"/>
    </row>
    <row r="375" spans="1:91" ht="12.75" customHeight="1" x14ac:dyDescent="0.2">
      <c r="A375" s="201" t="s">
        <v>113</v>
      </c>
      <c r="B375" s="203">
        <v>0</v>
      </c>
      <c r="C375" s="203">
        <v>0</v>
      </c>
      <c r="D375" s="203">
        <v>0</v>
      </c>
      <c r="E375" s="203">
        <v>0</v>
      </c>
      <c r="F375" s="203">
        <v>0</v>
      </c>
      <c r="G375" s="208"/>
      <c r="H375" s="203">
        <v>0</v>
      </c>
      <c r="I375" s="203">
        <v>0</v>
      </c>
      <c r="J375" s="203">
        <v>0</v>
      </c>
      <c r="K375" s="203">
        <v>0</v>
      </c>
      <c r="L375" s="203">
        <v>0</v>
      </c>
      <c r="M375" s="208"/>
      <c r="N375" s="203">
        <v>0</v>
      </c>
      <c r="O375" s="203">
        <v>0</v>
      </c>
      <c r="P375" s="203">
        <v>0</v>
      </c>
      <c r="Q375" s="203">
        <v>0</v>
      </c>
      <c r="R375" s="203">
        <v>0</v>
      </c>
      <c r="S375" s="208"/>
      <c r="T375" s="203">
        <v>0</v>
      </c>
      <c r="U375" s="203">
        <v>0</v>
      </c>
      <c r="V375" s="203">
        <v>0</v>
      </c>
      <c r="W375" s="203">
        <v>0</v>
      </c>
      <c r="X375" s="203">
        <v>0</v>
      </c>
      <c r="Y375" s="208"/>
      <c r="Z375" s="203">
        <v>0</v>
      </c>
      <c r="AA375" s="203">
        <v>0</v>
      </c>
      <c r="AB375" s="203">
        <v>0</v>
      </c>
      <c r="AC375" s="203">
        <v>0</v>
      </c>
      <c r="AD375" s="203">
        <v>0</v>
      </c>
      <c r="AE375" s="208"/>
      <c r="AF375" s="203">
        <v>0</v>
      </c>
      <c r="AG375" s="203">
        <v>0</v>
      </c>
      <c r="AH375" s="203">
        <v>0</v>
      </c>
      <c r="AI375" s="203">
        <v>0</v>
      </c>
      <c r="AJ375" s="203">
        <v>0</v>
      </c>
      <c r="AK375" s="208"/>
      <c r="AL375" s="203">
        <v>0</v>
      </c>
      <c r="AM375" s="203">
        <v>0</v>
      </c>
      <c r="AN375" s="203">
        <v>0</v>
      </c>
      <c r="AO375" s="203">
        <v>0</v>
      </c>
      <c r="AP375" s="203">
        <v>0</v>
      </c>
      <c r="AQ375" s="208"/>
      <c r="AR375" s="203">
        <v>0</v>
      </c>
      <c r="AS375" s="203">
        <v>0</v>
      </c>
      <c r="AT375" s="203">
        <v>0</v>
      </c>
      <c r="AU375" s="203">
        <v>0</v>
      </c>
      <c r="AV375" s="203">
        <v>0</v>
      </c>
      <c r="AW375" s="208"/>
      <c r="AX375" s="203">
        <v>0</v>
      </c>
      <c r="AY375" s="203">
        <v>0</v>
      </c>
      <c r="AZ375" s="203">
        <v>0</v>
      </c>
      <c r="BA375" s="203">
        <v>0</v>
      </c>
      <c r="BB375" s="203">
        <v>0</v>
      </c>
      <c r="BC375" s="208"/>
      <c r="BD375" s="203">
        <v>0</v>
      </c>
      <c r="BE375" s="203">
        <v>0</v>
      </c>
      <c r="BF375" s="203">
        <v>0</v>
      </c>
      <c r="BG375" s="203">
        <v>0</v>
      </c>
      <c r="BH375" s="203">
        <v>0</v>
      </c>
      <c r="BI375" s="208"/>
      <c r="BJ375" s="203">
        <v>0</v>
      </c>
      <c r="BK375" s="203">
        <v>0</v>
      </c>
      <c r="BL375" s="203">
        <v>0</v>
      </c>
      <c r="BM375" s="203">
        <v>0</v>
      </c>
      <c r="BN375" s="203">
        <v>0</v>
      </c>
      <c r="BO375" s="208"/>
      <c r="BP375" s="203">
        <v>0</v>
      </c>
      <c r="BQ375" s="203">
        <v>0</v>
      </c>
      <c r="BR375" s="203">
        <v>0</v>
      </c>
      <c r="BS375" s="203">
        <v>0</v>
      </c>
      <c r="BT375" s="203">
        <v>0</v>
      </c>
      <c r="BU375" s="208"/>
      <c r="BV375" s="203">
        <v>0</v>
      </c>
      <c r="BW375" s="203">
        <v>0</v>
      </c>
      <c r="BX375" s="203">
        <v>0</v>
      </c>
      <c r="BY375" s="203">
        <v>0</v>
      </c>
      <c r="BZ375" s="203">
        <v>0</v>
      </c>
      <c r="CA375" s="208"/>
      <c r="CB375" s="203">
        <v>0</v>
      </c>
      <c r="CC375" s="203">
        <v>0</v>
      </c>
      <c r="CD375" s="203">
        <v>0</v>
      </c>
      <c r="CE375" s="203">
        <v>0</v>
      </c>
      <c r="CF375" s="203">
        <v>0</v>
      </c>
      <c r="CG375" s="208"/>
      <c r="CH375" s="203">
        <v>0</v>
      </c>
      <c r="CI375" s="203">
        <v>0</v>
      </c>
      <c r="CJ375" s="203">
        <v>0</v>
      </c>
      <c r="CK375" s="203">
        <v>0</v>
      </c>
      <c r="CL375" s="203">
        <v>0</v>
      </c>
      <c r="CM375" s="208"/>
    </row>
    <row r="376" spans="1:91" ht="12.75" customHeight="1" x14ac:dyDescent="0.2">
      <c r="A376" s="201" t="s">
        <v>130</v>
      </c>
      <c r="B376" s="203">
        <v>0</v>
      </c>
      <c r="C376" s="203">
        <v>0</v>
      </c>
      <c r="D376" s="203">
        <v>0</v>
      </c>
      <c r="E376" s="203">
        <v>0</v>
      </c>
      <c r="F376" s="203">
        <v>0</v>
      </c>
      <c r="G376" s="208"/>
      <c r="H376" s="203">
        <v>0</v>
      </c>
      <c r="I376" s="203">
        <v>0</v>
      </c>
      <c r="J376" s="203">
        <v>0</v>
      </c>
      <c r="K376" s="203">
        <v>0</v>
      </c>
      <c r="L376" s="203">
        <v>0</v>
      </c>
      <c r="M376" s="208"/>
      <c r="N376" s="203">
        <v>0</v>
      </c>
      <c r="O376" s="203">
        <v>0</v>
      </c>
      <c r="P376" s="203">
        <v>0</v>
      </c>
      <c r="Q376" s="203">
        <v>0</v>
      </c>
      <c r="R376" s="203">
        <v>0</v>
      </c>
      <c r="S376" s="208"/>
      <c r="T376" s="203">
        <v>0</v>
      </c>
      <c r="U376" s="203">
        <v>0</v>
      </c>
      <c r="V376" s="203">
        <v>0</v>
      </c>
      <c r="W376" s="203">
        <v>0</v>
      </c>
      <c r="X376" s="203">
        <v>0</v>
      </c>
      <c r="Y376" s="208"/>
      <c r="Z376" s="203">
        <v>0</v>
      </c>
      <c r="AA376" s="203">
        <v>0</v>
      </c>
      <c r="AB376" s="203">
        <v>0</v>
      </c>
      <c r="AC376" s="203">
        <v>0</v>
      </c>
      <c r="AD376" s="203">
        <v>0</v>
      </c>
      <c r="AE376" s="208"/>
      <c r="AF376" s="203">
        <v>0</v>
      </c>
      <c r="AG376" s="203">
        <v>0</v>
      </c>
      <c r="AH376" s="203">
        <v>0</v>
      </c>
      <c r="AI376" s="203">
        <v>0</v>
      </c>
      <c r="AJ376" s="203">
        <v>0</v>
      </c>
      <c r="AK376" s="208"/>
      <c r="AL376" s="203">
        <v>0</v>
      </c>
      <c r="AM376" s="203">
        <v>0</v>
      </c>
      <c r="AN376" s="203">
        <v>0</v>
      </c>
      <c r="AO376" s="203">
        <v>0</v>
      </c>
      <c r="AP376" s="203">
        <v>0</v>
      </c>
      <c r="AQ376" s="208"/>
      <c r="AR376" s="203">
        <v>0</v>
      </c>
      <c r="AS376" s="203">
        <v>0</v>
      </c>
      <c r="AT376" s="203">
        <v>0</v>
      </c>
      <c r="AU376" s="203">
        <v>0</v>
      </c>
      <c r="AV376" s="203">
        <v>0</v>
      </c>
      <c r="AW376" s="208"/>
      <c r="AX376" s="203">
        <v>0</v>
      </c>
      <c r="AY376" s="203">
        <v>0</v>
      </c>
      <c r="AZ376" s="203">
        <v>0</v>
      </c>
      <c r="BA376" s="203">
        <v>0</v>
      </c>
      <c r="BB376" s="203">
        <v>0</v>
      </c>
      <c r="BC376" s="208"/>
      <c r="BD376" s="203">
        <v>0</v>
      </c>
      <c r="BE376" s="203">
        <v>0</v>
      </c>
      <c r="BF376" s="203">
        <v>0</v>
      </c>
      <c r="BG376" s="203">
        <v>0</v>
      </c>
      <c r="BH376" s="203">
        <v>0</v>
      </c>
      <c r="BI376" s="208"/>
      <c r="BJ376" s="203">
        <v>0</v>
      </c>
      <c r="BK376" s="203">
        <v>0</v>
      </c>
      <c r="BL376" s="203">
        <v>0</v>
      </c>
      <c r="BM376" s="203">
        <v>0</v>
      </c>
      <c r="BN376" s="203">
        <v>0</v>
      </c>
      <c r="BO376" s="208"/>
      <c r="BP376" s="203">
        <v>0</v>
      </c>
      <c r="BQ376" s="203">
        <v>0</v>
      </c>
      <c r="BR376" s="203">
        <v>0</v>
      </c>
      <c r="BS376" s="203">
        <v>0</v>
      </c>
      <c r="BT376" s="203">
        <v>0</v>
      </c>
      <c r="BU376" s="208"/>
      <c r="BV376" s="203">
        <v>0</v>
      </c>
      <c r="BW376" s="203">
        <v>0</v>
      </c>
      <c r="BX376" s="203">
        <v>0</v>
      </c>
      <c r="BY376" s="203">
        <v>0</v>
      </c>
      <c r="BZ376" s="203">
        <v>0</v>
      </c>
      <c r="CA376" s="208"/>
      <c r="CB376" s="203">
        <v>0</v>
      </c>
      <c r="CC376" s="203">
        <v>0</v>
      </c>
      <c r="CD376" s="203">
        <v>0</v>
      </c>
      <c r="CE376" s="203">
        <v>0</v>
      </c>
      <c r="CF376" s="203">
        <v>0</v>
      </c>
      <c r="CG376" s="208"/>
      <c r="CH376" s="203">
        <v>0</v>
      </c>
      <c r="CI376" s="203">
        <v>0</v>
      </c>
      <c r="CJ376" s="203">
        <v>0</v>
      </c>
      <c r="CK376" s="203">
        <v>0</v>
      </c>
      <c r="CL376" s="203">
        <v>0</v>
      </c>
      <c r="CM376" s="208"/>
    </row>
    <row r="377" spans="1:91" ht="12.75" customHeight="1" x14ac:dyDescent="0.2">
      <c r="A377" s="107" t="s">
        <v>131</v>
      </c>
      <c r="B377" s="203">
        <v>0</v>
      </c>
      <c r="C377" s="203">
        <v>0</v>
      </c>
      <c r="D377" s="203">
        <v>0</v>
      </c>
      <c r="E377" s="203">
        <v>0</v>
      </c>
      <c r="F377" s="203">
        <v>0</v>
      </c>
      <c r="G377" s="208"/>
      <c r="H377" s="203">
        <v>0</v>
      </c>
      <c r="I377" s="203">
        <v>0</v>
      </c>
      <c r="J377" s="203">
        <v>0</v>
      </c>
      <c r="K377" s="203">
        <v>0</v>
      </c>
      <c r="L377" s="203">
        <v>0</v>
      </c>
      <c r="M377" s="208"/>
      <c r="N377" s="203">
        <v>0</v>
      </c>
      <c r="O377" s="203">
        <v>0</v>
      </c>
      <c r="P377" s="203">
        <v>0</v>
      </c>
      <c r="Q377" s="203">
        <v>0</v>
      </c>
      <c r="R377" s="203">
        <v>0</v>
      </c>
      <c r="S377" s="208"/>
      <c r="T377" s="203">
        <v>0</v>
      </c>
      <c r="U377" s="203">
        <v>0</v>
      </c>
      <c r="V377" s="203">
        <v>0</v>
      </c>
      <c r="W377" s="203">
        <v>0</v>
      </c>
      <c r="X377" s="203">
        <v>0</v>
      </c>
      <c r="Y377" s="208"/>
      <c r="Z377" s="203">
        <v>0</v>
      </c>
      <c r="AA377" s="203">
        <v>0</v>
      </c>
      <c r="AB377" s="203">
        <v>0</v>
      </c>
      <c r="AC377" s="203">
        <v>0</v>
      </c>
      <c r="AD377" s="203">
        <v>0</v>
      </c>
      <c r="AE377" s="208"/>
      <c r="AF377" s="203">
        <v>0</v>
      </c>
      <c r="AG377" s="203">
        <v>0</v>
      </c>
      <c r="AH377" s="203">
        <v>0</v>
      </c>
      <c r="AI377" s="203">
        <v>0</v>
      </c>
      <c r="AJ377" s="203">
        <v>0</v>
      </c>
      <c r="AK377" s="208"/>
      <c r="AL377" s="203">
        <v>0</v>
      </c>
      <c r="AM377" s="203">
        <v>0</v>
      </c>
      <c r="AN377" s="203">
        <v>0</v>
      </c>
      <c r="AO377" s="203">
        <v>0</v>
      </c>
      <c r="AP377" s="203">
        <v>0</v>
      </c>
      <c r="AQ377" s="208"/>
      <c r="AR377" s="203">
        <v>0</v>
      </c>
      <c r="AS377" s="203">
        <v>0</v>
      </c>
      <c r="AT377" s="203">
        <v>0</v>
      </c>
      <c r="AU377" s="203">
        <v>0</v>
      </c>
      <c r="AV377" s="203">
        <v>0</v>
      </c>
      <c r="AW377" s="208"/>
      <c r="AX377" s="203">
        <v>0</v>
      </c>
      <c r="AY377" s="203">
        <v>0</v>
      </c>
      <c r="AZ377" s="203">
        <v>0</v>
      </c>
      <c r="BA377" s="203">
        <v>0</v>
      </c>
      <c r="BB377" s="203">
        <v>0</v>
      </c>
      <c r="BC377" s="208"/>
      <c r="BD377" s="203">
        <v>0</v>
      </c>
      <c r="BE377" s="203">
        <v>0</v>
      </c>
      <c r="BF377" s="203">
        <v>0</v>
      </c>
      <c r="BG377" s="203">
        <v>0</v>
      </c>
      <c r="BH377" s="203">
        <v>0</v>
      </c>
      <c r="BI377" s="208"/>
      <c r="BJ377" s="203">
        <v>0</v>
      </c>
      <c r="BK377" s="203">
        <v>0</v>
      </c>
      <c r="BL377" s="203">
        <v>0</v>
      </c>
      <c r="BM377" s="203">
        <v>0</v>
      </c>
      <c r="BN377" s="203">
        <v>0</v>
      </c>
      <c r="BO377" s="208"/>
      <c r="BP377" s="203">
        <v>0</v>
      </c>
      <c r="BQ377" s="203">
        <v>0</v>
      </c>
      <c r="BR377" s="203">
        <v>0</v>
      </c>
      <c r="BS377" s="203">
        <v>0</v>
      </c>
      <c r="BT377" s="203">
        <v>0</v>
      </c>
      <c r="BU377" s="208"/>
      <c r="BV377" s="203">
        <v>0</v>
      </c>
      <c r="BW377" s="203">
        <v>0</v>
      </c>
      <c r="BX377" s="203">
        <v>0</v>
      </c>
      <c r="BY377" s="203">
        <v>0</v>
      </c>
      <c r="BZ377" s="203">
        <v>0</v>
      </c>
      <c r="CA377" s="208"/>
      <c r="CB377" s="203">
        <v>0</v>
      </c>
      <c r="CC377" s="203">
        <v>0</v>
      </c>
      <c r="CD377" s="203">
        <v>0</v>
      </c>
      <c r="CE377" s="203">
        <v>0</v>
      </c>
      <c r="CF377" s="203">
        <v>0</v>
      </c>
      <c r="CG377" s="208"/>
      <c r="CH377" s="203">
        <v>0</v>
      </c>
      <c r="CI377" s="203">
        <v>0</v>
      </c>
      <c r="CJ377" s="203">
        <v>0</v>
      </c>
      <c r="CK377" s="203">
        <v>0</v>
      </c>
      <c r="CL377" s="203">
        <v>0</v>
      </c>
      <c r="CM377" s="208"/>
    </row>
    <row r="378" spans="1:91" ht="12.75" customHeight="1" x14ac:dyDescent="0.2">
      <c r="A378" s="107" t="s">
        <v>105</v>
      </c>
      <c r="B378" s="203">
        <v>0</v>
      </c>
      <c r="C378" s="203">
        <v>0</v>
      </c>
      <c r="D378" s="203">
        <v>0</v>
      </c>
      <c r="E378" s="203">
        <v>0</v>
      </c>
      <c r="F378" s="203">
        <v>0</v>
      </c>
      <c r="G378" s="208"/>
      <c r="H378" s="203">
        <v>0</v>
      </c>
      <c r="I378" s="203">
        <v>0</v>
      </c>
      <c r="J378" s="203">
        <v>0</v>
      </c>
      <c r="K378" s="203">
        <v>0</v>
      </c>
      <c r="L378" s="203">
        <v>0</v>
      </c>
      <c r="M378" s="208"/>
      <c r="N378" s="203">
        <v>0</v>
      </c>
      <c r="O378" s="203">
        <v>0</v>
      </c>
      <c r="P378" s="203">
        <v>0</v>
      </c>
      <c r="Q378" s="203">
        <v>0</v>
      </c>
      <c r="R378" s="203">
        <v>0</v>
      </c>
      <c r="S378" s="208"/>
      <c r="T378" s="203">
        <v>0</v>
      </c>
      <c r="U378" s="203">
        <v>0</v>
      </c>
      <c r="V378" s="203">
        <v>0</v>
      </c>
      <c r="W378" s="203">
        <v>0</v>
      </c>
      <c r="X378" s="203">
        <v>0</v>
      </c>
      <c r="Y378" s="208"/>
      <c r="Z378" s="203">
        <v>0</v>
      </c>
      <c r="AA378" s="203">
        <v>0</v>
      </c>
      <c r="AB378" s="203">
        <v>0</v>
      </c>
      <c r="AC378" s="203">
        <v>0</v>
      </c>
      <c r="AD378" s="203">
        <v>0</v>
      </c>
      <c r="AE378" s="208"/>
      <c r="AF378" s="203">
        <v>0</v>
      </c>
      <c r="AG378" s="203">
        <v>0</v>
      </c>
      <c r="AH378" s="203">
        <v>0</v>
      </c>
      <c r="AI378" s="203">
        <v>0</v>
      </c>
      <c r="AJ378" s="203">
        <v>0</v>
      </c>
      <c r="AK378" s="208"/>
      <c r="AL378" s="203">
        <v>0</v>
      </c>
      <c r="AM378" s="203">
        <v>0</v>
      </c>
      <c r="AN378" s="203">
        <v>0</v>
      </c>
      <c r="AO378" s="203">
        <v>0</v>
      </c>
      <c r="AP378" s="203">
        <v>0</v>
      </c>
      <c r="AQ378" s="208"/>
      <c r="AR378" s="203">
        <v>0</v>
      </c>
      <c r="AS378" s="203">
        <v>0</v>
      </c>
      <c r="AT378" s="203">
        <v>0</v>
      </c>
      <c r="AU378" s="203">
        <v>0</v>
      </c>
      <c r="AV378" s="203">
        <v>0</v>
      </c>
      <c r="AW378" s="208"/>
      <c r="AX378" s="203">
        <v>0</v>
      </c>
      <c r="AY378" s="203">
        <v>0</v>
      </c>
      <c r="AZ378" s="203">
        <v>0</v>
      </c>
      <c r="BA378" s="203">
        <v>0</v>
      </c>
      <c r="BB378" s="203">
        <v>0</v>
      </c>
      <c r="BC378" s="208"/>
      <c r="BD378" s="203">
        <v>0</v>
      </c>
      <c r="BE378" s="203">
        <v>0</v>
      </c>
      <c r="BF378" s="203">
        <v>0</v>
      </c>
      <c r="BG378" s="203">
        <v>0</v>
      </c>
      <c r="BH378" s="203">
        <v>0</v>
      </c>
      <c r="BI378" s="208"/>
      <c r="BJ378" s="203">
        <v>0</v>
      </c>
      <c r="BK378" s="203">
        <v>0</v>
      </c>
      <c r="BL378" s="203">
        <v>0</v>
      </c>
      <c r="BM378" s="203">
        <v>0</v>
      </c>
      <c r="BN378" s="203">
        <v>0</v>
      </c>
      <c r="BO378" s="208"/>
      <c r="BP378" s="203">
        <v>0</v>
      </c>
      <c r="BQ378" s="203">
        <v>0</v>
      </c>
      <c r="BR378" s="203">
        <v>0</v>
      </c>
      <c r="BS378" s="203">
        <v>0</v>
      </c>
      <c r="BT378" s="203">
        <v>0</v>
      </c>
      <c r="BU378" s="208"/>
      <c r="BV378" s="203">
        <v>0</v>
      </c>
      <c r="BW378" s="203">
        <v>0</v>
      </c>
      <c r="BX378" s="203">
        <v>0</v>
      </c>
      <c r="BY378" s="203">
        <v>0</v>
      </c>
      <c r="BZ378" s="203">
        <v>0</v>
      </c>
      <c r="CA378" s="208"/>
      <c r="CB378" s="203">
        <v>0</v>
      </c>
      <c r="CC378" s="203">
        <v>0</v>
      </c>
      <c r="CD378" s="203">
        <v>0</v>
      </c>
      <c r="CE378" s="203">
        <v>0</v>
      </c>
      <c r="CF378" s="203">
        <v>0</v>
      </c>
      <c r="CG378" s="208"/>
      <c r="CH378" s="203">
        <v>0</v>
      </c>
      <c r="CI378" s="203">
        <v>0</v>
      </c>
      <c r="CJ378" s="203">
        <v>0</v>
      </c>
      <c r="CK378" s="203">
        <v>0</v>
      </c>
      <c r="CL378" s="203">
        <v>0</v>
      </c>
      <c r="CM378" s="208"/>
    </row>
    <row r="379" spans="1:91" ht="12.75" customHeight="1" x14ac:dyDescent="0.2">
      <c r="A379" s="107" t="s">
        <v>106</v>
      </c>
      <c r="B379" s="203">
        <v>0</v>
      </c>
      <c r="C379" s="203">
        <v>0</v>
      </c>
      <c r="D379" s="203">
        <v>0</v>
      </c>
      <c r="E379" s="203">
        <v>0</v>
      </c>
      <c r="F379" s="203">
        <v>0</v>
      </c>
      <c r="G379" s="208"/>
      <c r="H379" s="203">
        <v>0</v>
      </c>
      <c r="I379" s="203">
        <v>0</v>
      </c>
      <c r="J379" s="203">
        <v>0</v>
      </c>
      <c r="K379" s="203">
        <v>0</v>
      </c>
      <c r="L379" s="203">
        <v>0</v>
      </c>
      <c r="M379" s="208"/>
      <c r="N379" s="203">
        <v>0</v>
      </c>
      <c r="O379" s="203">
        <v>0</v>
      </c>
      <c r="P379" s="203">
        <v>0</v>
      </c>
      <c r="Q379" s="203">
        <v>0</v>
      </c>
      <c r="R379" s="203">
        <v>0</v>
      </c>
      <c r="S379" s="208"/>
      <c r="T379" s="203">
        <v>0</v>
      </c>
      <c r="U379" s="203">
        <v>0</v>
      </c>
      <c r="V379" s="203">
        <v>0</v>
      </c>
      <c r="W379" s="203">
        <v>0</v>
      </c>
      <c r="X379" s="203">
        <v>0</v>
      </c>
      <c r="Y379" s="208"/>
      <c r="Z379" s="203">
        <v>0</v>
      </c>
      <c r="AA379" s="203">
        <v>0</v>
      </c>
      <c r="AB379" s="203">
        <v>0</v>
      </c>
      <c r="AC379" s="203">
        <v>0</v>
      </c>
      <c r="AD379" s="203">
        <v>0</v>
      </c>
      <c r="AE379" s="208"/>
      <c r="AF379" s="203">
        <v>0</v>
      </c>
      <c r="AG379" s="203">
        <v>0</v>
      </c>
      <c r="AH379" s="203">
        <v>0</v>
      </c>
      <c r="AI379" s="203">
        <v>0</v>
      </c>
      <c r="AJ379" s="203">
        <v>0</v>
      </c>
      <c r="AK379" s="208"/>
      <c r="AL379" s="203">
        <v>0</v>
      </c>
      <c r="AM379" s="203">
        <v>0</v>
      </c>
      <c r="AN379" s="203">
        <v>0</v>
      </c>
      <c r="AO379" s="203">
        <v>0</v>
      </c>
      <c r="AP379" s="203">
        <v>0</v>
      </c>
      <c r="AQ379" s="208"/>
      <c r="AR379" s="203">
        <v>0</v>
      </c>
      <c r="AS379" s="203">
        <v>0</v>
      </c>
      <c r="AT379" s="203">
        <v>0</v>
      </c>
      <c r="AU379" s="203">
        <v>0</v>
      </c>
      <c r="AV379" s="203">
        <v>0</v>
      </c>
      <c r="AW379" s="208"/>
      <c r="AX379" s="203">
        <v>0</v>
      </c>
      <c r="AY379" s="203">
        <v>0</v>
      </c>
      <c r="AZ379" s="203">
        <v>0</v>
      </c>
      <c r="BA379" s="203">
        <v>0</v>
      </c>
      <c r="BB379" s="203">
        <v>0</v>
      </c>
      <c r="BC379" s="208"/>
      <c r="BD379" s="203">
        <v>0</v>
      </c>
      <c r="BE379" s="203">
        <v>0</v>
      </c>
      <c r="BF379" s="203">
        <v>0</v>
      </c>
      <c r="BG379" s="203">
        <v>0</v>
      </c>
      <c r="BH379" s="203">
        <v>0</v>
      </c>
      <c r="BI379" s="208"/>
      <c r="BJ379" s="203">
        <v>0</v>
      </c>
      <c r="BK379" s="203">
        <v>0</v>
      </c>
      <c r="BL379" s="203">
        <v>0</v>
      </c>
      <c r="BM379" s="203">
        <v>0</v>
      </c>
      <c r="BN379" s="203">
        <v>0</v>
      </c>
      <c r="BO379" s="208"/>
      <c r="BP379" s="203">
        <v>0</v>
      </c>
      <c r="BQ379" s="203">
        <v>0</v>
      </c>
      <c r="BR379" s="203">
        <v>0</v>
      </c>
      <c r="BS379" s="203">
        <v>0</v>
      </c>
      <c r="BT379" s="203">
        <v>0</v>
      </c>
      <c r="BU379" s="208"/>
      <c r="BV379" s="203">
        <v>0</v>
      </c>
      <c r="BW379" s="203">
        <v>0</v>
      </c>
      <c r="BX379" s="203">
        <v>0</v>
      </c>
      <c r="BY379" s="203">
        <v>0</v>
      </c>
      <c r="BZ379" s="203">
        <v>0</v>
      </c>
      <c r="CA379" s="208"/>
      <c r="CB379" s="203">
        <v>0</v>
      </c>
      <c r="CC379" s="203">
        <v>0</v>
      </c>
      <c r="CD379" s="203">
        <v>0</v>
      </c>
      <c r="CE379" s="203">
        <v>0</v>
      </c>
      <c r="CF379" s="203">
        <v>0</v>
      </c>
      <c r="CG379" s="208"/>
      <c r="CH379" s="203">
        <v>0</v>
      </c>
      <c r="CI379" s="203">
        <v>0</v>
      </c>
      <c r="CJ379" s="203">
        <v>0</v>
      </c>
      <c r="CK379" s="203">
        <v>0</v>
      </c>
      <c r="CL379" s="203">
        <v>0</v>
      </c>
      <c r="CM379" s="208"/>
    </row>
    <row r="380" spans="1:91" ht="12.75" customHeight="1" x14ac:dyDescent="0.2">
      <c r="A380" s="107" t="s">
        <v>107</v>
      </c>
      <c r="B380" s="203">
        <v>0</v>
      </c>
      <c r="C380" s="203">
        <v>0</v>
      </c>
      <c r="D380" s="203">
        <v>0</v>
      </c>
      <c r="E380" s="203">
        <v>0</v>
      </c>
      <c r="F380" s="203">
        <v>0</v>
      </c>
      <c r="G380" s="208"/>
      <c r="H380" s="203">
        <v>0</v>
      </c>
      <c r="I380" s="203">
        <v>0</v>
      </c>
      <c r="J380" s="203">
        <v>0</v>
      </c>
      <c r="K380" s="203">
        <v>0</v>
      </c>
      <c r="L380" s="203">
        <v>0</v>
      </c>
      <c r="M380" s="208"/>
      <c r="N380" s="203">
        <v>0</v>
      </c>
      <c r="O380" s="203">
        <v>0</v>
      </c>
      <c r="P380" s="203">
        <v>0</v>
      </c>
      <c r="Q380" s="203">
        <v>0</v>
      </c>
      <c r="R380" s="203">
        <v>0</v>
      </c>
      <c r="S380" s="208"/>
      <c r="T380" s="203">
        <v>0</v>
      </c>
      <c r="U380" s="203">
        <v>0</v>
      </c>
      <c r="V380" s="203">
        <v>0</v>
      </c>
      <c r="W380" s="203">
        <v>0</v>
      </c>
      <c r="X380" s="203">
        <v>0</v>
      </c>
      <c r="Y380" s="208"/>
      <c r="Z380" s="203">
        <v>0</v>
      </c>
      <c r="AA380" s="203">
        <v>0</v>
      </c>
      <c r="AB380" s="203">
        <v>0</v>
      </c>
      <c r="AC380" s="203">
        <v>0</v>
      </c>
      <c r="AD380" s="203">
        <v>0</v>
      </c>
      <c r="AE380" s="208"/>
      <c r="AF380" s="203">
        <v>0</v>
      </c>
      <c r="AG380" s="203">
        <v>0</v>
      </c>
      <c r="AH380" s="203">
        <v>0</v>
      </c>
      <c r="AI380" s="203">
        <v>0</v>
      </c>
      <c r="AJ380" s="203">
        <v>0</v>
      </c>
      <c r="AK380" s="208"/>
      <c r="AL380" s="203">
        <v>0</v>
      </c>
      <c r="AM380" s="203">
        <v>0</v>
      </c>
      <c r="AN380" s="203">
        <v>0</v>
      </c>
      <c r="AO380" s="203">
        <v>0</v>
      </c>
      <c r="AP380" s="203">
        <v>0</v>
      </c>
      <c r="AQ380" s="208"/>
      <c r="AR380" s="203">
        <v>0</v>
      </c>
      <c r="AS380" s="203">
        <v>0</v>
      </c>
      <c r="AT380" s="203">
        <v>0</v>
      </c>
      <c r="AU380" s="203">
        <v>0</v>
      </c>
      <c r="AV380" s="203">
        <v>0</v>
      </c>
      <c r="AW380" s="208"/>
      <c r="AX380" s="203">
        <v>0</v>
      </c>
      <c r="AY380" s="203">
        <v>0</v>
      </c>
      <c r="AZ380" s="203">
        <v>0</v>
      </c>
      <c r="BA380" s="203">
        <v>0</v>
      </c>
      <c r="BB380" s="203">
        <v>0</v>
      </c>
      <c r="BC380" s="208"/>
      <c r="BD380" s="203">
        <v>0</v>
      </c>
      <c r="BE380" s="203">
        <v>0</v>
      </c>
      <c r="BF380" s="203">
        <v>0</v>
      </c>
      <c r="BG380" s="203">
        <v>0</v>
      </c>
      <c r="BH380" s="203">
        <v>0</v>
      </c>
      <c r="BI380" s="208"/>
      <c r="BJ380" s="203">
        <v>0</v>
      </c>
      <c r="BK380" s="203">
        <v>0</v>
      </c>
      <c r="BL380" s="203">
        <v>0</v>
      </c>
      <c r="BM380" s="203">
        <v>0</v>
      </c>
      <c r="BN380" s="203">
        <v>0</v>
      </c>
      <c r="BO380" s="208"/>
      <c r="BP380" s="203">
        <v>0</v>
      </c>
      <c r="BQ380" s="203">
        <v>0</v>
      </c>
      <c r="BR380" s="203">
        <v>0</v>
      </c>
      <c r="BS380" s="203">
        <v>0</v>
      </c>
      <c r="BT380" s="203">
        <v>0</v>
      </c>
      <c r="BU380" s="208"/>
      <c r="BV380" s="203">
        <v>0</v>
      </c>
      <c r="BW380" s="203">
        <v>0</v>
      </c>
      <c r="BX380" s="203">
        <v>0</v>
      </c>
      <c r="BY380" s="203">
        <v>0</v>
      </c>
      <c r="BZ380" s="203">
        <v>0</v>
      </c>
      <c r="CA380" s="208"/>
      <c r="CB380" s="203">
        <v>0</v>
      </c>
      <c r="CC380" s="203">
        <v>0</v>
      </c>
      <c r="CD380" s="203">
        <v>0</v>
      </c>
      <c r="CE380" s="203">
        <v>0</v>
      </c>
      <c r="CF380" s="203">
        <v>0</v>
      </c>
      <c r="CG380" s="208"/>
      <c r="CH380" s="203">
        <v>0</v>
      </c>
      <c r="CI380" s="203">
        <v>0</v>
      </c>
      <c r="CJ380" s="203">
        <v>0</v>
      </c>
      <c r="CK380" s="203">
        <v>0</v>
      </c>
      <c r="CL380" s="203">
        <v>0</v>
      </c>
      <c r="CM380" s="208"/>
    </row>
    <row r="381" spans="1:91" ht="12.75" customHeight="1" x14ac:dyDescent="0.2">
      <c r="A381" s="107" t="s">
        <v>108</v>
      </c>
      <c r="B381" s="203">
        <v>0</v>
      </c>
      <c r="C381" s="203">
        <v>0</v>
      </c>
      <c r="D381" s="203">
        <v>0</v>
      </c>
      <c r="E381" s="203">
        <v>0</v>
      </c>
      <c r="F381" s="203">
        <v>0</v>
      </c>
      <c r="G381" s="208"/>
      <c r="H381" s="203">
        <v>0</v>
      </c>
      <c r="I381" s="203">
        <v>0</v>
      </c>
      <c r="J381" s="203">
        <v>0</v>
      </c>
      <c r="K381" s="203">
        <v>0</v>
      </c>
      <c r="L381" s="203">
        <v>0</v>
      </c>
      <c r="M381" s="208"/>
      <c r="N381" s="203">
        <v>0</v>
      </c>
      <c r="O381" s="203">
        <v>0</v>
      </c>
      <c r="P381" s="203">
        <v>0</v>
      </c>
      <c r="Q381" s="203">
        <v>0</v>
      </c>
      <c r="R381" s="203">
        <v>0</v>
      </c>
      <c r="S381" s="208"/>
      <c r="T381" s="203">
        <v>0</v>
      </c>
      <c r="U381" s="203">
        <v>0</v>
      </c>
      <c r="V381" s="203">
        <v>0</v>
      </c>
      <c r="W381" s="203">
        <v>0</v>
      </c>
      <c r="X381" s="203">
        <v>0</v>
      </c>
      <c r="Y381" s="208"/>
      <c r="Z381" s="203">
        <v>0</v>
      </c>
      <c r="AA381" s="203">
        <v>0</v>
      </c>
      <c r="AB381" s="203">
        <v>0</v>
      </c>
      <c r="AC381" s="203">
        <v>0</v>
      </c>
      <c r="AD381" s="203">
        <v>0</v>
      </c>
      <c r="AE381" s="208"/>
      <c r="AF381" s="203">
        <v>0</v>
      </c>
      <c r="AG381" s="203">
        <v>0</v>
      </c>
      <c r="AH381" s="203">
        <v>0</v>
      </c>
      <c r="AI381" s="203">
        <v>0</v>
      </c>
      <c r="AJ381" s="203">
        <v>0</v>
      </c>
      <c r="AK381" s="208"/>
      <c r="AL381" s="203">
        <v>0</v>
      </c>
      <c r="AM381" s="203">
        <v>0</v>
      </c>
      <c r="AN381" s="203">
        <v>0</v>
      </c>
      <c r="AO381" s="203">
        <v>0</v>
      </c>
      <c r="AP381" s="203">
        <v>0</v>
      </c>
      <c r="AQ381" s="208"/>
      <c r="AR381" s="203">
        <v>0</v>
      </c>
      <c r="AS381" s="203">
        <v>0</v>
      </c>
      <c r="AT381" s="203">
        <v>0</v>
      </c>
      <c r="AU381" s="203">
        <v>0</v>
      </c>
      <c r="AV381" s="203">
        <v>0</v>
      </c>
      <c r="AW381" s="208"/>
      <c r="AX381" s="203">
        <v>0</v>
      </c>
      <c r="AY381" s="203">
        <v>0</v>
      </c>
      <c r="AZ381" s="203">
        <v>0</v>
      </c>
      <c r="BA381" s="203">
        <v>0</v>
      </c>
      <c r="BB381" s="203">
        <v>0</v>
      </c>
      <c r="BC381" s="208"/>
      <c r="BD381" s="203">
        <v>0</v>
      </c>
      <c r="BE381" s="203">
        <v>0</v>
      </c>
      <c r="BF381" s="203">
        <v>0</v>
      </c>
      <c r="BG381" s="203">
        <v>0</v>
      </c>
      <c r="BH381" s="203">
        <v>0</v>
      </c>
      <c r="BI381" s="208"/>
      <c r="BJ381" s="203">
        <v>0</v>
      </c>
      <c r="BK381" s="203">
        <v>0</v>
      </c>
      <c r="BL381" s="203">
        <v>0</v>
      </c>
      <c r="BM381" s="203">
        <v>0</v>
      </c>
      <c r="BN381" s="203">
        <v>0</v>
      </c>
      <c r="BO381" s="208"/>
      <c r="BP381" s="203">
        <v>0</v>
      </c>
      <c r="BQ381" s="203">
        <v>0</v>
      </c>
      <c r="BR381" s="203">
        <v>0</v>
      </c>
      <c r="BS381" s="203">
        <v>0</v>
      </c>
      <c r="BT381" s="203">
        <v>0</v>
      </c>
      <c r="BU381" s="208"/>
      <c r="BV381" s="203">
        <v>0</v>
      </c>
      <c r="BW381" s="203">
        <v>0</v>
      </c>
      <c r="BX381" s="203">
        <v>0</v>
      </c>
      <c r="BY381" s="203">
        <v>0</v>
      </c>
      <c r="BZ381" s="203">
        <v>0</v>
      </c>
      <c r="CA381" s="208"/>
      <c r="CB381" s="203">
        <v>0</v>
      </c>
      <c r="CC381" s="203">
        <v>0</v>
      </c>
      <c r="CD381" s="203">
        <v>0</v>
      </c>
      <c r="CE381" s="203">
        <v>0</v>
      </c>
      <c r="CF381" s="203">
        <v>0</v>
      </c>
      <c r="CG381" s="208"/>
      <c r="CH381" s="203">
        <v>0</v>
      </c>
      <c r="CI381" s="203">
        <v>0</v>
      </c>
      <c r="CJ381" s="203">
        <v>0</v>
      </c>
      <c r="CK381" s="203">
        <v>0</v>
      </c>
      <c r="CL381" s="203">
        <v>0</v>
      </c>
      <c r="CM381" s="208"/>
    </row>
    <row r="382" spans="1:91" ht="12.75" customHeight="1" x14ac:dyDescent="0.2">
      <c r="A382" s="107" t="s">
        <v>109</v>
      </c>
      <c r="B382" s="203">
        <v>0</v>
      </c>
      <c r="C382" s="203">
        <v>0</v>
      </c>
      <c r="D382" s="203">
        <v>0</v>
      </c>
      <c r="E382" s="203">
        <v>0</v>
      </c>
      <c r="F382" s="203">
        <v>0</v>
      </c>
      <c r="G382" s="208"/>
      <c r="H382" s="203">
        <v>0</v>
      </c>
      <c r="I382" s="203">
        <v>0</v>
      </c>
      <c r="J382" s="203">
        <v>0</v>
      </c>
      <c r="K382" s="203">
        <v>0</v>
      </c>
      <c r="L382" s="203">
        <v>0</v>
      </c>
      <c r="M382" s="208"/>
      <c r="N382" s="203">
        <v>0</v>
      </c>
      <c r="O382" s="203">
        <v>0</v>
      </c>
      <c r="P382" s="203">
        <v>0</v>
      </c>
      <c r="Q382" s="203">
        <v>0</v>
      </c>
      <c r="R382" s="203">
        <v>0</v>
      </c>
      <c r="S382" s="208"/>
      <c r="T382" s="203">
        <v>0</v>
      </c>
      <c r="U382" s="203">
        <v>0</v>
      </c>
      <c r="V382" s="203">
        <v>0</v>
      </c>
      <c r="W382" s="203">
        <v>0</v>
      </c>
      <c r="X382" s="203">
        <v>0</v>
      </c>
      <c r="Y382" s="208"/>
      <c r="Z382" s="203">
        <v>0</v>
      </c>
      <c r="AA382" s="203">
        <v>0</v>
      </c>
      <c r="AB382" s="203">
        <v>0</v>
      </c>
      <c r="AC382" s="203">
        <v>0</v>
      </c>
      <c r="AD382" s="203">
        <v>0</v>
      </c>
      <c r="AE382" s="208"/>
      <c r="AF382" s="203">
        <v>0</v>
      </c>
      <c r="AG382" s="203">
        <v>0</v>
      </c>
      <c r="AH382" s="203">
        <v>0</v>
      </c>
      <c r="AI382" s="203">
        <v>0</v>
      </c>
      <c r="AJ382" s="203">
        <v>0</v>
      </c>
      <c r="AK382" s="208"/>
      <c r="AL382" s="203">
        <v>0</v>
      </c>
      <c r="AM382" s="203">
        <v>0</v>
      </c>
      <c r="AN382" s="203">
        <v>0</v>
      </c>
      <c r="AO382" s="203">
        <v>0</v>
      </c>
      <c r="AP382" s="203">
        <v>0</v>
      </c>
      <c r="AQ382" s="208"/>
      <c r="AR382" s="203">
        <v>0</v>
      </c>
      <c r="AS382" s="203">
        <v>0</v>
      </c>
      <c r="AT382" s="203">
        <v>0</v>
      </c>
      <c r="AU382" s="203">
        <v>0</v>
      </c>
      <c r="AV382" s="203">
        <v>0</v>
      </c>
      <c r="AW382" s="208"/>
      <c r="AX382" s="203">
        <v>0</v>
      </c>
      <c r="AY382" s="203">
        <v>0</v>
      </c>
      <c r="AZ382" s="203">
        <v>0</v>
      </c>
      <c r="BA382" s="203">
        <v>0</v>
      </c>
      <c r="BB382" s="203">
        <v>0</v>
      </c>
      <c r="BC382" s="208"/>
      <c r="BD382" s="203">
        <v>0</v>
      </c>
      <c r="BE382" s="203">
        <v>0</v>
      </c>
      <c r="BF382" s="203">
        <v>0</v>
      </c>
      <c r="BG382" s="203">
        <v>0</v>
      </c>
      <c r="BH382" s="203">
        <v>0</v>
      </c>
      <c r="BI382" s="208"/>
      <c r="BJ382" s="203">
        <v>0</v>
      </c>
      <c r="BK382" s="203">
        <v>0</v>
      </c>
      <c r="BL382" s="203">
        <v>0</v>
      </c>
      <c r="BM382" s="203">
        <v>0</v>
      </c>
      <c r="BN382" s="203">
        <v>0</v>
      </c>
      <c r="BO382" s="208"/>
      <c r="BP382" s="203">
        <v>0</v>
      </c>
      <c r="BQ382" s="203">
        <v>0</v>
      </c>
      <c r="BR382" s="203">
        <v>0</v>
      </c>
      <c r="BS382" s="203">
        <v>0</v>
      </c>
      <c r="BT382" s="203">
        <v>0</v>
      </c>
      <c r="BU382" s="208"/>
      <c r="BV382" s="203">
        <v>0</v>
      </c>
      <c r="BW382" s="203">
        <v>0</v>
      </c>
      <c r="BX382" s="203">
        <v>0</v>
      </c>
      <c r="BY382" s="203">
        <v>0</v>
      </c>
      <c r="BZ382" s="203">
        <v>0</v>
      </c>
      <c r="CA382" s="208"/>
      <c r="CB382" s="203">
        <v>0</v>
      </c>
      <c r="CC382" s="203">
        <v>0</v>
      </c>
      <c r="CD382" s="203">
        <v>0</v>
      </c>
      <c r="CE382" s="203">
        <v>0</v>
      </c>
      <c r="CF382" s="203">
        <v>0</v>
      </c>
      <c r="CG382" s="208"/>
      <c r="CH382" s="203">
        <v>0</v>
      </c>
      <c r="CI382" s="203">
        <v>0</v>
      </c>
      <c r="CJ382" s="203">
        <v>0</v>
      </c>
      <c r="CK382" s="203">
        <v>0</v>
      </c>
      <c r="CL382" s="203">
        <v>0</v>
      </c>
      <c r="CM382" s="208"/>
    </row>
    <row r="383" spans="1:91" ht="12.75" customHeight="1" x14ac:dyDescent="0.2">
      <c r="A383" s="107" t="s">
        <v>110</v>
      </c>
      <c r="B383" s="203">
        <v>0</v>
      </c>
      <c r="C383" s="203">
        <v>0</v>
      </c>
      <c r="D383" s="203">
        <v>0</v>
      </c>
      <c r="E383" s="203">
        <v>0</v>
      </c>
      <c r="F383" s="203">
        <v>0</v>
      </c>
      <c r="G383" s="208"/>
      <c r="H383" s="203">
        <v>0</v>
      </c>
      <c r="I383" s="203">
        <v>0</v>
      </c>
      <c r="J383" s="203">
        <v>0</v>
      </c>
      <c r="K383" s="203">
        <v>0</v>
      </c>
      <c r="L383" s="203">
        <v>0</v>
      </c>
      <c r="M383" s="208"/>
      <c r="N383" s="203">
        <v>0</v>
      </c>
      <c r="O383" s="203">
        <v>0</v>
      </c>
      <c r="P383" s="203">
        <v>0</v>
      </c>
      <c r="Q383" s="203">
        <v>0</v>
      </c>
      <c r="R383" s="203">
        <v>0</v>
      </c>
      <c r="S383" s="208"/>
      <c r="T383" s="203">
        <v>0</v>
      </c>
      <c r="U383" s="203">
        <v>0</v>
      </c>
      <c r="V383" s="203">
        <v>0</v>
      </c>
      <c r="W383" s="203">
        <v>0</v>
      </c>
      <c r="X383" s="203">
        <v>0</v>
      </c>
      <c r="Y383" s="208"/>
      <c r="Z383" s="203">
        <v>0</v>
      </c>
      <c r="AA383" s="203">
        <v>0</v>
      </c>
      <c r="AB383" s="203">
        <v>0</v>
      </c>
      <c r="AC383" s="203">
        <v>0</v>
      </c>
      <c r="AD383" s="203">
        <v>0</v>
      </c>
      <c r="AE383" s="208"/>
      <c r="AF383" s="203">
        <v>0</v>
      </c>
      <c r="AG383" s="203">
        <v>0</v>
      </c>
      <c r="AH383" s="203">
        <v>0</v>
      </c>
      <c r="AI383" s="203">
        <v>0</v>
      </c>
      <c r="AJ383" s="203">
        <v>0</v>
      </c>
      <c r="AK383" s="208"/>
      <c r="AL383" s="203">
        <v>0</v>
      </c>
      <c r="AM383" s="203">
        <v>0</v>
      </c>
      <c r="AN383" s="203">
        <v>0</v>
      </c>
      <c r="AO383" s="203">
        <v>0</v>
      </c>
      <c r="AP383" s="203">
        <v>0</v>
      </c>
      <c r="AQ383" s="208"/>
      <c r="AR383" s="203">
        <v>0</v>
      </c>
      <c r="AS383" s="203">
        <v>0</v>
      </c>
      <c r="AT383" s="203">
        <v>0</v>
      </c>
      <c r="AU383" s="203">
        <v>0</v>
      </c>
      <c r="AV383" s="203">
        <v>0</v>
      </c>
      <c r="AW383" s="208"/>
      <c r="AX383" s="203">
        <v>0</v>
      </c>
      <c r="AY383" s="203">
        <v>0</v>
      </c>
      <c r="AZ383" s="203">
        <v>0</v>
      </c>
      <c r="BA383" s="203">
        <v>0</v>
      </c>
      <c r="BB383" s="203">
        <v>0</v>
      </c>
      <c r="BC383" s="208"/>
      <c r="BD383" s="203">
        <v>0</v>
      </c>
      <c r="BE383" s="203">
        <v>0</v>
      </c>
      <c r="BF383" s="203">
        <v>0</v>
      </c>
      <c r="BG383" s="203">
        <v>0</v>
      </c>
      <c r="BH383" s="203">
        <v>0</v>
      </c>
      <c r="BI383" s="208"/>
      <c r="BJ383" s="203">
        <v>0</v>
      </c>
      <c r="BK383" s="203">
        <v>0</v>
      </c>
      <c r="BL383" s="203">
        <v>0</v>
      </c>
      <c r="BM383" s="203">
        <v>0</v>
      </c>
      <c r="BN383" s="203">
        <v>0</v>
      </c>
      <c r="BO383" s="208"/>
      <c r="BP383" s="203">
        <v>0</v>
      </c>
      <c r="BQ383" s="203">
        <v>0</v>
      </c>
      <c r="BR383" s="203">
        <v>0</v>
      </c>
      <c r="BS383" s="203">
        <v>0</v>
      </c>
      <c r="BT383" s="203">
        <v>0</v>
      </c>
      <c r="BU383" s="208"/>
      <c r="BV383" s="203">
        <v>0</v>
      </c>
      <c r="BW383" s="203">
        <v>0</v>
      </c>
      <c r="BX383" s="203">
        <v>0</v>
      </c>
      <c r="BY383" s="203">
        <v>0</v>
      </c>
      <c r="BZ383" s="203">
        <v>0</v>
      </c>
      <c r="CA383" s="208"/>
      <c r="CB383" s="203">
        <v>0</v>
      </c>
      <c r="CC383" s="203">
        <v>0</v>
      </c>
      <c r="CD383" s="203">
        <v>0</v>
      </c>
      <c r="CE383" s="203">
        <v>0</v>
      </c>
      <c r="CF383" s="203">
        <v>0</v>
      </c>
      <c r="CG383" s="208"/>
      <c r="CH383" s="203">
        <v>0</v>
      </c>
      <c r="CI383" s="203">
        <v>0</v>
      </c>
      <c r="CJ383" s="203">
        <v>0</v>
      </c>
      <c r="CK383" s="203">
        <v>0</v>
      </c>
      <c r="CL383" s="203">
        <v>0</v>
      </c>
      <c r="CM383" s="208"/>
    </row>
    <row r="384" spans="1:91" ht="12.75" customHeight="1" x14ac:dyDescent="0.2">
      <c r="A384" s="107" t="s">
        <v>111</v>
      </c>
      <c r="B384" s="203">
        <v>0</v>
      </c>
      <c r="C384" s="203">
        <v>0</v>
      </c>
      <c r="D384" s="203">
        <v>0</v>
      </c>
      <c r="E384" s="203">
        <v>0</v>
      </c>
      <c r="F384" s="203">
        <v>0</v>
      </c>
      <c r="G384" s="208"/>
      <c r="H384" s="203">
        <v>0</v>
      </c>
      <c r="I384" s="203">
        <v>0</v>
      </c>
      <c r="J384" s="203">
        <v>0</v>
      </c>
      <c r="K384" s="203">
        <v>0</v>
      </c>
      <c r="L384" s="203">
        <v>0</v>
      </c>
      <c r="M384" s="208"/>
      <c r="N384" s="203">
        <v>0</v>
      </c>
      <c r="O384" s="203">
        <v>0</v>
      </c>
      <c r="P384" s="203">
        <v>0</v>
      </c>
      <c r="Q384" s="203">
        <v>0</v>
      </c>
      <c r="R384" s="203">
        <v>0</v>
      </c>
      <c r="S384" s="208"/>
      <c r="T384" s="203">
        <v>0</v>
      </c>
      <c r="U384" s="203">
        <v>0</v>
      </c>
      <c r="V384" s="203">
        <v>0</v>
      </c>
      <c r="W384" s="203">
        <v>0</v>
      </c>
      <c r="X384" s="203">
        <v>0</v>
      </c>
      <c r="Y384" s="208"/>
      <c r="Z384" s="203">
        <v>0</v>
      </c>
      <c r="AA384" s="203">
        <v>0</v>
      </c>
      <c r="AB384" s="203">
        <v>0</v>
      </c>
      <c r="AC384" s="203">
        <v>0</v>
      </c>
      <c r="AD384" s="203">
        <v>0</v>
      </c>
      <c r="AE384" s="208"/>
      <c r="AF384" s="203">
        <v>0</v>
      </c>
      <c r="AG384" s="203">
        <v>0</v>
      </c>
      <c r="AH384" s="203">
        <v>0</v>
      </c>
      <c r="AI384" s="203">
        <v>0</v>
      </c>
      <c r="AJ384" s="203">
        <v>0</v>
      </c>
      <c r="AK384" s="208"/>
      <c r="AL384" s="203">
        <v>0</v>
      </c>
      <c r="AM384" s="203">
        <v>0</v>
      </c>
      <c r="AN384" s="203">
        <v>0</v>
      </c>
      <c r="AO384" s="203">
        <v>0</v>
      </c>
      <c r="AP384" s="203">
        <v>0</v>
      </c>
      <c r="AQ384" s="208"/>
      <c r="AR384" s="203">
        <v>0</v>
      </c>
      <c r="AS384" s="203">
        <v>0</v>
      </c>
      <c r="AT384" s="203">
        <v>0</v>
      </c>
      <c r="AU384" s="203">
        <v>0</v>
      </c>
      <c r="AV384" s="203">
        <v>0</v>
      </c>
      <c r="AW384" s="208"/>
      <c r="AX384" s="203">
        <v>0</v>
      </c>
      <c r="AY384" s="203">
        <v>0</v>
      </c>
      <c r="AZ384" s="203">
        <v>0</v>
      </c>
      <c r="BA384" s="203">
        <v>0</v>
      </c>
      <c r="BB384" s="203">
        <v>0</v>
      </c>
      <c r="BC384" s="208"/>
      <c r="BD384" s="203">
        <v>0</v>
      </c>
      <c r="BE384" s="203">
        <v>0</v>
      </c>
      <c r="BF384" s="203">
        <v>0</v>
      </c>
      <c r="BG384" s="203">
        <v>0</v>
      </c>
      <c r="BH384" s="203">
        <v>0</v>
      </c>
      <c r="BI384" s="208"/>
      <c r="BJ384" s="203">
        <v>0</v>
      </c>
      <c r="BK384" s="203">
        <v>0</v>
      </c>
      <c r="BL384" s="203">
        <v>0</v>
      </c>
      <c r="BM384" s="203">
        <v>0</v>
      </c>
      <c r="BN384" s="203">
        <v>0</v>
      </c>
      <c r="BO384" s="208"/>
      <c r="BP384" s="203">
        <v>0</v>
      </c>
      <c r="BQ384" s="203">
        <v>0</v>
      </c>
      <c r="BR384" s="203">
        <v>0</v>
      </c>
      <c r="BS384" s="203">
        <v>0</v>
      </c>
      <c r="BT384" s="203">
        <v>0</v>
      </c>
      <c r="BU384" s="208"/>
      <c r="BV384" s="203">
        <v>0</v>
      </c>
      <c r="BW384" s="203">
        <v>0</v>
      </c>
      <c r="BX384" s="203">
        <v>0</v>
      </c>
      <c r="BY384" s="203">
        <v>0</v>
      </c>
      <c r="BZ384" s="203">
        <v>0</v>
      </c>
      <c r="CA384" s="208"/>
      <c r="CB384" s="203">
        <v>0</v>
      </c>
      <c r="CC384" s="203">
        <v>0</v>
      </c>
      <c r="CD384" s="203">
        <v>0</v>
      </c>
      <c r="CE384" s="203">
        <v>0</v>
      </c>
      <c r="CF384" s="203">
        <v>0</v>
      </c>
      <c r="CG384" s="208"/>
      <c r="CH384" s="203">
        <v>0</v>
      </c>
      <c r="CI384" s="203">
        <v>0</v>
      </c>
      <c r="CJ384" s="203">
        <v>0</v>
      </c>
      <c r="CK384" s="203">
        <v>0</v>
      </c>
      <c r="CL384" s="203">
        <v>0</v>
      </c>
      <c r="CM384" s="208"/>
    </row>
    <row r="385" spans="1:91" ht="12.75" customHeight="1" x14ac:dyDescent="0.2">
      <c r="A385" s="107" t="s">
        <v>132</v>
      </c>
      <c r="B385" s="203">
        <v>0</v>
      </c>
      <c r="C385" s="203">
        <v>0</v>
      </c>
      <c r="D385" s="203">
        <v>0</v>
      </c>
      <c r="E385" s="203">
        <v>0</v>
      </c>
      <c r="F385" s="203">
        <v>0</v>
      </c>
      <c r="G385" s="208"/>
      <c r="H385" s="203">
        <v>0</v>
      </c>
      <c r="I385" s="203">
        <v>0</v>
      </c>
      <c r="J385" s="203">
        <v>0</v>
      </c>
      <c r="K385" s="203">
        <v>0</v>
      </c>
      <c r="L385" s="203">
        <v>0</v>
      </c>
      <c r="M385" s="208"/>
      <c r="N385" s="203">
        <v>0</v>
      </c>
      <c r="O385" s="203">
        <v>0</v>
      </c>
      <c r="P385" s="203">
        <v>0</v>
      </c>
      <c r="Q385" s="203">
        <v>0</v>
      </c>
      <c r="R385" s="203">
        <v>0</v>
      </c>
      <c r="S385" s="208"/>
      <c r="T385" s="203">
        <v>0</v>
      </c>
      <c r="U385" s="203">
        <v>0</v>
      </c>
      <c r="V385" s="203">
        <v>0</v>
      </c>
      <c r="W385" s="203">
        <v>0</v>
      </c>
      <c r="X385" s="203">
        <v>0</v>
      </c>
      <c r="Y385" s="208"/>
      <c r="Z385" s="203">
        <v>0</v>
      </c>
      <c r="AA385" s="203">
        <v>0</v>
      </c>
      <c r="AB385" s="203">
        <v>0</v>
      </c>
      <c r="AC385" s="203">
        <v>0</v>
      </c>
      <c r="AD385" s="203">
        <v>0</v>
      </c>
      <c r="AE385" s="208"/>
      <c r="AF385" s="203">
        <v>0</v>
      </c>
      <c r="AG385" s="203">
        <v>0</v>
      </c>
      <c r="AH385" s="203">
        <v>0</v>
      </c>
      <c r="AI385" s="203">
        <v>0</v>
      </c>
      <c r="AJ385" s="203">
        <v>0</v>
      </c>
      <c r="AK385" s="208"/>
      <c r="AL385" s="203">
        <v>0</v>
      </c>
      <c r="AM385" s="203">
        <v>0</v>
      </c>
      <c r="AN385" s="203">
        <v>0</v>
      </c>
      <c r="AO385" s="203">
        <v>0</v>
      </c>
      <c r="AP385" s="203">
        <v>0</v>
      </c>
      <c r="AQ385" s="208"/>
      <c r="AR385" s="203">
        <v>0</v>
      </c>
      <c r="AS385" s="203">
        <v>0</v>
      </c>
      <c r="AT385" s="203">
        <v>0</v>
      </c>
      <c r="AU385" s="203">
        <v>0</v>
      </c>
      <c r="AV385" s="203">
        <v>0</v>
      </c>
      <c r="AW385" s="208"/>
      <c r="AX385" s="203">
        <v>0</v>
      </c>
      <c r="AY385" s="203">
        <v>0</v>
      </c>
      <c r="AZ385" s="203">
        <v>0</v>
      </c>
      <c r="BA385" s="203">
        <v>0</v>
      </c>
      <c r="BB385" s="203">
        <v>0</v>
      </c>
      <c r="BC385" s="208"/>
      <c r="BD385" s="203">
        <v>0</v>
      </c>
      <c r="BE385" s="203">
        <v>0</v>
      </c>
      <c r="BF385" s="203">
        <v>0</v>
      </c>
      <c r="BG385" s="203">
        <v>0</v>
      </c>
      <c r="BH385" s="203">
        <v>0</v>
      </c>
      <c r="BI385" s="208"/>
      <c r="BJ385" s="203">
        <v>0</v>
      </c>
      <c r="BK385" s="203">
        <v>0</v>
      </c>
      <c r="BL385" s="203">
        <v>0</v>
      </c>
      <c r="BM385" s="203">
        <v>0</v>
      </c>
      <c r="BN385" s="203">
        <v>0</v>
      </c>
      <c r="BO385" s="208"/>
      <c r="BP385" s="203">
        <v>0</v>
      </c>
      <c r="BQ385" s="203">
        <v>0</v>
      </c>
      <c r="BR385" s="203">
        <v>0</v>
      </c>
      <c r="BS385" s="203">
        <v>0</v>
      </c>
      <c r="BT385" s="203">
        <v>0</v>
      </c>
      <c r="BU385" s="208"/>
      <c r="BV385" s="203">
        <v>0</v>
      </c>
      <c r="BW385" s="203">
        <v>0</v>
      </c>
      <c r="BX385" s="203">
        <v>0</v>
      </c>
      <c r="BY385" s="203">
        <v>0</v>
      </c>
      <c r="BZ385" s="203">
        <v>0</v>
      </c>
      <c r="CA385" s="208"/>
      <c r="CB385" s="203">
        <v>0</v>
      </c>
      <c r="CC385" s="203">
        <v>0</v>
      </c>
      <c r="CD385" s="203">
        <v>0</v>
      </c>
      <c r="CE385" s="203">
        <v>0</v>
      </c>
      <c r="CF385" s="203">
        <v>0</v>
      </c>
      <c r="CG385" s="208"/>
      <c r="CH385" s="203">
        <v>0</v>
      </c>
      <c r="CI385" s="203">
        <v>0</v>
      </c>
      <c r="CJ385" s="203">
        <v>0</v>
      </c>
      <c r="CK385" s="203">
        <v>0</v>
      </c>
      <c r="CL385" s="203">
        <v>0</v>
      </c>
      <c r="CM385" s="208"/>
    </row>
    <row r="386" spans="1:91" ht="55.5" customHeight="1" x14ac:dyDescent="0.2">
      <c r="A386" s="129" t="s">
        <v>385</v>
      </c>
      <c r="B386" s="563" t="str">
        <f>B3</f>
        <v>MOX-RU-Pu (ANL)</v>
      </c>
      <c r="C386" s="563">
        <f t="shared" ref="C386:F386" si="0">C3</f>
        <v>0</v>
      </c>
      <c r="D386" s="563">
        <f t="shared" si="0"/>
        <v>0</v>
      </c>
      <c r="E386" s="563">
        <f t="shared" si="0"/>
        <v>0</v>
      </c>
      <c r="F386" s="563">
        <f t="shared" si="0"/>
        <v>0</v>
      </c>
      <c r="G386" s="208"/>
      <c r="H386" s="563" t="str">
        <f>H3</f>
        <v>MOX-RU-Pu (INL)</v>
      </c>
      <c r="I386" s="563">
        <f t="shared" ref="I386:L386" si="1">I3</f>
        <v>0</v>
      </c>
      <c r="J386" s="563">
        <f t="shared" si="1"/>
        <v>0</v>
      </c>
      <c r="K386" s="563">
        <f t="shared" si="1"/>
        <v>0</v>
      </c>
      <c r="L386" s="563">
        <f t="shared" si="1"/>
        <v>0</v>
      </c>
      <c r="M386" s="208"/>
      <c r="N386" s="563" t="str">
        <f>N3</f>
        <v>MOX-NU-Pu (ANL)</v>
      </c>
      <c r="O386" s="563">
        <f t="shared" ref="O386:R386" si="2">O3</f>
        <v>0</v>
      </c>
      <c r="P386" s="563">
        <f t="shared" si="2"/>
        <v>0</v>
      </c>
      <c r="Q386" s="563">
        <f t="shared" si="2"/>
        <v>0</v>
      </c>
      <c r="R386" s="563">
        <f t="shared" si="2"/>
        <v>0</v>
      </c>
      <c r="S386" s="208"/>
      <c r="T386" s="563" t="str">
        <f>T3</f>
        <v>MOX-Pu (multi-recycle)</v>
      </c>
      <c r="U386" s="563" t="str">
        <f t="shared" ref="U386:X386" si="3">U3</f>
        <v>MOX-Pu (multi-recycle)</v>
      </c>
      <c r="V386" s="563" t="str">
        <f t="shared" si="3"/>
        <v>MOX-Pu (multi-recycle)</v>
      </c>
      <c r="W386" s="563" t="str">
        <f t="shared" si="3"/>
        <v>MOX-Pu (multi-recycle)</v>
      </c>
      <c r="X386" s="563" t="str">
        <f t="shared" si="3"/>
        <v>MOX-Pu (multi-recycle)</v>
      </c>
      <c r="Y386" s="208"/>
      <c r="Z386" s="563" t="str">
        <f>Z3</f>
        <v>MOX-NpPu (multi-recycle)</v>
      </c>
      <c r="AA386" s="563" t="str">
        <f t="shared" ref="AA386:AD386" si="4">AA3</f>
        <v>MOX-NpPu (multi-recycle)</v>
      </c>
      <c r="AB386" s="563" t="str">
        <f t="shared" si="4"/>
        <v>MOX-NpPu (multi-recycle)</v>
      </c>
      <c r="AC386" s="563" t="str">
        <f t="shared" si="4"/>
        <v>MOX-NpPu (multi-recycle)</v>
      </c>
      <c r="AD386" s="563" t="str">
        <f t="shared" si="4"/>
        <v>MOX-NpPu (multi-recycle)</v>
      </c>
      <c r="AE386" s="208"/>
      <c r="AF386" s="563" t="str">
        <f>AF3</f>
        <v>MOX-NpPuAm (multi-recycle)</v>
      </c>
      <c r="AG386" s="563" t="str">
        <f t="shared" ref="AG386:BB386" si="5">AG3</f>
        <v>MOX-NpPuAm (multi-recycle)</v>
      </c>
      <c r="AH386" s="563" t="str">
        <f t="shared" si="5"/>
        <v>MOX-NpPuAm (multi-recycle)</v>
      </c>
      <c r="AI386" s="563" t="str">
        <f t="shared" si="5"/>
        <v>MOX-NpPuAm (multi-recycle)</v>
      </c>
      <c r="AJ386" s="563" t="str">
        <f t="shared" si="5"/>
        <v>MOX-NpPuAm (multi-recycle)</v>
      </c>
      <c r="AK386" s="208"/>
      <c r="AL386" s="563" t="str">
        <f t="shared" si="5"/>
        <v>MOX-TRU (multi-recycle)</v>
      </c>
      <c r="AM386" s="563" t="str">
        <f t="shared" si="5"/>
        <v>MOX-TRU (multi-recycle)</v>
      </c>
      <c r="AN386" s="563" t="str">
        <f t="shared" si="5"/>
        <v>MOX-TRU (multi-recycle)</v>
      </c>
      <c r="AO386" s="563" t="str">
        <f t="shared" si="5"/>
        <v>MOX-TRU (multi-recycle)</v>
      </c>
      <c r="AP386" s="563" t="str">
        <f t="shared" si="5"/>
        <v>MOX-TRU (multi-recycle)</v>
      </c>
      <c r="AQ386" s="563">
        <f t="shared" si="5"/>
        <v>0</v>
      </c>
      <c r="AR386" s="563" t="str">
        <f t="shared" si="5"/>
        <v>MOX-NpPu (one recycle)</v>
      </c>
      <c r="AS386" s="563">
        <f t="shared" si="5"/>
        <v>0</v>
      </c>
      <c r="AT386" s="563">
        <f t="shared" si="5"/>
        <v>0</v>
      </c>
      <c r="AU386" s="563">
        <f t="shared" si="5"/>
        <v>0</v>
      </c>
      <c r="AV386" s="563">
        <f t="shared" si="5"/>
        <v>0</v>
      </c>
      <c r="AW386" s="563">
        <f t="shared" si="5"/>
        <v>0</v>
      </c>
      <c r="AX386" s="563" t="str">
        <f t="shared" si="5"/>
        <v>MOX-NpPuAm (constant UE)</v>
      </c>
      <c r="AY386" s="563" t="str">
        <f t="shared" si="5"/>
        <v>MOX-NpPuAm (constant UE)</v>
      </c>
      <c r="AZ386" s="563" t="str">
        <f t="shared" si="5"/>
        <v>MOX-NpPuAm (constant UE)</v>
      </c>
      <c r="BA386" s="563" t="str">
        <f t="shared" si="5"/>
        <v>MOX-NpPuAm (constant UE)</v>
      </c>
      <c r="BB386" s="563" t="str">
        <f t="shared" si="5"/>
        <v>MOX-NpPuAm (constant UE)</v>
      </c>
      <c r="BC386" s="563">
        <f t="shared" ref="BC386:CL386" si="6">BC3</f>
        <v>0</v>
      </c>
      <c r="BD386" s="563">
        <f t="shared" si="6"/>
        <v>0</v>
      </c>
      <c r="BE386" s="563">
        <f t="shared" si="6"/>
        <v>0</v>
      </c>
      <c r="BF386" s="563">
        <f t="shared" si="6"/>
        <v>0</v>
      </c>
      <c r="BG386" s="563">
        <f t="shared" si="6"/>
        <v>0</v>
      </c>
      <c r="BH386" s="563">
        <f t="shared" si="6"/>
        <v>0</v>
      </c>
      <c r="BI386" s="563">
        <f t="shared" si="6"/>
        <v>0</v>
      </c>
      <c r="BJ386" s="563">
        <f t="shared" si="6"/>
        <v>0</v>
      </c>
      <c r="BK386" s="563">
        <f t="shared" si="6"/>
        <v>0</v>
      </c>
      <c r="BL386" s="563">
        <f t="shared" si="6"/>
        <v>0</v>
      </c>
      <c r="BM386" s="563">
        <f t="shared" si="6"/>
        <v>0</v>
      </c>
      <c r="BN386" s="563">
        <f t="shared" si="6"/>
        <v>0</v>
      </c>
      <c r="BO386" s="563">
        <f t="shared" si="6"/>
        <v>0</v>
      </c>
      <c r="BP386" s="563">
        <f t="shared" si="6"/>
        <v>0</v>
      </c>
      <c r="BQ386" s="563">
        <f t="shared" si="6"/>
        <v>0</v>
      </c>
      <c r="BR386" s="563">
        <f t="shared" si="6"/>
        <v>0</v>
      </c>
      <c r="BS386" s="563">
        <f t="shared" si="6"/>
        <v>0</v>
      </c>
      <c r="BT386" s="563">
        <f t="shared" si="6"/>
        <v>0</v>
      </c>
      <c r="BU386" s="563">
        <f t="shared" si="6"/>
        <v>0</v>
      </c>
      <c r="BV386" s="563">
        <f t="shared" si="6"/>
        <v>0</v>
      </c>
      <c r="BW386" s="563">
        <f t="shared" si="6"/>
        <v>0</v>
      </c>
      <c r="BX386" s="563">
        <f t="shared" si="6"/>
        <v>0</v>
      </c>
      <c r="BY386" s="563">
        <f t="shared" si="6"/>
        <v>0</v>
      </c>
      <c r="BZ386" s="563">
        <f t="shared" si="6"/>
        <v>0</v>
      </c>
      <c r="CA386" s="563">
        <f t="shared" si="6"/>
        <v>0</v>
      </c>
      <c r="CB386" s="563">
        <f t="shared" si="6"/>
        <v>0</v>
      </c>
      <c r="CC386" s="563">
        <f t="shared" si="6"/>
        <v>0</v>
      </c>
      <c r="CD386" s="563">
        <f t="shared" si="6"/>
        <v>0</v>
      </c>
      <c r="CE386" s="563">
        <f t="shared" si="6"/>
        <v>0</v>
      </c>
      <c r="CF386" s="563">
        <f t="shared" si="6"/>
        <v>0</v>
      </c>
      <c r="CG386" s="563">
        <f t="shared" si="6"/>
        <v>0</v>
      </c>
      <c r="CH386" s="563">
        <f t="shared" si="6"/>
        <v>0</v>
      </c>
      <c r="CI386" s="563">
        <f t="shared" si="6"/>
        <v>0</v>
      </c>
      <c r="CJ386" s="563">
        <f t="shared" si="6"/>
        <v>0</v>
      </c>
      <c r="CK386" s="563">
        <f t="shared" si="6"/>
        <v>0</v>
      </c>
      <c r="CL386" s="563">
        <f t="shared" si="6"/>
        <v>0</v>
      </c>
      <c r="CM386" s="208"/>
    </row>
    <row r="387" spans="1:91" ht="12.75" customHeight="1" x14ac:dyDescent="0.2">
      <c r="A387" s="562" t="s">
        <v>365</v>
      </c>
      <c r="B387" s="566">
        <v>0</v>
      </c>
      <c r="C387" s="566">
        <v>0</v>
      </c>
      <c r="D387" s="566">
        <v>0</v>
      </c>
      <c r="E387" s="566">
        <v>0</v>
      </c>
      <c r="F387" s="566">
        <v>0</v>
      </c>
      <c r="G387" s="208"/>
      <c r="H387" s="566">
        <v>0</v>
      </c>
      <c r="I387" s="566">
        <v>0</v>
      </c>
      <c r="J387" s="566">
        <v>0</v>
      </c>
      <c r="K387" s="566">
        <v>0</v>
      </c>
      <c r="L387" s="566">
        <v>0</v>
      </c>
      <c r="M387" s="208"/>
      <c r="N387" s="566">
        <v>0</v>
      </c>
      <c r="O387" s="566">
        <v>0</v>
      </c>
      <c r="P387" s="566">
        <v>0</v>
      </c>
      <c r="Q387" s="566">
        <v>0</v>
      </c>
      <c r="R387" s="566">
        <v>0</v>
      </c>
      <c r="S387" s="208"/>
      <c r="T387" s="566">
        <v>0</v>
      </c>
      <c r="U387" s="566">
        <v>0</v>
      </c>
      <c r="V387" s="566">
        <v>0</v>
      </c>
      <c r="W387" s="566">
        <v>0</v>
      </c>
      <c r="X387" s="566">
        <v>0</v>
      </c>
      <c r="Y387" s="208"/>
      <c r="Z387" s="566">
        <v>0</v>
      </c>
      <c r="AA387" s="566">
        <v>0</v>
      </c>
      <c r="AB387" s="566">
        <v>0</v>
      </c>
      <c r="AC387" s="566">
        <v>0</v>
      </c>
      <c r="AD387" s="566">
        <v>0</v>
      </c>
      <c r="AE387" s="208"/>
      <c r="AF387" s="566">
        <v>0</v>
      </c>
      <c r="AG387" s="566">
        <v>0</v>
      </c>
      <c r="AH387" s="566">
        <v>0</v>
      </c>
      <c r="AI387" s="566">
        <v>0</v>
      </c>
      <c r="AJ387" s="566">
        <v>0</v>
      </c>
      <c r="AK387" s="208"/>
      <c r="AL387" s="566">
        <v>0</v>
      </c>
      <c r="AM387" s="566">
        <v>0</v>
      </c>
      <c r="AN387" s="566">
        <v>0</v>
      </c>
      <c r="AO387" s="566">
        <v>0</v>
      </c>
      <c r="AP387" s="566">
        <v>0</v>
      </c>
      <c r="AQ387" s="208"/>
      <c r="AR387" s="566">
        <v>0</v>
      </c>
      <c r="AS387" s="566">
        <v>0</v>
      </c>
      <c r="AT387" s="566">
        <v>0</v>
      </c>
      <c r="AU387" s="566">
        <v>0</v>
      </c>
      <c r="AV387" s="566">
        <v>0</v>
      </c>
      <c r="AW387" s="208"/>
      <c r="AX387" s="566">
        <v>0</v>
      </c>
      <c r="AY387" s="566">
        <v>0</v>
      </c>
      <c r="AZ387" s="566">
        <v>0</v>
      </c>
      <c r="BA387" s="566">
        <v>0</v>
      </c>
      <c r="BB387" s="566">
        <v>0</v>
      </c>
      <c r="BC387" s="208"/>
      <c r="BD387" s="566">
        <v>0</v>
      </c>
      <c r="BE387" s="566">
        <v>0</v>
      </c>
      <c r="BF387" s="566">
        <v>0</v>
      </c>
      <c r="BG387" s="566">
        <v>0</v>
      </c>
      <c r="BH387" s="566">
        <v>0</v>
      </c>
      <c r="BI387" s="208"/>
      <c r="BJ387" s="566">
        <v>0</v>
      </c>
      <c r="BK387" s="566">
        <v>0</v>
      </c>
      <c r="BL387" s="566">
        <v>0</v>
      </c>
      <c r="BM387" s="566">
        <v>0</v>
      </c>
      <c r="BN387" s="566">
        <v>0</v>
      </c>
      <c r="BO387" s="208"/>
      <c r="BP387" s="566">
        <v>0</v>
      </c>
      <c r="BQ387" s="566">
        <v>0</v>
      </c>
      <c r="BR387" s="566">
        <v>0</v>
      </c>
      <c r="BS387" s="566">
        <v>0</v>
      </c>
      <c r="BT387" s="566">
        <v>0</v>
      </c>
      <c r="BU387" s="208"/>
      <c r="BV387" s="566">
        <v>0</v>
      </c>
      <c r="BW387" s="566">
        <v>0</v>
      </c>
      <c r="BX387" s="566">
        <v>0</v>
      </c>
      <c r="BY387" s="566">
        <v>0</v>
      </c>
      <c r="BZ387" s="566">
        <v>0</v>
      </c>
      <c r="CA387" s="208"/>
      <c r="CB387" s="566">
        <v>0</v>
      </c>
      <c r="CC387" s="566">
        <v>0</v>
      </c>
      <c r="CD387" s="566">
        <v>0</v>
      </c>
      <c r="CE387" s="566">
        <v>0</v>
      </c>
      <c r="CF387" s="566">
        <v>0</v>
      </c>
      <c r="CG387" s="208"/>
      <c r="CH387" s="566">
        <v>0</v>
      </c>
      <c r="CI387" s="566">
        <v>0</v>
      </c>
      <c r="CJ387" s="566">
        <v>0</v>
      </c>
      <c r="CK387" s="566">
        <v>0</v>
      </c>
      <c r="CL387" s="566">
        <v>0</v>
      </c>
      <c r="CM387" s="208"/>
    </row>
    <row r="388" spans="1:91" ht="12.75" customHeight="1" x14ac:dyDescent="0.2">
      <c r="A388" s="562" t="s">
        <v>366</v>
      </c>
      <c r="B388" s="567">
        <v>0.13431932773109248</v>
      </c>
      <c r="C388" s="566">
        <v>0</v>
      </c>
      <c r="D388" s="566">
        <v>0</v>
      </c>
      <c r="E388" s="566">
        <v>0</v>
      </c>
      <c r="F388" s="566">
        <v>0</v>
      </c>
      <c r="G388" s="208"/>
      <c r="H388" s="567">
        <v>0.13431932773109248</v>
      </c>
      <c r="I388" s="566">
        <v>0</v>
      </c>
      <c r="J388" s="566">
        <v>0</v>
      </c>
      <c r="K388" s="566">
        <v>0</v>
      </c>
      <c r="L388" s="566">
        <v>0</v>
      </c>
      <c r="M388" s="208"/>
      <c r="N388" s="567">
        <v>0.13431932773109248</v>
      </c>
      <c r="O388" s="566">
        <v>0</v>
      </c>
      <c r="P388" s="566">
        <v>0</v>
      </c>
      <c r="Q388" s="566">
        <v>0</v>
      </c>
      <c r="R388" s="566">
        <v>0</v>
      </c>
      <c r="S388" s="208"/>
      <c r="T388" s="567">
        <v>0.13431932773109248</v>
      </c>
      <c r="U388" s="567">
        <v>0.13431932773109248</v>
      </c>
      <c r="V388" s="567">
        <v>0.13431932773109248</v>
      </c>
      <c r="W388" s="567">
        <v>0.13431932773109248</v>
      </c>
      <c r="X388" s="567">
        <v>0.13431932773109248</v>
      </c>
      <c r="Y388" s="208"/>
      <c r="Z388" s="567">
        <v>0.13431932773109248</v>
      </c>
      <c r="AA388" s="567">
        <v>0.13431932773109248</v>
      </c>
      <c r="AB388" s="567">
        <v>0.13431932773109248</v>
      </c>
      <c r="AC388" s="567">
        <v>0.13431932773109248</v>
      </c>
      <c r="AD388" s="567">
        <v>0.13431932773109248</v>
      </c>
      <c r="AE388" s="208"/>
      <c r="AF388" s="567">
        <v>0.13431932773109248</v>
      </c>
      <c r="AG388" s="567">
        <v>0.13431932773109248</v>
      </c>
      <c r="AH388" s="567">
        <v>0.13431932773109248</v>
      </c>
      <c r="AI388" s="567">
        <v>0.13431932773109248</v>
      </c>
      <c r="AJ388" s="567">
        <v>0.13431932773109248</v>
      </c>
      <c r="AK388" s="208"/>
      <c r="AL388" s="567">
        <v>0.13431932773109248</v>
      </c>
      <c r="AM388" s="567">
        <v>0.13431932773109248</v>
      </c>
      <c r="AN388" s="567">
        <v>0.13431932773109248</v>
      </c>
      <c r="AO388" s="567">
        <v>0.13431932773109248</v>
      </c>
      <c r="AP388" s="567">
        <v>0.13431932773109248</v>
      </c>
      <c r="AQ388" s="208"/>
      <c r="AR388" s="567">
        <v>0.13431932773109248</v>
      </c>
      <c r="AS388" s="566">
        <v>0</v>
      </c>
      <c r="AT388" s="566">
        <v>0</v>
      </c>
      <c r="AU388" s="566">
        <v>0</v>
      </c>
      <c r="AV388" s="566">
        <v>0</v>
      </c>
      <c r="AW388" s="208"/>
      <c r="AX388" s="567">
        <v>0.13431932773109248</v>
      </c>
      <c r="AY388" s="567">
        <v>0.13431932773109248</v>
      </c>
      <c r="AZ388" s="567">
        <v>0.13431932773109248</v>
      </c>
      <c r="BA388" s="567">
        <v>0.13431932773109248</v>
      </c>
      <c r="BB388" s="567">
        <v>0.13431932773109248</v>
      </c>
      <c r="BC388" s="208"/>
      <c r="BD388" s="566">
        <v>0</v>
      </c>
      <c r="BE388" s="566">
        <v>0</v>
      </c>
      <c r="BF388" s="566">
        <v>0</v>
      </c>
      <c r="BG388" s="566">
        <v>0</v>
      </c>
      <c r="BH388" s="566">
        <v>0</v>
      </c>
      <c r="BI388" s="208"/>
      <c r="BJ388" s="566">
        <v>0</v>
      </c>
      <c r="BK388" s="566">
        <v>0</v>
      </c>
      <c r="BL388" s="566">
        <v>0</v>
      </c>
      <c r="BM388" s="566">
        <v>0</v>
      </c>
      <c r="BN388" s="566">
        <v>0</v>
      </c>
      <c r="BO388" s="208"/>
      <c r="BP388" s="566">
        <v>0</v>
      </c>
      <c r="BQ388" s="566">
        <v>0</v>
      </c>
      <c r="BR388" s="566">
        <v>0</v>
      </c>
      <c r="BS388" s="566">
        <v>0</v>
      </c>
      <c r="BT388" s="566">
        <v>0</v>
      </c>
      <c r="BU388" s="208"/>
      <c r="BV388" s="566">
        <v>0</v>
      </c>
      <c r="BW388" s="566">
        <v>0</v>
      </c>
      <c r="BX388" s="566">
        <v>0</v>
      </c>
      <c r="BY388" s="566">
        <v>0</v>
      </c>
      <c r="BZ388" s="566">
        <v>0</v>
      </c>
      <c r="CA388" s="208"/>
      <c r="CB388" s="566">
        <v>0</v>
      </c>
      <c r="CC388" s="566">
        <v>0</v>
      </c>
      <c r="CD388" s="566">
        <v>0</v>
      </c>
      <c r="CE388" s="566">
        <v>0</v>
      </c>
      <c r="CF388" s="566">
        <v>0</v>
      </c>
      <c r="CG388" s="208"/>
      <c r="CH388" s="566">
        <v>0</v>
      </c>
      <c r="CI388" s="566">
        <v>0</v>
      </c>
      <c r="CJ388" s="566">
        <v>0</v>
      </c>
      <c r="CK388" s="566">
        <v>0</v>
      </c>
      <c r="CL388" s="566">
        <v>0</v>
      </c>
      <c r="CM388" s="208"/>
    </row>
    <row r="389" spans="1:91" ht="12.75" customHeight="1" x14ac:dyDescent="0.2">
      <c r="A389" s="562" t="s">
        <v>367</v>
      </c>
      <c r="B389" s="566">
        <v>0</v>
      </c>
      <c r="C389" s="566">
        <v>0</v>
      </c>
      <c r="D389" s="566">
        <v>0</v>
      </c>
      <c r="E389" s="566">
        <v>0</v>
      </c>
      <c r="F389" s="566">
        <v>0</v>
      </c>
      <c r="G389" s="208"/>
      <c r="H389" s="566">
        <v>0</v>
      </c>
      <c r="I389" s="566">
        <v>0</v>
      </c>
      <c r="J389" s="566">
        <v>0</v>
      </c>
      <c r="K389" s="566">
        <v>0</v>
      </c>
      <c r="L389" s="566">
        <v>0</v>
      </c>
      <c r="M389" s="208"/>
      <c r="N389" s="566">
        <v>0</v>
      </c>
      <c r="O389" s="566">
        <v>0</v>
      </c>
      <c r="P389" s="566">
        <v>0</v>
      </c>
      <c r="Q389" s="566">
        <v>0</v>
      </c>
      <c r="R389" s="566">
        <v>0</v>
      </c>
      <c r="S389" s="208"/>
      <c r="T389" s="566">
        <v>0</v>
      </c>
      <c r="U389" s="566">
        <v>0</v>
      </c>
      <c r="V389" s="566">
        <v>0</v>
      </c>
      <c r="W389" s="566">
        <v>0</v>
      </c>
      <c r="X389" s="566">
        <v>0</v>
      </c>
      <c r="Y389" s="208"/>
      <c r="Z389" s="566">
        <v>0</v>
      </c>
      <c r="AA389" s="566">
        <v>0</v>
      </c>
      <c r="AB389" s="566">
        <v>0</v>
      </c>
      <c r="AC389" s="566">
        <v>0</v>
      </c>
      <c r="AD389" s="566">
        <v>0</v>
      </c>
      <c r="AE389" s="208"/>
      <c r="AF389" s="566">
        <v>0</v>
      </c>
      <c r="AG389" s="566">
        <v>0</v>
      </c>
      <c r="AH389" s="566">
        <v>0</v>
      </c>
      <c r="AI389" s="566">
        <v>0</v>
      </c>
      <c r="AJ389" s="566">
        <v>0</v>
      </c>
      <c r="AK389" s="208"/>
      <c r="AL389" s="566">
        <v>0</v>
      </c>
      <c r="AM389" s="566">
        <v>0</v>
      </c>
      <c r="AN389" s="566">
        <v>0</v>
      </c>
      <c r="AO389" s="566">
        <v>0</v>
      </c>
      <c r="AP389" s="566">
        <v>0</v>
      </c>
      <c r="AQ389" s="208"/>
      <c r="AR389" s="566">
        <v>0</v>
      </c>
      <c r="AS389" s="566">
        <v>0</v>
      </c>
      <c r="AT389" s="566">
        <v>0</v>
      </c>
      <c r="AU389" s="566">
        <v>0</v>
      </c>
      <c r="AV389" s="566">
        <v>0</v>
      </c>
      <c r="AW389" s="208"/>
      <c r="AX389" s="566">
        <v>0</v>
      </c>
      <c r="AY389" s="566">
        <v>0</v>
      </c>
      <c r="AZ389" s="566">
        <v>0</v>
      </c>
      <c r="BA389" s="566">
        <v>0</v>
      </c>
      <c r="BB389" s="566">
        <v>0</v>
      </c>
      <c r="BC389" s="208"/>
      <c r="BD389" s="566">
        <v>0</v>
      </c>
      <c r="BE389" s="566">
        <v>0</v>
      </c>
      <c r="BF389" s="566">
        <v>0</v>
      </c>
      <c r="BG389" s="566">
        <v>0</v>
      </c>
      <c r="BH389" s="566">
        <v>0</v>
      </c>
      <c r="BI389" s="208"/>
      <c r="BJ389" s="566">
        <v>0</v>
      </c>
      <c r="BK389" s="566">
        <v>0</v>
      </c>
      <c r="BL389" s="566">
        <v>0</v>
      </c>
      <c r="BM389" s="566">
        <v>0</v>
      </c>
      <c r="BN389" s="566">
        <v>0</v>
      </c>
      <c r="BO389" s="208"/>
      <c r="BP389" s="566">
        <v>0</v>
      </c>
      <c r="BQ389" s="566">
        <v>0</v>
      </c>
      <c r="BR389" s="566">
        <v>0</v>
      </c>
      <c r="BS389" s="566">
        <v>0</v>
      </c>
      <c r="BT389" s="566">
        <v>0</v>
      </c>
      <c r="BU389" s="208"/>
      <c r="BV389" s="566">
        <v>0</v>
      </c>
      <c r="BW389" s="566">
        <v>0</v>
      </c>
      <c r="BX389" s="566">
        <v>0</v>
      </c>
      <c r="BY389" s="566">
        <v>0</v>
      </c>
      <c r="BZ389" s="566">
        <v>0</v>
      </c>
      <c r="CA389" s="208"/>
      <c r="CB389" s="566">
        <v>0</v>
      </c>
      <c r="CC389" s="566">
        <v>0</v>
      </c>
      <c r="CD389" s="566">
        <v>0</v>
      </c>
      <c r="CE389" s="566">
        <v>0</v>
      </c>
      <c r="CF389" s="566">
        <v>0</v>
      </c>
      <c r="CG389" s="208"/>
      <c r="CH389" s="566">
        <v>0</v>
      </c>
      <c r="CI389" s="566">
        <v>0</v>
      </c>
      <c r="CJ389" s="566">
        <v>0</v>
      </c>
      <c r="CK389" s="566">
        <v>0</v>
      </c>
      <c r="CL389" s="566">
        <v>0</v>
      </c>
      <c r="CM389" s="208"/>
    </row>
    <row r="390" spans="1:91" ht="12.75" customHeight="1" x14ac:dyDescent="0.2">
      <c r="A390" s="562" t="s">
        <v>368</v>
      </c>
      <c r="B390" s="566">
        <v>0</v>
      </c>
      <c r="C390" s="566">
        <v>0</v>
      </c>
      <c r="D390" s="566">
        <v>0</v>
      </c>
      <c r="E390" s="566">
        <v>0</v>
      </c>
      <c r="F390" s="566">
        <v>0</v>
      </c>
      <c r="G390" s="208"/>
      <c r="H390" s="566">
        <v>0</v>
      </c>
      <c r="I390" s="566">
        <v>0</v>
      </c>
      <c r="J390" s="566">
        <v>0</v>
      </c>
      <c r="K390" s="566">
        <v>0</v>
      </c>
      <c r="L390" s="566">
        <v>0</v>
      </c>
      <c r="M390" s="208"/>
      <c r="N390" s="566">
        <v>0</v>
      </c>
      <c r="O390" s="566">
        <v>0</v>
      </c>
      <c r="P390" s="566">
        <v>0</v>
      </c>
      <c r="Q390" s="566">
        <v>0</v>
      </c>
      <c r="R390" s="566">
        <v>0</v>
      </c>
      <c r="S390" s="208"/>
      <c r="T390" s="566">
        <v>0</v>
      </c>
      <c r="U390" s="566">
        <v>0</v>
      </c>
      <c r="V390" s="566">
        <v>0</v>
      </c>
      <c r="W390" s="566">
        <v>0</v>
      </c>
      <c r="X390" s="566">
        <v>0</v>
      </c>
      <c r="Y390" s="208"/>
      <c r="Z390" s="566">
        <v>0</v>
      </c>
      <c r="AA390" s="566">
        <v>0</v>
      </c>
      <c r="AB390" s="566">
        <v>0</v>
      </c>
      <c r="AC390" s="566">
        <v>0</v>
      </c>
      <c r="AD390" s="566">
        <v>0</v>
      </c>
      <c r="AE390" s="208"/>
      <c r="AF390" s="566">
        <v>0</v>
      </c>
      <c r="AG390" s="566">
        <v>0</v>
      </c>
      <c r="AH390" s="566">
        <v>0</v>
      </c>
      <c r="AI390" s="566">
        <v>0</v>
      </c>
      <c r="AJ390" s="566">
        <v>0</v>
      </c>
      <c r="AK390" s="208"/>
      <c r="AL390" s="566">
        <v>0</v>
      </c>
      <c r="AM390" s="566">
        <v>0</v>
      </c>
      <c r="AN390" s="566">
        <v>0</v>
      </c>
      <c r="AO390" s="566">
        <v>0</v>
      </c>
      <c r="AP390" s="566">
        <v>0</v>
      </c>
      <c r="AQ390" s="208"/>
      <c r="AR390" s="566">
        <v>0</v>
      </c>
      <c r="AS390" s="566">
        <v>0</v>
      </c>
      <c r="AT390" s="566">
        <v>0</v>
      </c>
      <c r="AU390" s="566">
        <v>0</v>
      </c>
      <c r="AV390" s="566">
        <v>0</v>
      </c>
      <c r="AW390" s="208"/>
      <c r="AX390" s="566">
        <v>0</v>
      </c>
      <c r="AY390" s="566">
        <v>0</v>
      </c>
      <c r="AZ390" s="566">
        <v>0</v>
      </c>
      <c r="BA390" s="566">
        <v>0</v>
      </c>
      <c r="BB390" s="566">
        <v>0</v>
      </c>
      <c r="BC390" s="208"/>
      <c r="BD390" s="566">
        <v>0</v>
      </c>
      <c r="BE390" s="566">
        <v>0</v>
      </c>
      <c r="BF390" s="566">
        <v>0</v>
      </c>
      <c r="BG390" s="566">
        <v>0</v>
      </c>
      <c r="BH390" s="566">
        <v>0</v>
      </c>
      <c r="BI390" s="208"/>
      <c r="BJ390" s="566">
        <v>0</v>
      </c>
      <c r="BK390" s="566">
        <v>0</v>
      </c>
      <c r="BL390" s="566">
        <v>0</v>
      </c>
      <c r="BM390" s="566">
        <v>0</v>
      </c>
      <c r="BN390" s="566">
        <v>0</v>
      </c>
      <c r="BO390" s="208"/>
      <c r="BP390" s="566">
        <v>0</v>
      </c>
      <c r="BQ390" s="566">
        <v>0</v>
      </c>
      <c r="BR390" s="566">
        <v>0</v>
      </c>
      <c r="BS390" s="566">
        <v>0</v>
      </c>
      <c r="BT390" s="566">
        <v>0</v>
      </c>
      <c r="BU390" s="208"/>
      <c r="BV390" s="566">
        <v>0</v>
      </c>
      <c r="BW390" s="566">
        <v>0</v>
      </c>
      <c r="BX390" s="566">
        <v>0</v>
      </c>
      <c r="BY390" s="566">
        <v>0</v>
      </c>
      <c r="BZ390" s="566">
        <v>0</v>
      </c>
      <c r="CA390" s="208"/>
      <c r="CB390" s="566">
        <v>0</v>
      </c>
      <c r="CC390" s="566">
        <v>0</v>
      </c>
      <c r="CD390" s="566">
        <v>0</v>
      </c>
      <c r="CE390" s="566">
        <v>0</v>
      </c>
      <c r="CF390" s="566">
        <v>0</v>
      </c>
      <c r="CG390" s="208"/>
      <c r="CH390" s="566">
        <v>0</v>
      </c>
      <c r="CI390" s="566">
        <v>0</v>
      </c>
      <c r="CJ390" s="566">
        <v>0</v>
      </c>
      <c r="CK390" s="566">
        <v>0</v>
      </c>
      <c r="CL390" s="566">
        <v>0</v>
      </c>
      <c r="CM390" s="208"/>
    </row>
    <row r="391" spans="1:91" ht="12.75" customHeight="1" x14ac:dyDescent="0.2">
      <c r="A391" s="562" t="s">
        <v>369</v>
      </c>
      <c r="B391" s="566">
        <v>0</v>
      </c>
      <c r="C391" s="566">
        <v>0</v>
      </c>
      <c r="D391" s="566">
        <v>0</v>
      </c>
      <c r="E391" s="566">
        <v>0</v>
      </c>
      <c r="F391" s="566">
        <v>0</v>
      </c>
      <c r="G391" s="208"/>
      <c r="H391" s="566">
        <v>0</v>
      </c>
      <c r="I391" s="566">
        <v>0</v>
      </c>
      <c r="J391" s="566">
        <v>0</v>
      </c>
      <c r="K391" s="566">
        <v>0</v>
      </c>
      <c r="L391" s="566">
        <v>0</v>
      </c>
      <c r="M391" s="208"/>
      <c r="N391" s="566">
        <v>0</v>
      </c>
      <c r="O391" s="566">
        <v>0</v>
      </c>
      <c r="P391" s="566">
        <v>0</v>
      </c>
      <c r="Q391" s="566">
        <v>0</v>
      </c>
      <c r="R391" s="566">
        <v>0</v>
      </c>
      <c r="S391" s="208"/>
      <c r="T391" s="566">
        <v>0</v>
      </c>
      <c r="U391" s="566">
        <v>0</v>
      </c>
      <c r="V391" s="566">
        <v>0</v>
      </c>
      <c r="W391" s="566">
        <v>0</v>
      </c>
      <c r="X391" s="566">
        <v>0</v>
      </c>
      <c r="Y391" s="208"/>
      <c r="Z391" s="566">
        <v>0</v>
      </c>
      <c r="AA391" s="566">
        <v>0</v>
      </c>
      <c r="AB391" s="566">
        <v>0</v>
      </c>
      <c r="AC391" s="566">
        <v>0</v>
      </c>
      <c r="AD391" s="566">
        <v>0</v>
      </c>
      <c r="AE391" s="208"/>
      <c r="AF391" s="566">
        <v>0</v>
      </c>
      <c r="AG391" s="566">
        <v>0</v>
      </c>
      <c r="AH391" s="566">
        <v>0</v>
      </c>
      <c r="AI391" s="566">
        <v>0</v>
      </c>
      <c r="AJ391" s="566">
        <v>0</v>
      </c>
      <c r="AK391" s="208"/>
      <c r="AL391" s="566">
        <v>0</v>
      </c>
      <c r="AM391" s="566">
        <v>0</v>
      </c>
      <c r="AN391" s="566">
        <v>0</v>
      </c>
      <c r="AO391" s="566">
        <v>0</v>
      </c>
      <c r="AP391" s="566">
        <v>0</v>
      </c>
      <c r="AQ391" s="208"/>
      <c r="AR391" s="566">
        <v>0</v>
      </c>
      <c r="AS391" s="566">
        <v>0</v>
      </c>
      <c r="AT391" s="566">
        <v>0</v>
      </c>
      <c r="AU391" s="566">
        <v>0</v>
      </c>
      <c r="AV391" s="566">
        <v>0</v>
      </c>
      <c r="AW391" s="208"/>
      <c r="AX391" s="566">
        <v>0</v>
      </c>
      <c r="AY391" s="566">
        <v>0</v>
      </c>
      <c r="AZ391" s="566">
        <v>0</v>
      </c>
      <c r="BA391" s="566">
        <v>0</v>
      </c>
      <c r="BB391" s="566">
        <v>0</v>
      </c>
      <c r="BC391" s="208"/>
      <c r="BD391" s="566">
        <v>0</v>
      </c>
      <c r="BE391" s="566">
        <v>0</v>
      </c>
      <c r="BF391" s="566">
        <v>0</v>
      </c>
      <c r="BG391" s="566">
        <v>0</v>
      </c>
      <c r="BH391" s="566">
        <v>0</v>
      </c>
      <c r="BI391" s="208"/>
      <c r="BJ391" s="566">
        <v>0</v>
      </c>
      <c r="BK391" s="566">
        <v>0</v>
      </c>
      <c r="BL391" s="566">
        <v>0</v>
      </c>
      <c r="BM391" s="566">
        <v>0</v>
      </c>
      <c r="BN391" s="566">
        <v>0</v>
      </c>
      <c r="BO391" s="208"/>
      <c r="BP391" s="566">
        <v>0</v>
      </c>
      <c r="BQ391" s="566">
        <v>0</v>
      </c>
      <c r="BR391" s="566">
        <v>0</v>
      </c>
      <c r="BS391" s="566">
        <v>0</v>
      </c>
      <c r="BT391" s="566">
        <v>0</v>
      </c>
      <c r="BU391" s="208"/>
      <c r="BV391" s="566">
        <v>0</v>
      </c>
      <c r="BW391" s="566">
        <v>0</v>
      </c>
      <c r="BX391" s="566">
        <v>0</v>
      </c>
      <c r="BY391" s="566">
        <v>0</v>
      </c>
      <c r="BZ391" s="566">
        <v>0</v>
      </c>
      <c r="CA391" s="208"/>
      <c r="CB391" s="566">
        <v>0</v>
      </c>
      <c r="CC391" s="566">
        <v>0</v>
      </c>
      <c r="CD391" s="566">
        <v>0</v>
      </c>
      <c r="CE391" s="566">
        <v>0</v>
      </c>
      <c r="CF391" s="566">
        <v>0</v>
      </c>
      <c r="CG391" s="208"/>
      <c r="CH391" s="566">
        <v>0</v>
      </c>
      <c r="CI391" s="566">
        <v>0</v>
      </c>
      <c r="CJ391" s="566">
        <v>0</v>
      </c>
      <c r="CK391" s="566">
        <v>0</v>
      </c>
      <c r="CL391" s="566">
        <v>0</v>
      </c>
      <c r="CM391" s="208"/>
    </row>
    <row r="392" spans="1:91" ht="12.75" customHeight="1" x14ac:dyDescent="0.2">
      <c r="A392" s="562" t="s">
        <v>370</v>
      </c>
      <c r="B392" s="567">
        <v>0.34409439670572983</v>
      </c>
      <c r="C392" s="566">
        <v>0</v>
      </c>
      <c r="D392" s="566">
        <v>0</v>
      </c>
      <c r="E392" s="566">
        <v>0</v>
      </c>
      <c r="F392" s="566">
        <v>0</v>
      </c>
      <c r="G392" s="208"/>
      <c r="H392" s="567">
        <v>0.34409439670572983</v>
      </c>
      <c r="I392" s="566">
        <v>0</v>
      </c>
      <c r="J392" s="566">
        <v>0</v>
      </c>
      <c r="K392" s="566">
        <v>0</v>
      </c>
      <c r="L392" s="566">
        <v>0</v>
      </c>
      <c r="M392" s="208"/>
      <c r="N392" s="567">
        <v>0.34409439670572983</v>
      </c>
      <c r="O392" s="566">
        <v>0</v>
      </c>
      <c r="P392" s="566">
        <v>0</v>
      </c>
      <c r="Q392" s="566">
        <v>0</v>
      </c>
      <c r="R392" s="566">
        <v>0</v>
      </c>
      <c r="S392" s="208"/>
      <c r="T392" s="567">
        <v>0.34409439670572983</v>
      </c>
      <c r="U392" s="567">
        <v>0.34409439670572983</v>
      </c>
      <c r="V392" s="567">
        <v>0.34409439670572983</v>
      </c>
      <c r="W392" s="567">
        <v>0.34409439670572983</v>
      </c>
      <c r="X392" s="567">
        <v>0.34409439670572983</v>
      </c>
      <c r="Y392" s="208"/>
      <c r="Z392" s="567">
        <v>0.34409439670572983</v>
      </c>
      <c r="AA392" s="567">
        <v>0.34409439670572983</v>
      </c>
      <c r="AB392" s="567">
        <v>0.34409439670572983</v>
      </c>
      <c r="AC392" s="567">
        <v>0.34409439670572983</v>
      </c>
      <c r="AD392" s="567">
        <v>0.34409439670572983</v>
      </c>
      <c r="AE392" s="208"/>
      <c r="AF392" s="567">
        <v>0.34409439670572983</v>
      </c>
      <c r="AG392" s="567">
        <v>0.34409439670572983</v>
      </c>
      <c r="AH392" s="567">
        <v>0.34409439670572983</v>
      </c>
      <c r="AI392" s="567">
        <v>0.34409439670572983</v>
      </c>
      <c r="AJ392" s="567">
        <v>0.34409439670572983</v>
      </c>
      <c r="AK392" s="208"/>
      <c r="AL392" s="567">
        <v>0.34409439670572983</v>
      </c>
      <c r="AM392" s="567">
        <v>0.34409439670572983</v>
      </c>
      <c r="AN392" s="567">
        <v>0.34409439670572983</v>
      </c>
      <c r="AO392" s="567">
        <v>0.34409439670572983</v>
      </c>
      <c r="AP392" s="567">
        <v>0.34409439670572983</v>
      </c>
      <c r="AQ392" s="208"/>
      <c r="AR392" s="567">
        <v>0.34409439670572983</v>
      </c>
      <c r="AS392" s="566">
        <v>0</v>
      </c>
      <c r="AT392" s="566">
        <v>0</v>
      </c>
      <c r="AU392" s="566">
        <v>0</v>
      </c>
      <c r="AV392" s="566">
        <v>0</v>
      </c>
      <c r="AW392" s="208"/>
      <c r="AX392" s="567">
        <v>0.34409439670572983</v>
      </c>
      <c r="AY392" s="567">
        <v>0.34409439670572983</v>
      </c>
      <c r="AZ392" s="567">
        <v>0.34409439670572983</v>
      </c>
      <c r="BA392" s="567">
        <v>0.34409439670572983</v>
      </c>
      <c r="BB392" s="567">
        <v>0.34409439670572983</v>
      </c>
      <c r="BC392" s="208"/>
      <c r="BD392" s="566">
        <v>0</v>
      </c>
      <c r="BE392" s="566">
        <v>0</v>
      </c>
      <c r="BF392" s="566">
        <v>0</v>
      </c>
      <c r="BG392" s="566">
        <v>0</v>
      </c>
      <c r="BH392" s="566">
        <v>0</v>
      </c>
      <c r="BI392" s="208"/>
      <c r="BJ392" s="566">
        <v>0</v>
      </c>
      <c r="BK392" s="566">
        <v>0</v>
      </c>
      <c r="BL392" s="566">
        <v>0</v>
      </c>
      <c r="BM392" s="566">
        <v>0</v>
      </c>
      <c r="BN392" s="566">
        <v>0</v>
      </c>
      <c r="BO392" s="208"/>
      <c r="BP392" s="566">
        <v>0</v>
      </c>
      <c r="BQ392" s="566">
        <v>0</v>
      </c>
      <c r="BR392" s="566">
        <v>0</v>
      </c>
      <c r="BS392" s="566">
        <v>0</v>
      </c>
      <c r="BT392" s="566">
        <v>0</v>
      </c>
      <c r="BU392" s="208"/>
      <c r="BV392" s="566">
        <v>0</v>
      </c>
      <c r="BW392" s="566">
        <v>0</v>
      </c>
      <c r="BX392" s="566">
        <v>0</v>
      </c>
      <c r="BY392" s="566">
        <v>0</v>
      </c>
      <c r="BZ392" s="566">
        <v>0</v>
      </c>
      <c r="CA392" s="208"/>
      <c r="CB392" s="566">
        <v>0</v>
      </c>
      <c r="CC392" s="566">
        <v>0</v>
      </c>
      <c r="CD392" s="566">
        <v>0</v>
      </c>
      <c r="CE392" s="566">
        <v>0</v>
      </c>
      <c r="CF392" s="566">
        <v>0</v>
      </c>
      <c r="CG392" s="208"/>
      <c r="CH392" s="566">
        <v>0</v>
      </c>
      <c r="CI392" s="566">
        <v>0</v>
      </c>
      <c r="CJ392" s="566">
        <v>0</v>
      </c>
      <c r="CK392" s="566">
        <v>0</v>
      </c>
      <c r="CL392" s="566">
        <v>0</v>
      </c>
      <c r="CM392" s="208"/>
    </row>
    <row r="393" spans="1:91" ht="12.75" customHeight="1" x14ac:dyDescent="0.2">
      <c r="A393" s="562" t="s">
        <v>371</v>
      </c>
      <c r="B393" s="566">
        <v>0</v>
      </c>
      <c r="C393" s="566">
        <v>0</v>
      </c>
      <c r="D393" s="566">
        <v>0</v>
      </c>
      <c r="E393" s="566">
        <v>0</v>
      </c>
      <c r="F393" s="566">
        <v>0</v>
      </c>
      <c r="G393" s="208"/>
      <c r="H393" s="566">
        <v>0</v>
      </c>
      <c r="I393" s="566">
        <v>0</v>
      </c>
      <c r="J393" s="566">
        <v>0</v>
      </c>
      <c r="K393" s="566">
        <v>0</v>
      </c>
      <c r="L393" s="566">
        <v>0</v>
      </c>
      <c r="M393" s="208"/>
      <c r="N393" s="566">
        <v>0</v>
      </c>
      <c r="O393" s="566">
        <v>0</v>
      </c>
      <c r="P393" s="566">
        <v>0</v>
      </c>
      <c r="Q393" s="566">
        <v>0</v>
      </c>
      <c r="R393" s="566">
        <v>0</v>
      </c>
      <c r="S393" s="208"/>
      <c r="T393" s="566">
        <v>0</v>
      </c>
      <c r="U393" s="566">
        <v>0</v>
      </c>
      <c r="V393" s="566">
        <v>0</v>
      </c>
      <c r="W393" s="566">
        <v>0</v>
      </c>
      <c r="X393" s="566">
        <v>0</v>
      </c>
      <c r="Y393" s="208"/>
      <c r="Z393" s="566">
        <v>0</v>
      </c>
      <c r="AA393" s="566">
        <v>0</v>
      </c>
      <c r="AB393" s="566">
        <v>0</v>
      </c>
      <c r="AC393" s="566">
        <v>0</v>
      </c>
      <c r="AD393" s="566">
        <v>0</v>
      </c>
      <c r="AE393" s="208"/>
      <c r="AF393" s="566">
        <v>0</v>
      </c>
      <c r="AG393" s="566">
        <v>0</v>
      </c>
      <c r="AH393" s="566">
        <v>0</v>
      </c>
      <c r="AI393" s="566">
        <v>0</v>
      </c>
      <c r="AJ393" s="566">
        <v>0</v>
      </c>
      <c r="AK393" s="208"/>
      <c r="AL393" s="566">
        <v>0</v>
      </c>
      <c r="AM393" s="566">
        <v>0</v>
      </c>
      <c r="AN393" s="566">
        <v>0</v>
      </c>
      <c r="AO393" s="566">
        <v>0</v>
      </c>
      <c r="AP393" s="566">
        <v>0</v>
      </c>
      <c r="AQ393" s="208"/>
      <c r="AR393" s="566">
        <v>0</v>
      </c>
      <c r="AS393" s="566">
        <v>0</v>
      </c>
      <c r="AT393" s="566">
        <v>0</v>
      </c>
      <c r="AU393" s="566">
        <v>0</v>
      </c>
      <c r="AV393" s="566">
        <v>0</v>
      </c>
      <c r="AW393" s="208"/>
      <c r="AX393" s="566">
        <v>0</v>
      </c>
      <c r="AY393" s="566">
        <v>0</v>
      </c>
      <c r="AZ393" s="566">
        <v>0</v>
      </c>
      <c r="BA393" s="566">
        <v>0</v>
      </c>
      <c r="BB393" s="566">
        <v>0</v>
      </c>
      <c r="BC393" s="208"/>
      <c r="BD393" s="566">
        <v>0</v>
      </c>
      <c r="BE393" s="566">
        <v>0</v>
      </c>
      <c r="BF393" s="566">
        <v>0</v>
      </c>
      <c r="BG393" s="566">
        <v>0</v>
      </c>
      <c r="BH393" s="566">
        <v>0</v>
      </c>
      <c r="BI393" s="208"/>
      <c r="BJ393" s="566">
        <v>0</v>
      </c>
      <c r="BK393" s="566">
        <v>0</v>
      </c>
      <c r="BL393" s="566">
        <v>0</v>
      </c>
      <c r="BM393" s="566">
        <v>0</v>
      </c>
      <c r="BN393" s="566">
        <v>0</v>
      </c>
      <c r="BO393" s="208"/>
      <c r="BP393" s="566">
        <v>0</v>
      </c>
      <c r="BQ393" s="566">
        <v>0</v>
      </c>
      <c r="BR393" s="566">
        <v>0</v>
      </c>
      <c r="BS393" s="566">
        <v>0</v>
      </c>
      <c r="BT393" s="566">
        <v>0</v>
      </c>
      <c r="BU393" s="208"/>
      <c r="BV393" s="566">
        <v>0</v>
      </c>
      <c r="BW393" s="566">
        <v>0</v>
      </c>
      <c r="BX393" s="566">
        <v>0</v>
      </c>
      <c r="BY393" s="566">
        <v>0</v>
      </c>
      <c r="BZ393" s="566">
        <v>0</v>
      </c>
      <c r="CA393" s="208"/>
      <c r="CB393" s="566">
        <v>0</v>
      </c>
      <c r="CC393" s="566">
        <v>0</v>
      </c>
      <c r="CD393" s="566">
        <v>0</v>
      </c>
      <c r="CE393" s="566">
        <v>0</v>
      </c>
      <c r="CF393" s="566">
        <v>0</v>
      </c>
      <c r="CG393" s="208"/>
      <c r="CH393" s="566">
        <v>0</v>
      </c>
      <c r="CI393" s="566">
        <v>0</v>
      </c>
      <c r="CJ393" s="566">
        <v>0</v>
      </c>
      <c r="CK393" s="566">
        <v>0</v>
      </c>
      <c r="CL393" s="566">
        <v>0</v>
      </c>
      <c r="CM393" s="208"/>
    </row>
    <row r="394" spans="1:91" ht="12.75" customHeight="1" x14ac:dyDescent="0.2">
      <c r="A394" s="562" t="s">
        <v>372</v>
      </c>
      <c r="B394" s="566">
        <v>0</v>
      </c>
      <c r="C394" s="566">
        <v>0</v>
      </c>
      <c r="D394" s="566">
        <v>0</v>
      </c>
      <c r="E394" s="566">
        <v>0</v>
      </c>
      <c r="F394" s="566">
        <v>0</v>
      </c>
      <c r="G394" s="208"/>
      <c r="H394" s="566">
        <v>0</v>
      </c>
      <c r="I394" s="566">
        <v>0</v>
      </c>
      <c r="J394" s="566">
        <v>0</v>
      </c>
      <c r="K394" s="566">
        <v>0</v>
      </c>
      <c r="L394" s="566">
        <v>0</v>
      </c>
      <c r="M394" s="208"/>
      <c r="N394" s="566">
        <v>0</v>
      </c>
      <c r="O394" s="566">
        <v>0</v>
      </c>
      <c r="P394" s="566">
        <v>0</v>
      </c>
      <c r="Q394" s="566">
        <v>0</v>
      </c>
      <c r="R394" s="566">
        <v>0</v>
      </c>
      <c r="S394" s="208"/>
      <c r="T394" s="566">
        <v>0</v>
      </c>
      <c r="U394" s="566">
        <v>0</v>
      </c>
      <c r="V394" s="566">
        <v>0</v>
      </c>
      <c r="W394" s="566">
        <v>0</v>
      </c>
      <c r="X394" s="566">
        <v>0</v>
      </c>
      <c r="Y394" s="208"/>
      <c r="Z394" s="566">
        <v>0</v>
      </c>
      <c r="AA394" s="566">
        <v>0</v>
      </c>
      <c r="AB394" s="566">
        <v>0</v>
      </c>
      <c r="AC394" s="566">
        <v>0</v>
      </c>
      <c r="AD394" s="566">
        <v>0</v>
      </c>
      <c r="AE394" s="208"/>
      <c r="AF394" s="566">
        <v>0</v>
      </c>
      <c r="AG394" s="566">
        <v>0</v>
      </c>
      <c r="AH394" s="566">
        <v>0</v>
      </c>
      <c r="AI394" s="566">
        <v>0</v>
      </c>
      <c r="AJ394" s="566">
        <v>0</v>
      </c>
      <c r="AK394" s="208"/>
      <c r="AL394" s="566">
        <v>0</v>
      </c>
      <c r="AM394" s="566">
        <v>0</v>
      </c>
      <c r="AN394" s="566">
        <v>0</v>
      </c>
      <c r="AO394" s="566">
        <v>0</v>
      </c>
      <c r="AP394" s="566">
        <v>0</v>
      </c>
      <c r="AQ394" s="208"/>
      <c r="AR394" s="566">
        <v>0</v>
      </c>
      <c r="AS394" s="566">
        <v>0</v>
      </c>
      <c r="AT394" s="566">
        <v>0</v>
      </c>
      <c r="AU394" s="566">
        <v>0</v>
      </c>
      <c r="AV394" s="566">
        <v>0</v>
      </c>
      <c r="AW394" s="208"/>
      <c r="AX394" s="566">
        <v>0</v>
      </c>
      <c r="AY394" s="566">
        <v>0</v>
      </c>
      <c r="AZ394" s="566">
        <v>0</v>
      </c>
      <c r="BA394" s="566">
        <v>0</v>
      </c>
      <c r="BB394" s="566">
        <v>0</v>
      </c>
      <c r="BC394" s="208"/>
      <c r="BD394" s="566">
        <v>0</v>
      </c>
      <c r="BE394" s="566">
        <v>0</v>
      </c>
      <c r="BF394" s="566">
        <v>0</v>
      </c>
      <c r="BG394" s="566">
        <v>0</v>
      </c>
      <c r="BH394" s="566">
        <v>0</v>
      </c>
      <c r="BI394" s="208"/>
      <c r="BJ394" s="566">
        <v>0</v>
      </c>
      <c r="BK394" s="566">
        <v>0</v>
      </c>
      <c r="BL394" s="566">
        <v>0</v>
      </c>
      <c r="BM394" s="566">
        <v>0</v>
      </c>
      <c r="BN394" s="566">
        <v>0</v>
      </c>
      <c r="BO394" s="208"/>
      <c r="BP394" s="566">
        <v>0</v>
      </c>
      <c r="BQ394" s="566">
        <v>0</v>
      </c>
      <c r="BR394" s="566">
        <v>0</v>
      </c>
      <c r="BS394" s="566">
        <v>0</v>
      </c>
      <c r="BT394" s="566">
        <v>0</v>
      </c>
      <c r="BU394" s="208"/>
      <c r="BV394" s="566">
        <v>0</v>
      </c>
      <c r="BW394" s="566">
        <v>0</v>
      </c>
      <c r="BX394" s="566">
        <v>0</v>
      </c>
      <c r="BY394" s="566">
        <v>0</v>
      </c>
      <c r="BZ394" s="566">
        <v>0</v>
      </c>
      <c r="CA394" s="208"/>
      <c r="CB394" s="566">
        <v>0</v>
      </c>
      <c r="CC394" s="566">
        <v>0</v>
      </c>
      <c r="CD394" s="566">
        <v>0</v>
      </c>
      <c r="CE394" s="566">
        <v>0</v>
      </c>
      <c r="CF394" s="566">
        <v>0</v>
      </c>
      <c r="CG394" s="208"/>
      <c r="CH394" s="566">
        <v>0</v>
      </c>
      <c r="CI394" s="566">
        <v>0</v>
      </c>
      <c r="CJ394" s="566">
        <v>0</v>
      </c>
      <c r="CK394" s="566">
        <v>0</v>
      </c>
      <c r="CL394" s="566">
        <v>0</v>
      </c>
      <c r="CM394" s="208"/>
    </row>
    <row r="395" spans="1:91" ht="12.75" customHeight="1" x14ac:dyDescent="0.2">
      <c r="A395" s="562" t="s">
        <v>373</v>
      </c>
      <c r="B395" s="566">
        <v>0</v>
      </c>
      <c r="C395" s="566">
        <v>0</v>
      </c>
      <c r="D395" s="566">
        <v>0</v>
      </c>
      <c r="E395" s="566">
        <v>0</v>
      </c>
      <c r="F395" s="566">
        <v>0</v>
      </c>
      <c r="G395" s="208"/>
      <c r="H395" s="566">
        <v>0</v>
      </c>
      <c r="I395" s="566">
        <v>0</v>
      </c>
      <c r="J395" s="566">
        <v>0</v>
      </c>
      <c r="K395" s="566">
        <v>0</v>
      </c>
      <c r="L395" s="566">
        <v>0</v>
      </c>
      <c r="M395" s="208"/>
      <c r="N395" s="566">
        <v>0</v>
      </c>
      <c r="O395" s="566">
        <v>0</v>
      </c>
      <c r="P395" s="566">
        <v>0</v>
      </c>
      <c r="Q395" s="566">
        <v>0</v>
      </c>
      <c r="R395" s="566">
        <v>0</v>
      </c>
      <c r="S395" s="208"/>
      <c r="T395" s="566">
        <v>0</v>
      </c>
      <c r="U395" s="566">
        <v>0</v>
      </c>
      <c r="V395" s="566">
        <v>0</v>
      </c>
      <c r="W395" s="566">
        <v>0</v>
      </c>
      <c r="X395" s="566">
        <v>0</v>
      </c>
      <c r="Y395" s="208"/>
      <c r="Z395" s="566">
        <v>0</v>
      </c>
      <c r="AA395" s="566">
        <v>0</v>
      </c>
      <c r="AB395" s="566">
        <v>0</v>
      </c>
      <c r="AC395" s="566">
        <v>0</v>
      </c>
      <c r="AD395" s="566">
        <v>0</v>
      </c>
      <c r="AE395" s="208"/>
      <c r="AF395" s="566">
        <v>0</v>
      </c>
      <c r="AG395" s="566">
        <v>0</v>
      </c>
      <c r="AH395" s="566">
        <v>0</v>
      </c>
      <c r="AI395" s="566">
        <v>0</v>
      </c>
      <c r="AJ395" s="566">
        <v>0</v>
      </c>
      <c r="AK395" s="208"/>
      <c r="AL395" s="566">
        <v>0</v>
      </c>
      <c r="AM395" s="566">
        <v>0</v>
      </c>
      <c r="AN395" s="566">
        <v>0</v>
      </c>
      <c r="AO395" s="566">
        <v>0</v>
      </c>
      <c r="AP395" s="566">
        <v>0</v>
      </c>
      <c r="AQ395" s="208"/>
      <c r="AR395" s="566">
        <v>0</v>
      </c>
      <c r="AS395" s="566">
        <v>0</v>
      </c>
      <c r="AT395" s="566">
        <v>0</v>
      </c>
      <c r="AU395" s="566">
        <v>0</v>
      </c>
      <c r="AV395" s="566">
        <v>0</v>
      </c>
      <c r="AW395" s="208"/>
      <c r="AX395" s="566">
        <v>0</v>
      </c>
      <c r="AY395" s="566">
        <v>0</v>
      </c>
      <c r="AZ395" s="566">
        <v>0</v>
      </c>
      <c r="BA395" s="566">
        <v>0</v>
      </c>
      <c r="BB395" s="566">
        <v>0</v>
      </c>
      <c r="BC395" s="208"/>
      <c r="BD395" s="566">
        <v>0</v>
      </c>
      <c r="BE395" s="566">
        <v>0</v>
      </c>
      <c r="BF395" s="566">
        <v>0</v>
      </c>
      <c r="BG395" s="566">
        <v>0</v>
      </c>
      <c r="BH395" s="566">
        <v>0</v>
      </c>
      <c r="BI395" s="208"/>
      <c r="BJ395" s="566">
        <v>0</v>
      </c>
      <c r="BK395" s="566">
        <v>0</v>
      </c>
      <c r="BL395" s="566">
        <v>0</v>
      </c>
      <c r="BM395" s="566">
        <v>0</v>
      </c>
      <c r="BN395" s="566">
        <v>0</v>
      </c>
      <c r="BO395" s="208"/>
      <c r="BP395" s="566">
        <v>0</v>
      </c>
      <c r="BQ395" s="566">
        <v>0</v>
      </c>
      <c r="BR395" s="566">
        <v>0</v>
      </c>
      <c r="BS395" s="566">
        <v>0</v>
      </c>
      <c r="BT395" s="566">
        <v>0</v>
      </c>
      <c r="BU395" s="208"/>
      <c r="BV395" s="566">
        <v>0</v>
      </c>
      <c r="BW395" s="566">
        <v>0</v>
      </c>
      <c r="BX395" s="566">
        <v>0</v>
      </c>
      <c r="BY395" s="566">
        <v>0</v>
      </c>
      <c r="BZ395" s="566">
        <v>0</v>
      </c>
      <c r="CA395" s="208"/>
      <c r="CB395" s="566">
        <v>0</v>
      </c>
      <c r="CC395" s="566">
        <v>0</v>
      </c>
      <c r="CD395" s="566">
        <v>0</v>
      </c>
      <c r="CE395" s="566">
        <v>0</v>
      </c>
      <c r="CF395" s="566">
        <v>0</v>
      </c>
      <c r="CG395" s="208"/>
      <c r="CH395" s="566">
        <v>0</v>
      </c>
      <c r="CI395" s="566">
        <v>0</v>
      </c>
      <c r="CJ395" s="566">
        <v>0</v>
      </c>
      <c r="CK395" s="566">
        <v>0</v>
      </c>
      <c r="CL395" s="566">
        <v>0</v>
      </c>
      <c r="CM395" s="208"/>
    </row>
    <row r="396" spans="1:91" ht="12.75" customHeight="1" x14ac:dyDescent="0.2">
      <c r="A396" s="562" t="s">
        <v>374</v>
      </c>
      <c r="B396" s="566">
        <v>0</v>
      </c>
      <c r="C396" s="566">
        <v>0</v>
      </c>
      <c r="D396" s="566">
        <v>0</v>
      </c>
      <c r="E396" s="566">
        <v>0</v>
      </c>
      <c r="F396" s="566">
        <v>0</v>
      </c>
      <c r="G396" s="208"/>
      <c r="H396" s="566">
        <v>0</v>
      </c>
      <c r="I396" s="566">
        <v>0</v>
      </c>
      <c r="J396" s="566">
        <v>0</v>
      </c>
      <c r="K396" s="566">
        <v>0</v>
      </c>
      <c r="L396" s="566">
        <v>0</v>
      </c>
      <c r="M396" s="208"/>
      <c r="N396" s="566">
        <v>0</v>
      </c>
      <c r="O396" s="566">
        <v>0</v>
      </c>
      <c r="P396" s="566">
        <v>0</v>
      </c>
      <c r="Q396" s="566">
        <v>0</v>
      </c>
      <c r="R396" s="566">
        <v>0</v>
      </c>
      <c r="S396" s="208"/>
      <c r="T396" s="566">
        <v>0</v>
      </c>
      <c r="U396" s="566">
        <v>0</v>
      </c>
      <c r="V396" s="566">
        <v>0</v>
      </c>
      <c r="W396" s="566">
        <v>0</v>
      </c>
      <c r="X396" s="566">
        <v>0</v>
      </c>
      <c r="Y396" s="208"/>
      <c r="Z396" s="566">
        <v>0</v>
      </c>
      <c r="AA396" s="566">
        <v>0</v>
      </c>
      <c r="AB396" s="566">
        <v>0</v>
      </c>
      <c r="AC396" s="566">
        <v>0</v>
      </c>
      <c r="AD396" s="566">
        <v>0</v>
      </c>
      <c r="AE396" s="208"/>
      <c r="AF396" s="566">
        <v>0</v>
      </c>
      <c r="AG396" s="566">
        <v>0</v>
      </c>
      <c r="AH396" s="566">
        <v>0</v>
      </c>
      <c r="AI396" s="566">
        <v>0</v>
      </c>
      <c r="AJ396" s="566">
        <v>0</v>
      </c>
      <c r="AK396" s="208"/>
      <c r="AL396" s="566">
        <v>0</v>
      </c>
      <c r="AM396" s="566">
        <v>0</v>
      </c>
      <c r="AN396" s="566">
        <v>0</v>
      </c>
      <c r="AO396" s="566">
        <v>0</v>
      </c>
      <c r="AP396" s="566">
        <v>0</v>
      </c>
      <c r="AQ396" s="208"/>
      <c r="AR396" s="566">
        <v>0</v>
      </c>
      <c r="AS396" s="566">
        <v>0</v>
      </c>
      <c r="AT396" s="566">
        <v>0</v>
      </c>
      <c r="AU396" s="566">
        <v>0</v>
      </c>
      <c r="AV396" s="566">
        <v>0</v>
      </c>
      <c r="AW396" s="208"/>
      <c r="AX396" s="566">
        <v>0</v>
      </c>
      <c r="AY396" s="566">
        <v>0</v>
      </c>
      <c r="AZ396" s="566">
        <v>0</v>
      </c>
      <c r="BA396" s="566">
        <v>0</v>
      </c>
      <c r="BB396" s="566">
        <v>0</v>
      </c>
      <c r="BC396" s="208"/>
      <c r="BD396" s="566">
        <v>0</v>
      </c>
      <c r="BE396" s="566">
        <v>0</v>
      </c>
      <c r="BF396" s="566">
        <v>0</v>
      </c>
      <c r="BG396" s="566">
        <v>0</v>
      </c>
      <c r="BH396" s="566">
        <v>0</v>
      </c>
      <c r="BI396" s="208"/>
      <c r="BJ396" s="566">
        <v>0</v>
      </c>
      <c r="BK396" s="566">
        <v>0</v>
      </c>
      <c r="BL396" s="566">
        <v>0</v>
      </c>
      <c r="BM396" s="566">
        <v>0</v>
      </c>
      <c r="BN396" s="566">
        <v>0</v>
      </c>
      <c r="BO396" s="208"/>
      <c r="BP396" s="566">
        <v>0</v>
      </c>
      <c r="BQ396" s="566">
        <v>0</v>
      </c>
      <c r="BR396" s="566">
        <v>0</v>
      </c>
      <c r="BS396" s="566">
        <v>0</v>
      </c>
      <c r="BT396" s="566">
        <v>0</v>
      </c>
      <c r="BU396" s="208"/>
      <c r="BV396" s="566">
        <v>0</v>
      </c>
      <c r="BW396" s="566">
        <v>0</v>
      </c>
      <c r="BX396" s="566">
        <v>0</v>
      </c>
      <c r="BY396" s="566">
        <v>0</v>
      </c>
      <c r="BZ396" s="566">
        <v>0</v>
      </c>
      <c r="CA396" s="208"/>
      <c r="CB396" s="566">
        <v>0</v>
      </c>
      <c r="CC396" s="566">
        <v>0</v>
      </c>
      <c r="CD396" s="566">
        <v>0</v>
      </c>
      <c r="CE396" s="566">
        <v>0</v>
      </c>
      <c r="CF396" s="566">
        <v>0</v>
      </c>
      <c r="CG396" s="208"/>
      <c r="CH396" s="566">
        <v>0</v>
      </c>
      <c r="CI396" s="566">
        <v>0</v>
      </c>
      <c r="CJ396" s="566">
        <v>0</v>
      </c>
      <c r="CK396" s="566">
        <v>0</v>
      </c>
      <c r="CL396" s="566">
        <v>0</v>
      </c>
      <c r="CM396" s="208"/>
    </row>
    <row r="397" spans="1:91" ht="12.75" customHeight="1" x14ac:dyDescent="0.2">
      <c r="A397" s="562" t="s">
        <v>375</v>
      </c>
      <c r="B397" s="566">
        <v>0</v>
      </c>
      <c r="C397" s="566">
        <v>0</v>
      </c>
      <c r="D397" s="566">
        <v>0</v>
      </c>
      <c r="E397" s="566">
        <v>0</v>
      </c>
      <c r="F397" s="566">
        <v>0</v>
      </c>
      <c r="G397" s="208"/>
      <c r="H397" s="566">
        <v>0</v>
      </c>
      <c r="I397" s="566">
        <v>0</v>
      </c>
      <c r="J397" s="566">
        <v>0</v>
      </c>
      <c r="K397" s="566">
        <v>0</v>
      </c>
      <c r="L397" s="566">
        <v>0</v>
      </c>
      <c r="M397" s="208"/>
      <c r="N397" s="566">
        <v>0</v>
      </c>
      <c r="O397" s="566">
        <v>0</v>
      </c>
      <c r="P397" s="566">
        <v>0</v>
      </c>
      <c r="Q397" s="566">
        <v>0</v>
      </c>
      <c r="R397" s="566">
        <v>0</v>
      </c>
      <c r="S397" s="208"/>
      <c r="T397" s="566">
        <v>0</v>
      </c>
      <c r="U397" s="566">
        <v>0</v>
      </c>
      <c r="V397" s="566">
        <v>0</v>
      </c>
      <c r="W397" s="566">
        <v>0</v>
      </c>
      <c r="X397" s="566">
        <v>0</v>
      </c>
      <c r="Y397" s="208"/>
      <c r="Z397" s="566">
        <v>0</v>
      </c>
      <c r="AA397" s="566">
        <v>0</v>
      </c>
      <c r="AB397" s="566">
        <v>0</v>
      </c>
      <c r="AC397" s="566">
        <v>0</v>
      </c>
      <c r="AD397" s="566">
        <v>0</v>
      </c>
      <c r="AE397" s="208"/>
      <c r="AF397" s="566">
        <v>0</v>
      </c>
      <c r="AG397" s="566">
        <v>0</v>
      </c>
      <c r="AH397" s="566">
        <v>0</v>
      </c>
      <c r="AI397" s="566">
        <v>0</v>
      </c>
      <c r="AJ397" s="566">
        <v>0</v>
      </c>
      <c r="AK397" s="208"/>
      <c r="AL397" s="566">
        <v>0</v>
      </c>
      <c r="AM397" s="566">
        <v>0</v>
      </c>
      <c r="AN397" s="566">
        <v>0</v>
      </c>
      <c r="AO397" s="566">
        <v>0</v>
      </c>
      <c r="AP397" s="566">
        <v>0</v>
      </c>
      <c r="AQ397" s="208"/>
      <c r="AR397" s="566">
        <v>0</v>
      </c>
      <c r="AS397" s="566">
        <v>0</v>
      </c>
      <c r="AT397" s="566">
        <v>0</v>
      </c>
      <c r="AU397" s="566">
        <v>0</v>
      </c>
      <c r="AV397" s="566">
        <v>0</v>
      </c>
      <c r="AW397" s="208"/>
      <c r="AX397" s="566">
        <v>0</v>
      </c>
      <c r="AY397" s="566">
        <v>0</v>
      </c>
      <c r="AZ397" s="566">
        <v>0</v>
      </c>
      <c r="BA397" s="566">
        <v>0</v>
      </c>
      <c r="BB397" s="566">
        <v>0</v>
      </c>
      <c r="BC397" s="208"/>
      <c r="BD397" s="566">
        <v>0</v>
      </c>
      <c r="BE397" s="566">
        <v>0</v>
      </c>
      <c r="BF397" s="566">
        <v>0</v>
      </c>
      <c r="BG397" s="566">
        <v>0</v>
      </c>
      <c r="BH397" s="566">
        <v>0</v>
      </c>
      <c r="BI397" s="208"/>
      <c r="BJ397" s="566">
        <v>0</v>
      </c>
      <c r="BK397" s="566">
        <v>0</v>
      </c>
      <c r="BL397" s="566">
        <v>0</v>
      </c>
      <c r="BM397" s="566">
        <v>0</v>
      </c>
      <c r="BN397" s="566">
        <v>0</v>
      </c>
      <c r="BO397" s="208"/>
      <c r="BP397" s="566">
        <v>0</v>
      </c>
      <c r="BQ397" s="566">
        <v>0</v>
      </c>
      <c r="BR397" s="566">
        <v>0</v>
      </c>
      <c r="BS397" s="566">
        <v>0</v>
      </c>
      <c r="BT397" s="566">
        <v>0</v>
      </c>
      <c r="BU397" s="208"/>
      <c r="BV397" s="566">
        <v>0</v>
      </c>
      <c r="BW397" s="566">
        <v>0</v>
      </c>
      <c r="BX397" s="566">
        <v>0</v>
      </c>
      <c r="BY397" s="566">
        <v>0</v>
      </c>
      <c r="BZ397" s="566">
        <v>0</v>
      </c>
      <c r="CA397" s="208"/>
      <c r="CB397" s="566">
        <v>0</v>
      </c>
      <c r="CC397" s="566">
        <v>0</v>
      </c>
      <c r="CD397" s="566">
        <v>0</v>
      </c>
      <c r="CE397" s="566">
        <v>0</v>
      </c>
      <c r="CF397" s="566">
        <v>0</v>
      </c>
      <c r="CG397" s="208"/>
      <c r="CH397" s="566">
        <v>0</v>
      </c>
      <c r="CI397" s="566">
        <v>0</v>
      </c>
      <c r="CJ397" s="566">
        <v>0</v>
      </c>
      <c r="CK397" s="566">
        <v>0</v>
      </c>
      <c r="CL397" s="566">
        <v>0</v>
      </c>
      <c r="CM397" s="208"/>
    </row>
    <row r="398" spans="1:91" ht="12.75" customHeight="1" x14ac:dyDescent="0.2">
      <c r="A398" s="562" t="s">
        <v>376</v>
      </c>
      <c r="B398" s="567">
        <v>5.3295728568168124E-2</v>
      </c>
      <c r="C398" s="566">
        <v>0</v>
      </c>
      <c r="D398" s="566">
        <v>0</v>
      </c>
      <c r="E398" s="566">
        <v>0</v>
      </c>
      <c r="F398" s="566">
        <v>0</v>
      </c>
      <c r="G398" s="208"/>
      <c r="H398" s="567">
        <v>5.3295728568168124E-2</v>
      </c>
      <c r="I398" s="566">
        <v>0</v>
      </c>
      <c r="J398" s="566">
        <v>0</v>
      </c>
      <c r="K398" s="566">
        <v>0</v>
      </c>
      <c r="L398" s="566">
        <v>0</v>
      </c>
      <c r="M398" s="208"/>
      <c r="N398" s="567">
        <v>5.3295728568168124E-2</v>
      </c>
      <c r="O398" s="566">
        <v>0</v>
      </c>
      <c r="P398" s="566">
        <v>0</v>
      </c>
      <c r="Q398" s="566">
        <v>0</v>
      </c>
      <c r="R398" s="566">
        <v>0</v>
      </c>
      <c r="S398" s="208"/>
      <c r="T398" s="567">
        <v>5.3295728568168124E-2</v>
      </c>
      <c r="U398" s="567">
        <v>5.3295728568168124E-2</v>
      </c>
      <c r="V398" s="567">
        <v>5.3295728568168124E-2</v>
      </c>
      <c r="W398" s="567">
        <v>5.3295728568168124E-2</v>
      </c>
      <c r="X398" s="567">
        <v>5.3295728568168124E-2</v>
      </c>
      <c r="Y398" s="208"/>
      <c r="Z398" s="567">
        <v>5.3295728568168124E-2</v>
      </c>
      <c r="AA398" s="567">
        <v>5.3295728568168124E-2</v>
      </c>
      <c r="AB398" s="567">
        <v>5.3295728568168124E-2</v>
      </c>
      <c r="AC398" s="567">
        <v>5.3295728568168124E-2</v>
      </c>
      <c r="AD398" s="567">
        <v>5.3295728568168124E-2</v>
      </c>
      <c r="AE398" s="208"/>
      <c r="AF398" s="567">
        <v>5.3295728568168124E-2</v>
      </c>
      <c r="AG398" s="567">
        <v>5.3295728568168124E-2</v>
      </c>
      <c r="AH398" s="567">
        <v>5.3295728568168124E-2</v>
      </c>
      <c r="AI398" s="567">
        <v>5.3295728568168124E-2</v>
      </c>
      <c r="AJ398" s="567">
        <v>5.3295728568168124E-2</v>
      </c>
      <c r="AK398" s="208"/>
      <c r="AL398" s="567">
        <v>5.3295728568168124E-2</v>
      </c>
      <c r="AM398" s="567">
        <v>5.3295728568168124E-2</v>
      </c>
      <c r="AN398" s="567">
        <v>5.3295728568168124E-2</v>
      </c>
      <c r="AO398" s="567">
        <v>5.3295728568168124E-2</v>
      </c>
      <c r="AP398" s="567">
        <v>5.3295728568168124E-2</v>
      </c>
      <c r="AQ398" s="208"/>
      <c r="AR398" s="567">
        <v>5.3295728568168124E-2</v>
      </c>
      <c r="AS398" s="566">
        <v>0</v>
      </c>
      <c r="AT398" s="566">
        <v>0</v>
      </c>
      <c r="AU398" s="566">
        <v>0</v>
      </c>
      <c r="AV398" s="566">
        <v>0</v>
      </c>
      <c r="AW398" s="208"/>
      <c r="AX398" s="567">
        <v>5.3295728568168124E-2</v>
      </c>
      <c r="AY398" s="567">
        <v>5.3295728568168124E-2</v>
      </c>
      <c r="AZ398" s="567">
        <v>5.3295728568168124E-2</v>
      </c>
      <c r="BA398" s="567">
        <v>5.3295728568168124E-2</v>
      </c>
      <c r="BB398" s="567">
        <v>5.3295728568168124E-2</v>
      </c>
      <c r="BC398" s="208"/>
      <c r="BD398" s="566">
        <v>0</v>
      </c>
      <c r="BE398" s="566">
        <v>0</v>
      </c>
      <c r="BF398" s="566">
        <v>0</v>
      </c>
      <c r="BG398" s="566">
        <v>0</v>
      </c>
      <c r="BH398" s="566">
        <v>0</v>
      </c>
      <c r="BI398" s="208"/>
      <c r="BJ398" s="566">
        <v>0</v>
      </c>
      <c r="BK398" s="566">
        <v>0</v>
      </c>
      <c r="BL398" s="566">
        <v>0</v>
      </c>
      <c r="BM398" s="566">
        <v>0</v>
      </c>
      <c r="BN398" s="566">
        <v>0</v>
      </c>
      <c r="BO398" s="208"/>
      <c r="BP398" s="566">
        <v>0</v>
      </c>
      <c r="BQ398" s="566">
        <v>0</v>
      </c>
      <c r="BR398" s="566">
        <v>0</v>
      </c>
      <c r="BS398" s="566">
        <v>0</v>
      </c>
      <c r="BT398" s="566">
        <v>0</v>
      </c>
      <c r="BU398" s="208"/>
      <c r="BV398" s="566">
        <v>0</v>
      </c>
      <c r="BW398" s="566">
        <v>0</v>
      </c>
      <c r="BX398" s="566">
        <v>0</v>
      </c>
      <c r="BY398" s="566">
        <v>0</v>
      </c>
      <c r="BZ398" s="566">
        <v>0</v>
      </c>
      <c r="CA398" s="208"/>
      <c r="CB398" s="566">
        <v>0</v>
      </c>
      <c r="CC398" s="566">
        <v>0</v>
      </c>
      <c r="CD398" s="566">
        <v>0</v>
      </c>
      <c r="CE398" s="566">
        <v>0</v>
      </c>
      <c r="CF398" s="566">
        <v>0</v>
      </c>
      <c r="CG398" s="208"/>
      <c r="CH398" s="566">
        <v>0</v>
      </c>
      <c r="CI398" s="566">
        <v>0</v>
      </c>
      <c r="CJ398" s="566">
        <v>0</v>
      </c>
      <c r="CK398" s="566">
        <v>0</v>
      </c>
      <c r="CL398" s="566">
        <v>0</v>
      </c>
      <c r="CM398" s="208"/>
    </row>
    <row r="399" spans="1:91" ht="12.75" customHeight="1" x14ac:dyDescent="0.2">
      <c r="A399" s="562" t="s">
        <v>377</v>
      </c>
      <c r="B399" s="566">
        <v>0</v>
      </c>
      <c r="C399" s="566">
        <v>0</v>
      </c>
      <c r="D399" s="566">
        <v>0</v>
      </c>
      <c r="E399" s="566">
        <v>0</v>
      </c>
      <c r="F399" s="566">
        <v>0</v>
      </c>
      <c r="G399" s="208"/>
      <c r="H399" s="566">
        <v>0</v>
      </c>
      <c r="I399" s="566">
        <v>0</v>
      </c>
      <c r="J399" s="566">
        <v>0</v>
      </c>
      <c r="K399" s="566">
        <v>0</v>
      </c>
      <c r="L399" s="566">
        <v>0</v>
      </c>
      <c r="M399" s="208"/>
      <c r="N399" s="566">
        <v>0</v>
      </c>
      <c r="O399" s="566">
        <v>0</v>
      </c>
      <c r="P399" s="566">
        <v>0</v>
      </c>
      <c r="Q399" s="566">
        <v>0</v>
      </c>
      <c r="R399" s="566">
        <v>0</v>
      </c>
      <c r="S399" s="208"/>
      <c r="T399" s="566">
        <v>0</v>
      </c>
      <c r="U399" s="566">
        <v>0</v>
      </c>
      <c r="V399" s="566">
        <v>0</v>
      </c>
      <c r="W399" s="566">
        <v>0</v>
      </c>
      <c r="X399" s="566">
        <v>0</v>
      </c>
      <c r="Y399" s="208"/>
      <c r="Z399" s="566">
        <v>0</v>
      </c>
      <c r="AA399" s="566">
        <v>0</v>
      </c>
      <c r="AB399" s="566">
        <v>0</v>
      </c>
      <c r="AC399" s="566">
        <v>0</v>
      </c>
      <c r="AD399" s="566">
        <v>0</v>
      </c>
      <c r="AE399" s="208"/>
      <c r="AF399" s="566">
        <v>0</v>
      </c>
      <c r="AG399" s="566">
        <v>0</v>
      </c>
      <c r="AH399" s="566">
        <v>0</v>
      </c>
      <c r="AI399" s="566">
        <v>0</v>
      </c>
      <c r="AJ399" s="566">
        <v>0</v>
      </c>
      <c r="AK399" s="208"/>
      <c r="AL399" s="566">
        <v>0</v>
      </c>
      <c r="AM399" s="566">
        <v>0</v>
      </c>
      <c r="AN399" s="566">
        <v>0</v>
      </c>
      <c r="AO399" s="566">
        <v>0</v>
      </c>
      <c r="AP399" s="566">
        <v>0</v>
      </c>
      <c r="AQ399" s="208"/>
      <c r="AR399" s="566">
        <v>0</v>
      </c>
      <c r="AS399" s="566">
        <v>0</v>
      </c>
      <c r="AT399" s="566">
        <v>0</v>
      </c>
      <c r="AU399" s="566">
        <v>0</v>
      </c>
      <c r="AV399" s="566">
        <v>0</v>
      </c>
      <c r="AW399" s="208"/>
      <c r="AX399" s="566">
        <v>0</v>
      </c>
      <c r="AY399" s="566">
        <v>0</v>
      </c>
      <c r="AZ399" s="566">
        <v>0</v>
      </c>
      <c r="BA399" s="566">
        <v>0</v>
      </c>
      <c r="BB399" s="566">
        <v>0</v>
      </c>
      <c r="BC399" s="208"/>
      <c r="BD399" s="566">
        <v>0</v>
      </c>
      <c r="BE399" s="566">
        <v>0</v>
      </c>
      <c r="BF399" s="566">
        <v>0</v>
      </c>
      <c r="BG399" s="566">
        <v>0</v>
      </c>
      <c r="BH399" s="566">
        <v>0</v>
      </c>
      <c r="BI399" s="208"/>
      <c r="BJ399" s="566">
        <v>0</v>
      </c>
      <c r="BK399" s="566">
        <v>0</v>
      </c>
      <c r="BL399" s="566">
        <v>0</v>
      </c>
      <c r="BM399" s="566">
        <v>0</v>
      </c>
      <c r="BN399" s="566">
        <v>0</v>
      </c>
      <c r="BO399" s="208"/>
      <c r="BP399" s="566">
        <v>0</v>
      </c>
      <c r="BQ399" s="566">
        <v>0</v>
      </c>
      <c r="BR399" s="566">
        <v>0</v>
      </c>
      <c r="BS399" s="566">
        <v>0</v>
      </c>
      <c r="BT399" s="566">
        <v>0</v>
      </c>
      <c r="BU399" s="208"/>
      <c r="BV399" s="566">
        <v>0</v>
      </c>
      <c r="BW399" s="566">
        <v>0</v>
      </c>
      <c r="BX399" s="566">
        <v>0</v>
      </c>
      <c r="BY399" s="566">
        <v>0</v>
      </c>
      <c r="BZ399" s="566">
        <v>0</v>
      </c>
      <c r="CA399" s="208"/>
      <c r="CB399" s="566">
        <v>0</v>
      </c>
      <c r="CC399" s="566">
        <v>0</v>
      </c>
      <c r="CD399" s="566">
        <v>0</v>
      </c>
      <c r="CE399" s="566">
        <v>0</v>
      </c>
      <c r="CF399" s="566">
        <v>0</v>
      </c>
      <c r="CG399" s="208"/>
      <c r="CH399" s="566">
        <v>0</v>
      </c>
      <c r="CI399" s="566">
        <v>0</v>
      </c>
      <c r="CJ399" s="566">
        <v>0</v>
      </c>
      <c r="CK399" s="566">
        <v>0</v>
      </c>
      <c r="CL399" s="566">
        <v>0</v>
      </c>
      <c r="CM399" s="208"/>
    </row>
    <row r="400" spans="1:91" ht="12.75" customHeight="1" x14ac:dyDescent="0.2">
      <c r="A400" s="562" t="s">
        <v>378</v>
      </c>
      <c r="B400" s="566">
        <v>0</v>
      </c>
      <c r="C400" s="566">
        <v>0</v>
      </c>
      <c r="D400" s="566">
        <v>0</v>
      </c>
      <c r="E400" s="566">
        <v>0</v>
      </c>
      <c r="F400" s="566">
        <v>0</v>
      </c>
      <c r="G400" s="208"/>
      <c r="H400" s="566">
        <v>0</v>
      </c>
      <c r="I400" s="566">
        <v>0</v>
      </c>
      <c r="J400" s="566">
        <v>0</v>
      </c>
      <c r="K400" s="566">
        <v>0</v>
      </c>
      <c r="L400" s="566">
        <v>0</v>
      </c>
      <c r="M400" s="208"/>
      <c r="N400" s="566">
        <v>0</v>
      </c>
      <c r="O400" s="566">
        <v>0</v>
      </c>
      <c r="P400" s="566">
        <v>0</v>
      </c>
      <c r="Q400" s="566">
        <v>0</v>
      </c>
      <c r="R400" s="566">
        <v>0</v>
      </c>
      <c r="S400" s="208"/>
      <c r="T400" s="566">
        <v>0</v>
      </c>
      <c r="U400" s="566">
        <v>0</v>
      </c>
      <c r="V400" s="566">
        <v>0</v>
      </c>
      <c r="W400" s="566">
        <v>0</v>
      </c>
      <c r="X400" s="566">
        <v>0</v>
      </c>
      <c r="Y400" s="208"/>
      <c r="Z400" s="566">
        <v>0</v>
      </c>
      <c r="AA400" s="566">
        <v>0</v>
      </c>
      <c r="AB400" s="566">
        <v>0</v>
      </c>
      <c r="AC400" s="566">
        <v>0</v>
      </c>
      <c r="AD400" s="566">
        <v>0</v>
      </c>
      <c r="AE400" s="208"/>
      <c r="AF400" s="566">
        <v>0</v>
      </c>
      <c r="AG400" s="566">
        <v>0</v>
      </c>
      <c r="AH400" s="566">
        <v>0</v>
      </c>
      <c r="AI400" s="566">
        <v>0</v>
      </c>
      <c r="AJ400" s="566">
        <v>0</v>
      </c>
      <c r="AK400" s="208"/>
      <c r="AL400" s="566">
        <v>0</v>
      </c>
      <c r="AM400" s="566">
        <v>0</v>
      </c>
      <c r="AN400" s="566">
        <v>0</v>
      </c>
      <c r="AO400" s="566">
        <v>0</v>
      </c>
      <c r="AP400" s="566">
        <v>0</v>
      </c>
      <c r="AQ400" s="208"/>
      <c r="AR400" s="566">
        <v>0</v>
      </c>
      <c r="AS400" s="566">
        <v>0</v>
      </c>
      <c r="AT400" s="566">
        <v>0</v>
      </c>
      <c r="AU400" s="566">
        <v>0</v>
      </c>
      <c r="AV400" s="566">
        <v>0</v>
      </c>
      <c r="AW400" s="208"/>
      <c r="AX400" s="566">
        <v>0</v>
      </c>
      <c r="AY400" s="566">
        <v>0</v>
      </c>
      <c r="AZ400" s="566">
        <v>0</v>
      </c>
      <c r="BA400" s="566">
        <v>0</v>
      </c>
      <c r="BB400" s="566">
        <v>0</v>
      </c>
      <c r="BC400" s="208"/>
      <c r="BD400" s="566">
        <v>0</v>
      </c>
      <c r="BE400" s="566">
        <v>0</v>
      </c>
      <c r="BF400" s="566">
        <v>0</v>
      </c>
      <c r="BG400" s="566">
        <v>0</v>
      </c>
      <c r="BH400" s="566">
        <v>0</v>
      </c>
      <c r="BI400" s="208"/>
      <c r="BJ400" s="566">
        <v>0</v>
      </c>
      <c r="BK400" s="566">
        <v>0</v>
      </c>
      <c r="BL400" s="566">
        <v>0</v>
      </c>
      <c r="BM400" s="566">
        <v>0</v>
      </c>
      <c r="BN400" s="566">
        <v>0</v>
      </c>
      <c r="BO400" s="208"/>
      <c r="BP400" s="566">
        <v>0</v>
      </c>
      <c r="BQ400" s="566">
        <v>0</v>
      </c>
      <c r="BR400" s="566">
        <v>0</v>
      </c>
      <c r="BS400" s="566">
        <v>0</v>
      </c>
      <c r="BT400" s="566">
        <v>0</v>
      </c>
      <c r="BU400" s="208"/>
      <c r="BV400" s="566">
        <v>0</v>
      </c>
      <c r="BW400" s="566">
        <v>0</v>
      </c>
      <c r="BX400" s="566">
        <v>0</v>
      </c>
      <c r="BY400" s="566">
        <v>0</v>
      </c>
      <c r="BZ400" s="566">
        <v>0</v>
      </c>
      <c r="CA400" s="208"/>
      <c r="CB400" s="566">
        <v>0</v>
      </c>
      <c r="CC400" s="566">
        <v>0</v>
      </c>
      <c r="CD400" s="566">
        <v>0</v>
      </c>
      <c r="CE400" s="566">
        <v>0</v>
      </c>
      <c r="CF400" s="566">
        <v>0</v>
      </c>
      <c r="CG400" s="208"/>
      <c r="CH400" s="566">
        <v>0</v>
      </c>
      <c r="CI400" s="566">
        <v>0</v>
      </c>
      <c r="CJ400" s="566">
        <v>0</v>
      </c>
      <c r="CK400" s="566">
        <v>0</v>
      </c>
      <c r="CL400" s="566">
        <v>0</v>
      </c>
      <c r="CM400" s="208"/>
    </row>
    <row r="401" spans="1:91" ht="12.75" customHeight="1" x14ac:dyDescent="0.2">
      <c r="A401" s="562" t="s">
        <v>379</v>
      </c>
      <c r="B401" s="566">
        <v>0</v>
      </c>
      <c r="C401" s="566">
        <v>0</v>
      </c>
      <c r="D401" s="566">
        <v>0</v>
      </c>
      <c r="E401" s="566">
        <v>0</v>
      </c>
      <c r="F401" s="566">
        <v>0</v>
      </c>
      <c r="G401" s="208"/>
      <c r="H401" s="566">
        <v>0</v>
      </c>
      <c r="I401" s="566">
        <v>0</v>
      </c>
      <c r="J401" s="566">
        <v>0</v>
      </c>
      <c r="K401" s="566">
        <v>0</v>
      </c>
      <c r="L401" s="566">
        <v>0</v>
      </c>
      <c r="M401" s="208"/>
      <c r="N401" s="566">
        <v>0</v>
      </c>
      <c r="O401" s="566">
        <v>0</v>
      </c>
      <c r="P401" s="566">
        <v>0</v>
      </c>
      <c r="Q401" s="566">
        <v>0</v>
      </c>
      <c r="R401" s="566">
        <v>0</v>
      </c>
      <c r="S401" s="208"/>
      <c r="T401" s="566">
        <v>0</v>
      </c>
      <c r="U401" s="566">
        <v>0</v>
      </c>
      <c r="V401" s="566">
        <v>0</v>
      </c>
      <c r="W401" s="566">
        <v>0</v>
      </c>
      <c r="X401" s="566">
        <v>0</v>
      </c>
      <c r="Y401" s="208"/>
      <c r="Z401" s="566">
        <v>0</v>
      </c>
      <c r="AA401" s="566">
        <v>0</v>
      </c>
      <c r="AB401" s="566">
        <v>0</v>
      </c>
      <c r="AC401" s="566">
        <v>0</v>
      </c>
      <c r="AD401" s="566">
        <v>0</v>
      </c>
      <c r="AE401" s="208"/>
      <c r="AF401" s="566">
        <v>0</v>
      </c>
      <c r="AG401" s="566">
        <v>0</v>
      </c>
      <c r="AH401" s="566">
        <v>0</v>
      </c>
      <c r="AI401" s="566">
        <v>0</v>
      </c>
      <c r="AJ401" s="566">
        <v>0</v>
      </c>
      <c r="AK401" s="208"/>
      <c r="AL401" s="566">
        <v>0</v>
      </c>
      <c r="AM401" s="566">
        <v>0</v>
      </c>
      <c r="AN401" s="566">
        <v>0</v>
      </c>
      <c r="AO401" s="566">
        <v>0</v>
      </c>
      <c r="AP401" s="566">
        <v>0</v>
      </c>
      <c r="AQ401" s="208"/>
      <c r="AR401" s="566">
        <v>0</v>
      </c>
      <c r="AS401" s="566">
        <v>0</v>
      </c>
      <c r="AT401" s="566">
        <v>0</v>
      </c>
      <c r="AU401" s="566">
        <v>0</v>
      </c>
      <c r="AV401" s="566">
        <v>0</v>
      </c>
      <c r="AW401" s="208"/>
      <c r="AX401" s="566">
        <v>0</v>
      </c>
      <c r="AY401" s="566">
        <v>0</v>
      </c>
      <c r="AZ401" s="566">
        <v>0</v>
      </c>
      <c r="BA401" s="566">
        <v>0</v>
      </c>
      <c r="BB401" s="566">
        <v>0</v>
      </c>
      <c r="BC401" s="208"/>
      <c r="BD401" s="566">
        <v>0</v>
      </c>
      <c r="BE401" s="566">
        <v>0</v>
      </c>
      <c r="BF401" s="566">
        <v>0</v>
      </c>
      <c r="BG401" s="566">
        <v>0</v>
      </c>
      <c r="BH401" s="566">
        <v>0</v>
      </c>
      <c r="BI401" s="208"/>
      <c r="BJ401" s="566">
        <v>0</v>
      </c>
      <c r="BK401" s="566">
        <v>0</v>
      </c>
      <c r="BL401" s="566">
        <v>0</v>
      </c>
      <c r="BM401" s="566">
        <v>0</v>
      </c>
      <c r="BN401" s="566">
        <v>0</v>
      </c>
      <c r="BO401" s="208"/>
      <c r="BP401" s="566">
        <v>0</v>
      </c>
      <c r="BQ401" s="566">
        <v>0</v>
      </c>
      <c r="BR401" s="566">
        <v>0</v>
      </c>
      <c r="BS401" s="566">
        <v>0</v>
      </c>
      <c r="BT401" s="566">
        <v>0</v>
      </c>
      <c r="BU401" s="208"/>
      <c r="BV401" s="566">
        <v>0</v>
      </c>
      <c r="BW401" s="566">
        <v>0</v>
      </c>
      <c r="BX401" s="566">
        <v>0</v>
      </c>
      <c r="BY401" s="566">
        <v>0</v>
      </c>
      <c r="BZ401" s="566">
        <v>0</v>
      </c>
      <c r="CA401" s="208"/>
      <c r="CB401" s="566">
        <v>0</v>
      </c>
      <c r="CC401" s="566">
        <v>0</v>
      </c>
      <c r="CD401" s="566">
        <v>0</v>
      </c>
      <c r="CE401" s="566">
        <v>0</v>
      </c>
      <c r="CF401" s="566">
        <v>0</v>
      </c>
      <c r="CG401" s="208"/>
      <c r="CH401" s="566">
        <v>0</v>
      </c>
      <c r="CI401" s="566">
        <v>0</v>
      </c>
      <c r="CJ401" s="566">
        <v>0</v>
      </c>
      <c r="CK401" s="566">
        <v>0</v>
      </c>
      <c r="CL401" s="566">
        <v>0</v>
      </c>
      <c r="CM401" s="208"/>
    </row>
    <row r="402" spans="1:91" ht="12.75" customHeight="1" x14ac:dyDescent="0.2">
      <c r="A402" s="562" t="s">
        <v>380</v>
      </c>
      <c r="B402" s="566">
        <v>0</v>
      </c>
      <c r="C402" s="566">
        <v>0</v>
      </c>
      <c r="D402" s="566">
        <v>0</v>
      </c>
      <c r="E402" s="566">
        <v>0</v>
      </c>
      <c r="F402" s="566">
        <v>0</v>
      </c>
      <c r="G402" s="208"/>
      <c r="H402" s="566">
        <v>0</v>
      </c>
      <c r="I402" s="566">
        <v>0</v>
      </c>
      <c r="J402" s="566">
        <v>0</v>
      </c>
      <c r="K402" s="566">
        <v>0</v>
      </c>
      <c r="L402" s="566">
        <v>0</v>
      </c>
      <c r="M402" s="208"/>
      <c r="N402" s="566">
        <v>0</v>
      </c>
      <c r="O402" s="566">
        <v>0</v>
      </c>
      <c r="P402" s="566">
        <v>0</v>
      </c>
      <c r="Q402" s="566">
        <v>0</v>
      </c>
      <c r="R402" s="566">
        <v>0</v>
      </c>
      <c r="S402" s="208"/>
      <c r="T402" s="566">
        <v>0</v>
      </c>
      <c r="U402" s="566">
        <v>0</v>
      </c>
      <c r="V402" s="566">
        <v>0</v>
      </c>
      <c r="W402" s="566">
        <v>0</v>
      </c>
      <c r="X402" s="566">
        <v>0</v>
      </c>
      <c r="Y402" s="208"/>
      <c r="Z402" s="566">
        <v>0</v>
      </c>
      <c r="AA402" s="566">
        <v>0</v>
      </c>
      <c r="AB402" s="566">
        <v>0</v>
      </c>
      <c r="AC402" s="566">
        <v>0</v>
      </c>
      <c r="AD402" s="566">
        <v>0</v>
      </c>
      <c r="AE402" s="208"/>
      <c r="AF402" s="566">
        <v>0</v>
      </c>
      <c r="AG402" s="566">
        <v>0</v>
      </c>
      <c r="AH402" s="566">
        <v>0</v>
      </c>
      <c r="AI402" s="566">
        <v>0</v>
      </c>
      <c r="AJ402" s="566">
        <v>0</v>
      </c>
      <c r="AK402" s="208"/>
      <c r="AL402" s="566">
        <v>0</v>
      </c>
      <c r="AM402" s="566">
        <v>0</v>
      </c>
      <c r="AN402" s="566">
        <v>0</v>
      </c>
      <c r="AO402" s="566">
        <v>0</v>
      </c>
      <c r="AP402" s="566">
        <v>0</v>
      </c>
      <c r="AQ402" s="208"/>
      <c r="AR402" s="566">
        <v>0</v>
      </c>
      <c r="AS402" s="566">
        <v>0</v>
      </c>
      <c r="AT402" s="566">
        <v>0</v>
      </c>
      <c r="AU402" s="566">
        <v>0</v>
      </c>
      <c r="AV402" s="566">
        <v>0</v>
      </c>
      <c r="AW402" s="208"/>
      <c r="AX402" s="566">
        <v>0</v>
      </c>
      <c r="AY402" s="566">
        <v>0</v>
      </c>
      <c r="AZ402" s="566">
        <v>0</v>
      </c>
      <c r="BA402" s="566">
        <v>0</v>
      </c>
      <c r="BB402" s="566">
        <v>0</v>
      </c>
      <c r="BC402" s="208"/>
      <c r="BD402" s="566">
        <v>0</v>
      </c>
      <c r="BE402" s="566">
        <v>0</v>
      </c>
      <c r="BF402" s="566">
        <v>0</v>
      </c>
      <c r="BG402" s="566">
        <v>0</v>
      </c>
      <c r="BH402" s="566">
        <v>0</v>
      </c>
      <c r="BI402" s="208"/>
      <c r="BJ402" s="566">
        <v>0</v>
      </c>
      <c r="BK402" s="566">
        <v>0</v>
      </c>
      <c r="BL402" s="566">
        <v>0</v>
      </c>
      <c r="BM402" s="566">
        <v>0</v>
      </c>
      <c r="BN402" s="566">
        <v>0</v>
      </c>
      <c r="BO402" s="208"/>
      <c r="BP402" s="566">
        <v>0</v>
      </c>
      <c r="BQ402" s="566">
        <v>0</v>
      </c>
      <c r="BR402" s="566">
        <v>0</v>
      </c>
      <c r="BS402" s="566">
        <v>0</v>
      </c>
      <c r="BT402" s="566">
        <v>0</v>
      </c>
      <c r="BU402" s="208"/>
      <c r="BV402" s="566">
        <v>0</v>
      </c>
      <c r="BW402" s="566">
        <v>0</v>
      </c>
      <c r="BX402" s="566">
        <v>0</v>
      </c>
      <c r="BY402" s="566">
        <v>0</v>
      </c>
      <c r="BZ402" s="566">
        <v>0</v>
      </c>
      <c r="CA402" s="208"/>
      <c r="CB402" s="566">
        <v>0</v>
      </c>
      <c r="CC402" s="566">
        <v>0</v>
      </c>
      <c r="CD402" s="566">
        <v>0</v>
      </c>
      <c r="CE402" s="566">
        <v>0</v>
      </c>
      <c r="CF402" s="566">
        <v>0</v>
      </c>
      <c r="CG402" s="208"/>
      <c r="CH402" s="566">
        <v>0</v>
      </c>
      <c r="CI402" s="566">
        <v>0</v>
      </c>
      <c r="CJ402" s="566">
        <v>0</v>
      </c>
      <c r="CK402" s="566">
        <v>0</v>
      </c>
      <c r="CL402" s="566">
        <v>0</v>
      </c>
      <c r="CM402" s="208"/>
    </row>
    <row r="403" spans="1:91" ht="12.75" customHeight="1" x14ac:dyDescent="0.2">
      <c r="A403" s="562" t="s">
        <v>381</v>
      </c>
      <c r="B403" s="566">
        <v>0</v>
      </c>
      <c r="C403" s="566">
        <v>0</v>
      </c>
      <c r="D403" s="566">
        <v>0</v>
      </c>
      <c r="E403" s="566">
        <v>0</v>
      </c>
      <c r="F403" s="566">
        <v>0</v>
      </c>
      <c r="G403" s="208"/>
      <c r="H403" s="566">
        <v>0</v>
      </c>
      <c r="I403" s="566">
        <v>0</v>
      </c>
      <c r="J403" s="566">
        <v>0</v>
      </c>
      <c r="K403" s="566">
        <v>0</v>
      </c>
      <c r="L403" s="566">
        <v>0</v>
      </c>
      <c r="M403" s="208"/>
      <c r="N403" s="566">
        <v>0</v>
      </c>
      <c r="O403" s="566">
        <v>0</v>
      </c>
      <c r="P403" s="566">
        <v>0</v>
      </c>
      <c r="Q403" s="566">
        <v>0</v>
      </c>
      <c r="R403" s="566">
        <v>0</v>
      </c>
      <c r="S403" s="208"/>
      <c r="T403" s="566">
        <v>0</v>
      </c>
      <c r="U403" s="566">
        <v>0</v>
      </c>
      <c r="V403" s="566">
        <v>0</v>
      </c>
      <c r="W403" s="566">
        <v>0</v>
      </c>
      <c r="X403" s="566">
        <v>0</v>
      </c>
      <c r="Y403" s="208"/>
      <c r="Z403" s="566">
        <v>0</v>
      </c>
      <c r="AA403" s="566">
        <v>0</v>
      </c>
      <c r="AB403" s="566">
        <v>0</v>
      </c>
      <c r="AC403" s="566">
        <v>0</v>
      </c>
      <c r="AD403" s="566">
        <v>0</v>
      </c>
      <c r="AE403" s="208"/>
      <c r="AF403" s="566">
        <v>0</v>
      </c>
      <c r="AG403" s="566">
        <v>0</v>
      </c>
      <c r="AH403" s="566">
        <v>0</v>
      </c>
      <c r="AI403" s="566">
        <v>0</v>
      </c>
      <c r="AJ403" s="566">
        <v>0</v>
      </c>
      <c r="AK403" s="208"/>
      <c r="AL403" s="566">
        <v>0</v>
      </c>
      <c r="AM403" s="566">
        <v>0</v>
      </c>
      <c r="AN403" s="566">
        <v>0</v>
      </c>
      <c r="AO403" s="566">
        <v>0</v>
      </c>
      <c r="AP403" s="566">
        <v>0</v>
      </c>
      <c r="AQ403" s="208"/>
      <c r="AR403" s="566">
        <v>0</v>
      </c>
      <c r="AS403" s="566">
        <v>0</v>
      </c>
      <c r="AT403" s="566">
        <v>0</v>
      </c>
      <c r="AU403" s="566">
        <v>0</v>
      </c>
      <c r="AV403" s="566">
        <v>0</v>
      </c>
      <c r="AW403" s="208"/>
      <c r="AX403" s="566">
        <v>0</v>
      </c>
      <c r="AY403" s="566">
        <v>0</v>
      </c>
      <c r="AZ403" s="566">
        <v>0</v>
      </c>
      <c r="BA403" s="566">
        <v>0</v>
      </c>
      <c r="BB403" s="566">
        <v>0</v>
      </c>
      <c r="BC403" s="208"/>
      <c r="BD403" s="566">
        <v>0</v>
      </c>
      <c r="BE403" s="566">
        <v>0</v>
      </c>
      <c r="BF403" s="566">
        <v>0</v>
      </c>
      <c r="BG403" s="566">
        <v>0</v>
      </c>
      <c r="BH403" s="566">
        <v>0</v>
      </c>
      <c r="BI403" s="208"/>
      <c r="BJ403" s="566">
        <v>0</v>
      </c>
      <c r="BK403" s="566">
        <v>0</v>
      </c>
      <c r="BL403" s="566">
        <v>0</v>
      </c>
      <c r="BM403" s="566">
        <v>0</v>
      </c>
      <c r="BN403" s="566">
        <v>0</v>
      </c>
      <c r="BO403" s="208"/>
      <c r="BP403" s="566">
        <v>0</v>
      </c>
      <c r="BQ403" s="566">
        <v>0</v>
      </c>
      <c r="BR403" s="566">
        <v>0</v>
      </c>
      <c r="BS403" s="566">
        <v>0</v>
      </c>
      <c r="BT403" s="566">
        <v>0</v>
      </c>
      <c r="BU403" s="208"/>
      <c r="BV403" s="566">
        <v>0</v>
      </c>
      <c r="BW403" s="566">
        <v>0</v>
      </c>
      <c r="BX403" s="566">
        <v>0</v>
      </c>
      <c r="BY403" s="566">
        <v>0</v>
      </c>
      <c r="BZ403" s="566">
        <v>0</v>
      </c>
      <c r="CA403" s="208"/>
      <c r="CB403" s="566">
        <v>0</v>
      </c>
      <c r="CC403" s="566">
        <v>0</v>
      </c>
      <c r="CD403" s="566">
        <v>0</v>
      </c>
      <c r="CE403" s="566">
        <v>0</v>
      </c>
      <c r="CF403" s="566">
        <v>0</v>
      </c>
      <c r="CG403" s="208"/>
      <c r="CH403" s="566">
        <v>0</v>
      </c>
      <c r="CI403" s="566">
        <v>0</v>
      </c>
      <c r="CJ403" s="566">
        <v>0</v>
      </c>
      <c r="CK403" s="566">
        <v>0</v>
      </c>
      <c r="CL403" s="566">
        <v>0</v>
      </c>
      <c r="CM403" s="208"/>
    </row>
    <row r="404" spans="1:91" ht="12.75" customHeight="1" x14ac:dyDescent="0.2">
      <c r="A404" s="562" t="s">
        <v>382</v>
      </c>
      <c r="B404" s="566">
        <v>0</v>
      </c>
      <c r="C404" s="566">
        <v>0</v>
      </c>
      <c r="D404" s="566">
        <v>0</v>
      </c>
      <c r="E404" s="566">
        <v>0</v>
      </c>
      <c r="F404" s="566">
        <v>0</v>
      </c>
      <c r="G404" s="208"/>
      <c r="H404" s="566">
        <v>0</v>
      </c>
      <c r="I404" s="566">
        <v>0</v>
      </c>
      <c r="J404" s="566">
        <v>0</v>
      </c>
      <c r="K404" s="566">
        <v>0</v>
      </c>
      <c r="L404" s="566">
        <v>0</v>
      </c>
      <c r="M404" s="208"/>
      <c r="N404" s="566">
        <v>0</v>
      </c>
      <c r="O404" s="566">
        <v>0</v>
      </c>
      <c r="P404" s="566">
        <v>0</v>
      </c>
      <c r="Q404" s="566">
        <v>0</v>
      </c>
      <c r="R404" s="566">
        <v>0</v>
      </c>
      <c r="S404" s="208"/>
      <c r="T404" s="566">
        <v>0</v>
      </c>
      <c r="U404" s="566">
        <v>0</v>
      </c>
      <c r="V404" s="566">
        <v>0</v>
      </c>
      <c r="W404" s="566">
        <v>0</v>
      </c>
      <c r="X404" s="566">
        <v>0</v>
      </c>
      <c r="Y404" s="208"/>
      <c r="Z404" s="566">
        <v>0</v>
      </c>
      <c r="AA404" s="566">
        <v>0</v>
      </c>
      <c r="AB404" s="566">
        <v>0</v>
      </c>
      <c r="AC404" s="566">
        <v>0</v>
      </c>
      <c r="AD404" s="566">
        <v>0</v>
      </c>
      <c r="AE404" s="208"/>
      <c r="AF404" s="566">
        <v>0</v>
      </c>
      <c r="AG404" s="566">
        <v>0</v>
      </c>
      <c r="AH404" s="566">
        <v>0</v>
      </c>
      <c r="AI404" s="566">
        <v>0</v>
      </c>
      <c r="AJ404" s="566">
        <v>0</v>
      </c>
      <c r="AK404" s="208"/>
      <c r="AL404" s="566">
        <v>0</v>
      </c>
      <c r="AM404" s="566">
        <v>0</v>
      </c>
      <c r="AN404" s="566">
        <v>0</v>
      </c>
      <c r="AO404" s="566">
        <v>0</v>
      </c>
      <c r="AP404" s="566">
        <v>0</v>
      </c>
      <c r="AQ404" s="208"/>
      <c r="AR404" s="566">
        <v>0</v>
      </c>
      <c r="AS404" s="566">
        <v>0</v>
      </c>
      <c r="AT404" s="566">
        <v>0</v>
      </c>
      <c r="AU404" s="566">
        <v>0</v>
      </c>
      <c r="AV404" s="566">
        <v>0</v>
      </c>
      <c r="AW404" s="208"/>
      <c r="AX404" s="566">
        <v>0</v>
      </c>
      <c r="AY404" s="566">
        <v>0</v>
      </c>
      <c r="AZ404" s="566">
        <v>0</v>
      </c>
      <c r="BA404" s="566">
        <v>0</v>
      </c>
      <c r="BB404" s="566">
        <v>0</v>
      </c>
      <c r="BC404" s="208"/>
      <c r="BD404" s="566">
        <v>0</v>
      </c>
      <c r="BE404" s="566">
        <v>0</v>
      </c>
      <c r="BF404" s="566">
        <v>0</v>
      </c>
      <c r="BG404" s="566">
        <v>0</v>
      </c>
      <c r="BH404" s="566">
        <v>0</v>
      </c>
      <c r="BI404" s="208"/>
      <c r="BJ404" s="566">
        <v>0</v>
      </c>
      <c r="BK404" s="566">
        <v>0</v>
      </c>
      <c r="BL404" s="566">
        <v>0</v>
      </c>
      <c r="BM404" s="566">
        <v>0</v>
      </c>
      <c r="BN404" s="566">
        <v>0</v>
      </c>
      <c r="BO404" s="208"/>
      <c r="BP404" s="566">
        <v>0</v>
      </c>
      <c r="BQ404" s="566">
        <v>0</v>
      </c>
      <c r="BR404" s="566">
        <v>0</v>
      </c>
      <c r="BS404" s="566">
        <v>0</v>
      </c>
      <c r="BT404" s="566">
        <v>0</v>
      </c>
      <c r="BU404" s="208"/>
      <c r="BV404" s="566">
        <v>0</v>
      </c>
      <c r="BW404" s="566">
        <v>0</v>
      </c>
      <c r="BX404" s="566">
        <v>0</v>
      </c>
      <c r="BY404" s="566">
        <v>0</v>
      </c>
      <c r="BZ404" s="566">
        <v>0</v>
      </c>
      <c r="CA404" s="208"/>
      <c r="CB404" s="566">
        <v>0</v>
      </c>
      <c r="CC404" s="566">
        <v>0</v>
      </c>
      <c r="CD404" s="566">
        <v>0</v>
      </c>
      <c r="CE404" s="566">
        <v>0</v>
      </c>
      <c r="CF404" s="566">
        <v>0</v>
      </c>
      <c r="CG404" s="208"/>
      <c r="CH404" s="566">
        <v>0</v>
      </c>
      <c r="CI404" s="566">
        <v>0</v>
      </c>
      <c r="CJ404" s="566">
        <v>0</v>
      </c>
      <c r="CK404" s="566">
        <v>0</v>
      </c>
      <c r="CL404" s="566">
        <v>0</v>
      </c>
      <c r="CM404" s="208"/>
    </row>
    <row r="405" spans="1:91" ht="12.75" customHeight="1" x14ac:dyDescent="0.2">
      <c r="A405" s="562" t="s">
        <v>383</v>
      </c>
      <c r="B405" s="566">
        <v>0</v>
      </c>
      <c r="C405" s="566">
        <v>0</v>
      </c>
      <c r="D405" s="566">
        <v>0</v>
      </c>
      <c r="E405" s="566">
        <v>0</v>
      </c>
      <c r="F405" s="566">
        <v>0</v>
      </c>
      <c r="G405" s="208"/>
      <c r="H405" s="566">
        <v>0</v>
      </c>
      <c r="I405" s="566">
        <v>0</v>
      </c>
      <c r="J405" s="566">
        <v>0</v>
      </c>
      <c r="K405" s="566">
        <v>0</v>
      </c>
      <c r="L405" s="566">
        <v>0</v>
      </c>
      <c r="M405" s="208"/>
      <c r="N405" s="566">
        <v>0</v>
      </c>
      <c r="O405" s="566">
        <v>0</v>
      </c>
      <c r="P405" s="566">
        <v>0</v>
      </c>
      <c r="Q405" s="566">
        <v>0</v>
      </c>
      <c r="R405" s="566">
        <v>0</v>
      </c>
      <c r="S405" s="208"/>
      <c r="T405" s="566">
        <v>0</v>
      </c>
      <c r="U405" s="566">
        <v>0</v>
      </c>
      <c r="V405" s="566">
        <v>0</v>
      </c>
      <c r="W405" s="566">
        <v>0</v>
      </c>
      <c r="X405" s="566">
        <v>0</v>
      </c>
      <c r="Y405" s="208"/>
      <c r="Z405" s="566">
        <v>0</v>
      </c>
      <c r="AA405" s="566">
        <v>0</v>
      </c>
      <c r="AB405" s="566">
        <v>0</v>
      </c>
      <c r="AC405" s="566">
        <v>0</v>
      </c>
      <c r="AD405" s="566">
        <v>0</v>
      </c>
      <c r="AE405" s="208"/>
      <c r="AF405" s="566">
        <v>0</v>
      </c>
      <c r="AG405" s="566">
        <v>0</v>
      </c>
      <c r="AH405" s="566">
        <v>0</v>
      </c>
      <c r="AI405" s="566">
        <v>0</v>
      </c>
      <c r="AJ405" s="566">
        <v>0</v>
      </c>
      <c r="AK405" s="208"/>
      <c r="AL405" s="566">
        <v>0</v>
      </c>
      <c r="AM405" s="566">
        <v>0</v>
      </c>
      <c r="AN405" s="566">
        <v>0</v>
      </c>
      <c r="AO405" s="566">
        <v>0</v>
      </c>
      <c r="AP405" s="566">
        <v>0</v>
      </c>
      <c r="AQ405" s="208"/>
      <c r="AR405" s="566">
        <v>0</v>
      </c>
      <c r="AS405" s="566">
        <v>0</v>
      </c>
      <c r="AT405" s="566">
        <v>0</v>
      </c>
      <c r="AU405" s="566">
        <v>0</v>
      </c>
      <c r="AV405" s="566">
        <v>0</v>
      </c>
      <c r="AW405" s="208"/>
      <c r="AX405" s="566">
        <v>0</v>
      </c>
      <c r="AY405" s="566">
        <v>0</v>
      </c>
      <c r="AZ405" s="566">
        <v>0</v>
      </c>
      <c r="BA405" s="566">
        <v>0</v>
      </c>
      <c r="BB405" s="566">
        <v>0</v>
      </c>
      <c r="BC405" s="208"/>
      <c r="BD405" s="566">
        <v>0</v>
      </c>
      <c r="BE405" s="566">
        <v>0</v>
      </c>
      <c r="BF405" s="566">
        <v>0</v>
      </c>
      <c r="BG405" s="566">
        <v>0</v>
      </c>
      <c r="BH405" s="566">
        <v>0</v>
      </c>
      <c r="BI405" s="208"/>
      <c r="BJ405" s="566">
        <v>0</v>
      </c>
      <c r="BK405" s="566">
        <v>0</v>
      </c>
      <c r="BL405" s="566">
        <v>0</v>
      </c>
      <c r="BM405" s="566">
        <v>0</v>
      </c>
      <c r="BN405" s="566">
        <v>0</v>
      </c>
      <c r="BO405" s="208"/>
      <c r="BP405" s="566">
        <v>0</v>
      </c>
      <c r="BQ405" s="566">
        <v>0</v>
      </c>
      <c r="BR405" s="566">
        <v>0</v>
      </c>
      <c r="BS405" s="566">
        <v>0</v>
      </c>
      <c r="BT405" s="566">
        <v>0</v>
      </c>
      <c r="BU405" s="208"/>
      <c r="BV405" s="566">
        <v>0</v>
      </c>
      <c r="BW405" s="566">
        <v>0</v>
      </c>
      <c r="BX405" s="566">
        <v>0</v>
      </c>
      <c r="BY405" s="566">
        <v>0</v>
      </c>
      <c r="BZ405" s="566">
        <v>0</v>
      </c>
      <c r="CA405" s="208"/>
      <c r="CB405" s="566">
        <v>0</v>
      </c>
      <c r="CC405" s="566">
        <v>0</v>
      </c>
      <c r="CD405" s="566">
        <v>0</v>
      </c>
      <c r="CE405" s="566">
        <v>0</v>
      </c>
      <c r="CF405" s="566">
        <v>0</v>
      </c>
      <c r="CG405" s="208"/>
      <c r="CH405" s="566">
        <v>0</v>
      </c>
      <c r="CI405" s="566">
        <v>0</v>
      </c>
      <c r="CJ405" s="566">
        <v>0</v>
      </c>
      <c r="CK405" s="566">
        <v>0</v>
      </c>
      <c r="CL405" s="566">
        <v>0</v>
      </c>
      <c r="CM405" s="208"/>
    </row>
    <row r="406" spans="1:91" ht="12.75" customHeight="1" x14ac:dyDescent="0.2">
      <c r="A406" s="562" t="s">
        <v>384</v>
      </c>
      <c r="B406" s="566">
        <v>0</v>
      </c>
      <c r="C406" s="566">
        <v>0</v>
      </c>
      <c r="D406" s="566">
        <v>0</v>
      </c>
      <c r="E406" s="566">
        <v>0</v>
      </c>
      <c r="F406" s="566">
        <v>0</v>
      </c>
      <c r="G406" s="208"/>
      <c r="H406" s="566">
        <v>0</v>
      </c>
      <c r="I406" s="566">
        <v>0</v>
      </c>
      <c r="J406" s="566">
        <v>0</v>
      </c>
      <c r="K406" s="566">
        <v>0</v>
      </c>
      <c r="L406" s="566">
        <v>0</v>
      </c>
      <c r="M406" s="208"/>
      <c r="N406" s="566">
        <v>0</v>
      </c>
      <c r="O406" s="566">
        <v>0</v>
      </c>
      <c r="P406" s="566">
        <v>0</v>
      </c>
      <c r="Q406" s="566">
        <v>0</v>
      </c>
      <c r="R406" s="566">
        <v>0</v>
      </c>
      <c r="S406" s="208"/>
      <c r="T406" s="566">
        <v>0</v>
      </c>
      <c r="U406" s="566">
        <v>0</v>
      </c>
      <c r="V406" s="566">
        <v>0</v>
      </c>
      <c r="W406" s="566">
        <v>0</v>
      </c>
      <c r="X406" s="566">
        <v>0</v>
      </c>
      <c r="Y406" s="208"/>
      <c r="Z406" s="566">
        <v>0</v>
      </c>
      <c r="AA406" s="566">
        <v>0</v>
      </c>
      <c r="AB406" s="566">
        <v>0</v>
      </c>
      <c r="AC406" s="566">
        <v>0</v>
      </c>
      <c r="AD406" s="566">
        <v>0</v>
      </c>
      <c r="AE406" s="208"/>
      <c r="AF406" s="566">
        <v>0</v>
      </c>
      <c r="AG406" s="566">
        <v>0</v>
      </c>
      <c r="AH406" s="566">
        <v>0</v>
      </c>
      <c r="AI406" s="566">
        <v>0</v>
      </c>
      <c r="AJ406" s="566">
        <v>0</v>
      </c>
      <c r="AK406" s="208"/>
      <c r="AL406" s="566">
        <v>0</v>
      </c>
      <c r="AM406" s="566">
        <v>0</v>
      </c>
      <c r="AN406" s="566">
        <v>0</v>
      </c>
      <c r="AO406" s="566">
        <v>0</v>
      </c>
      <c r="AP406" s="566">
        <v>0</v>
      </c>
      <c r="AQ406" s="208"/>
      <c r="AR406" s="566">
        <v>0</v>
      </c>
      <c r="AS406" s="566">
        <v>0</v>
      </c>
      <c r="AT406" s="566">
        <v>0</v>
      </c>
      <c r="AU406" s="566">
        <v>0</v>
      </c>
      <c r="AV406" s="566">
        <v>0</v>
      </c>
      <c r="AW406" s="208"/>
      <c r="AX406" s="566">
        <v>0</v>
      </c>
      <c r="AY406" s="566">
        <v>0</v>
      </c>
      <c r="AZ406" s="566">
        <v>0</v>
      </c>
      <c r="BA406" s="566">
        <v>0</v>
      </c>
      <c r="BB406" s="566">
        <v>0</v>
      </c>
      <c r="BC406" s="208"/>
      <c r="BD406" s="566">
        <v>0</v>
      </c>
      <c r="BE406" s="566">
        <v>0</v>
      </c>
      <c r="BF406" s="566">
        <v>0</v>
      </c>
      <c r="BG406" s="566">
        <v>0</v>
      </c>
      <c r="BH406" s="566">
        <v>0</v>
      </c>
      <c r="BI406" s="208"/>
      <c r="BJ406" s="566">
        <v>0</v>
      </c>
      <c r="BK406" s="566">
        <v>0</v>
      </c>
      <c r="BL406" s="566">
        <v>0</v>
      </c>
      <c r="BM406" s="566">
        <v>0</v>
      </c>
      <c r="BN406" s="566">
        <v>0</v>
      </c>
      <c r="BO406" s="208"/>
      <c r="BP406" s="566">
        <v>0</v>
      </c>
      <c r="BQ406" s="566">
        <v>0</v>
      </c>
      <c r="BR406" s="566">
        <v>0</v>
      </c>
      <c r="BS406" s="566">
        <v>0</v>
      </c>
      <c r="BT406" s="566">
        <v>0</v>
      </c>
      <c r="BU406" s="208"/>
      <c r="BV406" s="566">
        <v>0</v>
      </c>
      <c r="BW406" s="566">
        <v>0</v>
      </c>
      <c r="BX406" s="566">
        <v>0</v>
      </c>
      <c r="BY406" s="566">
        <v>0</v>
      </c>
      <c r="BZ406" s="566">
        <v>0</v>
      </c>
      <c r="CA406" s="208"/>
      <c r="CB406" s="566">
        <v>0</v>
      </c>
      <c r="CC406" s="566">
        <v>0</v>
      </c>
      <c r="CD406" s="566">
        <v>0</v>
      </c>
      <c r="CE406" s="566">
        <v>0</v>
      </c>
      <c r="CF406" s="566">
        <v>0</v>
      </c>
      <c r="CG406" s="208"/>
      <c r="CH406" s="566">
        <v>0</v>
      </c>
      <c r="CI406" s="566">
        <v>0</v>
      </c>
      <c r="CJ406" s="566">
        <v>0</v>
      </c>
      <c r="CK406" s="566">
        <v>0</v>
      </c>
      <c r="CL406" s="566">
        <v>0</v>
      </c>
      <c r="CM406" s="208"/>
    </row>
    <row r="407" spans="1:91" ht="12.75" customHeight="1" x14ac:dyDescent="0.2">
      <c r="A407" s="564" t="s">
        <v>386</v>
      </c>
      <c r="B407" s="568">
        <f>SUM(B387:B406)</f>
        <v>0.5317094530049904</v>
      </c>
      <c r="C407" s="568">
        <f t="shared" ref="C407:F407" si="7">SUM(C387:C406)</f>
        <v>0</v>
      </c>
      <c r="D407" s="568">
        <f t="shared" si="7"/>
        <v>0</v>
      </c>
      <c r="E407" s="568">
        <f t="shared" si="7"/>
        <v>0</v>
      </c>
      <c r="F407" s="568">
        <f t="shared" si="7"/>
        <v>0</v>
      </c>
      <c r="G407" s="208"/>
      <c r="H407" s="568">
        <f>SUM(H387:H406)</f>
        <v>0.5317094530049904</v>
      </c>
      <c r="I407" s="568">
        <f>SUM(I387:I406)</f>
        <v>0</v>
      </c>
      <c r="J407" s="568">
        <f>SUM(J387:J406)</f>
        <v>0</v>
      </c>
      <c r="K407" s="568">
        <f>SUM(K387:K406)</f>
        <v>0</v>
      </c>
      <c r="L407" s="568">
        <f>SUM(L387:L406)</f>
        <v>0</v>
      </c>
      <c r="M407" s="208"/>
      <c r="N407" s="568">
        <f>SUM(N387:N406)</f>
        <v>0.5317094530049904</v>
      </c>
      <c r="O407" s="568">
        <f>SUM(O387:O406)</f>
        <v>0</v>
      </c>
      <c r="P407" s="568">
        <f>SUM(P387:P406)</f>
        <v>0</v>
      </c>
      <c r="Q407" s="568">
        <f>SUM(Q387:Q406)</f>
        <v>0</v>
      </c>
      <c r="R407" s="568">
        <f>SUM(R387:R406)</f>
        <v>0</v>
      </c>
      <c r="S407" s="208"/>
      <c r="T407" s="568">
        <f>SUM(T387:T406)</f>
        <v>0.5317094530049904</v>
      </c>
      <c r="U407" s="568">
        <f>SUM(U387:U406)</f>
        <v>0.5317094530049904</v>
      </c>
      <c r="V407" s="568">
        <f>SUM(V387:V406)</f>
        <v>0.5317094530049904</v>
      </c>
      <c r="W407" s="568">
        <f>SUM(W387:W406)</f>
        <v>0.5317094530049904</v>
      </c>
      <c r="X407" s="568">
        <f>SUM(X387:X406)</f>
        <v>0.5317094530049904</v>
      </c>
      <c r="Y407" s="208"/>
      <c r="Z407" s="568">
        <f>SUM(Z387:Z406)</f>
        <v>0.5317094530049904</v>
      </c>
      <c r="AA407" s="568">
        <f>SUM(AA387:AA406)</f>
        <v>0.5317094530049904</v>
      </c>
      <c r="AB407" s="568">
        <f>SUM(AB387:AB406)</f>
        <v>0.5317094530049904</v>
      </c>
      <c r="AC407" s="568">
        <f>SUM(AC387:AC406)</f>
        <v>0.5317094530049904</v>
      </c>
      <c r="AD407" s="568">
        <f>SUM(AD387:AD406)</f>
        <v>0.5317094530049904</v>
      </c>
      <c r="AE407" s="208"/>
      <c r="AF407" s="568">
        <f>SUM(AF387:AF406)</f>
        <v>0.5317094530049904</v>
      </c>
      <c r="AG407" s="568">
        <f>SUM(AG387:AG406)</f>
        <v>0.5317094530049904</v>
      </c>
      <c r="AH407" s="568">
        <f>SUM(AH387:AH406)</f>
        <v>0.5317094530049904</v>
      </c>
      <c r="AI407" s="568">
        <f>SUM(AI387:AI406)</f>
        <v>0.5317094530049904</v>
      </c>
      <c r="AJ407" s="568">
        <f>SUM(AJ387:AJ406)</f>
        <v>0.5317094530049904</v>
      </c>
      <c r="AK407" s="208"/>
      <c r="AL407" s="568">
        <f>SUM(AL387:AL406)</f>
        <v>0.5317094530049904</v>
      </c>
      <c r="AM407" s="568">
        <f>SUM(AM387:AM406)</f>
        <v>0.5317094530049904</v>
      </c>
      <c r="AN407" s="568">
        <f>SUM(AN387:AN406)</f>
        <v>0.5317094530049904</v>
      </c>
      <c r="AO407" s="568">
        <f>SUM(AO387:AO406)</f>
        <v>0.5317094530049904</v>
      </c>
      <c r="AP407" s="568">
        <f>SUM(AP387:AP406)</f>
        <v>0.5317094530049904</v>
      </c>
      <c r="AQ407" s="208"/>
      <c r="AR407" s="568">
        <f>SUM(AR387:AR406)</f>
        <v>0.5317094530049904</v>
      </c>
      <c r="AS407" s="568">
        <f>SUM(AS387:AS406)</f>
        <v>0</v>
      </c>
      <c r="AT407" s="568">
        <f>SUM(AT387:AT406)</f>
        <v>0</v>
      </c>
      <c r="AU407" s="568">
        <f>SUM(AU387:AU406)</f>
        <v>0</v>
      </c>
      <c r="AV407" s="568">
        <f>SUM(AV387:AV406)</f>
        <v>0</v>
      </c>
      <c r="AW407" s="208"/>
      <c r="AX407" s="568">
        <f>SUM(AX387:AX406)</f>
        <v>0.5317094530049904</v>
      </c>
      <c r="AY407" s="568">
        <f>SUM(AY387:AY406)</f>
        <v>0.5317094530049904</v>
      </c>
      <c r="AZ407" s="568">
        <f>SUM(AZ387:AZ406)</f>
        <v>0.5317094530049904</v>
      </c>
      <c r="BA407" s="568">
        <f>SUM(BA387:BA406)</f>
        <v>0.5317094530049904</v>
      </c>
      <c r="BB407" s="568">
        <f>SUM(BB387:BB406)</f>
        <v>0.5317094530049904</v>
      </c>
      <c r="BC407" s="208"/>
      <c r="BD407" s="568">
        <f>SUM(BD387:BD406)</f>
        <v>0</v>
      </c>
      <c r="BE407" s="568">
        <f>SUM(BE387:BE406)</f>
        <v>0</v>
      </c>
      <c r="BF407" s="568">
        <f>SUM(BF387:BF406)</f>
        <v>0</v>
      </c>
      <c r="BG407" s="568">
        <f>SUM(BG387:BG406)</f>
        <v>0</v>
      </c>
      <c r="BH407" s="568">
        <f>SUM(BH387:BH406)</f>
        <v>0</v>
      </c>
      <c r="BI407" s="208"/>
      <c r="BJ407" s="568">
        <f>SUM(BJ387:BJ406)</f>
        <v>0</v>
      </c>
      <c r="BK407" s="568">
        <f>SUM(BK387:BK406)</f>
        <v>0</v>
      </c>
      <c r="BL407" s="568">
        <f>SUM(BL387:BL406)</f>
        <v>0</v>
      </c>
      <c r="BM407" s="568">
        <f>SUM(BM387:BM406)</f>
        <v>0</v>
      </c>
      <c r="BN407" s="568">
        <f>SUM(BN387:BN406)</f>
        <v>0</v>
      </c>
      <c r="BO407" s="208"/>
      <c r="BP407" s="568">
        <f>SUM(BP387:BP406)</f>
        <v>0</v>
      </c>
      <c r="BQ407" s="568">
        <f>SUM(BQ387:BQ406)</f>
        <v>0</v>
      </c>
      <c r="BR407" s="568">
        <f>SUM(BR387:BR406)</f>
        <v>0</v>
      </c>
      <c r="BS407" s="568">
        <f>SUM(BS387:BS406)</f>
        <v>0</v>
      </c>
      <c r="BT407" s="568">
        <f>SUM(BT387:BT406)</f>
        <v>0</v>
      </c>
      <c r="BU407" s="208"/>
      <c r="BV407" s="568">
        <f>SUM(BV387:BV406)</f>
        <v>0</v>
      </c>
      <c r="BW407" s="568">
        <f>SUM(BW387:BW406)</f>
        <v>0</v>
      </c>
      <c r="BX407" s="568">
        <f>SUM(BX387:BX406)</f>
        <v>0</v>
      </c>
      <c r="BY407" s="568">
        <f>SUM(BY387:BY406)</f>
        <v>0</v>
      </c>
      <c r="BZ407" s="568">
        <f>SUM(BZ387:BZ406)</f>
        <v>0</v>
      </c>
      <c r="CA407" s="208"/>
      <c r="CB407" s="568">
        <f>SUM(CB387:CB406)</f>
        <v>0</v>
      </c>
      <c r="CC407" s="568">
        <f>SUM(CC387:CC406)</f>
        <v>0</v>
      </c>
      <c r="CD407" s="568">
        <f>SUM(CD387:CD406)</f>
        <v>0</v>
      </c>
      <c r="CE407" s="568">
        <f>SUM(CE387:CE406)</f>
        <v>0</v>
      </c>
      <c r="CF407" s="568">
        <f>SUM(CF387:CF406)</f>
        <v>0</v>
      </c>
      <c r="CG407" s="208"/>
      <c r="CH407" s="568">
        <f>SUM(CH387:CH406)</f>
        <v>0</v>
      </c>
      <c r="CI407" s="568">
        <f>SUM(CI387:CI406)</f>
        <v>0</v>
      </c>
      <c r="CJ407" s="568">
        <f>SUM(CJ387:CJ406)</f>
        <v>0</v>
      </c>
      <c r="CK407" s="568">
        <f>SUM(CK387:CK406)</f>
        <v>0</v>
      </c>
      <c r="CL407" s="568">
        <f>SUM(CL387:CL406)</f>
        <v>0</v>
      </c>
      <c r="CM407" s="208"/>
    </row>
    <row r="408" spans="1:91" ht="12.75" customHeight="1" x14ac:dyDescent="0.2">
      <c r="A408" s="565"/>
      <c r="B408" s="565"/>
      <c r="C408" s="565"/>
      <c r="D408" s="565"/>
      <c r="E408" s="565"/>
      <c r="F408" s="565"/>
      <c r="G408" s="208"/>
      <c r="H408" s="565"/>
      <c r="I408" s="565"/>
      <c r="J408" s="565"/>
      <c r="K408" s="565"/>
      <c r="L408" s="565"/>
      <c r="M408" s="208"/>
      <c r="N408" s="565"/>
      <c r="O408" s="565"/>
      <c r="P408" s="565"/>
      <c r="Q408" s="565"/>
      <c r="R408" s="565"/>
      <c r="S408" s="208"/>
      <c r="T408" s="565"/>
      <c r="U408" s="565"/>
      <c r="V408" s="565"/>
      <c r="W408" s="565"/>
      <c r="X408" s="565"/>
      <c r="Y408" s="208"/>
      <c r="Z408" s="565"/>
      <c r="AA408" s="565"/>
      <c r="AB408" s="565"/>
      <c r="AC408" s="565"/>
      <c r="AD408" s="565"/>
      <c r="AE408" s="208"/>
      <c r="AF408" s="565"/>
      <c r="AG408" s="565"/>
      <c r="AH408" s="565"/>
      <c r="AI408" s="565"/>
      <c r="AJ408" s="565"/>
      <c r="AK408" s="208"/>
      <c r="AL408" s="565"/>
      <c r="AM408" s="565"/>
      <c r="AN408" s="565"/>
      <c r="AO408" s="565"/>
      <c r="AP408" s="565"/>
      <c r="AQ408" s="208"/>
      <c r="AR408" s="565"/>
      <c r="AS408" s="565"/>
      <c r="AT408" s="565"/>
      <c r="AU408" s="565"/>
      <c r="AV408" s="565"/>
      <c r="AW408" s="208"/>
      <c r="AX408" s="565"/>
      <c r="AY408" s="565"/>
      <c r="AZ408" s="565"/>
      <c r="BA408" s="565"/>
      <c r="BB408" s="565"/>
      <c r="BC408" s="208"/>
      <c r="BD408" s="565"/>
      <c r="BE408" s="565"/>
      <c r="BF408" s="565"/>
      <c r="BG408" s="565"/>
      <c r="BH408" s="565"/>
      <c r="BI408" s="208"/>
      <c r="BJ408" s="565"/>
      <c r="BK408" s="565"/>
      <c r="BL408" s="565"/>
      <c r="BM408" s="565"/>
      <c r="BN408" s="565"/>
      <c r="BO408" s="208"/>
      <c r="BP408" s="565"/>
      <c r="BQ408" s="565"/>
      <c r="BR408" s="565"/>
      <c r="BS408" s="565"/>
      <c r="BT408" s="565"/>
      <c r="BU408" s="208"/>
      <c r="BV408" s="565"/>
      <c r="BW408" s="565"/>
      <c r="BX408" s="565"/>
      <c r="BY408" s="565"/>
      <c r="BZ408" s="565"/>
      <c r="CA408" s="208"/>
      <c r="CB408" s="565"/>
      <c r="CC408" s="565"/>
      <c r="CD408" s="565"/>
      <c r="CE408" s="565"/>
      <c r="CF408" s="565"/>
      <c r="CG408" s="208"/>
      <c r="CH408" s="565"/>
      <c r="CI408" s="565"/>
      <c r="CJ408" s="565"/>
      <c r="CK408" s="565"/>
      <c r="CL408" s="565"/>
      <c r="CM408" s="208"/>
    </row>
    <row r="409" spans="1:91" ht="12.75" customHeight="1" x14ac:dyDescent="0.2"/>
    <row r="410" spans="1:91" ht="12.75" customHeight="1" x14ac:dyDescent="0.2"/>
    <row r="411" spans="1:91" ht="12.75" customHeight="1" x14ac:dyDescent="0.2"/>
    <row r="412" spans="1:91" ht="12.75" customHeight="1" x14ac:dyDescent="0.2"/>
    <row r="413" spans="1:91" ht="12.75" customHeight="1" x14ac:dyDescent="0.2"/>
    <row r="414" spans="1:91" ht="12.75" customHeight="1" x14ac:dyDescent="0.2"/>
    <row r="415" spans="1:91" ht="12.75" customHeight="1" x14ac:dyDescent="0.2"/>
    <row r="416" spans="1:91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</sheetData>
  <phoneticPr fontId="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oTo_START_Here_Click">
                <anchor moveWithCells="1">
                  <from>
                    <xdr:col>14</xdr:col>
                    <xdr:colOff>619125</xdr:colOff>
                    <xdr:row>3</xdr:row>
                    <xdr:rowOff>114300</xdr:rowOff>
                  </from>
                  <to>
                    <xdr:col>16</xdr:col>
                    <xdr:colOff>485775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oTo_START_Here_Click">
                <anchor moveWithCells="1">
                  <from>
                    <xdr:col>0</xdr:col>
                    <xdr:colOff>1152525</xdr:colOff>
                    <xdr:row>2</xdr:row>
                    <xdr:rowOff>219075</xdr:rowOff>
                  </from>
                  <to>
                    <xdr:col>0</xdr:col>
                    <xdr:colOff>2314575</xdr:colOff>
                    <xdr:row>2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15"/>
  </sheetPr>
  <dimension ref="A1:CM561"/>
  <sheetViews>
    <sheetView zoomScale="75" workbookViewId="0">
      <pane xSplit="1" topLeftCell="B1" activePane="topRight" state="frozen"/>
      <selection activeCell="A10" sqref="A10"/>
      <selection pane="topRight" activeCell="A36" sqref="A36"/>
    </sheetView>
  </sheetViews>
  <sheetFormatPr defaultRowHeight="12.75" x14ac:dyDescent="0.2"/>
  <cols>
    <col min="1" max="1" width="39.140625" customWidth="1"/>
    <col min="2" max="2" width="9.85546875" customWidth="1"/>
    <col min="3" max="6" width="8.7109375" customWidth="1"/>
    <col min="7" max="7" width="1.7109375" customWidth="1"/>
    <col min="8" max="8" width="9.28515625" customWidth="1"/>
    <col min="9" max="12" width="8.7109375" customWidth="1"/>
    <col min="13" max="13" width="1.7109375" customWidth="1"/>
    <col min="14" max="18" width="8.7109375" customWidth="1"/>
    <col min="19" max="19" width="1.7109375" customWidth="1"/>
    <col min="20" max="24" width="10.7109375" customWidth="1"/>
    <col min="25" max="25" width="1.7109375" customWidth="1"/>
    <col min="26" max="30" width="12.7109375" customWidth="1"/>
    <col min="31" max="31" width="1.7109375" customWidth="1"/>
    <col min="32" max="36" width="9.7109375" customWidth="1"/>
    <col min="37" max="37" width="1.7109375" customWidth="1"/>
    <col min="38" max="38" width="10.85546875" customWidth="1"/>
    <col min="39" max="42" width="9.7109375" customWidth="1"/>
    <col min="43" max="43" width="1.7109375" customWidth="1"/>
    <col min="44" max="44" width="11.28515625" customWidth="1"/>
    <col min="45" max="48" width="9.7109375" customWidth="1"/>
    <col min="49" max="49" width="1.7109375" customWidth="1"/>
    <col min="50" max="50" width="10.85546875" customWidth="1"/>
    <col min="51" max="54" width="9.7109375" customWidth="1"/>
    <col min="55" max="55" width="1.7109375" customWidth="1"/>
    <col min="56" max="56" width="10.7109375" customWidth="1"/>
    <col min="57" max="60" width="9.7109375" customWidth="1"/>
    <col min="61" max="61" width="1.7109375" customWidth="1"/>
    <col min="62" max="66" width="9.7109375" customWidth="1"/>
    <col min="67" max="67" width="1.7109375" customWidth="1"/>
    <col min="68" max="72" width="9.7109375" customWidth="1"/>
    <col min="73" max="73" width="1.7109375" customWidth="1"/>
    <col min="74" max="78" width="9.7109375" customWidth="1"/>
    <col min="79" max="79" width="1.7109375" customWidth="1"/>
    <col min="80" max="84" width="9.7109375" customWidth="1"/>
    <col min="85" max="85" width="1.7109375" customWidth="1"/>
    <col min="86" max="90" width="9.7109375" customWidth="1"/>
    <col min="91" max="91" width="1.7109375" customWidth="1"/>
  </cols>
  <sheetData>
    <row r="1" spans="1:91" x14ac:dyDescent="0.2">
      <c r="A1" s="45" t="s">
        <v>143</v>
      </c>
      <c r="B1" s="214">
        <v>2</v>
      </c>
      <c r="C1" s="214">
        <v>3</v>
      </c>
      <c r="D1" s="214">
        <v>4</v>
      </c>
      <c r="E1" s="214">
        <v>5</v>
      </c>
      <c r="F1" s="214">
        <v>6</v>
      </c>
      <c r="G1" s="214">
        <v>7</v>
      </c>
      <c r="H1" s="214">
        <v>8</v>
      </c>
      <c r="I1" s="214">
        <v>9</v>
      </c>
      <c r="J1" s="214">
        <v>10</v>
      </c>
      <c r="K1" s="214">
        <v>11</v>
      </c>
      <c r="L1" s="214">
        <v>12</v>
      </c>
      <c r="M1" s="214">
        <v>13</v>
      </c>
      <c r="N1" s="214">
        <v>14</v>
      </c>
      <c r="O1" s="214">
        <v>15</v>
      </c>
      <c r="P1" s="214">
        <v>16</v>
      </c>
      <c r="Q1" s="214">
        <v>17</v>
      </c>
      <c r="R1" s="214">
        <v>18</v>
      </c>
      <c r="S1" s="214">
        <v>19</v>
      </c>
      <c r="T1" s="214">
        <v>20</v>
      </c>
      <c r="U1" s="214">
        <v>21</v>
      </c>
      <c r="V1" s="214">
        <v>22</v>
      </c>
      <c r="W1" s="214">
        <v>23</v>
      </c>
      <c r="X1" s="214">
        <v>24</v>
      </c>
      <c r="Y1" s="214">
        <v>25</v>
      </c>
      <c r="Z1" s="214">
        <v>26</v>
      </c>
      <c r="AA1" s="214">
        <v>27</v>
      </c>
      <c r="AB1" s="214">
        <v>28</v>
      </c>
      <c r="AC1" s="214">
        <v>29</v>
      </c>
      <c r="AD1" s="214">
        <v>30</v>
      </c>
      <c r="AE1" s="214">
        <v>31</v>
      </c>
      <c r="AF1" s="214">
        <v>32</v>
      </c>
      <c r="AG1" s="214">
        <v>33</v>
      </c>
      <c r="AH1" s="214">
        <v>34</v>
      </c>
      <c r="AI1" s="214">
        <v>35</v>
      </c>
      <c r="AJ1" s="214">
        <v>36</v>
      </c>
      <c r="AK1" s="214">
        <v>37</v>
      </c>
      <c r="AL1" s="214">
        <v>38</v>
      </c>
      <c r="AM1" s="214">
        <v>39</v>
      </c>
      <c r="AN1" s="214">
        <v>40</v>
      </c>
      <c r="AO1" s="214">
        <v>41</v>
      </c>
      <c r="AP1" s="214">
        <v>42</v>
      </c>
      <c r="AQ1" s="214">
        <v>43</v>
      </c>
      <c r="AR1" s="214">
        <v>44</v>
      </c>
      <c r="AS1" s="214">
        <v>45</v>
      </c>
      <c r="AT1" s="214">
        <v>46</v>
      </c>
      <c r="AU1" s="214">
        <v>47</v>
      </c>
      <c r="AV1" s="214">
        <v>48</v>
      </c>
      <c r="AW1" s="214">
        <v>49</v>
      </c>
      <c r="AX1" s="214">
        <v>50</v>
      </c>
      <c r="AY1" s="214">
        <v>51</v>
      </c>
      <c r="AZ1" s="214">
        <v>52</v>
      </c>
      <c r="BA1" s="214">
        <v>53</v>
      </c>
      <c r="BB1" s="214">
        <v>54</v>
      </c>
      <c r="BC1" s="214">
        <v>55</v>
      </c>
      <c r="BD1" s="214">
        <v>56</v>
      </c>
      <c r="BE1" s="214">
        <v>57</v>
      </c>
      <c r="BF1" s="214">
        <v>58</v>
      </c>
      <c r="BG1" s="214">
        <v>59</v>
      </c>
      <c r="BH1" s="214">
        <v>60</v>
      </c>
      <c r="BI1" s="214">
        <v>61</v>
      </c>
      <c r="BJ1" s="214">
        <v>62</v>
      </c>
      <c r="BK1" s="214">
        <v>63</v>
      </c>
      <c r="BL1" s="214">
        <v>64</v>
      </c>
      <c r="BM1" s="214">
        <v>65</v>
      </c>
      <c r="BN1" s="214">
        <v>66</v>
      </c>
      <c r="BO1" s="214">
        <v>67</v>
      </c>
      <c r="BP1" s="214">
        <v>68</v>
      </c>
      <c r="BQ1" s="214">
        <v>69</v>
      </c>
      <c r="BR1" s="214">
        <v>70</v>
      </c>
      <c r="BS1" s="214">
        <v>71</v>
      </c>
      <c r="BT1" s="214">
        <v>72</v>
      </c>
      <c r="BU1" s="214">
        <v>73</v>
      </c>
      <c r="BV1" s="214">
        <v>74</v>
      </c>
      <c r="BW1" s="214">
        <v>75</v>
      </c>
      <c r="BX1" s="214">
        <v>76</v>
      </c>
      <c r="BY1" s="214">
        <v>77</v>
      </c>
      <c r="BZ1" s="214">
        <v>78</v>
      </c>
      <c r="CA1" s="214">
        <v>79</v>
      </c>
      <c r="CB1" s="214">
        <v>80</v>
      </c>
      <c r="CC1" s="214">
        <v>81</v>
      </c>
      <c r="CD1" s="214">
        <v>82</v>
      </c>
      <c r="CE1" s="214">
        <v>83</v>
      </c>
      <c r="CF1" s="214">
        <v>84</v>
      </c>
      <c r="CG1" s="214">
        <v>85</v>
      </c>
      <c r="CH1" s="214">
        <v>86</v>
      </c>
      <c r="CI1" s="214">
        <v>87</v>
      </c>
      <c r="CJ1" s="214">
        <v>88</v>
      </c>
      <c r="CK1" s="214">
        <v>89</v>
      </c>
      <c r="CL1" s="214">
        <v>90</v>
      </c>
      <c r="CM1" s="214">
        <v>91</v>
      </c>
    </row>
    <row r="2" spans="1:91" x14ac:dyDescent="0.2">
      <c r="A2" s="219" t="s">
        <v>144</v>
      </c>
      <c r="B2" s="365">
        <v>410</v>
      </c>
      <c r="C2" s="294"/>
      <c r="D2" s="294"/>
      <c r="E2" s="294"/>
      <c r="F2" s="294"/>
      <c r="G2" s="208"/>
      <c r="H2" s="365">
        <v>402</v>
      </c>
      <c r="I2" s="294"/>
      <c r="J2" s="294"/>
      <c r="K2" s="294"/>
      <c r="L2" s="294"/>
      <c r="M2" s="208"/>
      <c r="N2" s="365">
        <v>403</v>
      </c>
      <c r="O2" s="294"/>
      <c r="P2" s="294"/>
      <c r="Q2" s="294"/>
      <c r="R2" s="294"/>
      <c r="S2" s="208"/>
      <c r="T2" s="365">
        <v>404</v>
      </c>
      <c r="U2" s="294"/>
      <c r="V2" s="294"/>
      <c r="W2" s="294"/>
      <c r="X2" s="294"/>
      <c r="Y2" s="208"/>
      <c r="Z2" s="365">
        <v>405</v>
      </c>
      <c r="AA2" s="294"/>
      <c r="AB2" s="294"/>
      <c r="AC2" s="294"/>
      <c r="AD2" s="294"/>
      <c r="AE2" s="208"/>
      <c r="AF2" s="365">
        <v>406</v>
      </c>
      <c r="AG2" s="294"/>
      <c r="AH2" s="294"/>
      <c r="AI2" s="294"/>
      <c r="AJ2" s="294"/>
      <c r="AK2" s="208"/>
      <c r="AL2" s="365">
        <v>407</v>
      </c>
      <c r="AM2" s="294"/>
      <c r="AN2" s="294"/>
      <c r="AO2" s="294"/>
      <c r="AP2" s="294"/>
      <c r="AQ2" s="208"/>
      <c r="AR2" s="365">
        <v>408</v>
      </c>
      <c r="AS2" s="294"/>
      <c r="AT2" s="294"/>
      <c r="AU2" s="294"/>
      <c r="AV2" s="294"/>
      <c r="AW2" s="208"/>
      <c r="AX2" s="365">
        <v>409</v>
      </c>
      <c r="AY2" s="294"/>
      <c r="AZ2" s="294"/>
      <c r="BA2" s="294"/>
      <c r="BB2" s="294"/>
      <c r="BC2" s="208"/>
      <c r="BD2" s="365">
        <v>410</v>
      </c>
      <c r="BE2" s="294"/>
      <c r="BF2" s="294"/>
      <c r="BG2" s="294"/>
      <c r="BH2" s="294"/>
      <c r="BI2" s="208"/>
      <c r="BJ2" s="365">
        <v>411</v>
      </c>
      <c r="BK2" s="294"/>
      <c r="BL2" s="294"/>
      <c r="BM2" s="294"/>
      <c r="BN2" s="294"/>
      <c r="BO2" s="208"/>
      <c r="BP2" s="365">
        <v>412</v>
      </c>
      <c r="BQ2" s="294"/>
      <c r="BR2" s="294"/>
      <c r="BS2" s="294"/>
      <c r="BT2" s="294"/>
      <c r="BU2" s="208"/>
      <c r="BV2" s="365">
        <v>413</v>
      </c>
      <c r="BW2" s="294"/>
      <c r="BX2" s="294"/>
      <c r="BY2" s="294"/>
      <c r="BZ2" s="294"/>
      <c r="CA2" s="208"/>
      <c r="CB2" s="365">
        <v>414</v>
      </c>
      <c r="CC2" s="294"/>
      <c r="CD2" s="294"/>
      <c r="CE2" s="294"/>
      <c r="CF2" s="294"/>
      <c r="CG2" s="208"/>
      <c r="CH2" s="365">
        <v>415</v>
      </c>
      <c r="CI2" s="294"/>
      <c r="CJ2" s="294"/>
      <c r="CK2" s="294"/>
      <c r="CL2" s="294"/>
      <c r="CM2" s="208"/>
    </row>
    <row r="3" spans="1:91" s="386" customFormat="1" ht="42.75" customHeight="1" x14ac:dyDescent="0.2">
      <c r="A3" s="383" t="s">
        <v>117</v>
      </c>
      <c r="B3" s="387" t="s">
        <v>273</v>
      </c>
      <c r="C3" s="384"/>
      <c r="D3" s="384"/>
      <c r="E3" s="384"/>
      <c r="F3" s="384"/>
      <c r="G3" s="385"/>
      <c r="H3" s="387" t="s">
        <v>272</v>
      </c>
      <c r="I3" s="384"/>
      <c r="J3" s="384"/>
      <c r="K3" s="384"/>
      <c r="L3" s="384"/>
      <c r="M3" s="385"/>
      <c r="N3" s="228" t="s">
        <v>271</v>
      </c>
      <c r="O3" s="228" t="s">
        <v>258</v>
      </c>
      <c r="P3" s="228" t="s">
        <v>258</v>
      </c>
      <c r="Q3" s="228" t="s">
        <v>258</v>
      </c>
      <c r="R3" s="228" t="s">
        <v>258</v>
      </c>
      <c r="S3" s="385"/>
      <c r="T3" s="228" t="s">
        <v>259</v>
      </c>
      <c r="U3" s="228" t="s">
        <v>259</v>
      </c>
      <c r="V3" s="228" t="s">
        <v>259</v>
      </c>
      <c r="W3" s="228" t="s">
        <v>259</v>
      </c>
      <c r="X3" s="228" t="s">
        <v>259</v>
      </c>
      <c r="Y3" s="208"/>
      <c r="Z3" s="228" t="s">
        <v>260</v>
      </c>
      <c r="AA3" s="228" t="s">
        <v>260</v>
      </c>
      <c r="AB3" s="228" t="s">
        <v>260</v>
      </c>
      <c r="AC3" s="228" t="s">
        <v>260</v>
      </c>
      <c r="AD3" s="228" t="s">
        <v>260</v>
      </c>
      <c r="AE3" s="385"/>
      <c r="AF3" s="228" t="s">
        <v>261</v>
      </c>
      <c r="AG3" s="228" t="s">
        <v>261</v>
      </c>
      <c r="AH3" s="228" t="s">
        <v>261</v>
      </c>
      <c r="AI3" s="228" t="s">
        <v>261</v>
      </c>
      <c r="AJ3" s="228" t="s">
        <v>261</v>
      </c>
      <c r="AK3" s="385"/>
      <c r="AL3" s="384"/>
      <c r="AM3" s="557"/>
      <c r="AN3" s="384"/>
      <c r="AO3" s="384"/>
      <c r="AP3" s="384"/>
      <c r="AQ3" s="385"/>
      <c r="AR3" s="384"/>
      <c r="AS3" s="557"/>
      <c r="AT3" s="384"/>
      <c r="AU3" s="384"/>
      <c r="AV3" s="384"/>
      <c r="AW3" s="385"/>
      <c r="AX3" s="384"/>
      <c r="AY3" s="557"/>
      <c r="AZ3" s="384"/>
      <c r="BA3" s="384"/>
      <c r="BB3" s="384"/>
      <c r="BC3" s="385"/>
      <c r="BD3" s="384"/>
      <c r="BE3" s="557"/>
      <c r="BF3" s="384"/>
      <c r="BG3" s="384"/>
      <c r="BH3" s="384"/>
      <c r="BI3" s="385"/>
      <c r="BJ3" s="384"/>
      <c r="BK3" s="384"/>
      <c r="BL3" s="384"/>
      <c r="BM3" s="384"/>
      <c r="BN3" s="384"/>
      <c r="BO3" s="385"/>
      <c r="BP3" s="384"/>
      <c r="BQ3" s="384"/>
      <c r="BR3" s="384"/>
      <c r="BS3" s="384"/>
      <c r="BT3" s="384"/>
      <c r="BU3" s="385"/>
      <c r="BV3" s="384"/>
      <c r="BW3" s="384"/>
      <c r="BX3" s="384"/>
      <c r="BY3" s="384"/>
      <c r="BZ3" s="384"/>
      <c r="CA3" s="385"/>
      <c r="CB3" s="384"/>
      <c r="CC3" s="384"/>
      <c r="CD3" s="384"/>
      <c r="CE3" s="384"/>
      <c r="CF3" s="384"/>
      <c r="CG3" s="385"/>
      <c r="CH3" s="384"/>
      <c r="CI3" s="384"/>
      <c r="CJ3" s="384"/>
      <c r="CK3" s="384"/>
      <c r="CL3" s="384"/>
      <c r="CM3" s="385"/>
    </row>
    <row r="4" spans="1:91" ht="12.75" customHeight="1" x14ac:dyDescent="0.2">
      <c r="A4" s="112" t="s">
        <v>142</v>
      </c>
      <c r="B4" s="213">
        <v>1</v>
      </c>
      <c r="C4" s="213">
        <v>2</v>
      </c>
      <c r="D4" s="213">
        <v>3</v>
      </c>
      <c r="E4" s="213">
        <v>4</v>
      </c>
      <c r="F4" s="213">
        <v>5</v>
      </c>
      <c r="G4" s="208"/>
      <c r="H4" s="213">
        <v>1</v>
      </c>
      <c r="I4" s="213">
        <v>2</v>
      </c>
      <c r="J4" s="213">
        <v>3</v>
      </c>
      <c r="K4" s="213">
        <v>4</v>
      </c>
      <c r="L4" s="213">
        <v>5</v>
      </c>
      <c r="M4" s="208"/>
      <c r="N4" s="213">
        <v>1</v>
      </c>
      <c r="O4" s="213">
        <v>2</v>
      </c>
      <c r="P4" s="213">
        <v>3</v>
      </c>
      <c r="Q4" s="213">
        <v>4</v>
      </c>
      <c r="R4" s="213">
        <v>5</v>
      </c>
      <c r="S4" s="208"/>
      <c r="T4" s="213">
        <v>1</v>
      </c>
      <c r="U4" s="213">
        <v>2</v>
      </c>
      <c r="V4" s="213">
        <v>3</v>
      </c>
      <c r="W4" s="213">
        <v>4</v>
      </c>
      <c r="X4" s="213">
        <v>5</v>
      </c>
      <c r="Y4" s="208"/>
      <c r="Z4" s="213">
        <v>1</v>
      </c>
      <c r="AA4" s="213">
        <v>2</v>
      </c>
      <c r="AB4" s="213">
        <v>3</v>
      </c>
      <c r="AC4" s="213">
        <v>4</v>
      </c>
      <c r="AD4" s="213">
        <v>5</v>
      </c>
      <c r="AE4" s="208"/>
      <c r="AF4" s="213">
        <v>1</v>
      </c>
      <c r="AG4" s="213">
        <v>2</v>
      </c>
      <c r="AH4" s="213">
        <v>3</v>
      </c>
      <c r="AI4" s="213">
        <v>4</v>
      </c>
      <c r="AJ4" s="213">
        <v>5</v>
      </c>
      <c r="AK4" s="208"/>
      <c r="AL4" s="213">
        <v>1</v>
      </c>
      <c r="AM4" s="213">
        <v>2</v>
      </c>
      <c r="AN4" s="213">
        <v>3</v>
      </c>
      <c r="AO4" s="213">
        <v>4</v>
      </c>
      <c r="AP4" s="213">
        <v>5</v>
      </c>
      <c r="AQ4" s="208"/>
      <c r="AR4" s="213">
        <v>1</v>
      </c>
      <c r="AS4" s="213">
        <v>2</v>
      </c>
      <c r="AT4" s="213">
        <v>3</v>
      </c>
      <c r="AU4" s="213">
        <v>4</v>
      </c>
      <c r="AV4" s="213">
        <v>5</v>
      </c>
      <c r="AW4" s="208"/>
      <c r="AX4" s="213">
        <v>1</v>
      </c>
      <c r="AY4" s="213">
        <v>2</v>
      </c>
      <c r="AZ4" s="213">
        <v>3</v>
      </c>
      <c r="BA4" s="213">
        <v>4</v>
      </c>
      <c r="BB4" s="213">
        <v>5</v>
      </c>
      <c r="BC4" s="208"/>
      <c r="BD4" s="213">
        <v>1</v>
      </c>
      <c r="BE4" s="213">
        <v>2</v>
      </c>
      <c r="BF4" s="213">
        <v>3</v>
      </c>
      <c r="BG4" s="213">
        <v>4</v>
      </c>
      <c r="BH4" s="213">
        <v>5</v>
      </c>
      <c r="BI4" s="208"/>
      <c r="BJ4" s="213">
        <v>1</v>
      </c>
      <c r="BK4" s="213">
        <v>2</v>
      </c>
      <c r="BL4" s="213">
        <v>3</v>
      </c>
      <c r="BM4" s="213">
        <v>4</v>
      </c>
      <c r="BN4" s="213">
        <v>5</v>
      </c>
      <c r="BO4" s="208"/>
      <c r="BP4" s="213"/>
      <c r="BQ4" s="213"/>
      <c r="BR4" s="213"/>
      <c r="BS4" s="213"/>
      <c r="BT4" s="213"/>
      <c r="BU4" s="208"/>
      <c r="BV4" s="213"/>
      <c r="BW4" s="213"/>
      <c r="BX4" s="213"/>
      <c r="BY4" s="213"/>
      <c r="BZ4" s="213"/>
      <c r="CA4" s="208"/>
      <c r="CB4" s="213"/>
      <c r="CC4" s="213"/>
      <c r="CD4" s="213"/>
      <c r="CE4" s="213"/>
      <c r="CF4" s="213"/>
      <c r="CG4" s="208"/>
      <c r="CH4" s="213"/>
      <c r="CI4" s="213"/>
      <c r="CJ4" s="213"/>
      <c r="CK4" s="213"/>
      <c r="CL4" s="213"/>
      <c r="CM4" s="208"/>
    </row>
    <row r="5" spans="1:91" s="224" customFormat="1" ht="12.75" customHeight="1" x14ac:dyDescent="0.2">
      <c r="A5" s="222" t="s">
        <v>115</v>
      </c>
      <c r="B5" s="308">
        <v>633.15537500000005</v>
      </c>
      <c r="C5" s="318"/>
      <c r="D5" s="318"/>
      <c r="E5" s="318"/>
      <c r="F5" s="318"/>
      <c r="G5" s="319"/>
      <c r="H5" s="308">
        <v>553.79999999999995</v>
      </c>
      <c r="I5" s="308"/>
      <c r="J5" s="318"/>
      <c r="K5" s="318"/>
      <c r="L5" s="318"/>
      <c r="M5" s="319"/>
      <c r="N5" s="320">
        <v>59.891190000000002</v>
      </c>
      <c r="O5" s="320">
        <v>59.743140000000004</v>
      </c>
      <c r="P5" s="320">
        <v>59.609339999999996</v>
      </c>
      <c r="Q5" s="320">
        <v>59.502794999999999</v>
      </c>
      <c r="R5" s="320">
        <v>59.415555000000005</v>
      </c>
      <c r="S5" s="319"/>
      <c r="T5" s="308">
        <v>59.813759999999995</v>
      </c>
      <c r="U5" s="308">
        <v>59.635455</v>
      </c>
      <c r="V5" s="308">
        <v>59.473275000000001</v>
      </c>
      <c r="W5" s="308">
        <v>59.343900000000005</v>
      </c>
      <c r="X5" s="308">
        <v>59.238434999999996</v>
      </c>
      <c r="Y5" s="208"/>
      <c r="Z5" s="308">
        <v>59.736510000000003</v>
      </c>
      <c r="AA5" s="308">
        <v>59.510864999999995</v>
      </c>
      <c r="AB5" s="308">
        <v>59.295615000000005</v>
      </c>
      <c r="AC5" s="308">
        <v>59.113394999999997</v>
      </c>
      <c r="AD5" s="308">
        <v>58.955820000000003</v>
      </c>
      <c r="AE5" s="319"/>
      <c r="AF5" s="308">
        <v>59.730284999999995</v>
      </c>
      <c r="AG5" s="308">
        <v>59.482109999999992</v>
      </c>
      <c r="AH5" s="308">
        <v>59.240445000000008</v>
      </c>
      <c r="AI5" s="308">
        <v>59.021519999999995</v>
      </c>
      <c r="AJ5" s="308">
        <v>58.826099999999997</v>
      </c>
      <c r="AK5" s="223"/>
      <c r="AL5" s="558"/>
      <c r="AM5" s="10"/>
      <c r="AN5" s="10"/>
      <c r="AO5" s="10"/>
      <c r="AP5" s="10"/>
      <c r="AQ5" s="223"/>
      <c r="AR5" s="558"/>
      <c r="AS5" s="10"/>
      <c r="AT5" s="10"/>
      <c r="AU5" s="10"/>
      <c r="AV5" s="10"/>
      <c r="AW5" s="223"/>
      <c r="AX5" s="558"/>
      <c r="AY5" s="10"/>
      <c r="AZ5" s="10"/>
      <c r="BA5" s="10"/>
      <c r="BB5" s="10"/>
      <c r="BC5" s="223"/>
      <c r="BD5" s="558"/>
      <c r="BE5" s="556"/>
      <c r="BF5" s="10"/>
      <c r="BG5" s="10"/>
      <c r="BH5" s="10"/>
      <c r="BI5" s="223"/>
      <c r="BJ5" s="558"/>
      <c r="BK5" s="10"/>
      <c r="BL5" s="10"/>
      <c r="BM5" s="10"/>
      <c r="BN5" s="10"/>
      <c r="BO5" s="223"/>
      <c r="BP5" s="558"/>
      <c r="BQ5" s="10"/>
      <c r="BR5" s="10"/>
      <c r="BS5" s="10"/>
      <c r="BT5" s="10"/>
      <c r="BU5" s="223"/>
      <c r="BV5" s="558"/>
      <c r="BW5" s="10"/>
      <c r="BX5" s="10"/>
      <c r="BY5" s="10"/>
      <c r="BZ5" s="10"/>
      <c r="CA5" s="223"/>
      <c r="CB5" s="558"/>
      <c r="CC5" s="10"/>
      <c r="CD5" s="10"/>
      <c r="CE5" s="10"/>
      <c r="CF5" s="10"/>
      <c r="CG5" s="223"/>
      <c r="CH5" s="558"/>
      <c r="CI5" s="10"/>
      <c r="CJ5" s="10"/>
      <c r="CK5" s="10"/>
      <c r="CL5" s="10"/>
      <c r="CM5" s="223"/>
    </row>
    <row r="6" spans="1:91" s="224" customFormat="1" ht="12.75" customHeight="1" x14ac:dyDescent="0.2">
      <c r="A6" s="222" t="s">
        <v>141</v>
      </c>
      <c r="B6" s="317">
        <v>0.9</v>
      </c>
      <c r="C6" s="318"/>
      <c r="D6" s="318"/>
      <c r="E6" s="318"/>
      <c r="F6" s="318"/>
      <c r="G6" s="319"/>
      <c r="H6" s="317">
        <v>0.9</v>
      </c>
      <c r="I6" s="318"/>
      <c r="J6" s="318"/>
      <c r="K6" s="318"/>
      <c r="L6" s="318"/>
      <c r="M6" s="319"/>
      <c r="N6" s="317">
        <v>0.9</v>
      </c>
      <c r="O6" s="317">
        <v>0.9</v>
      </c>
      <c r="P6" s="317">
        <v>0.9</v>
      </c>
      <c r="Q6" s="317">
        <v>0.9</v>
      </c>
      <c r="R6" s="317">
        <v>0.9</v>
      </c>
      <c r="S6" s="319"/>
      <c r="T6" s="317">
        <v>0.9</v>
      </c>
      <c r="U6" s="317">
        <v>0.9</v>
      </c>
      <c r="V6" s="317">
        <v>0.9</v>
      </c>
      <c r="W6" s="317">
        <v>0.9</v>
      </c>
      <c r="X6" s="317">
        <v>0.9</v>
      </c>
      <c r="Y6" s="208"/>
      <c r="Z6" s="317">
        <v>0.9</v>
      </c>
      <c r="AA6" s="317">
        <v>0.9</v>
      </c>
      <c r="AB6" s="317">
        <v>0.9</v>
      </c>
      <c r="AC6" s="317">
        <v>0.9</v>
      </c>
      <c r="AD6" s="317">
        <v>0.9</v>
      </c>
      <c r="AE6" s="319"/>
      <c r="AF6" s="317">
        <v>0.9</v>
      </c>
      <c r="AG6" s="317">
        <v>0.9</v>
      </c>
      <c r="AH6" s="317">
        <v>0.9</v>
      </c>
      <c r="AI6" s="317">
        <v>0.9</v>
      </c>
      <c r="AJ6" s="317">
        <v>0.9</v>
      </c>
      <c r="AK6" s="223"/>
      <c r="AL6" s="558"/>
      <c r="AM6" s="10"/>
      <c r="AN6" s="10"/>
      <c r="AO6" s="10"/>
      <c r="AP6" s="10"/>
      <c r="AQ6" s="223"/>
      <c r="AR6" s="558"/>
      <c r="AS6" s="10"/>
      <c r="AT6" s="10"/>
      <c r="AU6" s="10"/>
      <c r="AV6" s="10"/>
      <c r="AW6" s="223"/>
      <c r="AX6" s="558"/>
      <c r="AY6" s="10"/>
      <c r="AZ6" s="10"/>
      <c r="BA6" s="10"/>
      <c r="BB6" s="10"/>
      <c r="BC6" s="223"/>
      <c r="BD6" s="558"/>
      <c r="BE6" s="10"/>
      <c r="BF6" s="10"/>
      <c r="BG6" s="10"/>
      <c r="BH6" s="10"/>
      <c r="BI6" s="223"/>
      <c r="BJ6" s="558"/>
      <c r="BK6" s="10"/>
      <c r="BL6" s="10"/>
      <c r="BM6" s="10"/>
      <c r="BN6" s="10"/>
      <c r="BO6" s="223"/>
      <c r="BP6" s="558"/>
      <c r="BQ6" s="10"/>
      <c r="BR6" s="10"/>
      <c r="BS6" s="10"/>
      <c r="BT6" s="10"/>
      <c r="BU6" s="223"/>
      <c r="BV6" s="558"/>
      <c r="BW6" s="10"/>
      <c r="BX6" s="10"/>
      <c r="BY6" s="10"/>
      <c r="BZ6" s="10"/>
      <c r="CA6" s="223"/>
      <c r="CB6" s="558"/>
      <c r="CC6" s="10"/>
      <c r="CD6" s="10"/>
      <c r="CE6" s="10"/>
      <c r="CF6" s="10"/>
      <c r="CG6" s="223"/>
      <c r="CH6" s="558"/>
      <c r="CI6" s="10"/>
      <c r="CJ6" s="10"/>
      <c r="CK6" s="10"/>
      <c r="CL6" s="10"/>
      <c r="CM6" s="223"/>
    </row>
    <row r="7" spans="1:91" s="224" customFormat="1" ht="12.75" customHeight="1" x14ac:dyDescent="0.2">
      <c r="A7" s="222" t="s">
        <v>116</v>
      </c>
      <c r="B7" s="308">
        <v>5</v>
      </c>
      <c r="C7" s="318"/>
      <c r="D7" s="318"/>
      <c r="E7" s="318"/>
      <c r="F7" s="318"/>
      <c r="G7" s="319"/>
      <c r="H7" s="308">
        <v>5</v>
      </c>
      <c r="I7" s="318"/>
      <c r="J7" s="318"/>
      <c r="K7" s="318"/>
      <c r="L7" s="318"/>
      <c r="M7" s="319"/>
      <c r="N7" s="308">
        <v>4.5630846452201688</v>
      </c>
      <c r="O7" s="308">
        <v>4.5630846452201688</v>
      </c>
      <c r="P7" s="308">
        <v>4.5630846452201688</v>
      </c>
      <c r="Q7" s="308">
        <v>4.5630846452201688</v>
      </c>
      <c r="R7" s="308">
        <v>4.5630846452201688</v>
      </c>
      <c r="S7" s="319"/>
      <c r="T7" s="308">
        <v>4.5630846452201688</v>
      </c>
      <c r="U7" s="308">
        <v>4.5630846452201688</v>
      </c>
      <c r="V7" s="308">
        <v>4.5630846452201688</v>
      </c>
      <c r="W7" s="308">
        <v>4.5630846452201688</v>
      </c>
      <c r="X7" s="308">
        <v>4.5630846452201688</v>
      </c>
      <c r="Y7" s="208"/>
      <c r="Z7" s="308">
        <v>4.5630846452201688</v>
      </c>
      <c r="AA7" s="308">
        <v>4.5630846452201688</v>
      </c>
      <c r="AB7" s="308">
        <v>4.5630846452201688</v>
      </c>
      <c r="AC7" s="308">
        <v>4.5630846452201688</v>
      </c>
      <c r="AD7" s="308">
        <v>4.5630846452201688</v>
      </c>
      <c r="AE7" s="319"/>
      <c r="AF7" s="308">
        <v>4.5630846452201688</v>
      </c>
      <c r="AG7" s="308">
        <v>4.5630846452201688</v>
      </c>
      <c r="AH7" s="308">
        <v>4.5630846452201688</v>
      </c>
      <c r="AI7" s="308">
        <v>4.5630846452201688</v>
      </c>
      <c r="AJ7" s="308">
        <v>4.5630846452201688</v>
      </c>
      <c r="AK7" s="223"/>
      <c r="AL7" s="558"/>
      <c r="AM7" s="10"/>
      <c r="AN7" s="10"/>
      <c r="AO7" s="10"/>
      <c r="AP7" s="10"/>
      <c r="AQ7" s="223"/>
      <c r="AR7" s="558"/>
      <c r="AS7" s="10"/>
      <c r="AT7" s="10"/>
      <c r="AU7" s="10"/>
      <c r="AV7" s="10"/>
      <c r="AW7" s="223"/>
      <c r="AX7" s="558"/>
      <c r="AY7" s="10"/>
      <c r="AZ7" s="10"/>
      <c r="BA7" s="10"/>
      <c r="BB7" s="10"/>
      <c r="BC7" s="223"/>
      <c r="BD7" s="558"/>
      <c r="BE7" s="10"/>
      <c r="BF7" s="10"/>
      <c r="BG7" s="10"/>
      <c r="BH7" s="10"/>
      <c r="BI7" s="223"/>
      <c r="BJ7" s="558"/>
      <c r="BK7" s="10"/>
      <c r="BL7" s="10"/>
      <c r="BM7" s="10"/>
      <c r="BN7" s="10"/>
      <c r="BO7" s="223"/>
      <c r="BP7" s="558"/>
      <c r="BQ7" s="10"/>
      <c r="BR7" s="10"/>
      <c r="BS7" s="10"/>
      <c r="BT7" s="10"/>
      <c r="BU7" s="223"/>
      <c r="BV7" s="558"/>
      <c r="BW7" s="10"/>
      <c r="BX7" s="10"/>
      <c r="BY7" s="10"/>
      <c r="BZ7" s="10"/>
      <c r="CA7" s="223"/>
      <c r="CB7" s="558"/>
      <c r="CC7" s="10"/>
      <c r="CD7" s="10"/>
      <c r="CE7" s="10"/>
      <c r="CF7" s="10"/>
      <c r="CG7" s="223"/>
      <c r="CH7" s="558"/>
      <c r="CI7" s="10"/>
      <c r="CJ7" s="10"/>
      <c r="CK7" s="10"/>
      <c r="CL7" s="10"/>
      <c r="CM7" s="223"/>
    </row>
    <row r="8" spans="1:91" s="534" customFormat="1" ht="12.75" customHeight="1" x14ac:dyDescent="0.2">
      <c r="A8" s="531" t="s">
        <v>351</v>
      </c>
      <c r="B8" s="328">
        <v>3</v>
      </c>
      <c r="C8" s="329"/>
      <c r="D8" s="328"/>
      <c r="E8" s="328"/>
      <c r="F8" s="328"/>
      <c r="G8" s="535"/>
      <c r="H8" s="328">
        <v>3</v>
      </c>
      <c r="I8" s="328"/>
      <c r="J8" s="328"/>
      <c r="K8" s="328"/>
      <c r="L8" s="328"/>
      <c r="M8" s="535"/>
      <c r="N8" s="328">
        <v>3</v>
      </c>
      <c r="O8" s="328">
        <v>3</v>
      </c>
      <c r="P8" s="328">
        <v>3</v>
      </c>
      <c r="Q8" s="328">
        <v>3</v>
      </c>
      <c r="R8" s="328">
        <v>3</v>
      </c>
      <c r="S8" s="535"/>
      <c r="T8" s="328">
        <v>3</v>
      </c>
      <c r="U8" s="328">
        <v>3</v>
      </c>
      <c r="V8" s="328">
        <v>3</v>
      </c>
      <c r="W8" s="328">
        <v>3</v>
      </c>
      <c r="X8" s="328">
        <v>3</v>
      </c>
      <c r="Y8" s="208"/>
      <c r="Z8" s="328">
        <v>3</v>
      </c>
      <c r="AA8" s="328">
        <v>3</v>
      </c>
      <c r="AB8" s="328">
        <v>3</v>
      </c>
      <c r="AC8" s="328">
        <v>3</v>
      </c>
      <c r="AD8" s="328">
        <v>3</v>
      </c>
      <c r="AE8" s="535"/>
      <c r="AF8" s="328">
        <v>3</v>
      </c>
      <c r="AG8" s="328">
        <v>3</v>
      </c>
      <c r="AH8" s="328">
        <v>3</v>
      </c>
      <c r="AI8" s="328">
        <v>3</v>
      </c>
      <c r="AJ8" s="328">
        <v>3</v>
      </c>
      <c r="AK8" s="533"/>
      <c r="AL8" s="532"/>
      <c r="AM8" s="532"/>
      <c r="AN8" s="532"/>
      <c r="AO8" s="532"/>
      <c r="AP8" s="532"/>
      <c r="AQ8" s="533"/>
      <c r="AR8" s="532"/>
      <c r="AS8" s="532"/>
      <c r="AT8" s="532"/>
      <c r="AU8" s="532"/>
      <c r="AV8" s="532"/>
      <c r="AW8" s="533"/>
      <c r="AX8" s="532"/>
      <c r="AY8" s="532"/>
      <c r="AZ8" s="532"/>
      <c r="BA8" s="532"/>
      <c r="BB8" s="532"/>
      <c r="BC8" s="533"/>
      <c r="BD8" s="532"/>
      <c r="BE8" s="532"/>
      <c r="BF8" s="532"/>
      <c r="BG8" s="532"/>
      <c r="BH8" s="532"/>
      <c r="BI8" s="533"/>
      <c r="BJ8" s="532"/>
      <c r="BK8" s="532"/>
      <c r="BL8" s="532"/>
      <c r="BM8" s="532"/>
      <c r="BN8" s="532"/>
      <c r="BO8" s="533"/>
      <c r="BP8" s="532"/>
      <c r="BQ8" s="532"/>
      <c r="BR8" s="532"/>
      <c r="BS8" s="532"/>
      <c r="BT8" s="532"/>
      <c r="BU8" s="533"/>
      <c r="BV8" s="532"/>
      <c r="BW8" s="532"/>
      <c r="BX8" s="532"/>
      <c r="BY8" s="532"/>
      <c r="BZ8" s="532"/>
      <c r="CA8" s="533"/>
      <c r="CB8" s="532"/>
      <c r="CC8" s="532"/>
      <c r="CD8" s="532"/>
      <c r="CE8" s="532"/>
      <c r="CF8" s="532"/>
      <c r="CG8" s="533"/>
      <c r="CH8" s="532"/>
      <c r="CI8" s="532"/>
      <c r="CJ8" s="532"/>
      <c r="CK8" s="532"/>
      <c r="CL8" s="532"/>
      <c r="CM8" s="533"/>
    </row>
    <row r="9" spans="1:91" s="224" customFormat="1" ht="12.75" customHeight="1" x14ac:dyDescent="0.2">
      <c r="A9" s="244" t="s">
        <v>230</v>
      </c>
      <c r="B9" s="328">
        <v>0</v>
      </c>
      <c r="C9" s="329"/>
      <c r="D9" s="328"/>
      <c r="E9" s="328"/>
      <c r="F9" s="318"/>
      <c r="G9" s="319"/>
      <c r="H9" s="328">
        <v>0</v>
      </c>
      <c r="I9" s="318"/>
      <c r="J9" s="318"/>
      <c r="K9" s="318"/>
      <c r="L9" s="318"/>
      <c r="M9" s="319"/>
      <c r="N9" s="328">
        <v>6</v>
      </c>
      <c r="O9" s="328">
        <v>6</v>
      </c>
      <c r="P9" s="328">
        <v>6</v>
      </c>
      <c r="Q9" s="328">
        <v>6</v>
      </c>
      <c r="R9" s="328">
        <v>6</v>
      </c>
      <c r="S9" s="319"/>
      <c r="T9" s="328">
        <v>6</v>
      </c>
      <c r="U9" s="328">
        <v>6</v>
      </c>
      <c r="V9" s="328">
        <v>6</v>
      </c>
      <c r="W9" s="328">
        <v>6</v>
      </c>
      <c r="X9" s="328">
        <v>6</v>
      </c>
      <c r="Y9" s="208"/>
      <c r="Z9" s="328">
        <v>6</v>
      </c>
      <c r="AA9" s="328">
        <v>6</v>
      </c>
      <c r="AB9" s="328">
        <v>6</v>
      </c>
      <c r="AC9" s="328">
        <v>6</v>
      </c>
      <c r="AD9" s="328">
        <v>6</v>
      </c>
      <c r="AE9" s="319"/>
      <c r="AF9" s="328">
        <v>6</v>
      </c>
      <c r="AG9" s="328">
        <v>6</v>
      </c>
      <c r="AH9" s="328">
        <v>6</v>
      </c>
      <c r="AI9" s="328">
        <v>6</v>
      </c>
      <c r="AJ9" s="328">
        <v>6</v>
      </c>
      <c r="AK9" s="223"/>
      <c r="AL9" s="10"/>
      <c r="AM9" s="10"/>
      <c r="AN9" s="10"/>
      <c r="AO9" s="10"/>
      <c r="AP9" s="10"/>
      <c r="AQ9" s="223"/>
      <c r="AR9" s="10"/>
      <c r="AS9" s="10"/>
      <c r="AT9" s="10"/>
      <c r="AU9" s="10"/>
      <c r="AV9" s="10"/>
      <c r="AW9" s="223"/>
      <c r="AX9" s="10"/>
      <c r="AY9" s="10"/>
      <c r="AZ9" s="10"/>
      <c r="BA9" s="10"/>
      <c r="BB9" s="10"/>
      <c r="BC9" s="223"/>
      <c r="BD9" s="10"/>
      <c r="BE9" s="10"/>
      <c r="BF9" s="10"/>
      <c r="BG9" s="10"/>
      <c r="BH9" s="10"/>
      <c r="BI9" s="223"/>
      <c r="BJ9" s="10"/>
      <c r="BK9" s="10"/>
      <c r="BL9" s="10"/>
      <c r="BM9" s="10"/>
      <c r="BN9" s="10"/>
      <c r="BO9" s="223"/>
      <c r="BP9" s="10"/>
      <c r="BQ9" s="10"/>
      <c r="BR9" s="10"/>
      <c r="BS9" s="10"/>
      <c r="BT9" s="10"/>
      <c r="BU9" s="223"/>
      <c r="BV9" s="10"/>
      <c r="BW9" s="10"/>
      <c r="BX9" s="10"/>
      <c r="BY9" s="10"/>
      <c r="BZ9" s="10"/>
      <c r="CA9" s="223"/>
      <c r="CB9" s="10"/>
      <c r="CC9" s="10"/>
      <c r="CD9" s="10"/>
      <c r="CE9" s="10"/>
      <c r="CF9" s="10"/>
      <c r="CG9" s="223"/>
      <c r="CH9" s="10"/>
      <c r="CI9" s="10"/>
      <c r="CJ9" s="10"/>
      <c r="CK9" s="10"/>
      <c r="CL9" s="10"/>
      <c r="CM9" s="223"/>
    </row>
    <row r="10" spans="1:91" s="224" customFormat="1" ht="12.75" customHeight="1" x14ac:dyDescent="0.2">
      <c r="A10" s="244" t="s">
        <v>235</v>
      </c>
      <c r="B10" s="328">
        <v>0</v>
      </c>
      <c r="C10" s="328"/>
      <c r="D10" s="328"/>
      <c r="E10" s="328"/>
      <c r="F10" s="318"/>
      <c r="G10" s="319"/>
      <c r="H10" s="328">
        <v>0</v>
      </c>
      <c r="I10" s="318"/>
      <c r="J10" s="318"/>
      <c r="K10" s="318"/>
      <c r="L10" s="318"/>
      <c r="M10" s="319"/>
      <c r="N10" s="328">
        <v>0</v>
      </c>
      <c r="O10" s="328">
        <v>0</v>
      </c>
      <c r="P10" s="328">
        <v>0</v>
      </c>
      <c r="Q10" s="328">
        <v>0</v>
      </c>
      <c r="R10" s="328">
        <v>0</v>
      </c>
      <c r="S10" s="319"/>
      <c r="T10" s="328">
        <v>0</v>
      </c>
      <c r="U10" s="328">
        <v>0</v>
      </c>
      <c r="V10" s="328">
        <v>0</v>
      </c>
      <c r="W10" s="328">
        <v>0</v>
      </c>
      <c r="X10" s="328">
        <v>0</v>
      </c>
      <c r="Y10" s="208"/>
      <c r="Z10" s="328">
        <v>0</v>
      </c>
      <c r="AA10" s="328">
        <v>0</v>
      </c>
      <c r="AB10" s="328">
        <v>0</v>
      </c>
      <c r="AC10" s="328">
        <v>0</v>
      </c>
      <c r="AD10" s="328">
        <v>0</v>
      </c>
      <c r="AE10" s="319"/>
      <c r="AF10" s="328">
        <v>0</v>
      </c>
      <c r="AG10" s="328">
        <v>0</v>
      </c>
      <c r="AH10" s="328">
        <v>0</v>
      </c>
      <c r="AI10" s="328">
        <v>0</v>
      </c>
      <c r="AJ10" s="328">
        <v>0</v>
      </c>
      <c r="AK10" s="223"/>
      <c r="AL10" s="10"/>
      <c r="AM10" s="10"/>
      <c r="AN10" s="10"/>
      <c r="AO10" s="10"/>
      <c r="AP10" s="10"/>
      <c r="AQ10" s="223"/>
      <c r="AR10" s="10"/>
      <c r="AS10" s="10"/>
      <c r="AT10" s="10"/>
      <c r="AU10" s="10"/>
      <c r="AV10" s="10"/>
      <c r="AW10" s="223"/>
      <c r="AX10" s="10"/>
      <c r="AY10" s="10"/>
      <c r="AZ10" s="10"/>
      <c r="BA10" s="10"/>
      <c r="BB10" s="10"/>
      <c r="BC10" s="223"/>
      <c r="BD10" s="10"/>
      <c r="BE10" s="10"/>
      <c r="BF10" s="10"/>
      <c r="BG10" s="10"/>
      <c r="BH10" s="10"/>
      <c r="BI10" s="223"/>
      <c r="BJ10" s="10"/>
      <c r="BK10" s="10"/>
      <c r="BL10" s="10"/>
      <c r="BM10" s="10"/>
      <c r="BN10" s="10"/>
      <c r="BO10" s="223"/>
      <c r="BP10" s="10"/>
      <c r="BQ10" s="10"/>
      <c r="BR10" s="10"/>
      <c r="BS10" s="10"/>
      <c r="BT10" s="10"/>
      <c r="BU10" s="223"/>
      <c r="BV10" s="10"/>
      <c r="BW10" s="10"/>
      <c r="BX10" s="10"/>
      <c r="BY10" s="10"/>
      <c r="BZ10" s="10"/>
      <c r="CA10" s="223"/>
      <c r="CB10" s="10"/>
      <c r="CC10" s="10"/>
      <c r="CD10" s="10"/>
      <c r="CE10" s="10"/>
      <c r="CF10" s="10"/>
      <c r="CG10" s="223"/>
      <c r="CH10" s="10"/>
      <c r="CI10" s="10"/>
      <c r="CJ10" s="10"/>
      <c r="CK10" s="10"/>
      <c r="CL10" s="10"/>
      <c r="CM10" s="223"/>
    </row>
    <row r="11" spans="1:91" s="224" customFormat="1" ht="12.75" customHeight="1" x14ac:dyDescent="0.2">
      <c r="A11" s="244" t="s">
        <v>234</v>
      </c>
      <c r="B11" s="328">
        <v>0</v>
      </c>
      <c r="C11" s="328"/>
      <c r="D11" s="328"/>
      <c r="E11" s="328"/>
      <c r="F11" s="318"/>
      <c r="G11" s="319"/>
      <c r="H11" s="328">
        <v>0</v>
      </c>
      <c r="I11" s="318"/>
      <c r="J11" s="318"/>
      <c r="K11" s="318"/>
      <c r="L11" s="318"/>
      <c r="M11" s="319"/>
      <c r="N11" s="328">
        <v>0</v>
      </c>
      <c r="O11" s="328">
        <v>0</v>
      </c>
      <c r="P11" s="328">
        <v>0</v>
      </c>
      <c r="Q11" s="328">
        <v>0</v>
      </c>
      <c r="R11" s="328">
        <v>0</v>
      </c>
      <c r="S11" s="319"/>
      <c r="T11" s="328">
        <v>0</v>
      </c>
      <c r="U11" s="328">
        <v>0</v>
      </c>
      <c r="V11" s="328">
        <v>0</v>
      </c>
      <c r="W11" s="328">
        <v>0</v>
      </c>
      <c r="X11" s="328">
        <v>0</v>
      </c>
      <c r="Y11" s="208"/>
      <c r="Z11" s="328">
        <v>0</v>
      </c>
      <c r="AA11" s="328">
        <v>0</v>
      </c>
      <c r="AB11" s="328">
        <v>0</v>
      </c>
      <c r="AC11" s="328">
        <v>0</v>
      </c>
      <c r="AD11" s="328">
        <v>0</v>
      </c>
      <c r="AE11" s="319"/>
      <c r="AF11" s="328">
        <v>0</v>
      </c>
      <c r="AG11" s="328">
        <v>0</v>
      </c>
      <c r="AH11" s="328">
        <v>0</v>
      </c>
      <c r="AI11" s="328">
        <v>0</v>
      </c>
      <c r="AJ11" s="328">
        <v>0</v>
      </c>
      <c r="AK11" s="223"/>
      <c r="AL11" s="10"/>
      <c r="AM11" s="10"/>
      <c r="AN11" s="10"/>
      <c r="AO11" s="10"/>
      <c r="AP11" s="10"/>
      <c r="AQ11" s="223"/>
      <c r="AR11" s="10"/>
      <c r="AS11" s="10"/>
      <c r="AT11" s="10"/>
      <c r="AU11" s="10"/>
      <c r="AV11" s="10"/>
      <c r="AW11" s="223"/>
      <c r="AX11" s="10"/>
      <c r="AY11" s="10"/>
      <c r="AZ11" s="10"/>
      <c r="BA11" s="10"/>
      <c r="BB11" s="10"/>
      <c r="BC11" s="223"/>
      <c r="BD11" s="10"/>
      <c r="BE11" s="10"/>
      <c r="BF11" s="10"/>
      <c r="BG11" s="10"/>
      <c r="BH11" s="10"/>
      <c r="BI11" s="223"/>
      <c r="BJ11" s="10"/>
      <c r="BK11" s="10"/>
      <c r="BL11" s="10"/>
      <c r="BM11" s="10"/>
      <c r="BN11" s="10"/>
      <c r="BO11" s="223"/>
      <c r="BP11" s="10"/>
      <c r="BQ11" s="10"/>
      <c r="BR11" s="10"/>
      <c r="BS11" s="10"/>
      <c r="BT11" s="10"/>
      <c r="BU11" s="223"/>
      <c r="BV11" s="10"/>
      <c r="BW11" s="10"/>
      <c r="BX11" s="10"/>
      <c r="BY11" s="10"/>
      <c r="BZ11" s="10"/>
      <c r="CA11" s="223"/>
      <c r="CB11" s="10"/>
      <c r="CC11" s="10"/>
      <c r="CD11" s="10"/>
      <c r="CE11" s="10"/>
      <c r="CF11" s="10"/>
      <c r="CG11" s="223"/>
      <c r="CH11" s="10"/>
      <c r="CI11" s="10"/>
      <c r="CJ11" s="10"/>
      <c r="CK11" s="10"/>
      <c r="CL11" s="10"/>
      <c r="CM11" s="223"/>
    </row>
    <row r="12" spans="1:91" s="224" customFormat="1" ht="12.75" customHeight="1" x14ac:dyDescent="0.2">
      <c r="A12" s="244" t="s">
        <v>233</v>
      </c>
      <c r="B12" s="328">
        <v>0</v>
      </c>
      <c r="C12" s="328"/>
      <c r="D12" s="328"/>
      <c r="E12" s="328"/>
      <c r="F12" s="318"/>
      <c r="G12" s="319"/>
      <c r="H12" s="328">
        <v>0</v>
      </c>
      <c r="I12" s="318"/>
      <c r="J12" s="318"/>
      <c r="K12" s="318"/>
      <c r="L12" s="318"/>
      <c r="M12" s="319"/>
      <c r="N12" s="328">
        <v>0</v>
      </c>
      <c r="O12" s="328">
        <v>0</v>
      </c>
      <c r="P12" s="328">
        <v>0</v>
      </c>
      <c r="Q12" s="328">
        <v>0</v>
      </c>
      <c r="R12" s="328">
        <v>0</v>
      </c>
      <c r="S12" s="319"/>
      <c r="T12" s="328">
        <v>0</v>
      </c>
      <c r="U12" s="328">
        <v>0</v>
      </c>
      <c r="V12" s="328">
        <v>0</v>
      </c>
      <c r="W12" s="328">
        <v>0</v>
      </c>
      <c r="X12" s="328">
        <v>0</v>
      </c>
      <c r="Y12" s="208"/>
      <c r="Z12" s="328">
        <v>0</v>
      </c>
      <c r="AA12" s="328">
        <v>0</v>
      </c>
      <c r="AB12" s="328">
        <v>0</v>
      </c>
      <c r="AC12" s="328">
        <v>0</v>
      </c>
      <c r="AD12" s="328">
        <v>0</v>
      </c>
      <c r="AE12" s="319"/>
      <c r="AF12" s="328">
        <v>0</v>
      </c>
      <c r="AG12" s="328">
        <v>0</v>
      </c>
      <c r="AH12" s="328">
        <v>0</v>
      </c>
      <c r="AI12" s="328">
        <v>0</v>
      </c>
      <c r="AJ12" s="328">
        <v>0</v>
      </c>
      <c r="AK12" s="223"/>
      <c r="AL12" s="10"/>
      <c r="AM12" s="10"/>
      <c r="AN12" s="10"/>
      <c r="AO12" s="10"/>
      <c r="AP12" s="10"/>
      <c r="AQ12" s="223"/>
      <c r="AR12" s="10"/>
      <c r="AS12" s="10"/>
      <c r="AT12" s="10"/>
      <c r="AU12" s="10"/>
      <c r="AV12" s="10"/>
      <c r="AW12" s="223"/>
      <c r="AX12" s="10"/>
      <c r="AY12" s="10"/>
      <c r="AZ12" s="10"/>
      <c r="BA12" s="10"/>
      <c r="BB12" s="10"/>
      <c r="BC12" s="223"/>
      <c r="BD12" s="10"/>
      <c r="BE12" s="10"/>
      <c r="BF12" s="10"/>
      <c r="BG12" s="10"/>
      <c r="BH12" s="10"/>
      <c r="BI12" s="223"/>
      <c r="BJ12" s="10"/>
      <c r="BK12" s="10"/>
      <c r="BL12" s="10"/>
      <c r="BM12" s="10"/>
      <c r="BN12" s="10"/>
      <c r="BO12" s="223"/>
      <c r="BP12" s="10"/>
      <c r="BQ12" s="10"/>
      <c r="BR12" s="10"/>
      <c r="BS12" s="10"/>
      <c r="BT12" s="10"/>
      <c r="BU12" s="223"/>
      <c r="BV12" s="10"/>
      <c r="BW12" s="10"/>
      <c r="BX12" s="10"/>
      <c r="BY12" s="10"/>
      <c r="BZ12" s="10"/>
      <c r="CA12" s="223"/>
      <c r="CB12" s="10"/>
      <c r="CC12" s="10"/>
      <c r="CD12" s="10"/>
      <c r="CE12" s="10"/>
      <c r="CF12" s="10"/>
      <c r="CG12" s="223"/>
      <c r="CH12" s="10"/>
      <c r="CI12" s="10"/>
      <c r="CJ12" s="10"/>
      <c r="CK12" s="10"/>
      <c r="CL12" s="10"/>
      <c r="CM12" s="223"/>
    </row>
    <row r="13" spans="1:91" s="224" customFormat="1" ht="12.75" customHeight="1" x14ac:dyDescent="0.2">
      <c r="A13" s="244" t="s">
        <v>232</v>
      </c>
      <c r="B13" s="328">
        <v>0</v>
      </c>
      <c r="C13" s="328"/>
      <c r="D13" s="328"/>
      <c r="E13" s="328"/>
      <c r="F13" s="318"/>
      <c r="G13" s="319"/>
      <c r="H13" s="328">
        <v>0</v>
      </c>
      <c r="I13" s="318"/>
      <c r="J13" s="318"/>
      <c r="K13" s="318"/>
      <c r="L13" s="318"/>
      <c r="M13" s="319"/>
      <c r="N13" s="328">
        <v>0</v>
      </c>
      <c r="O13" s="328">
        <v>0</v>
      </c>
      <c r="P13" s="328">
        <v>0</v>
      </c>
      <c r="Q13" s="328">
        <v>0</v>
      </c>
      <c r="R13" s="328">
        <v>0</v>
      </c>
      <c r="S13" s="319"/>
      <c r="T13" s="328">
        <v>0</v>
      </c>
      <c r="U13" s="328">
        <v>0</v>
      </c>
      <c r="V13" s="328">
        <v>0</v>
      </c>
      <c r="W13" s="328">
        <v>0</v>
      </c>
      <c r="X13" s="328">
        <v>0</v>
      </c>
      <c r="Y13" s="208"/>
      <c r="Z13" s="328">
        <v>0</v>
      </c>
      <c r="AA13" s="328">
        <v>0</v>
      </c>
      <c r="AB13" s="328">
        <v>0</v>
      </c>
      <c r="AC13" s="328">
        <v>0</v>
      </c>
      <c r="AD13" s="328">
        <v>0</v>
      </c>
      <c r="AE13" s="319"/>
      <c r="AF13" s="328">
        <v>0</v>
      </c>
      <c r="AG13" s="328">
        <v>0</v>
      </c>
      <c r="AH13" s="328">
        <v>0</v>
      </c>
      <c r="AI13" s="328">
        <v>0</v>
      </c>
      <c r="AJ13" s="328">
        <v>0</v>
      </c>
      <c r="AK13" s="223"/>
      <c r="AL13" s="10"/>
      <c r="AM13" s="10"/>
      <c r="AN13" s="10"/>
      <c r="AO13" s="10"/>
      <c r="AP13" s="10"/>
      <c r="AQ13" s="223"/>
      <c r="AR13" s="10"/>
      <c r="AS13" s="10"/>
      <c r="AT13" s="10"/>
      <c r="AU13" s="10"/>
      <c r="AV13" s="10"/>
      <c r="AW13" s="223"/>
      <c r="AX13" s="10"/>
      <c r="AY13" s="10"/>
      <c r="AZ13" s="10"/>
      <c r="BA13" s="10"/>
      <c r="BB13" s="10"/>
      <c r="BC13" s="223"/>
      <c r="BD13" s="10"/>
      <c r="BE13" s="10"/>
      <c r="BF13" s="10"/>
      <c r="BG13" s="10"/>
      <c r="BH13" s="10"/>
      <c r="BI13" s="223"/>
      <c r="BJ13" s="10"/>
      <c r="BK13" s="10"/>
      <c r="BL13" s="10"/>
      <c r="BM13" s="10"/>
      <c r="BN13" s="10"/>
      <c r="BO13" s="223"/>
      <c r="BP13" s="10"/>
      <c r="BQ13" s="10"/>
      <c r="BR13" s="10"/>
      <c r="BS13" s="10"/>
      <c r="BT13" s="10"/>
      <c r="BU13" s="223"/>
      <c r="BV13" s="10"/>
      <c r="BW13" s="10"/>
      <c r="BX13" s="10"/>
      <c r="BY13" s="10"/>
      <c r="BZ13" s="10"/>
      <c r="CA13" s="223"/>
      <c r="CB13" s="10"/>
      <c r="CC13" s="10"/>
      <c r="CD13" s="10"/>
      <c r="CE13" s="10"/>
      <c r="CF13" s="10"/>
      <c r="CG13" s="223"/>
      <c r="CH13" s="10"/>
      <c r="CI13" s="10"/>
      <c r="CJ13" s="10"/>
      <c r="CK13" s="10"/>
      <c r="CL13" s="10"/>
      <c r="CM13" s="223"/>
    </row>
    <row r="14" spans="1:91" s="224" customFormat="1" ht="12.75" customHeight="1" x14ac:dyDescent="0.2">
      <c r="A14" s="244" t="s">
        <v>231</v>
      </c>
      <c r="B14" s="328">
        <v>0</v>
      </c>
      <c r="C14" s="328"/>
      <c r="D14" s="328"/>
      <c r="E14" s="328"/>
      <c r="F14" s="318"/>
      <c r="G14" s="319"/>
      <c r="H14" s="328">
        <v>0</v>
      </c>
      <c r="I14" s="318"/>
      <c r="J14" s="318"/>
      <c r="K14" s="318"/>
      <c r="L14" s="318"/>
      <c r="M14" s="319"/>
      <c r="N14" s="328">
        <v>0</v>
      </c>
      <c r="O14" s="328">
        <v>0</v>
      </c>
      <c r="P14" s="328">
        <v>0</v>
      </c>
      <c r="Q14" s="328">
        <v>0</v>
      </c>
      <c r="R14" s="328">
        <v>0</v>
      </c>
      <c r="S14" s="319"/>
      <c r="T14" s="328">
        <v>0</v>
      </c>
      <c r="U14" s="328">
        <v>0</v>
      </c>
      <c r="V14" s="328">
        <v>0</v>
      </c>
      <c r="W14" s="328">
        <v>0</v>
      </c>
      <c r="X14" s="328">
        <v>0</v>
      </c>
      <c r="Y14" s="208"/>
      <c r="Z14" s="328">
        <v>0</v>
      </c>
      <c r="AA14" s="328">
        <v>0</v>
      </c>
      <c r="AB14" s="328">
        <v>0</v>
      </c>
      <c r="AC14" s="328">
        <v>0</v>
      </c>
      <c r="AD14" s="328">
        <v>0</v>
      </c>
      <c r="AE14" s="319"/>
      <c r="AF14" s="328">
        <v>0</v>
      </c>
      <c r="AG14" s="328">
        <v>0</v>
      </c>
      <c r="AH14" s="328">
        <v>0</v>
      </c>
      <c r="AI14" s="328">
        <v>0</v>
      </c>
      <c r="AJ14" s="328">
        <v>0</v>
      </c>
      <c r="AK14" s="223"/>
      <c r="AL14" s="10"/>
      <c r="AM14" s="10"/>
      <c r="AN14" s="10"/>
      <c r="AO14" s="10"/>
      <c r="AP14" s="10"/>
      <c r="AQ14" s="223"/>
      <c r="AR14" s="10"/>
      <c r="AS14" s="10"/>
      <c r="AT14" s="10"/>
      <c r="AU14" s="10"/>
      <c r="AV14" s="10"/>
      <c r="AW14" s="223"/>
      <c r="AX14" s="10"/>
      <c r="AY14" s="10"/>
      <c r="AZ14" s="10"/>
      <c r="BA14" s="10"/>
      <c r="BB14" s="10"/>
      <c r="BC14" s="223"/>
      <c r="BD14" s="10"/>
      <c r="BE14" s="10"/>
      <c r="BF14" s="10"/>
      <c r="BG14" s="10"/>
      <c r="BH14" s="10"/>
      <c r="BI14" s="223"/>
      <c r="BJ14" s="10"/>
      <c r="BK14" s="10"/>
      <c r="BL14" s="10"/>
      <c r="BM14" s="10"/>
      <c r="BN14" s="10"/>
      <c r="BO14" s="223"/>
      <c r="BP14" s="10"/>
      <c r="BQ14" s="10"/>
      <c r="BR14" s="10"/>
      <c r="BS14" s="10"/>
      <c r="BT14" s="10"/>
      <c r="BU14" s="223"/>
      <c r="BV14" s="10"/>
      <c r="BW14" s="10"/>
      <c r="BX14" s="10"/>
      <c r="BY14" s="10"/>
      <c r="BZ14" s="10"/>
      <c r="CA14" s="223"/>
      <c r="CB14" s="10"/>
      <c r="CC14" s="10"/>
      <c r="CD14" s="10"/>
      <c r="CE14" s="10"/>
      <c r="CF14" s="10"/>
      <c r="CG14" s="223"/>
      <c r="CH14" s="10"/>
      <c r="CI14" s="10"/>
      <c r="CJ14" s="10"/>
      <c r="CK14" s="10"/>
      <c r="CL14" s="10"/>
      <c r="CM14" s="223"/>
    </row>
    <row r="15" spans="1:91" ht="12.75" customHeight="1" x14ac:dyDescent="0.2">
      <c r="A15" s="244" t="s">
        <v>193</v>
      </c>
      <c r="B15" s="250">
        <v>103</v>
      </c>
      <c r="C15" s="250">
        <v>103</v>
      </c>
      <c r="D15" s="250">
        <v>103</v>
      </c>
      <c r="E15" s="250">
        <v>103</v>
      </c>
      <c r="F15" s="250">
        <v>103</v>
      </c>
      <c r="G15" s="208"/>
      <c r="H15" s="250">
        <v>103</v>
      </c>
      <c r="I15" s="250">
        <v>103</v>
      </c>
      <c r="J15" s="250">
        <v>103</v>
      </c>
      <c r="K15" s="250">
        <v>103</v>
      </c>
      <c r="L15" s="250">
        <v>103</v>
      </c>
      <c r="M15" s="208"/>
      <c r="N15" s="250">
        <v>103</v>
      </c>
      <c r="O15" s="250">
        <v>103</v>
      </c>
      <c r="P15" s="250">
        <v>103</v>
      </c>
      <c r="Q15" s="250">
        <v>103</v>
      </c>
      <c r="R15" s="250">
        <v>103</v>
      </c>
      <c r="S15" s="208"/>
      <c r="T15" s="250">
        <v>103</v>
      </c>
      <c r="U15" s="250">
        <v>103</v>
      </c>
      <c r="V15" s="250">
        <v>103</v>
      </c>
      <c r="W15" s="250">
        <v>103</v>
      </c>
      <c r="X15" s="250">
        <v>103</v>
      </c>
      <c r="Y15" s="208"/>
      <c r="Z15" s="250">
        <v>103</v>
      </c>
      <c r="AA15" s="250">
        <v>103</v>
      </c>
      <c r="AB15" s="250">
        <v>103</v>
      </c>
      <c r="AC15" s="250">
        <v>103</v>
      </c>
      <c r="AD15" s="250">
        <v>103</v>
      </c>
      <c r="AE15" s="208"/>
      <c r="AF15" s="250">
        <v>103</v>
      </c>
      <c r="AG15" s="250">
        <v>103</v>
      </c>
      <c r="AH15" s="250">
        <v>103</v>
      </c>
      <c r="AI15" s="250">
        <v>103</v>
      </c>
      <c r="AJ15" s="250">
        <v>103</v>
      </c>
      <c r="AK15" s="208"/>
      <c r="AL15" s="250">
        <v>103</v>
      </c>
      <c r="AM15" s="250">
        <v>103</v>
      </c>
      <c r="AN15" s="250">
        <v>103</v>
      </c>
      <c r="AO15" s="250">
        <v>103</v>
      </c>
      <c r="AP15" s="250">
        <v>103</v>
      </c>
      <c r="AQ15" s="208"/>
      <c r="AR15" s="250">
        <v>103</v>
      </c>
      <c r="AS15" s="250">
        <v>103</v>
      </c>
      <c r="AT15" s="250">
        <v>103</v>
      </c>
      <c r="AU15" s="250">
        <v>103</v>
      </c>
      <c r="AV15" s="250">
        <v>103</v>
      </c>
      <c r="AW15" s="208"/>
      <c r="AX15" s="250">
        <v>103</v>
      </c>
      <c r="AY15" s="250">
        <v>103</v>
      </c>
      <c r="AZ15" s="250">
        <v>103</v>
      </c>
      <c r="BA15" s="250">
        <v>103</v>
      </c>
      <c r="BB15" s="250">
        <v>103</v>
      </c>
      <c r="BC15" s="208"/>
      <c r="BD15" s="250">
        <v>103</v>
      </c>
      <c r="BE15" s="250">
        <v>103</v>
      </c>
      <c r="BF15" s="250">
        <v>103</v>
      </c>
      <c r="BG15" s="250">
        <v>103</v>
      </c>
      <c r="BH15" s="250">
        <v>103</v>
      </c>
      <c r="BI15" s="208"/>
      <c r="BJ15" s="250">
        <v>103</v>
      </c>
      <c r="BK15" s="250">
        <v>103</v>
      </c>
      <c r="BL15" s="250">
        <v>103</v>
      </c>
      <c r="BM15" s="250">
        <v>103</v>
      </c>
      <c r="BN15" s="250">
        <v>103</v>
      </c>
      <c r="BO15" s="208"/>
      <c r="BP15" s="250">
        <v>103</v>
      </c>
      <c r="BQ15" s="250">
        <v>103</v>
      </c>
      <c r="BR15" s="250">
        <v>103</v>
      </c>
      <c r="BS15" s="250">
        <v>103</v>
      </c>
      <c r="BT15" s="250">
        <v>103</v>
      </c>
      <c r="BU15" s="208"/>
      <c r="BV15" s="250">
        <v>103</v>
      </c>
      <c r="BW15" s="250">
        <v>103</v>
      </c>
      <c r="BX15" s="250">
        <v>103</v>
      </c>
      <c r="BY15" s="250">
        <v>103</v>
      </c>
      <c r="BZ15" s="250">
        <v>103</v>
      </c>
      <c r="CA15" s="208"/>
      <c r="CB15" s="250">
        <v>103</v>
      </c>
      <c r="CC15" s="250">
        <v>103</v>
      </c>
      <c r="CD15" s="250">
        <v>103</v>
      </c>
      <c r="CE15" s="250">
        <v>103</v>
      </c>
      <c r="CF15" s="250">
        <v>103</v>
      </c>
      <c r="CG15" s="208"/>
      <c r="CH15" s="250">
        <v>103</v>
      </c>
      <c r="CI15" s="250">
        <v>103</v>
      </c>
      <c r="CJ15" s="250">
        <v>103</v>
      </c>
      <c r="CK15" s="250">
        <v>103</v>
      </c>
      <c r="CL15" s="250">
        <v>103</v>
      </c>
      <c r="CM15" s="208"/>
    </row>
    <row r="16" spans="1:91" ht="12.75" customHeight="1" x14ac:dyDescent="0.2">
      <c r="A16" s="155" t="s">
        <v>140</v>
      </c>
      <c r="B16" s="108"/>
      <c r="C16" s="108"/>
      <c r="D16" s="108"/>
      <c r="E16" s="108"/>
      <c r="F16" s="108"/>
      <c r="G16" s="208"/>
      <c r="H16" s="108"/>
      <c r="I16" s="108"/>
      <c r="J16" s="108"/>
      <c r="K16" s="108"/>
      <c r="L16" s="108"/>
      <c r="M16" s="208"/>
      <c r="N16" s="108"/>
      <c r="O16" s="108"/>
      <c r="P16" s="108"/>
      <c r="Q16" s="108"/>
      <c r="R16" s="108"/>
      <c r="S16" s="208"/>
      <c r="T16" s="108"/>
      <c r="U16" s="108"/>
      <c r="V16" s="108"/>
      <c r="W16" s="108"/>
      <c r="X16" s="108"/>
      <c r="Y16" s="208"/>
      <c r="Z16" s="108"/>
      <c r="AA16" s="108"/>
      <c r="AB16" s="108"/>
      <c r="AC16" s="108"/>
      <c r="AD16" s="108"/>
      <c r="AE16" s="208"/>
      <c r="AF16" s="108"/>
      <c r="AG16" s="108"/>
      <c r="AH16" s="108"/>
      <c r="AI16" s="108"/>
      <c r="AJ16" s="108"/>
      <c r="AK16" s="208"/>
      <c r="AL16" s="108"/>
      <c r="AM16" s="108"/>
      <c r="AN16" s="108"/>
      <c r="AO16" s="108"/>
      <c r="AP16" s="108"/>
      <c r="AQ16" s="208"/>
      <c r="AR16" s="108"/>
      <c r="AS16" s="108"/>
      <c r="AT16" s="108"/>
      <c r="AU16" s="108"/>
      <c r="AV16" s="108"/>
      <c r="AW16" s="208"/>
      <c r="AX16" s="108"/>
      <c r="AY16" s="108"/>
      <c r="AZ16" s="108"/>
      <c r="BA16" s="108"/>
      <c r="BB16" s="108"/>
      <c r="BC16" s="208"/>
      <c r="BD16" s="108"/>
      <c r="BE16" s="108"/>
      <c r="BF16" s="108"/>
      <c r="BG16" s="108"/>
      <c r="BH16" s="108"/>
      <c r="BI16" s="208"/>
      <c r="BJ16" s="108"/>
      <c r="BK16" s="108"/>
      <c r="BL16" s="108"/>
      <c r="BM16" s="108"/>
      <c r="BN16" s="108"/>
      <c r="BO16" s="208"/>
      <c r="BP16" s="108"/>
      <c r="BQ16" s="108"/>
      <c r="BR16" s="108"/>
      <c r="BS16" s="108"/>
      <c r="BT16" s="108"/>
      <c r="BU16" s="208"/>
      <c r="BV16" s="108"/>
      <c r="BW16" s="108"/>
      <c r="BX16" s="108"/>
      <c r="BY16" s="108"/>
      <c r="BZ16" s="108"/>
      <c r="CA16" s="208"/>
      <c r="CB16" s="108"/>
      <c r="CC16" s="108"/>
      <c r="CD16" s="108"/>
      <c r="CE16" s="108"/>
      <c r="CF16" s="108"/>
      <c r="CG16" s="208"/>
      <c r="CH16" s="108"/>
      <c r="CI16" s="108"/>
      <c r="CJ16" s="108"/>
      <c r="CK16" s="108"/>
      <c r="CL16" s="108"/>
      <c r="CM16" s="208"/>
    </row>
    <row r="17" spans="1:91" s="281" customFormat="1" ht="12.75" customHeight="1" x14ac:dyDescent="0.2">
      <c r="A17" s="368" t="s">
        <v>78</v>
      </c>
      <c r="B17" s="178"/>
      <c r="C17" s="178"/>
      <c r="D17" s="178"/>
      <c r="E17" s="178"/>
      <c r="F17" s="178"/>
      <c r="G17" s="241"/>
      <c r="H17" s="178"/>
      <c r="I17" s="178"/>
      <c r="J17" s="178"/>
      <c r="K17" s="178"/>
      <c r="L17" s="178"/>
      <c r="M17" s="241"/>
      <c r="N17" s="179">
        <v>1.2962504730098419E-7</v>
      </c>
      <c r="O17" s="179">
        <v>1.7803507254830652E-7</v>
      </c>
      <c r="P17" s="179">
        <v>1.9274118490173296E-7</v>
      </c>
      <c r="Q17" s="179">
        <v>1.9863830876672934E-7</v>
      </c>
      <c r="R17" s="179">
        <v>2.0243265954735899E-7</v>
      </c>
      <c r="S17" s="241"/>
      <c r="T17" s="179">
        <v>1.2712817001977801E-7</v>
      </c>
      <c r="U17" s="179">
        <v>2.5405311038524412E-7</v>
      </c>
      <c r="V17" s="179">
        <v>3.2527637188410104E-7</v>
      </c>
      <c r="W17" s="179">
        <v>3.7296533011154956E-7</v>
      </c>
      <c r="X17" s="179">
        <v>4.0588449383738246E-7</v>
      </c>
      <c r="Y17" s="208"/>
      <c r="Z17" s="179">
        <v>1.5223420243603017E-7</v>
      </c>
      <c r="AA17" s="179">
        <v>3.4396726845422805E-7</v>
      </c>
      <c r="AB17" s="179">
        <v>4.6719803143745287E-7</v>
      </c>
      <c r="AC17" s="179">
        <v>5.5973920945050024E-7</v>
      </c>
      <c r="AD17" s="179">
        <v>6.3520888358055236E-7</v>
      </c>
      <c r="AE17" s="241"/>
      <c r="AF17" s="179">
        <v>2.6996285833498105E-7</v>
      </c>
      <c r="AG17" s="179">
        <v>8.5248111386660966E-7</v>
      </c>
      <c r="AH17" s="179">
        <v>1.4133236508594357E-6</v>
      </c>
      <c r="AI17" s="179">
        <v>1.9113813179082793E-6</v>
      </c>
      <c r="AJ17" s="179">
        <v>2.3435829778848588E-6</v>
      </c>
      <c r="AK17" s="241"/>
      <c r="AL17" s="179"/>
      <c r="AM17" s="179"/>
      <c r="AN17" s="179"/>
      <c r="AO17" s="179"/>
      <c r="AP17" s="179"/>
      <c r="AQ17" s="241"/>
      <c r="AR17" s="179"/>
      <c r="AS17" s="179"/>
      <c r="AT17" s="179"/>
      <c r="AU17" s="179"/>
      <c r="AV17" s="179"/>
      <c r="AW17" s="241"/>
      <c r="AX17" s="179"/>
      <c r="AY17" s="179"/>
      <c r="AZ17" s="179"/>
      <c r="BA17" s="179"/>
      <c r="BB17" s="179"/>
      <c r="BC17" s="241"/>
      <c r="BD17" s="179"/>
      <c r="BE17" s="179"/>
      <c r="BF17" s="179"/>
      <c r="BG17" s="179"/>
      <c r="BH17" s="179"/>
      <c r="BI17" s="241"/>
      <c r="BJ17" s="179"/>
      <c r="BK17" s="179"/>
      <c r="BL17" s="179"/>
      <c r="BM17" s="179"/>
      <c r="BN17" s="179"/>
      <c r="BO17" s="241"/>
      <c r="BP17" s="179"/>
      <c r="BQ17" s="179"/>
      <c r="BR17" s="179"/>
      <c r="BS17" s="179"/>
      <c r="BT17" s="179"/>
      <c r="BU17" s="241"/>
      <c r="BV17" s="179"/>
      <c r="BW17" s="179"/>
      <c r="BX17" s="179"/>
      <c r="BY17" s="179"/>
      <c r="BZ17" s="179"/>
      <c r="CA17" s="241"/>
      <c r="CB17" s="179"/>
      <c r="CC17" s="179"/>
      <c r="CD17" s="179"/>
      <c r="CE17" s="179"/>
      <c r="CF17" s="179"/>
      <c r="CG17" s="241"/>
      <c r="CH17" s="179"/>
      <c r="CI17" s="179"/>
      <c r="CJ17" s="179"/>
      <c r="CK17" s="179"/>
      <c r="CL17" s="179"/>
      <c r="CM17" s="241"/>
    </row>
    <row r="18" spans="1:91" s="281" customFormat="1" ht="12.75" customHeight="1" x14ac:dyDescent="0.2">
      <c r="A18" s="369" t="s">
        <v>79</v>
      </c>
      <c r="B18" s="143"/>
      <c r="C18" s="143"/>
      <c r="D18" s="143"/>
      <c r="E18" s="143"/>
      <c r="F18" s="143"/>
      <c r="G18" s="241"/>
      <c r="H18" s="143"/>
      <c r="I18" s="143"/>
      <c r="J18" s="143"/>
      <c r="K18" s="143"/>
      <c r="L18" s="143"/>
      <c r="M18" s="241"/>
      <c r="N18" s="24"/>
      <c r="O18" s="24"/>
      <c r="P18" s="24"/>
      <c r="Q18" s="24"/>
      <c r="R18" s="24"/>
      <c r="S18" s="241"/>
      <c r="T18" s="24"/>
      <c r="U18" s="24"/>
      <c r="V18" s="24"/>
      <c r="W18" s="24"/>
      <c r="X18" s="24"/>
      <c r="Y18" s="208"/>
      <c r="Z18" s="24"/>
      <c r="AA18" s="24"/>
      <c r="AB18" s="24"/>
      <c r="AC18" s="24"/>
      <c r="AD18" s="24"/>
      <c r="AE18" s="241"/>
      <c r="AF18" s="24"/>
      <c r="AG18" s="24"/>
      <c r="AH18" s="24"/>
      <c r="AI18" s="24"/>
      <c r="AJ18" s="24"/>
      <c r="AK18" s="241"/>
      <c r="AL18" s="24"/>
      <c r="AM18" s="24"/>
      <c r="AN18" s="24"/>
      <c r="AO18" s="24"/>
      <c r="AP18" s="24"/>
      <c r="AQ18" s="241"/>
      <c r="AR18" s="24"/>
      <c r="AS18" s="24"/>
      <c r="AT18" s="24"/>
      <c r="AU18" s="24"/>
      <c r="AV18" s="24"/>
      <c r="AW18" s="241"/>
      <c r="AX18" s="24"/>
      <c r="AY18" s="24"/>
      <c r="AZ18" s="24"/>
      <c r="BA18" s="24"/>
      <c r="BB18" s="24"/>
      <c r="BC18" s="241"/>
      <c r="BD18" s="24"/>
      <c r="BE18" s="24"/>
      <c r="BF18" s="24"/>
      <c r="BG18" s="24"/>
      <c r="BH18" s="24"/>
      <c r="BI18" s="241"/>
      <c r="BJ18" s="24"/>
      <c r="BK18" s="24"/>
      <c r="BL18" s="24"/>
      <c r="BM18" s="24"/>
      <c r="BN18" s="24"/>
      <c r="BO18" s="241"/>
      <c r="BP18" s="24"/>
      <c r="BQ18" s="24"/>
      <c r="BR18" s="24"/>
      <c r="BS18" s="24"/>
      <c r="BT18" s="24"/>
      <c r="BU18" s="241"/>
      <c r="BV18" s="24"/>
      <c r="BW18" s="24"/>
      <c r="BX18" s="24"/>
      <c r="BY18" s="24"/>
      <c r="BZ18" s="24"/>
      <c r="CA18" s="241"/>
      <c r="CB18" s="24"/>
      <c r="CC18" s="24"/>
      <c r="CD18" s="24"/>
      <c r="CE18" s="24"/>
      <c r="CF18" s="24"/>
      <c r="CG18" s="241"/>
      <c r="CH18" s="24"/>
      <c r="CI18" s="24"/>
      <c r="CJ18" s="24"/>
      <c r="CK18" s="24"/>
      <c r="CL18" s="24"/>
      <c r="CM18" s="241"/>
    </row>
    <row r="19" spans="1:91" s="281" customFormat="1" ht="12.75" customHeight="1" x14ac:dyDescent="0.2">
      <c r="A19" s="369" t="s">
        <v>80</v>
      </c>
      <c r="B19" s="143"/>
      <c r="C19" s="143"/>
      <c r="D19" s="143"/>
      <c r="E19" s="143"/>
      <c r="F19" s="143"/>
      <c r="G19" s="241"/>
      <c r="H19" s="143"/>
      <c r="I19" s="143"/>
      <c r="J19" s="143"/>
      <c r="K19" s="143"/>
      <c r="L19" s="143"/>
      <c r="M19" s="241"/>
      <c r="N19" s="24">
        <v>3.7141176747490337E-17</v>
      </c>
      <c r="O19" s="24">
        <v>3.8712626308888781E-17</v>
      </c>
      <c r="P19" s="24">
        <v>3.8810292976424716E-17</v>
      </c>
      <c r="Q19" s="24">
        <v>3.9013524026963972E-17</v>
      </c>
      <c r="R19" s="24">
        <v>3.9133313587497601E-17</v>
      </c>
      <c r="S19" s="241"/>
      <c r="T19" s="24">
        <v>3.7033206097421571E-17</v>
      </c>
      <c r="U19" s="24">
        <v>3.7806903619889141E-17</v>
      </c>
      <c r="V19" s="24">
        <v>3.7529811652716345E-17</v>
      </c>
      <c r="W19" s="24">
        <v>3.7443558764778981E-17</v>
      </c>
      <c r="X19" s="24">
        <v>3.7372779971004915E-17</v>
      </c>
      <c r="Y19" s="208"/>
      <c r="Z19" s="24">
        <v>3.6841277124351508E-17</v>
      </c>
      <c r="AA19" s="24">
        <v>3.7975426719017535E-17</v>
      </c>
      <c r="AB19" s="24">
        <v>3.8000973685298971E-17</v>
      </c>
      <c r="AC19" s="24">
        <v>3.8061466043621221E-17</v>
      </c>
      <c r="AD19" s="24">
        <v>3.803551981370623E-17</v>
      </c>
      <c r="AE19" s="241"/>
      <c r="AF19" s="24">
        <v>3.7094637140463539E-17</v>
      </c>
      <c r="AG19" s="24">
        <v>3.8037081167703041E-17</v>
      </c>
      <c r="AH19" s="24">
        <v>3.7880674667621051E-17</v>
      </c>
      <c r="AI19" s="24">
        <v>3.7735528185266122E-17</v>
      </c>
      <c r="AJ19" s="24">
        <v>3.8122483156690404E-17</v>
      </c>
      <c r="AK19" s="241"/>
      <c r="AL19" s="24"/>
      <c r="AM19" s="24"/>
      <c r="AN19" s="24"/>
      <c r="AO19" s="24"/>
      <c r="AP19" s="24"/>
      <c r="AQ19" s="241"/>
      <c r="AR19" s="24"/>
      <c r="AS19" s="24"/>
      <c r="AT19" s="24"/>
      <c r="AU19" s="24"/>
      <c r="AV19" s="24"/>
      <c r="AW19" s="241"/>
      <c r="AX19" s="24"/>
      <c r="AY19" s="24"/>
      <c r="AZ19" s="24"/>
      <c r="BA19" s="24"/>
      <c r="BB19" s="24"/>
      <c r="BC19" s="241"/>
      <c r="BD19" s="24"/>
      <c r="BE19" s="24"/>
      <c r="BF19" s="24"/>
      <c r="BG19" s="24"/>
      <c r="BH19" s="24"/>
      <c r="BI19" s="241"/>
      <c r="BJ19" s="24"/>
      <c r="BK19" s="24"/>
      <c r="BL19" s="24"/>
      <c r="BM19" s="24"/>
      <c r="BN19" s="24"/>
      <c r="BO19" s="241"/>
      <c r="BP19" s="24"/>
      <c r="BQ19" s="24"/>
      <c r="BR19" s="24"/>
      <c r="BS19" s="24"/>
      <c r="BT19" s="24"/>
      <c r="BU19" s="241"/>
      <c r="BV19" s="24"/>
      <c r="BW19" s="24"/>
      <c r="BX19" s="24"/>
      <c r="BY19" s="24"/>
      <c r="BZ19" s="24"/>
      <c r="CA19" s="241"/>
      <c r="CB19" s="24"/>
      <c r="CC19" s="24"/>
      <c r="CD19" s="24"/>
      <c r="CE19" s="24"/>
      <c r="CF19" s="24"/>
      <c r="CG19" s="241"/>
      <c r="CH19" s="24"/>
      <c r="CI19" s="24"/>
      <c r="CJ19" s="24"/>
      <c r="CK19" s="24"/>
      <c r="CL19" s="24"/>
      <c r="CM19" s="241"/>
    </row>
    <row r="20" spans="1:91" s="281" customFormat="1" ht="12.75" customHeight="1" x14ac:dyDescent="0.2">
      <c r="A20" s="369" t="s">
        <v>81</v>
      </c>
      <c r="B20" s="143"/>
      <c r="C20" s="143"/>
      <c r="D20" s="143"/>
      <c r="E20" s="143"/>
      <c r="F20" s="143"/>
      <c r="G20" s="241"/>
      <c r="H20" s="143"/>
      <c r="I20" s="143"/>
      <c r="J20" s="143"/>
      <c r="K20" s="143"/>
      <c r="L20" s="143"/>
      <c r="M20" s="241"/>
      <c r="N20" s="24"/>
      <c r="O20" s="24"/>
      <c r="P20" s="24"/>
      <c r="Q20" s="24"/>
      <c r="R20" s="24"/>
      <c r="S20" s="241"/>
      <c r="T20" s="24"/>
      <c r="U20" s="24"/>
      <c r="V20" s="24"/>
      <c r="W20" s="24"/>
      <c r="X20" s="24"/>
      <c r="Y20" s="208"/>
      <c r="Z20" s="24"/>
      <c r="AA20" s="24"/>
      <c r="AB20" s="24"/>
      <c r="AC20" s="24"/>
      <c r="AD20" s="24"/>
      <c r="AE20" s="241"/>
      <c r="AF20" s="24"/>
      <c r="AG20" s="24"/>
      <c r="AH20" s="24"/>
      <c r="AI20" s="24"/>
      <c r="AJ20" s="24"/>
      <c r="AK20" s="241"/>
      <c r="AL20" s="24"/>
      <c r="AM20" s="24"/>
      <c r="AN20" s="24"/>
      <c r="AO20" s="24"/>
      <c r="AP20" s="24"/>
      <c r="AQ20" s="241"/>
      <c r="AR20" s="24"/>
      <c r="AS20" s="24"/>
      <c r="AT20" s="24"/>
      <c r="AU20" s="24"/>
      <c r="AV20" s="24"/>
      <c r="AW20" s="241"/>
      <c r="AX20" s="24"/>
      <c r="AY20" s="24"/>
      <c r="AZ20" s="24"/>
      <c r="BA20" s="24"/>
      <c r="BB20" s="24"/>
      <c r="BC20" s="241"/>
      <c r="BD20" s="24"/>
      <c r="BE20" s="24"/>
      <c r="BF20" s="24"/>
      <c r="BG20" s="24"/>
      <c r="BH20" s="24"/>
      <c r="BI20" s="241"/>
      <c r="BJ20" s="24"/>
      <c r="BK20" s="24"/>
      <c r="BL20" s="24"/>
      <c r="BM20" s="24"/>
      <c r="BN20" s="24"/>
      <c r="BO20" s="241"/>
      <c r="BP20" s="24"/>
      <c r="BQ20" s="24"/>
      <c r="BR20" s="24"/>
      <c r="BS20" s="24"/>
      <c r="BT20" s="24"/>
      <c r="BU20" s="241"/>
      <c r="BV20" s="24"/>
      <c r="BW20" s="24"/>
      <c r="BX20" s="24"/>
      <c r="BY20" s="24"/>
      <c r="BZ20" s="24"/>
      <c r="CA20" s="241"/>
      <c r="CB20" s="24"/>
      <c r="CC20" s="24"/>
      <c r="CD20" s="24"/>
      <c r="CE20" s="24"/>
      <c r="CF20" s="24"/>
      <c r="CG20" s="241"/>
      <c r="CH20" s="24"/>
      <c r="CI20" s="24"/>
      <c r="CJ20" s="24"/>
      <c r="CK20" s="24"/>
      <c r="CL20" s="24"/>
      <c r="CM20" s="241"/>
    </row>
    <row r="21" spans="1:91" s="281" customFormat="1" ht="12.75" customHeight="1" x14ac:dyDescent="0.2">
      <c r="A21" s="369" t="s">
        <v>38</v>
      </c>
      <c r="B21" s="143"/>
      <c r="C21" s="143"/>
      <c r="D21" s="143"/>
      <c r="E21" s="143"/>
      <c r="F21" s="143"/>
      <c r="G21" s="241"/>
      <c r="H21" s="143"/>
      <c r="I21" s="143"/>
      <c r="J21" s="143"/>
      <c r="K21" s="143"/>
      <c r="L21" s="143"/>
      <c r="M21" s="241"/>
      <c r="N21" s="24">
        <v>4.6418969484866339E-18</v>
      </c>
      <c r="O21" s="24">
        <v>4.6459152358813688E-18</v>
      </c>
      <c r="P21" s="24">
        <v>4.6409916862690237E-18</v>
      </c>
      <c r="Q21" s="24">
        <v>4.6348938712236847E-18</v>
      </c>
      <c r="R21" s="24">
        <v>4.6307471032819774E-18</v>
      </c>
      <c r="S21" s="241"/>
      <c r="T21" s="24">
        <v>4.6390279508397368E-18</v>
      </c>
      <c r="U21" s="24">
        <v>4.6539729237107904E-18</v>
      </c>
      <c r="V21" s="24">
        <v>4.6540927379357998E-18</v>
      </c>
      <c r="W21" s="24">
        <v>4.6528150058431983E-18</v>
      </c>
      <c r="X21" s="24">
        <v>4.6499679937160944E-18</v>
      </c>
      <c r="Y21" s="208"/>
      <c r="Z21" s="24">
        <v>4.6360415787844935E-18</v>
      </c>
      <c r="AA21" s="24">
        <v>4.6529099530359663E-18</v>
      </c>
      <c r="AB21" s="24">
        <v>4.6589775860322318E-18</v>
      </c>
      <c r="AC21" s="24">
        <v>4.6611592495341874E-18</v>
      </c>
      <c r="AD21" s="24">
        <v>4.661799096786261E-18</v>
      </c>
      <c r="AE21" s="241"/>
      <c r="AF21" s="24">
        <v>4.6360794678867632E-18</v>
      </c>
      <c r="AG21" s="24">
        <v>4.6509881256362024E-18</v>
      </c>
      <c r="AH21" s="24">
        <v>4.6540657802186504E-18</v>
      </c>
      <c r="AI21" s="24">
        <v>4.654928651776626E-18</v>
      </c>
      <c r="AJ21" s="24">
        <v>4.6541577448135921E-18</v>
      </c>
      <c r="AK21" s="241"/>
      <c r="AL21" s="24"/>
      <c r="AM21" s="24"/>
      <c r="AN21" s="24"/>
      <c r="AO21" s="24"/>
      <c r="AP21" s="24"/>
      <c r="AQ21" s="241"/>
      <c r="AR21" s="24"/>
      <c r="AS21" s="24"/>
      <c r="AT21" s="24"/>
      <c r="AU21" s="24"/>
      <c r="AV21" s="24"/>
      <c r="AW21" s="241"/>
      <c r="AX21" s="24"/>
      <c r="AY21" s="24"/>
      <c r="AZ21" s="24"/>
      <c r="BA21" s="24"/>
      <c r="BB21" s="24"/>
      <c r="BC21" s="241"/>
      <c r="BD21" s="24"/>
      <c r="BE21" s="24"/>
      <c r="BF21" s="24"/>
      <c r="BG21" s="24"/>
      <c r="BH21" s="24"/>
      <c r="BI21" s="241"/>
      <c r="BJ21" s="24"/>
      <c r="BK21" s="24"/>
      <c r="BL21" s="24"/>
      <c r="BM21" s="24"/>
      <c r="BN21" s="24"/>
      <c r="BO21" s="241"/>
      <c r="BP21" s="24"/>
      <c r="BQ21" s="24"/>
      <c r="BR21" s="24"/>
      <c r="BS21" s="24"/>
      <c r="BT21" s="24"/>
      <c r="BU21" s="241"/>
      <c r="BV21" s="24"/>
      <c r="BW21" s="24"/>
      <c r="BX21" s="24"/>
      <c r="BY21" s="24"/>
      <c r="BZ21" s="24"/>
      <c r="CA21" s="241"/>
      <c r="CB21" s="24"/>
      <c r="CC21" s="24"/>
      <c r="CD21" s="24"/>
      <c r="CE21" s="24"/>
      <c r="CF21" s="24"/>
      <c r="CG21" s="241"/>
      <c r="CH21" s="24"/>
      <c r="CI21" s="24"/>
      <c r="CJ21" s="24"/>
      <c r="CK21" s="24"/>
      <c r="CL21" s="24"/>
      <c r="CM21" s="241"/>
    </row>
    <row r="22" spans="1:91" s="281" customFormat="1" ht="12.75" customHeight="1" x14ac:dyDescent="0.2">
      <c r="A22" s="369" t="s">
        <v>82</v>
      </c>
      <c r="B22" s="143"/>
      <c r="C22" s="143"/>
      <c r="D22" s="143"/>
      <c r="E22" s="143"/>
      <c r="F22" s="143"/>
      <c r="G22" s="241"/>
      <c r="H22" s="143"/>
      <c r="I22" s="143"/>
      <c r="J22" s="143"/>
      <c r="K22" s="143"/>
      <c r="L22" s="143"/>
      <c r="M22" s="241"/>
      <c r="N22" s="24"/>
      <c r="O22" s="24"/>
      <c r="P22" s="24"/>
      <c r="Q22" s="24"/>
      <c r="R22" s="24"/>
      <c r="S22" s="241"/>
      <c r="T22" s="24"/>
      <c r="U22" s="24"/>
      <c r="V22" s="24"/>
      <c r="W22" s="24"/>
      <c r="X22" s="24"/>
      <c r="Y22" s="208"/>
      <c r="Z22" s="24"/>
      <c r="AA22" s="24"/>
      <c r="AB22" s="24"/>
      <c r="AC22" s="24"/>
      <c r="AD22" s="24"/>
      <c r="AE22" s="241"/>
      <c r="AF22" s="24"/>
      <c r="AG22" s="24"/>
      <c r="AH22" s="24"/>
      <c r="AI22" s="24"/>
      <c r="AJ22" s="24"/>
      <c r="AK22" s="241"/>
      <c r="AL22" s="24"/>
      <c r="AM22" s="24"/>
      <c r="AN22" s="24"/>
      <c r="AO22" s="24"/>
      <c r="AP22" s="24"/>
      <c r="AQ22" s="241"/>
      <c r="AR22" s="24"/>
      <c r="AS22" s="24"/>
      <c r="AT22" s="24"/>
      <c r="AU22" s="24"/>
      <c r="AV22" s="24"/>
      <c r="AW22" s="241"/>
      <c r="AX22" s="24"/>
      <c r="AY22" s="24"/>
      <c r="AZ22" s="24"/>
      <c r="BA22" s="24"/>
      <c r="BB22" s="24"/>
      <c r="BC22" s="241"/>
      <c r="BD22" s="24"/>
      <c r="BE22" s="24"/>
      <c r="BF22" s="24"/>
      <c r="BG22" s="24"/>
      <c r="BH22" s="24"/>
      <c r="BI22" s="241"/>
      <c r="BJ22" s="24"/>
      <c r="BK22" s="24"/>
      <c r="BL22" s="24"/>
      <c r="BM22" s="24"/>
      <c r="BN22" s="24"/>
      <c r="BO22" s="241"/>
      <c r="BP22" s="24"/>
      <c r="BQ22" s="24"/>
      <c r="BR22" s="24"/>
      <c r="BS22" s="24"/>
      <c r="BT22" s="24"/>
      <c r="BU22" s="241"/>
      <c r="BV22" s="24"/>
      <c r="BW22" s="24"/>
      <c r="BX22" s="24"/>
      <c r="BY22" s="24"/>
      <c r="BZ22" s="24"/>
      <c r="CA22" s="241"/>
      <c r="CB22" s="24"/>
      <c r="CC22" s="24"/>
      <c r="CD22" s="24"/>
      <c r="CE22" s="24"/>
      <c r="CF22" s="24"/>
      <c r="CG22" s="241"/>
      <c r="CH22" s="24"/>
      <c r="CI22" s="24"/>
      <c r="CJ22" s="24"/>
      <c r="CK22" s="24"/>
      <c r="CL22" s="24"/>
      <c r="CM22" s="241"/>
    </row>
    <row r="23" spans="1:91" s="281" customFormat="1" ht="12.75" customHeight="1" x14ac:dyDescent="0.2">
      <c r="A23" s="370" t="s">
        <v>22</v>
      </c>
      <c r="B23" s="180"/>
      <c r="C23" s="144"/>
      <c r="D23" s="144"/>
      <c r="E23" s="144"/>
      <c r="F23" s="144"/>
      <c r="G23" s="241"/>
      <c r="H23" s="180"/>
      <c r="I23" s="144"/>
      <c r="J23" s="144"/>
      <c r="K23" s="144"/>
      <c r="L23" s="144"/>
      <c r="M23" s="241"/>
      <c r="N23" s="180">
        <v>1.7783436273236879E-14</v>
      </c>
      <c r="O23" s="180">
        <v>1.7803507254830651E-14</v>
      </c>
      <c r="P23" s="180">
        <v>1.7793802176449554E-14</v>
      </c>
      <c r="Q23" s="180">
        <v>1.7773427728020044E-14</v>
      </c>
      <c r="R23" s="180">
        <v>1.7752864164849912E-14</v>
      </c>
      <c r="S23" s="241"/>
      <c r="T23" s="180">
        <v>1.7763936267122407E-14</v>
      </c>
      <c r="U23" s="180">
        <v>1.785373236368743E-14</v>
      </c>
      <c r="V23" s="180">
        <v>1.7874196696091288E-14</v>
      </c>
      <c r="W23" s="180">
        <v>1.7873130729668521E-14</v>
      </c>
      <c r="X23" s="180">
        <v>1.7873720810433774E-14</v>
      </c>
      <c r="Y23" s="208"/>
      <c r="Z23" s="180">
        <v>1.775398878606791E-14</v>
      </c>
      <c r="AA23" s="180">
        <v>1.7863493499832838E-14</v>
      </c>
      <c r="AB23" s="180">
        <v>1.7913758816195205E-14</v>
      </c>
      <c r="AC23" s="180">
        <v>1.7944462861940628E-14</v>
      </c>
      <c r="AD23" s="180">
        <v>1.7963079119991686E-14</v>
      </c>
      <c r="AE23" s="241"/>
      <c r="AF23" s="180">
        <v>1.7754133884571746E-14</v>
      </c>
      <c r="AG23" s="180">
        <v>1.7853793127442199E-14</v>
      </c>
      <c r="AH23" s="180">
        <v>1.789409774513468E-14</v>
      </c>
      <c r="AI23" s="180">
        <v>1.792357572837068E-14</v>
      </c>
      <c r="AJ23" s="180">
        <v>1.7934461286161124E-14</v>
      </c>
      <c r="AK23" s="241"/>
      <c r="AL23" s="180"/>
      <c r="AM23" s="180"/>
      <c r="AN23" s="180"/>
      <c r="AO23" s="180"/>
      <c r="AP23" s="180"/>
      <c r="AQ23" s="241"/>
      <c r="AR23" s="180"/>
      <c r="AS23" s="180"/>
      <c r="AT23" s="180"/>
      <c r="AU23" s="180"/>
      <c r="AV23" s="180"/>
      <c r="AW23" s="241"/>
      <c r="AX23" s="180"/>
      <c r="AY23" s="180"/>
      <c r="AZ23" s="180"/>
      <c r="BA23" s="180"/>
      <c r="BB23" s="180"/>
      <c r="BC23" s="241"/>
      <c r="BD23" s="180"/>
      <c r="BE23" s="180"/>
      <c r="BF23" s="180"/>
      <c r="BG23" s="180"/>
      <c r="BH23" s="180"/>
      <c r="BI23" s="241"/>
      <c r="BJ23" s="180"/>
      <c r="BK23" s="180"/>
      <c r="BL23" s="180"/>
      <c r="BM23" s="180"/>
      <c r="BN23" s="180"/>
      <c r="BO23" s="241"/>
      <c r="BP23" s="180"/>
      <c r="BQ23" s="180"/>
      <c r="BR23" s="180"/>
      <c r="BS23" s="180"/>
      <c r="BT23" s="180"/>
      <c r="BU23" s="241"/>
      <c r="BV23" s="180"/>
      <c r="BW23" s="180"/>
      <c r="BX23" s="180"/>
      <c r="BY23" s="180"/>
      <c r="BZ23" s="180"/>
      <c r="CA23" s="241"/>
      <c r="CB23" s="180"/>
      <c r="CC23" s="180"/>
      <c r="CD23" s="180"/>
      <c r="CE23" s="180"/>
      <c r="CF23" s="180"/>
      <c r="CG23" s="241"/>
      <c r="CH23" s="180"/>
      <c r="CI23" s="180"/>
      <c r="CJ23" s="180"/>
      <c r="CK23" s="180"/>
      <c r="CL23" s="180"/>
      <c r="CM23" s="241"/>
    </row>
    <row r="24" spans="1:91" s="281" customFormat="1" ht="12.75" customHeight="1" x14ac:dyDescent="0.2">
      <c r="A24" s="370" t="s">
        <v>23</v>
      </c>
      <c r="B24" s="180"/>
      <c r="C24" s="144"/>
      <c r="D24" s="144"/>
      <c r="E24" s="144"/>
      <c r="F24" s="144"/>
      <c r="G24" s="241"/>
      <c r="H24" s="180"/>
      <c r="I24" s="144"/>
      <c r="J24" s="144"/>
      <c r="K24" s="144"/>
      <c r="L24" s="144"/>
      <c r="M24" s="241"/>
      <c r="N24" s="180"/>
      <c r="O24" s="180"/>
      <c r="P24" s="180"/>
      <c r="Q24" s="180"/>
      <c r="R24" s="180"/>
      <c r="S24" s="241"/>
      <c r="T24" s="180"/>
      <c r="U24" s="180"/>
      <c r="V24" s="180"/>
      <c r="W24" s="180"/>
      <c r="X24" s="180"/>
      <c r="Y24" s="208"/>
      <c r="Z24" s="180"/>
      <c r="AA24" s="180"/>
      <c r="AB24" s="180"/>
      <c r="AC24" s="180"/>
      <c r="AD24" s="180"/>
      <c r="AE24" s="241"/>
      <c r="AF24" s="180"/>
      <c r="AG24" s="180"/>
      <c r="AH24" s="180"/>
      <c r="AI24" s="180"/>
      <c r="AJ24" s="180"/>
      <c r="AK24" s="241"/>
      <c r="AL24" s="180"/>
      <c r="AM24" s="180"/>
      <c r="AN24" s="180"/>
      <c r="AO24" s="180"/>
      <c r="AP24" s="180"/>
      <c r="AQ24" s="241"/>
      <c r="AR24" s="180"/>
      <c r="AS24" s="180"/>
      <c r="AT24" s="180"/>
      <c r="AU24" s="180"/>
      <c r="AV24" s="180"/>
      <c r="AW24" s="241"/>
      <c r="AX24" s="180"/>
      <c r="AY24" s="180"/>
      <c r="AZ24" s="180"/>
      <c r="BA24" s="180"/>
      <c r="BB24" s="180"/>
      <c r="BC24" s="241"/>
      <c r="BD24" s="180"/>
      <c r="BE24" s="180"/>
      <c r="BF24" s="180"/>
      <c r="BG24" s="180"/>
      <c r="BH24" s="180"/>
      <c r="BI24" s="241"/>
      <c r="BJ24" s="180"/>
      <c r="BK24" s="180"/>
      <c r="BL24" s="180"/>
      <c r="BM24" s="180"/>
      <c r="BN24" s="180"/>
      <c r="BO24" s="241"/>
      <c r="BP24" s="180"/>
      <c r="BQ24" s="180"/>
      <c r="BR24" s="180"/>
      <c r="BS24" s="180"/>
      <c r="BT24" s="180"/>
      <c r="BU24" s="241"/>
      <c r="BV24" s="180"/>
      <c r="BW24" s="180"/>
      <c r="BX24" s="180"/>
      <c r="BY24" s="180"/>
      <c r="BZ24" s="180"/>
      <c r="CA24" s="241"/>
      <c r="CB24" s="180"/>
      <c r="CC24" s="180"/>
      <c r="CD24" s="180"/>
      <c r="CE24" s="180"/>
      <c r="CF24" s="180"/>
      <c r="CG24" s="241"/>
      <c r="CH24" s="180"/>
      <c r="CI24" s="180"/>
      <c r="CJ24" s="180"/>
      <c r="CK24" s="180"/>
      <c r="CL24" s="180"/>
      <c r="CM24" s="241"/>
    </row>
    <row r="25" spans="1:91" s="281" customFormat="1" ht="12.75" customHeight="1" x14ac:dyDescent="0.2">
      <c r="A25" s="371" t="s">
        <v>24</v>
      </c>
      <c r="B25" s="143"/>
      <c r="C25" s="143"/>
      <c r="D25" s="143"/>
      <c r="E25" s="143"/>
      <c r="F25" s="143"/>
      <c r="G25" s="241"/>
      <c r="H25" s="143"/>
      <c r="I25" s="143"/>
      <c r="J25" s="143"/>
      <c r="K25" s="143"/>
      <c r="L25" s="143"/>
      <c r="M25" s="241"/>
      <c r="N25" s="24">
        <v>1.7093302919551082E-15</v>
      </c>
      <c r="O25" s="24">
        <v>1.7823511195566417E-15</v>
      </c>
      <c r="P25" s="24">
        <v>1.7863817137233786E-15</v>
      </c>
      <c r="Q25" s="24">
        <v>1.796346437789758E-15</v>
      </c>
      <c r="R25" s="24">
        <v>1.8012906118813911E-15</v>
      </c>
      <c r="S25" s="241"/>
      <c r="T25" s="24">
        <v>1.7043776688725552E-15</v>
      </c>
      <c r="U25" s="24">
        <v>1.7403638270485225E-15</v>
      </c>
      <c r="V25" s="24">
        <v>1.7274055788556044E-15</v>
      </c>
      <c r="W25" s="24">
        <v>1.7233018605046926E-15</v>
      </c>
      <c r="X25" s="24">
        <v>1.720358130606944E-15</v>
      </c>
      <c r="Y25" s="208"/>
      <c r="Z25" s="24">
        <v>1.6963811256997843E-15</v>
      </c>
      <c r="AA25" s="24">
        <v>1.748341917004916E-15</v>
      </c>
      <c r="AB25" s="24">
        <v>1.7493670669751768E-15</v>
      </c>
      <c r="AC25" s="24">
        <v>1.7524358380222952E-15</v>
      </c>
      <c r="AD25" s="24">
        <v>1.7513001970548689E-15</v>
      </c>
      <c r="AE25" s="241"/>
      <c r="AF25" s="24">
        <v>1.7073975516036039E-15</v>
      </c>
      <c r="AG25" s="24">
        <v>1.7513720877395679E-15</v>
      </c>
      <c r="AH25" s="24">
        <v>1.7443994671612566E-15</v>
      </c>
      <c r="AI25" s="24">
        <v>1.7373465982243232E-15</v>
      </c>
      <c r="AJ25" s="24">
        <v>1.7544364247588742E-15</v>
      </c>
      <c r="AK25" s="241"/>
      <c r="AL25" s="24"/>
      <c r="AM25" s="24"/>
      <c r="AN25" s="24"/>
      <c r="AO25" s="24"/>
      <c r="AP25" s="24"/>
      <c r="AQ25" s="241"/>
      <c r="AR25" s="24"/>
      <c r="AS25" s="24"/>
      <c r="AT25" s="24"/>
      <c r="AU25" s="24"/>
      <c r="AV25" s="24"/>
      <c r="AW25" s="241"/>
      <c r="AX25" s="24"/>
      <c r="AY25" s="24"/>
      <c r="AZ25" s="24"/>
      <c r="BA25" s="24"/>
      <c r="BB25" s="24"/>
      <c r="BC25" s="241"/>
      <c r="BD25" s="24"/>
      <c r="BE25" s="24"/>
      <c r="BF25" s="24"/>
      <c r="BG25" s="24"/>
      <c r="BH25" s="24"/>
      <c r="BI25" s="241"/>
      <c r="BJ25" s="24"/>
      <c r="BK25" s="24"/>
      <c r="BL25" s="24"/>
      <c r="BM25" s="24"/>
      <c r="BN25" s="24"/>
      <c r="BO25" s="241"/>
      <c r="BP25" s="24"/>
      <c r="BQ25" s="24"/>
      <c r="BR25" s="24"/>
      <c r="BS25" s="24"/>
      <c r="BT25" s="24"/>
      <c r="BU25" s="241"/>
      <c r="BV25" s="24"/>
      <c r="BW25" s="24"/>
      <c r="BX25" s="24"/>
      <c r="BY25" s="24"/>
      <c r="BZ25" s="24"/>
      <c r="CA25" s="241"/>
      <c r="CB25" s="24"/>
      <c r="CC25" s="24"/>
      <c r="CD25" s="24"/>
      <c r="CE25" s="24"/>
      <c r="CF25" s="24"/>
      <c r="CG25" s="241"/>
      <c r="CH25" s="24"/>
      <c r="CI25" s="24"/>
      <c r="CJ25" s="24"/>
      <c r="CK25" s="24"/>
      <c r="CL25" s="24"/>
      <c r="CM25" s="241"/>
    </row>
    <row r="26" spans="1:91" s="281" customFormat="1" ht="12.75" customHeight="1" x14ac:dyDescent="0.2">
      <c r="A26" s="371" t="s">
        <v>25</v>
      </c>
      <c r="B26" s="143"/>
      <c r="C26" s="143"/>
      <c r="D26" s="143"/>
      <c r="E26" s="143"/>
      <c r="F26" s="143"/>
      <c r="G26" s="241"/>
      <c r="H26" s="143"/>
      <c r="I26" s="143"/>
      <c r="J26" s="143"/>
      <c r="K26" s="143"/>
      <c r="L26" s="143"/>
      <c r="M26" s="241"/>
      <c r="N26" s="24"/>
      <c r="O26" s="24"/>
      <c r="P26" s="24"/>
      <c r="Q26" s="24"/>
      <c r="R26" s="24"/>
      <c r="S26" s="241"/>
      <c r="T26" s="24"/>
      <c r="U26" s="24"/>
      <c r="V26" s="24"/>
      <c r="W26" s="24"/>
      <c r="X26" s="24"/>
      <c r="Y26" s="208"/>
      <c r="Z26" s="24"/>
      <c r="AA26" s="24"/>
      <c r="AB26" s="24"/>
      <c r="AC26" s="24"/>
      <c r="AD26" s="24"/>
      <c r="AE26" s="241"/>
      <c r="AF26" s="24"/>
      <c r="AG26" s="24"/>
      <c r="AH26" s="24"/>
      <c r="AI26" s="24"/>
      <c r="AJ26" s="24"/>
      <c r="AK26" s="241"/>
      <c r="AL26" s="24"/>
      <c r="AM26" s="24"/>
      <c r="AN26" s="24"/>
      <c r="AO26" s="24"/>
      <c r="AP26" s="24"/>
      <c r="AQ26" s="241"/>
      <c r="AR26" s="24"/>
      <c r="AS26" s="24"/>
      <c r="AT26" s="24"/>
      <c r="AU26" s="24"/>
      <c r="AV26" s="24"/>
      <c r="AW26" s="241"/>
      <c r="AX26" s="24"/>
      <c r="AY26" s="24"/>
      <c r="AZ26" s="24"/>
      <c r="BA26" s="24"/>
      <c r="BB26" s="24"/>
      <c r="BC26" s="241"/>
      <c r="BD26" s="24"/>
      <c r="BE26" s="24"/>
      <c r="BF26" s="24"/>
      <c r="BG26" s="24"/>
      <c r="BH26" s="24"/>
      <c r="BI26" s="241"/>
      <c r="BJ26" s="24"/>
      <c r="BK26" s="24"/>
      <c r="BL26" s="24"/>
      <c r="BM26" s="24"/>
      <c r="BN26" s="24"/>
      <c r="BO26" s="241"/>
      <c r="BP26" s="24"/>
      <c r="BQ26" s="24"/>
      <c r="BR26" s="24"/>
      <c r="BS26" s="24"/>
      <c r="BT26" s="24"/>
      <c r="BU26" s="241"/>
      <c r="BV26" s="24"/>
      <c r="BW26" s="24"/>
      <c r="BX26" s="24"/>
      <c r="BY26" s="24"/>
      <c r="BZ26" s="24"/>
      <c r="CA26" s="241"/>
      <c r="CB26" s="24"/>
      <c r="CC26" s="24"/>
      <c r="CD26" s="24"/>
      <c r="CE26" s="24"/>
      <c r="CF26" s="24"/>
      <c r="CG26" s="241"/>
      <c r="CH26" s="24"/>
      <c r="CI26" s="24"/>
      <c r="CJ26" s="24"/>
      <c r="CK26" s="24"/>
      <c r="CL26" s="24"/>
      <c r="CM26" s="241"/>
    </row>
    <row r="27" spans="1:91" s="281" customFormat="1" ht="12.75" customHeight="1" x14ac:dyDescent="0.2">
      <c r="A27" s="371" t="s">
        <v>26</v>
      </c>
      <c r="B27" s="143"/>
      <c r="C27" s="143"/>
      <c r="D27" s="143"/>
      <c r="E27" s="143"/>
      <c r="F27" s="143"/>
      <c r="G27" s="241"/>
      <c r="H27" s="143"/>
      <c r="I27" s="143"/>
      <c r="J27" s="143"/>
      <c r="K27" s="143"/>
      <c r="L27" s="143"/>
      <c r="M27" s="241"/>
      <c r="N27" s="24"/>
      <c r="O27" s="24"/>
      <c r="P27" s="24"/>
      <c r="Q27" s="24"/>
      <c r="R27" s="24"/>
      <c r="S27" s="241"/>
      <c r="T27" s="24">
        <v>2.2595006772201307E-15</v>
      </c>
      <c r="U27" s="24">
        <v>2.5705373767325881E-15</v>
      </c>
      <c r="V27" s="24">
        <v>2.7906552200388746E-15</v>
      </c>
      <c r="W27" s="24">
        <v>2.9015082398863106E-15</v>
      </c>
      <c r="X27" s="24">
        <v>2.966617567081509E-15</v>
      </c>
      <c r="Y27" s="208"/>
      <c r="Z27" s="24">
        <v>2.2164979802775489E-15</v>
      </c>
      <c r="AA27" s="24">
        <v>2.6405163963918642E-15</v>
      </c>
      <c r="AB27" s="24">
        <v>2.8836050623724613E-15</v>
      </c>
      <c r="AC27" s="24">
        <v>3.0297535121972219E-15</v>
      </c>
      <c r="AD27" s="24">
        <v>3.135537474452892E-15</v>
      </c>
      <c r="AE27" s="241"/>
      <c r="AF27" s="24">
        <v>2.2165160951104783E-15</v>
      </c>
      <c r="AG27" s="24">
        <v>2.6505631253625672E-15</v>
      </c>
      <c r="AH27" s="24">
        <v>2.8916621901165098E-15</v>
      </c>
      <c r="AI27" s="24">
        <v>3.0426069958539957E-15</v>
      </c>
      <c r="AJ27" s="24">
        <v>3.1477830266340803E-15</v>
      </c>
      <c r="AK27" s="241"/>
      <c r="AL27" s="24"/>
      <c r="AM27" s="24"/>
      <c r="AN27" s="24"/>
      <c r="AO27" s="24"/>
      <c r="AP27" s="24"/>
      <c r="AQ27" s="241"/>
      <c r="AR27" s="24"/>
      <c r="AS27" s="24"/>
      <c r="AT27" s="24"/>
      <c r="AU27" s="24"/>
      <c r="AV27" s="24"/>
      <c r="AW27" s="241"/>
      <c r="AX27" s="24"/>
      <c r="AY27" s="24"/>
      <c r="AZ27" s="24"/>
      <c r="BA27" s="24"/>
      <c r="BB27" s="24"/>
      <c r="BC27" s="241"/>
      <c r="BD27" s="24"/>
      <c r="BE27" s="24"/>
      <c r="BF27" s="24"/>
      <c r="BG27" s="24"/>
      <c r="BH27" s="24"/>
      <c r="BI27" s="241"/>
      <c r="BJ27" s="24"/>
      <c r="BK27" s="24"/>
      <c r="BL27" s="24"/>
      <c r="BM27" s="24"/>
      <c r="BN27" s="24"/>
      <c r="BO27" s="241"/>
      <c r="BP27" s="24"/>
      <c r="BQ27" s="24"/>
      <c r="BR27" s="24"/>
      <c r="BS27" s="24"/>
      <c r="BT27" s="24"/>
      <c r="BU27" s="241"/>
      <c r="BV27" s="24"/>
      <c r="BW27" s="24"/>
      <c r="BX27" s="24"/>
      <c r="BY27" s="24"/>
      <c r="BZ27" s="24"/>
      <c r="CA27" s="241"/>
      <c r="CB27" s="24"/>
      <c r="CC27" s="24"/>
      <c r="CD27" s="24"/>
      <c r="CE27" s="24"/>
      <c r="CF27" s="24"/>
      <c r="CG27" s="241"/>
      <c r="CH27" s="24"/>
      <c r="CI27" s="24"/>
      <c r="CJ27" s="24"/>
      <c r="CK27" s="24"/>
      <c r="CL27" s="24"/>
      <c r="CM27" s="241"/>
    </row>
    <row r="28" spans="1:91" s="281" customFormat="1" ht="12.75" customHeight="1" x14ac:dyDescent="0.2">
      <c r="A28" s="371" t="s">
        <v>27</v>
      </c>
      <c r="B28" s="143"/>
      <c r="C28" s="143"/>
      <c r="D28" s="143"/>
      <c r="E28" s="143"/>
      <c r="F28" s="143"/>
      <c r="G28" s="241"/>
      <c r="H28" s="143"/>
      <c r="I28" s="143"/>
      <c r="J28" s="143"/>
      <c r="K28" s="143"/>
      <c r="L28" s="143"/>
      <c r="M28" s="241"/>
      <c r="N28" s="24">
        <v>1.9753817007673134E-9</v>
      </c>
      <c r="O28" s="24">
        <v>1.9813903298775011E-9</v>
      </c>
      <c r="P28" s="24">
        <v>1.9804231764682471E-9</v>
      </c>
      <c r="Q28" s="24">
        <v>1.9783815445145551E-9</v>
      </c>
      <c r="R28" s="24">
        <v>1.97631885012639E-9</v>
      </c>
      <c r="S28" s="241"/>
      <c r="T28" s="24">
        <v>1.9744375107713756E-9</v>
      </c>
      <c r="U28" s="24">
        <v>1.990416101049747E-9</v>
      </c>
      <c r="V28" s="24">
        <v>1.996468752400571E-9</v>
      </c>
      <c r="W28" s="24">
        <v>1.999350214247754E-9</v>
      </c>
      <c r="X28" s="24">
        <v>2.000416430938307E-9</v>
      </c>
      <c r="Y28" s="208"/>
      <c r="Z28" s="24">
        <v>1.9724431485141359E-9</v>
      </c>
      <c r="AA28" s="24">
        <v>1.9943900357596124E-9</v>
      </c>
      <c r="AB28" s="24">
        <v>2.0064210042036617E-9</v>
      </c>
      <c r="AC28" s="24">
        <v>2.0135007659468498E-9</v>
      </c>
      <c r="AD28" s="24">
        <v>2.0193461438342549E-9</v>
      </c>
      <c r="AE28" s="241"/>
      <c r="AF28" s="24">
        <v>1.9724592687535479E-9</v>
      </c>
      <c r="AG28" s="24">
        <v>1.9934235127726776E-9</v>
      </c>
      <c r="AH28" s="24">
        <v>2.0044590207518113E-9</v>
      </c>
      <c r="AI28" s="24">
        <v>2.0114012717496338E-9</v>
      </c>
      <c r="AJ28" s="24">
        <v>2.0175018635910203E-9</v>
      </c>
      <c r="AK28" s="241"/>
      <c r="AL28" s="24"/>
      <c r="AM28" s="24"/>
      <c r="AN28" s="24"/>
      <c r="AO28" s="24"/>
      <c r="AP28" s="24"/>
      <c r="AQ28" s="241"/>
      <c r="AR28" s="24"/>
      <c r="AS28" s="24"/>
      <c r="AT28" s="24"/>
      <c r="AU28" s="24"/>
      <c r="AV28" s="24"/>
      <c r="AW28" s="241"/>
      <c r="AX28" s="24"/>
      <c r="AY28" s="24"/>
      <c r="AZ28" s="24"/>
      <c r="BA28" s="24"/>
      <c r="BB28" s="24"/>
      <c r="BC28" s="241"/>
      <c r="BD28" s="24"/>
      <c r="BE28" s="24"/>
      <c r="BF28" s="24"/>
      <c r="BG28" s="24"/>
      <c r="BH28" s="24"/>
      <c r="BI28" s="241"/>
      <c r="BJ28" s="24"/>
      <c r="BK28" s="24"/>
      <c r="BL28" s="24"/>
      <c r="BM28" s="24"/>
      <c r="BN28" s="24"/>
      <c r="BO28" s="241"/>
      <c r="BP28" s="24"/>
      <c r="BQ28" s="24"/>
      <c r="BR28" s="24"/>
      <c r="BS28" s="24"/>
      <c r="BT28" s="24"/>
      <c r="BU28" s="241"/>
      <c r="BV28" s="24"/>
      <c r="BW28" s="24"/>
      <c r="BX28" s="24"/>
      <c r="BY28" s="24"/>
      <c r="BZ28" s="24"/>
      <c r="CA28" s="241"/>
      <c r="CB28" s="24"/>
      <c r="CC28" s="24"/>
      <c r="CD28" s="24"/>
      <c r="CE28" s="24"/>
      <c r="CF28" s="24"/>
      <c r="CG28" s="241"/>
      <c r="CH28" s="24"/>
      <c r="CI28" s="24"/>
      <c r="CJ28" s="24"/>
      <c r="CK28" s="24"/>
      <c r="CL28" s="24"/>
      <c r="CM28" s="241"/>
    </row>
    <row r="29" spans="1:91" s="281" customFormat="1" ht="12.75" customHeight="1" x14ac:dyDescent="0.2">
      <c r="A29" s="371" t="s">
        <v>28</v>
      </c>
      <c r="B29" s="143"/>
      <c r="C29" s="143"/>
      <c r="D29" s="143"/>
      <c r="E29" s="143"/>
      <c r="F29" s="143"/>
      <c r="G29" s="241"/>
      <c r="H29" s="143"/>
      <c r="I29" s="143"/>
      <c r="J29" s="143"/>
      <c r="K29" s="143"/>
      <c r="L29" s="143"/>
      <c r="M29" s="241"/>
      <c r="N29" s="24">
        <v>2.1604174550164037E-14</v>
      </c>
      <c r="O29" s="24">
        <v>2.6515223445256214E-14</v>
      </c>
      <c r="P29" s="24">
        <v>2.6575678686243096E-14</v>
      </c>
      <c r="Q29" s="24">
        <v>2.6985204282610059E-14</v>
      </c>
      <c r="R29" s="24">
        <v>2.7404421302359863E-14</v>
      </c>
      <c r="S29" s="241"/>
      <c r="T29" s="24">
        <v>2.1184694264507461E-14</v>
      </c>
      <c r="U29" s="24">
        <v>2.7265699957093522E-14</v>
      </c>
      <c r="V29" s="24">
        <v>2.9897019543713964E-14</v>
      </c>
      <c r="W29" s="24">
        <v>3.2205641270023855E-14</v>
      </c>
      <c r="X29" s="24">
        <v>3.3897056422249613E-14</v>
      </c>
      <c r="Y29" s="208"/>
      <c r="Z29" s="24">
        <v>2.0794671935907144E-14</v>
      </c>
      <c r="AA29" s="24">
        <v>2.8985668624028869E-14</v>
      </c>
      <c r="AB29" s="24">
        <v>3.2586837645541026E-14</v>
      </c>
      <c r="AC29" s="24">
        <v>3.5838913285581527E-14</v>
      </c>
      <c r="AD29" s="24">
        <v>3.8646624565505504E-14</v>
      </c>
      <c r="AE29" s="241"/>
      <c r="AF29" s="24">
        <v>2.0804844214033371E-14</v>
      </c>
      <c r="AG29" s="24">
        <v>2.9176198628990971E-14</v>
      </c>
      <c r="AH29" s="24">
        <v>3.3357638893249946E-14</v>
      </c>
      <c r="AI29" s="24">
        <v>3.7447470718203027E-14</v>
      </c>
      <c r="AJ29" s="24">
        <v>4.1270266183324484E-14</v>
      </c>
      <c r="AK29" s="241"/>
      <c r="AL29" s="24"/>
      <c r="AM29" s="24"/>
      <c r="AN29" s="24"/>
      <c r="AO29" s="24"/>
      <c r="AP29" s="24"/>
      <c r="AQ29" s="241"/>
      <c r="AR29" s="24"/>
      <c r="AS29" s="24"/>
      <c r="AT29" s="24"/>
      <c r="AU29" s="24"/>
      <c r="AV29" s="24"/>
      <c r="AW29" s="241"/>
      <c r="AX29" s="24"/>
      <c r="AY29" s="24"/>
      <c r="AZ29" s="24"/>
      <c r="BA29" s="24"/>
      <c r="BB29" s="24"/>
      <c r="BC29" s="241"/>
      <c r="BD29" s="24"/>
      <c r="BE29" s="24"/>
      <c r="BF29" s="24"/>
      <c r="BG29" s="24"/>
      <c r="BH29" s="24"/>
      <c r="BI29" s="241"/>
      <c r="BJ29" s="24"/>
      <c r="BK29" s="24"/>
      <c r="BL29" s="24"/>
      <c r="BM29" s="24"/>
      <c r="BN29" s="24"/>
      <c r="BO29" s="241"/>
      <c r="BP29" s="24"/>
      <c r="BQ29" s="24"/>
      <c r="BR29" s="24"/>
      <c r="BS29" s="24"/>
      <c r="BT29" s="24"/>
      <c r="BU29" s="241"/>
      <c r="BV29" s="24"/>
      <c r="BW29" s="24"/>
      <c r="BX29" s="24"/>
      <c r="BY29" s="24"/>
      <c r="BZ29" s="24"/>
      <c r="CA29" s="241"/>
      <c r="CB29" s="24"/>
      <c r="CC29" s="24"/>
      <c r="CD29" s="24"/>
      <c r="CE29" s="24"/>
      <c r="CF29" s="24"/>
      <c r="CG29" s="241"/>
      <c r="CH29" s="24"/>
      <c r="CI29" s="24"/>
      <c r="CJ29" s="24"/>
      <c r="CK29" s="24"/>
      <c r="CL29" s="24"/>
      <c r="CM29" s="241"/>
    </row>
    <row r="30" spans="1:91" s="281" customFormat="1" ht="12.75" customHeight="1" x14ac:dyDescent="0.2">
      <c r="A30" s="372" t="s">
        <v>29</v>
      </c>
      <c r="B30" s="143"/>
      <c r="C30" s="143"/>
      <c r="D30" s="143"/>
      <c r="E30" s="143"/>
      <c r="F30" s="143"/>
      <c r="G30" s="241"/>
      <c r="H30" s="143"/>
      <c r="I30" s="143"/>
      <c r="J30" s="143"/>
      <c r="K30" s="143"/>
      <c r="L30" s="143"/>
      <c r="M30" s="241"/>
      <c r="N30" s="24">
        <v>8.3882208464076713E-11</v>
      </c>
      <c r="O30" s="24">
        <v>8.7430223576770315E-11</v>
      </c>
      <c r="P30" s="24">
        <v>8.7672733894014015E-11</v>
      </c>
      <c r="Q30" s="24">
        <v>8.8120994741107359E-11</v>
      </c>
      <c r="R30" s="24">
        <v>8.8389260313724549E-11</v>
      </c>
      <c r="S30" s="241"/>
      <c r="T30" s="24">
        <v>8.3643534365884635E-11</v>
      </c>
      <c r="U30" s="24">
        <v>8.5386850316842143E-11</v>
      </c>
      <c r="V30" s="24">
        <v>8.4767902719661116E-11</v>
      </c>
      <c r="W30" s="24">
        <v>8.4571813940043699E-11</v>
      </c>
      <c r="X30" s="24">
        <v>8.442457484310483E-11</v>
      </c>
      <c r="Y30" s="208"/>
      <c r="Z30" s="24">
        <v>8.3212695384120201E-11</v>
      </c>
      <c r="AA30" s="24">
        <v>8.5766773102500883E-11</v>
      </c>
      <c r="AB30" s="24">
        <v>8.5838011256609307E-11</v>
      </c>
      <c r="AC30" s="24">
        <v>8.5961378949563949E-11</v>
      </c>
      <c r="AD30" s="24">
        <v>8.5914726971452445E-11</v>
      </c>
      <c r="AE30" s="241"/>
      <c r="AF30" s="354">
        <v>8.3785508674649962E-11</v>
      </c>
      <c r="AG30" s="354">
        <v>8.5918253761752647E-11</v>
      </c>
      <c r="AH30" s="354">
        <v>8.5558592902240094E-11</v>
      </c>
      <c r="AI30" s="354">
        <v>8.5246006459447789E-11</v>
      </c>
      <c r="AJ30" s="354">
        <v>8.6101418154643041E-11</v>
      </c>
      <c r="AK30" s="241"/>
      <c r="AL30" s="354"/>
      <c r="AM30" s="354"/>
      <c r="AN30" s="354"/>
      <c r="AO30" s="354"/>
      <c r="AP30" s="354"/>
      <c r="AQ30" s="241"/>
      <c r="AR30" s="354"/>
      <c r="AS30" s="354"/>
      <c r="AT30" s="354"/>
      <c r="AU30" s="354"/>
      <c r="AV30" s="354"/>
      <c r="AW30" s="241"/>
      <c r="AX30" s="354"/>
      <c r="AY30" s="354"/>
      <c r="AZ30" s="354"/>
      <c r="BA30" s="354"/>
      <c r="BB30" s="354"/>
      <c r="BC30" s="241"/>
      <c r="BD30" s="354"/>
      <c r="BE30" s="354"/>
      <c r="BF30" s="354"/>
      <c r="BG30" s="354"/>
      <c r="BH30" s="354"/>
      <c r="BI30" s="241"/>
      <c r="BJ30" s="354"/>
      <c r="BK30" s="354"/>
      <c r="BL30" s="354"/>
      <c r="BM30" s="354"/>
      <c r="BN30" s="354"/>
      <c r="BO30" s="241"/>
      <c r="BP30" s="354"/>
      <c r="BQ30" s="354"/>
      <c r="BR30" s="354"/>
      <c r="BS30" s="354"/>
      <c r="BT30" s="354"/>
      <c r="BU30" s="241"/>
      <c r="BV30" s="354"/>
      <c r="BW30" s="354"/>
      <c r="BX30" s="354"/>
      <c r="BY30" s="354"/>
      <c r="BZ30" s="354"/>
      <c r="CA30" s="241"/>
      <c r="CB30" s="354"/>
      <c r="CC30" s="354"/>
      <c r="CD30" s="354"/>
      <c r="CE30" s="354"/>
      <c r="CF30" s="354"/>
      <c r="CG30" s="241"/>
      <c r="CH30" s="354"/>
      <c r="CI30" s="354"/>
      <c r="CJ30" s="354"/>
      <c r="CK30" s="354"/>
      <c r="CL30" s="354"/>
      <c r="CM30" s="241"/>
    </row>
    <row r="31" spans="1:91" s="281" customFormat="1" ht="12.75" customHeight="1" x14ac:dyDescent="0.2">
      <c r="A31" s="373" t="s">
        <v>31</v>
      </c>
      <c r="B31" s="139"/>
      <c r="C31" s="139"/>
      <c r="D31" s="139"/>
      <c r="E31" s="139"/>
      <c r="F31" s="139"/>
      <c r="G31" s="241"/>
      <c r="H31" s="139"/>
      <c r="I31" s="145"/>
      <c r="J31" s="145"/>
      <c r="K31" s="145"/>
      <c r="L31" s="145"/>
      <c r="M31" s="241"/>
      <c r="N31" s="15">
        <v>3.1573100834492044E-16</v>
      </c>
      <c r="O31" s="15">
        <v>3.9877855856747081E-16</v>
      </c>
      <c r="P31" s="15">
        <v>4.2481077348969395E-16</v>
      </c>
      <c r="Q31" s="15">
        <v>4.3463382212780584E-16</v>
      </c>
      <c r="R31" s="15">
        <v>4.4091113455957382E-16</v>
      </c>
      <c r="S31" s="241"/>
      <c r="T31" s="15">
        <v>3.8352498436179143E-15</v>
      </c>
      <c r="U31" s="15">
        <v>4.5384487731222251E-15</v>
      </c>
      <c r="V31" s="15">
        <v>5.0491855020631682E-15</v>
      </c>
      <c r="W31" s="15">
        <v>5.3309337878641979E-15</v>
      </c>
      <c r="X31" s="15">
        <v>5.5124475379151459E-15</v>
      </c>
      <c r="Y31" s="208"/>
      <c r="Z31" s="15">
        <v>3.8029544092117631E-15</v>
      </c>
      <c r="AA31" s="15">
        <v>4.7886364965929274E-15</v>
      </c>
      <c r="AB31" s="15">
        <v>5.418737005171365E-15</v>
      </c>
      <c r="AC31" s="15">
        <v>5.8419529177906488E-15</v>
      </c>
      <c r="AD31" s="15">
        <v>6.1649567587815575E-15</v>
      </c>
      <c r="AE31" s="241"/>
      <c r="AF31" s="15">
        <v>3.7986844882719201E-15</v>
      </c>
      <c r="AG31" s="15">
        <v>4.816223230658804E-15</v>
      </c>
      <c r="AH31" s="15">
        <v>5.4739535343654867E-15</v>
      </c>
      <c r="AI31" s="15">
        <v>5.9289828238077959E-15</v>
      </c>
      <c r="AJ31" s="15">
        <v>6.2692595093849462E-15</v>
      </c>
      <c r="AK31" s="241"/>
      <c r="AL31" s="15"/>
      <c r="AM31" s="15"/>
      <c r="AN31" s="15"/>
      <c r="AO31" s="15"/>
      <c r="AP31" s="15"/>
      <c r="AQ31" s="241"/>
      <c r="AR31" s="15"/>
      <c r="AS31" s="15"/>
      <c r="AT31" s="15"/>
      <c r="AU31" s="15"/>
      <c r="AV31" s="15"/>
      <c r="AW31" s="241"/>
      <c r="AX31" s="15"/>
      <c r="AY31" s="15"/>
      <c r="AZ31" s="15"/>
      <c r="BA31" s="15"/>
      <c r="BB31" s="15"/>
      <c r="BC31" s="241"/>
      <c r="BD31" s="15"/>
      <c r="BE31" s="15"/>
      <c r="BF31" s="15"/>
      <c r="BG31" s="15"/>
      <c r="BH31" s="15"/>
      <c r="BI31" s="241"/>
      <c r="BJ31" s="15"/>
      <c r="BK31" s="15"/>
      <c r="BL31" s="15"/>
      <c r="BM31" s="15"/>
      <c r="BN31" s="15"/>
      <c r="BO31" s="241"/>
      <c r="BP31" s="15"/>
      <c r="BQ31" s="15"/>
      <c r="BR31" s="15"/>
      <c r="BS31" s="15"/>
      <c r="BT31" s="15"/>
      <c r="BU31" s="241"/>
      <c r="BV31" s="15"/>
      <c r="BW31" s="15"/>
      <c r="BX31" s="15"/>
      <c r="BY31" s="15"/>
      <c r="BZ31" s="15"/>
      <c r="CA31" s="241"/>
      <c r="CB31" s="15"/>
      <c r="CC31" s="15"/>
      <c r="CD31" s="15"/>
      <c r="CE31" s="15"/>
      <c r="CF31" s="15"/>
      <c r="CG31" s="241"/>
      <c r="CH31" s="15"/>
      <c r="CI31" s="15"/>
      <c r="CJ31" s="15"/>
      <c r="CK31" s="15"/>
      <c r="CL31" s="15"/>
      <c r="CM31" s="241"/>
    </row>
    <row r="32" spans="1:91" s="281" customFormat="1" ht="12.75" customHeight="1" x14ac:dyDescent="0.2">
      <c r="A32" s="373" t="s">
        <v>32</v>
      </c>
      <c r="B32" s="138"/>
      <c r="C32" s="138"/>
      <c r="D32" s="138"/>
      <c r="E32" s="138"/>
      <c r="F32" s="138"/>
      <c r="G32" s="241"/>
      <c r="H32" s="138"/>
      <c r="I32" s="138"/>
      <c r="J32" s="138"/>
      <c r="K32" s="138"/>
      <c r="L32" s="138"/>
      <c r="M32" s="241"/>
      <c r="N32" s="181">
        <v>6.5716698363147117E-14</v>
      </c>
      <c r="O32" s="181">
        <v>6.9122617015398403E-14</v>
      </c>
      <c r="P32" s="181">
        <v>6.9456841525408092E-14</v>
      </c>
      <c r="Q32" s="181">
        <v>7.0183535378456182E-14</v>
      </c>
      <c r="R32" s="181">
        <v>7.1001455045785648E-14</v>
      </c>
      <c r="S32" s="241"/>
      <c r="T32" s="181">
        <v>5.7695784667591316E-10</v>
      </c>
      <c r="U32" s="181">
        <v>6.5649724225377493E-10</v>
      </c>
      <c r="V32" s="181">
        <v>7.1266732769809974E-10</v>
      </c>
      <c r="W32" s="181">
        <v>7.4075975446639042E-10</v>
      </c>
      <c r="X32" s="181">
        <v>7.5774774195727596E-10</v>
      </c>
      <c r="Y32" s="208"/>
      <c r="Z32" s="181">
        <v>5.6675733328730479E-10</v>
      </c>
      <c r="AA32" s="181">
        <v>6.7516203903651508E-10</v>
      </c>
      <c r="AB32" s="181">
        <v>7.3681460466434169E-10</v>
      </c>
      <c r="AC32" s="181">
        <v>7.7446261204653115E-10</v>
      </c>
      <c r="AD32" s="181">
        <v>8.0117733286626624E-10</v>
      </c>
      <c r="AE32" s="241"/>
      <c r="AF32" s="181">
        <v>5.6666194195078485E-10</v>
      </c>
      <c r="AG32" s="181">
        <v>6.7718387109263105E-10</v>
      </c>
      <c r="AH32" s="181">
        <v>7.3925929024324149E-10</v>
      </c>
      <c r="AI32" s="181">
        <v>7.7716504334270649E-10</v>
      </c>
      <c r="AJ32" s="181">
        <v>8.0461015076413107E-10</v>
      </c>
      <c r="AK32" s="241"/>
      <c r="AL32" s="181"/>
      <c r="AM32" s="181"/>
      <c r="AN32" s="181"/>
      <c r="AO32" s="181"/>
      <c r="AP32" s="181"/>
      <c r="AQ32" s="241"/>
      <c r="AR32" s="181"/>
      <c r="AS32" s="181"/>
      <c r="AT32" s="181"/>
      <c r="AU32" s="181"/>
      <c r="AV32" s="181"/>
      <c r="AW32" s="241"/>
      <c r="AX32" s="181"/>
      <c r="AY32" s="181"/>
      <c r="AZ32" s="181"/>
      <c r="BA32" s="181"/>
      <c r="BB32" s="181"/>
      <c r="BC32" s="241"/>
      <c r="BD32" s="181"/>
      <c r="BE32" s="181"/>
      <c r="BF32" s="181"/>
      <c r="BG32" s="181"/>
      <c r="BH32" s="181"/>
      <c r="BI32" s="241"/>
      <c r="BJ32" s="181"/>
      <c r="BK32" s="181"/>
      <c r="BL32" s="181"/>
      <c r="BM32" s="181"/>
      <c r="BN32" s="181"/>
      <c r="BO32" s="241"/>
      <c r="BP32" s="181"/>
      <c r="BQ32" s="181"/>
      <c r="BR32" s="181"/>
      <c r="BS32" s="181"/>
      <c r="BT32" s="181"/>
      <c r="BU32" s="241"/>
      <c r="BV32" s="181"/>
      <c r="BW32" s="181"/>
      <c r="BX32" s="181"/>
      <c r="BY32" s="181"/>
      <c r="BZ32" s="181"/>
      <c r="CA32" s="241"/>
      <c r="CB32" s="181"/>
      <c r="CC32" s="181"/>
      <c r="CD32" s="181"/>
      <c r="CE32" s="181"/>
      <c r="CF32" s="181"/>
      <c r="CG32" s="241"/>
      <c r="CH32" s="181"/>
      <c r="CI32" s="181"/>
      <c r="CJ32" s="181"/>
      <c r="CK32" s="181"/>
      <c r="CL32" s="181"/>
      <c r="CM32" s="241"/>
    </row>
    <row r="33" spans="1:91" s="281" customFormat="1" ht="12.75" customHeight="1" x14ac:dyDescent="0.2">
      <c r="A33" s="374" t="s">
        <v>2</v>
      </c>
      <c r="B33" s="139"/>
      <c r="C33" s="139"/>
      <c r="D33" s="139"/>
      <c r="E33" s="139"/>
      <c r="F33" s="139"/>
      <c r="G33" s="241"/>
      <c r="H33" s="139"/>
      <c r="I33" s="139"/>
      <c r="J33" s="139"/>
      <c r="K33" s="139"/>
      <c r="L33" s="139"/>
      <c r="M33" s="241"/>
      <c r="N33" s="15">
        <v>3.5956947920296161E-4</v>
      </c>
      <c r="O33" s="15">
        <v>3.6187128790998485E-4</v>
      </c>
      <c r="P33" s="15">
        <v>3.621773899995719E-4</v>
      </c>
      <c r="Q33" s="15">
        <v>3.6196980837200076E-4</v>
      </c>
      <c r="R33" s="15">
        <v>3.6175836441837818E-4</v>
      </c>
      <c r="S33" s="241"/>
      <c r="T33" s="15">
        <v>3.5927961188909728E-4</v>
      </c>
      <c r="U33" s="15">
        <v>3.6577646640899118E-4</v>
      </c>
      <c r="V33" s="15">
        <v>3.6888661116499531E-4</v>
      </c>
      <c r="W33" s="15">
        <v>3.7076494468316285E-4</v>
      </c>
      <c r="X33" s="15">
        <v>3.7197743533297817E-4</v>
      </c>
      <c r="Y33" s="208"/>
      <c r="Z33" s="15">
        <v>3.5898065213069136E-4</v>
      </c>
      <c r="AA33" s="15">
        <v>3.6807198252735075E-4</v>
      </c>
      <c r="AB33" s="15">
        <v>3.7347836638566666E-4</v>
      </c>
      <c r="AC33" s="15">
        <v>3.7739385940971007E-4</v>
      </c>
      <c r="AD33" s="15">
        <v>3.8036519985149437E-4</v>
      </c>
      <c r="AE33" s="241"/>
      <c r="AF33" s="15">
        <v>3.5898358598156611E-4</v>
      </c>
      <c r="AG33" s="15">
        <v>3.6787815755032156E-4</v>
      </c>
      <c r="AH33" s="15">
        <v>3.7328548230767259E-4</v>
      </c>
      <c r="AI33" s="15">
        <v>3.771752459357468E-4</v>
      </c>
      <c r="AJ33" s="15">
        <v>3.803946250489167E-4</v>
      </c>
      <c r="AK33" s="241"/>
      <c r="AL33" s="15"/>
      <c r="AM33" s="15"/>
      <c r="AN33" s="15"/>
      <c r="AO33" s="15"/>
      <c r="AP33" s="15"/>
      <c r="AQ33" s="241"/>
      <c r="AR33" s="15"/>
      <c r="AS33" s="15"/>
      <c r="AT33" s="15"/>
      <c r="AU33" s="15"/>
      <c r="AV33" s="15"/>
      <c r="AW33" s="241"/>
      <c r="AX33" s="15"/>
      <c r="AY33" s="15"/>
      <c r="AZ33" s="15"/>
      <c r="BA33" s="15"/>
      <c r="BB33" s="15"/>
      <c r="BC33" s="241"/>
      <c r="BD33" s="15"/>
      <c r="BE33" s="15"/>
      <c r="BF33" s="15"/>
      <c r="BG33" s="15"/>
      <c r="BH33" s="15"/>
      <c r="BI33" s="241"/>
      <c r="BJ33" s="15"/>
      <c r="BK33" s="15"/>
      <c r="BL33" s="15"/>
      <c r="BM33" s="15"/>
      <c r="BN33" s="15"/>
      <c r="BO33" s="241"/>
      <c r="BP33" s="15"/>
      <c r="BQ33" s="15"/>
      <c r="BR33" s="15"/>
      <c r="BS33" s="15"/>
      <c r="BT33" s="15"/>
      <c r="BU33" s="241"/>
      <c r="BV33" s="15"/>
      <c r="BW33" s="15"/>
      <c r="BX33" s="15"/>
      <c r="BY33" s="15"/>
      <c r="BZ33" s="15"/>
      <c r="CA33" s="241"/>
      <c r="CB33" s="15"/>
      <c r="CC33" s="15"/>
      <c r="CD33" s="15"/>
      <c r="CE33" s="15"/>
      <c r="CF33" s="15"/>
      <c r="CG33" s="241"/>
      <c r="CH33" s="15"/>
      <c r="CI33" s="15"/>
      <c r="CJ33" s="15"/>
      <c r="CK33" s="15"/>
      <c r="CL33" s="15"/>
      <c r="CM33" s="241"/>
    </row>
    <row r="34" spans="1:91" s="281" customFormat="1" ht="12.75" customHeight="1" x14ac:dyDescent="0.2">
      <c r="A34" s="374" t="s">
        <v>3</v>
      </c>
      <c r="B34" s="138"/>
      <c r="C34" s="138"/>
      <c r="D34" s="138"/>
      <c r="E34" s="138"/>
      <c r="F34" s="138"/>
      <c r="G34" s="241"/>
      <c r="H34" s="138"/>
      <c r="I34" s="138"/>
      <c r="J34" s="138"/>
      <c r="K34" s="138"/>
      <c r="L34" s="138"/>
      <c r="M34" s="241"/>
      <c r="N34" s="181">
        <v>4.2988306581761587E-2</v>
      </c>
      <c r="O34" s="181">
        <v>4.4808827248113102E-2</v>
      </c>
      <c r="P34" s="181">
        <v>4.4929600548966497E-2</v>
      </c>
      <c r="Q34" s="181">
        <v>4.5158709168267017E-2</v>
      </c>
      <c r="R34" s="181">
        <v>4.5307309671419771E-2</v>
      </c>
      <c r="S34" s="241"/>
      <c r="T34" s="181">
        <v>4.2869499347346081E-2</v>
      </c>
      <c r="U34" s="181">
        <v>4.3759147950214287E-2</v>
      </c>
      <c r="V34" s="181">
        <v>4.344019935709259E-2</v>
      </c>
      <c r="W34" s="181">
        <v>4.3347592939218443E-2</v>
      </c>
      <c r="X34" s="181">
        <v>4.3269007401195582E-2</v>
      </c>
      <c r="Y34" s="208"/>
      <c r="Z34" s="181">
        <v>4.2649582075376655E-2</v>
      </c>
      <c r="AA34" s="181">
        <v>4.3958596826296374E-2</v>
      </c>
      <c r="AB34" s="181">
        <v>4.3999232290587782E-2</v>
      </c>
      <c r="AC34" s="181">
        <v>4.4060958142055996E-2</v>
      </c>
      <c r="AD34" s="181">
        <v>4.403754864438942E-2</v>
      </c>
      <c r="AE34" s="241"/>
      <c r="AF34" s="181">
        <v>4.2939998178290986E-2</v>
      </c>
      <c r="AG34" s="181">
        <v>4.4039356381024082E-2</v>
      </c>
      <c r="AH34" s="181">
        <v>4.3850041651576542E-2</v>
      </c>
      <c r="AI34" s="181">
        <v>4.3688715837903527E-2</v>
      </c>
      <c r="AJ34" s="181">
        <v>4.4130977799521964E-2</v>
      </c>
      <c r="AK34" s="241"/>
      <c r="AL34" s="181"/>
      <c r="AM34" s="181"/>
      <c r="AN34" s="181"/>
      <c r="AO34" s="181"/>
      <c r="AP34" s="181"/>
      <c r="AQ34" s="241"/>
      <c r="AR34" s="181"/>
      <c r="AS34" s="181"/>
      <c r="AT34" s="181"/>
      <c r="AU34" s="181"/>
      <c r="AV34" s="181"/>
      <c r="AW34" s="241"/>
      <c r="AX34" s="181"/>
      <c r="AY34" s="181"/>
      <c r="AZ34" s="181"/>
      <c r="BA34" s="181"/>
      <c r="BB34" s="181"/>
      <c r="BC34" s="241"/>
      <c r="BD34" s="181"/>
      <c r="BE34" s="181"/>
      <c r="BF34" s="181"/>
      <c r="BG34" s="181"/>
      <c r="BH34" s="181"/>
      <c r="BI34" s="241"/>
      <c r="BJ34" s="181"/>
      <c r="BK34" s="181"/>
      <c r="BL34" s="181"/>
      <c r="BM34" s="181"/>
      <c r="BN34" s="181"/>
      <c r="BO34" s="241"/>
      <c r="BP34" s="181"/>
      <c r="BQ34" s="181"/>
      <c r="BR34" s="181"/>
      <c r="BS34" s="181"/>
      <c r="BT34" s="181"/>
      <c r="BU34" s="241"/>
      <c r="BV34" s="181"/>
      <c r="BW34" s="181"/>
      <c r="BX34" s="181"/>
      <c r="BY34" s="181"/>
      <c r="BZ34" s="181"/>
      <c r="CA34" s="241"/>
      <c r="CB34" s="181"/>
      <c r="CC34" s="181"/>
      <c r="CD34" s="181"/>
      <c r="CE34" s="181"/>
      <c r="CF34" s="181"/>
      <c r="CG34" s="241"/>
      <c r="CH34" s="181"/>
      <c r="CI34" s="181"/>
      <c r="CJ34" s="181"/>
      <c r="CK34" s="181"/>
      <c r="CL34" s="181"/>
      <c r="CM34" s="241"/>
    </row>
    <row r="35" spans="1:91" s="281" customFormat="1" ht="12.75" customHeight="1" x14ac:dyDescent="0.2">
      <c r="A35" s="374" t="s">
        <v>4</v>
      </c>
      <c r="B35" s="139"/>
      <c r="C35" s="139"/>
      <c r="D35" s="139"/>
      <c r="E35" s="139"/>
      <c r="F35" s="139"/>
      <c r="G35" s="241"/>
      <c r="H35" s="139"/>
      <c r="I35" s="139"/>
      <c r="J35" s="139"/>
      <c r="K35" s="139"/>
      <c r="L35" s="139"/>
      <c r="M35" s="241"/>
      <c r="N35" s="15">
        <v>7.5104512359806358E-7</v>
      </c>
      <c r="O35" s="15">
        <v>9.2028129354885862E-7</v>
      </c>
      <c r="P35" s="15">
        <v>9.2239709764596851E-7</v>
      </c>
      <c r="Q35" s="15">
        <v>9.364806067386138E-7</v>
      </c>
      <c r="R35" s="15">
        <v>9.5095342241911519E-7</v>
      </c>
      <c r="S35" s="241"/>
      <c r="T35" s="15">
        <v>7.3686327972911472E-7</v>
      </c>
      <c r="U35" s="15">
        <v>9.4589774209183201E-7</v>
      </c>
      <c r="V35" s="15">
        <v>1.0362433003441843E-6</v>
      </c>
      <c r="W35" s="15">
        <v>1.11519534211418E-6</v>
      </c>
      <c r="X35" s="15">
        <v>1.1742444449607861E-6</v>
      </c>
      <c r="Y35" s="208"/>
      <c r="Z35" s="15">
        <v>7.2326249527919458E-7</v>
      </c>
      <c r="AA35" s="15">
        <v>1.0051965827173573E-6</v>
      </c>
      <c r="AB35" s="15">
        <v>1.1292369460348625E-6</v>
      </c>
      <c r="AC35" s="15">
        <v>1.2403084698331314E-6</v>
      </c>
      <c r="AD35" s="15">
        <v>1.3372292195673099E-6</v>
      </c>
      <c r="AE35" s="241"/>
      <c r="AF35" s="15">
        <v>7.2386854604307449E-7</v>
      </c>
      <c r="AG35" s="15">
        <v>1.0122150501384596E-6</v>
      </c>
      <c r="AH35" s="15">
        <v>1.1572650134779669E-6</v>
      </c>
      <c r="AI35" s="15">
        <v>1.2992592003991914E-6</v>
      </c>
      <c r="AJ35" s="15">
        <v>1.4313560569155924E-6</v>
      </c>
      <c r="AK35" s="241"/>
      <c r="AL35" s="15"/>
      <c r="AM35" s="15"/>
      <c r="AN35" s="15"/>
      <c r="AO35" s="15"/>
      <c r="AP35" s="15"/>
      <c r="AQ35" s="241"/>
      <c r="AR35" s="15"/>
      <c r="AS35" s="15"/>
      <c r="AT35" s="15"/>
      <c r="AU35" s="15"/>
      <c r="AV35" s="15"/>
      <c r="AW35" s="241"/>
      <c r="AX35" s="15"/>
      <c r="AY35" s="15"/>
      <c r="AZ35" s="15"/>
      <c r="BA35" s="15"/>
      <c r="BB35" s="15"/>
      <c r="BC35" s="241"/>
      <c r="BD35" s="15"/>
      <c r="BE35" s="15"/>
      <c r="BF35" s="15"/>
      <c r="BG35" s="15"/>
      <c r="BH35" s="15"/>
      <c r="BI35" s="241"/>
      <c r="BJ35" s="15"/>
      <c r="BK35" s="15"/>
      <c r="BL35" s="15"/>
      <c r="BM35" s="15"/>
      <c r="BN35" s="15"/>
      <c r="BO35" s="241"/>
      <c r="BP35" s="15"/>
      <c r="BQ35" s="15"/>
      <c r="BR35" s="15"/>
      <c r="BS35" s="15"/>
      <c r="BT35" s="15"/>
      <c r="BU35" s="241"/>
      <c r="BV35" s="15"/>
      <c r="BW35" s="15"/>
      <c r="BX35" s="15"/>
      <c r="BY35" s="15"/>
      <c r="BZ35" s="15"/>
      <c r="CA35" s="241"/>
      <c r="CB35" s="15"/>
      <c r="CC35" s="15"/>
      <c r="CD35" s="15"/>
      <c r="CE35" s="15"/>
      <c r="CF35" s="15"/>
      <c r="CG35" s="241"/>
      <c r="CH35" s="15"/>
      <c r="CI35" s="15"/>
      <c r="CJ35" s="15"/>
      <c r="CK35" s="15"/>
      <c r="CL35" s="15"/>
      <c r="CM35" s="241"/>
    </row>
    <row r="36" spans="1:91" s="281" customFormat="1" ht="12.75" customHeight="1" x14ac:dyDescent="0.2">
      <c r="A36" s="374" t="s">
        <v>5</v>
      </c>
      <c r="B36" s="139"/>
      <c r="C36" s="139"/>
      <c r="D36" s="139"/>
      <c r="E36" s="139"/>
      <c r="F36" s="139"/>
      <c r="G36" s="241"/>
      <c r="H36" s="139"/>
      <c r="I36" s="139"/>
      <c r="J36" s="139"/>
      <c r="K36" s="139"/>
      <c r="L36" s="139"/>
      <c r="M36" s="241"/>
      <c r="N36" s="15">
        <v>0.94268215340414829</v>
      </c>
      <c r="O36" s="15">
        <v>0.93968511606255045</v>
      </c>
      <c r="P36" s="15">
        <v>0.93790041039104821</v>
      </c>
      <c r="Q36" s="15">
        <v>0.93628056815979532</v>
      </c>
      <c r="R36" s="15">
        <v>0.9349508406367153</v>
      </c>
      <c r="S36" s="241"/>
      <c r="T36" s="15">
        <v>0.9422087817358844</v>
      </c>
      <c r="U36" s="15">
        <v>0.93929636205819977</v>
      </c>
      <c r="V36" s="15">
        <v>0.9368199566625125</v>
      </c>
      <c r="W36" s="15">
        <v>0.93476373698646886</v>
      </c>
      <c r="X36" s="15">
        <v>0.93309424421117326</v>
      </c>
      <c r="Y36" s="208"/>
      <c r="Z36" s="15">
        <v>0.94191161914592392</v>
      </c>
      <c r="AA36" s="15">
        <v>0.93688322291676485</v>
      </c>
      <c r="AB36" s="15">
        <v>0.93329583201517297</v>
      </c>
      <c r="AC36" s="15">
        <v>0.93023135237484855</v>
      </c>
      <c r="AD36" s="15">
        <v>0.92765901357418101</v>
      </c>
      <c r="AE36" s="241"/>
      <c r="AF36" s="15">
        <v>0.9415192239745005</v>
      </c>
      <c r="AG36" s="15">
        <v>0.93629892137807502</v>
      </c>
      <c r="AH36" s="15">
        <v>0.93241352252736442</v>
      </c>
      <c r="AI36" s="15">
        <v>0.92898533127849803</v>
      </c>
      <c r="AJ36" s="15">
        <v>0.92533018047003113</v>
      </c>
      <c r="AK36" s="241"/>
      <c r="AL36" s="15"/>
      <c r="AM36" s="15"/>
      <c r="AN36" s="15"/>
      <c r="AO36" s="15"/>
      <c r="AP36" s="15"/>
      <c r="AQ36" s="241"/>
      <c r="AR36" s="15"/>
      <c r="AS36" s="15"/>
      <c r="AT36" s="15"/>
      <c r="AU36" s="15"/>
      <c r="AV36" s="15"/>
      <c r="AW36" s="241"/>
      <c r="AX36" s="15"/>
      <c r="AY36" s="15"/>
      <c r="AZ36" s="15"/>
      <c r="BA36" s="15"/>
      <c r="BB36" s="15"/>
      <c r="BC36" s="241"/>
      <c r="BD36" s="15"/>
      <c r="BE36" s="15"/>
      <c r="BF36" s="15"/>
      <c r="BG36" s="15"/>
      <c r="BH36" s="15"/>
      <c r="BI36" s="241"/>
      <c r="BJ36" s="15"/>
      <c r="BK36" s="15"/>
      <c r="BL36" s="15"/>
      <c r="BM36" s="15"/>
      <c r="BN36" s="15"/>
      <c r="BO36" s="241"/>
      <c r="BP36" s="15"/>
      <c r="BQ36" s="15"/>
      <c r="BR36" s="15"/>
      <c r="BS36" s="15"/>
      <c r="BT36" s="15"/>
      <c r="BU36" s="241"/>
      <c r="BV36" s="15"/>
      <c r="BW36" s="15"/>
      <c r="BX36" s="15"/>
      <c r="BY36" s="15"/>
      <c r="BZ36" s="15"/>
      <c r="CA36" s="241"/>
      <c r="CB36" s="15"/>
      <c r="CC36" s="15"/>
      <c r="CD36" s="15"/>
      <c r="CE36" s="15"/>
      <c r="CF36" s="15"/>
      <c r="CG36" s="241"/>
      <c r="CH36" s="15"/>
      <c r="CI36" s="15"/>
      <c r="CJ36" s="15"/>
      <c r="CK36" s="15"/>
      <c r="CL36" s="15"/>
      <c r="CM36" s="241"/>
    </row>
    <row r="37" spans="1:91" s="281" customFormat="1" ht="12.75" customHeight="1" x14ac:dyDescent="0.2">
      <c r="A37" s="375" t="s">
        <v>6</v>
      </c>
      <c r="B37" s="139">
        <v>5.0340000000000003E-2</v>
      </c>
      <c r="C37" s="139"/>
      <c r="D37" s="139"/>
      <c r="E37" s="139"/>
      <c r="F37" s="139"/>
      <c r="G37" s="241"/>
      <c r="H37" s="139">
        <v>4.7579999999999997E-2</v>
      </c>
      <c r="I37" s="139"/>
      <c r="J37" s="139"/>
      <c r="K37" s="139"/>
      <c r="L37" s="139"/>
      <c r="M37" s="241"/>
      <c r="N37" s="24">
        <v>2.41686700847298E-7</v>
      </c>
      <c r="O37" s="24">
        <v>2.5479019315143597E-7</v>
      </c>
      <c r="P37" s="24">
        <v>2.5609472227420705E-7</v>
      </c>
      <c r="Q37" s="24">
        <v>2.5898994799625827E-7</v>
      </c>
      <c r="R37" s="24">
        <v>2.621923008910087E-7</v>
      </c>
      <c r="S37" s="241"/>
      <c r="T37" s="24">
        <v>8.6069071834790709E-4</v>
      </c>
      <c r="U37" s="24">
        <v>9.7940474680799621E-4</v>
      </c>
      <c r="V37" s="24">
        <v>1.0632496411832702E-3</v>
      </c>
      <c r="W37" s="24">
        <v>1.1051935901669678E-3</v>
      </c>
      <c r="X37" s="24">
        <v>1.1302352834801435E-3</v>
      </c>
      <c r="Y37" s="208"/>
      <c r="Z37" s="24">
        <v>8.4619011340920848E-4</v>
      </c>
      <c r="AA37" s="24">
        <v>1.008197169531439E-3</v>
      </c>
      <c r="AB37" s="24">
        <v>1.1002308597328155E-3</v>
      </c>
      <c r="AC37" s="24">
        <v>1.1562875734895967E-3</v>
      </c>
      <c r="AD37" s="24">
        <v>1.1962050460751703E-3</v>
      </c>
      <c r="AE37" s="241"/>
      <c r="AF37" s="15">
        <v>8.4609700580052052E-4</v>
      </c>
      <c r="AG37" s="15">
        <v>1.0112148376383227E-3</v>
      </c>
      <c r="AH37" s="15">
        <v>1.1042528737075846E-3</v>
      </c>
      <c r="AI37" s="15">
        <v>1.1602314645597091E-3</v>
      </c>
      <c r="AJ37" s="15">
        <v>1.2012988290395713E-3</v>
      </c>
      <c r="AK37" s="241"/>
      <c r="AL37" s="15"/>
      <c r="AM37" s="15"/>
      <c r="AN37" s="15"/>
      <c r="AO37" s="15"/>
      <c r="AP37" s="15"/>
      <c r="AQ37" s="241"/>
      <c r="AR37" s="15"/>
      <c r="AS37" s="15"/>
      <c r="AT37" s="15"/>
      <c r="AU37" s="15"/>
      <c r="AV37" s="15"/>
      <c r="AW37" s="241"/>
      <c r="AX37" s="15"/>
      <c r="AY37" s="15"/>
      <c r="AZ37" s="15"/>
      <c r="BA37" s="15"/>
      <c r="BB37" s="15"/>
      <c r="BC37" s="241"/>
      <c r="BD37" s="15"/>
      <c r="BE37" s="15"/>
      <c r="BF37" s="15"/>
      <c r="BG37" s="15"/>
      <c r="BH37" s="15"/>
      <c r="BI37" s="241"/>
      <c r="BJ37" s="15"/>
      <c r="BK37" s="15"/>
      <c r="BL37" s="15"/>
      <c r="BM37" s="15"/>
      <c r="BN37" s="15"/>
      <c r="BO37" s="241"/>
      <c r="BP37" s="15"/>
      <c r="BQ37" s="15"/>
      <c r="BR37" s="15"/>
      <c r="BS37" s="15"/>
      <c r="BT37" s="15"/>
      <c r="BU37" s="241"/>
      <c r="BV37" s="15"/>
      <c r="BW37" s="15"/>
      <c r="BX37" s="15"/>
      <c r="BY37" s="15"/>
      <c r="BZ37" s="15"/>
      <c r="CA37" s="241"/>
      <c r="CB37" s="15"/>
      <c r="CC37" s="15"/>
      <c r="CD37" s="15"/>
      <c r="CE37" s="15"/>
      <c r="CF37" s="15"/>
      <c r="CG37" s="241"/>
      <c r="CH37" s="15"/>
      <c r="CI37" s="15"/>
      <c r="CJ37" s="15"/>
      <c r="CK37" s="15"/>
      <c r="CL37" s="15"/>
      <c r="CM37" s="241"/>
    </row>
    <row r="38" spans="1:91" s="281" customFormat="1" ht="12.75" customHeight="1" x14ac:dyDescent="0.2">
      <c r="A38" s="376" t="s">
        <v>7</v>
      </c>
      <c r="B38" s="139">
        <v>2.4989999999999998E-2</v>
      </c>
      <c r="C38" s="139"/>
      <c r="D38" s="139"/>
      <c r="E38" s="139"/>
      <c r="F38" s="139"/>
      <c r="G38" s="241"/>
      <c r="H38" s="139">
        <v>2.3619999999999999E-2</v>
      </c>
      <c r="I38" s="139"/>
      <c r="J38" s="139"/>
      <c r="K38" s="139"/>
      <c r="L38" s="139"/>
      <c r="M38" s="241"/>
      <c r="N38" s="24">
        <v>3.9547641745994716E-4</v>
      </c>
      <c r="O38" s="24">
        <v>5.7111250800608439E-4</v>
      </c>
      <c r="P38" s="24">
        <v>6.2533362117573146E-4</v>
      </c>
      <c r="Q38" s="24">
        <v>6.4562451313657503E-4</v>
      </c>
      <c r="R38" s="24">
        <v>6.5830620807347674E-4</v>
      </c>
      <c r="S38" s="241"/>
      <c r="T38" s="24">
        <v>3.8798597286130522E-4</v>
      </c>
      <c r="U38" s="24">
        <v>8.5227817070577367E-4</v>
      </c>
      <c r="V38" s="24">
        <v>1.1092604440943053E-3</v>
      </c>
      <c r="W38" s="24">
        <v>1.2812244244379055E-3</v>
      </c>
      <c r="X38" s="24">
        <v>1.3982910852258766E-3</v>
      </c>
      <c r="Y38" s="208"/>
      <c r="Z38" s="24">
        <v>3.8068552856210968E-4</v>
      </c>
      <c r="AA38" s="24">
        <v>1.0472047981145006E-3</v>
      </c>
      <c r="AB38" s="24">
        <v>1.4743093520419729E-3</v>
      </c>
      <c r="AC38" s="24">
        <v>1.7904452911300848E-3</v>
      </c>
      <c r="AD38" s="24">
        <v>2.0463507728008348E-3</v>
      </c>
      <c r="AE38" s="241"/>
      <c r="AF38" s="15">
        <v>3.8068863980101448E-4</v>
      </c>
      <c r="AG38" s="15">
        <v>1.0492229126435218E-3</v>
      </c>
      <c r="AH38" s="15">
        <v>1.4853401426229737E-3</v>
      </c>
      <c r="AI38" s="15">
        <v>1.8173625612974064E-3</v>
      </c>
      <c r="AJ38" s="15">
        <v>2.0965215201223489E-3</v>
      </c>
      <c r="AK38" s="241"/>
      <c r="AL38" s="15"/>
      <c r="AM38" s="15"/>
      <c r="AN38" s="15"/>
      <c r="AO38" s="15"/>
      <c r="AP38" s="15"/>
      <c r="AQ38" s="241"/>
      <c r="AR38" s="15"/>
      <c r="AS38" s="15"/>
      <c r="AT38" s="15"/>
      <c r="AU38" s="15"/>
      <c r="AV38" s="15"/>
      <c r="AW38" s="241"/>
      <c r="AX38" s="15"/>
      <c r="AY38" s="15"/>
      <c r="AZ38" s="15"/>
      <c r="BA38" s="15"/>
      <c r="BB38" s="15"/>
      <c r="BC38" s="241"/>
      <c r="BD38" s="15"/>
      <c r="BE38" s="15"/>
      <c r="BF38" s="15"/>
      <c r="BG38" s="15"/>
      <c r="BH38" s="15"/>
      <c r="BI38" s="241"/>
      <c r="BJ38" s="15"/>
      <c r="BK38" s="15"/>
      <c r="BL38" s="15"/>
      <c r="BM38" s="15"/>
      <c r="BN38" s="15"/>
      <c r="BO38" s="241"/>
      <c r="BP38" s="15"/>
      <c r="BQ38" s="15"/>
      <c r="BR38" s="15"/>
      <c r="BS38" s="15"/>
      <c r="BT38" s="15"/>
      <c r="BU38" s="241"/>
      <c r="BV38" s="15"/>
      <c r="BW38" s="15"/>
      <c r="BX38" s="15"/>
      <c r="BY38" s="15"/>
      <c r="BZ38" s="15"/>
      <c r="CA38" s="241"/>
      <c r="CB38" s="15"/>
      <c r="CC38" s="15"/>
      <c r="CD38" s="15"/>
      <c r="CE38" s="15"/>
      <c r="CF38" s="15"/>
      <c r="CG38" s="241"/>
      <c r="CH38" s="15"/>
      <c r="CI38" s="15"/>
      <c r="CJ38" s="15"/>
      <c r="CK38" s="15"/>
      <c r="CL38" s="15"/>
      <c r="CM38" s="241"/>
    </row>
    <row r="39" spans="1:91" s="281" customFormat="1" ht="12.75" customHeight="1" x14ac:dyDescent="0.2">
      <c r="A39" s="376" t="s">
        <v>8</v>
      </c>
      <c r="B39" s="146">
        <v>0.50407000000000002</v>
      </c>
      <c r="C39" s="146"/>
      <c r="D39" s="146"/>
      <c r="E39" s="146"/>
      <c r="F39" s="146"/>
      <c r="G39" s="241"/>
      <c r="H39" s="146">
        <v>0.47639999999999999</v>
      </c>
      <c r="I39" s="146"/>
      <c r="J39" s="146"/>
      <c r="K39" s="146"/>
      <c r="L39" s="146"/>
      <c r="M39" s="241"/>
      <c r="N39" s="46">
        <v>7.2634034992264456E-3</v>
      </c>
      <c r="O39" s="46">
        <v>5.4990833082617374E-3</v>
      </c>
      <c r="P39" s="46">
        <v>5.5631887411698947E-3</v>
      </c>
      <c r="Q39" s="46">
        <v>5.6070813642813931E-3</v>
      </c>
      <c r="R39" s="46">
        <v>5.6509116919099718E-3</v>
      </c>
      <c r="S39" s="241"/>
      <c r="T39" s="46">
        <v>7.1245787179455462E-3</v>
      </c>
      <c r="U39" s="46">
        <v>5.6651843197717423E-3</v>
      </c>
      <c r="V39" s="46">
        <v>6.0544215221846982E-3</v>
      </c>
      <c r="W39" s="46">
        <v>6.2140884848030506E-3</v>
      </c>
      <c r="X39" s="46">
        <v>6.3263169628423955E-3</v>
      </c>
      <c r="Y39" s="208"/>
      <c r="Z39" s="46">
        <v>6.9915707951895591E-3</v>
      </c>
      <c r="AA39" s="46">
        <v>5.9881710853023065E-3</v>
      </c>
      <c r="AB39" s="46">
        <v>6.3053230361415176E-3</v>
      </c>
      <c r="AC39" s="46">
        <v>6.5556304123276961E-3</v>
      </c>
      <c r="AD39" s="46">
        <v>6.7601587846338428E-3</v>
      </c>
      <c r="AE39" s="241"/>
      <c r="AF39" s="46">
        <v>6.9906277024941932E-3</v>
      </c>
      <c r="AG39" s="46">
        <v>6.0082764883218637E-3</v>
      </c>
      <c r="AH39" s="46">
        <v>6.3304496718254548E-3</v>
      </c>
      <c r="AI39" s="46">
        <v>6.59031475860683E-3</v>
      </c>
      <c r="AJ39" s="46">
        <v>6.8136949403976342E-3</v>
      </c>
      <c r="AK39" s="241"/>
      <c r="AL39" s="46"/>
      <c r="AM39" s="46"/>
      <c r="AN39" s="46"/>
      <c r="AO39" s="46"/>
      <c r="AP39" s="46"/>
      <c r="AQ39" s="241"/>
      <c r="AR39" s="46"/>
      <c r="AS39" s="46"/>
      <c r="AT39" s="46"/>
      <c r="AU39" s="46"/>
      <c r="AV39" s="46"/>
      <c r="AW39" s="241"/>
      <c r="AX39" s="46"/>
      <c r="AY39" s="46"/>
      <c r="AZ39" s="46"/>
      <c r="BA39" s="46"/>
      <c r="BB39" s="46"/>
      <c r="BC39" s="241"/>
      <c r="BD39" s="46"/>
      <c r="BE39" s="46"/>
      <c r="BF39" s="46"/>
      <c r="BG39" s="46"/>
      <c r="BH39" s="46"/>
      <c r="BI39" s="241"/>
      <c r="BJ39" s="46"/>
      <c r="BK39" s="46"/>
      <c r="BL39" s="46"/>
      <c r="BM39" s="46"/>
      <c r="BN39" s="46"/>
      <c r="BO39" s="241"/>
      <c r="BP39" s="46"/>
      <c r="BQ39" s="46"/>
      <c r="BR39" s="46"/>
      <c r="BS39" s="46"/>
      <c r="BT39" s="46"/>
      <c r="BU39" s="241"/>
      <c r="BV39" s="46"/>
      <c r="BW39" s="46"/>
      <c r="BX39" s="46"/>
      <c r="BY39" s="46"/>
      <c r="BZ39" s="46"/>
      <c r="CA39" s="241"/>
      <c r="CB39" s="46"/>
      <c r="CC39" s="46"/>
      <c r="CD39" s="46"/>
      <c r="CE39" s="46"/>
      <c r="CF39" s="46"/>
      <c r="CG39" s="241"/>
      <c r="CH39" s="46"/>
      <c r="CI39" s="46"/>
      <c r="CJ39" s="46"/>
      <c r="CK39" s="46"/>
      <c r="CL39" s="46"/>
      <c r="CM39" s="241"/>
    </row>
    <row r="40" spans="1:91" s="281" customFormat="1" ht="12.75" customHeight="1" x14ac:dyDescent="0.2">
      <c r="A40" s="376" t="s">
        <v>9</v>
      </c>
      <c r="B40" s="139">
        <v>0.23849999999999999</v>
      </c>
      <c r="C40" s="139"/>
      <c r="D40" s="139"/>
      <c r="E40" s="139"/>
      <c r="F40" s="139"/>
      <c r="G40" s="241"/>
      <c r="H40" s="139">
        <v>0.22539999999999999</v>
      </c>
      <c r="I40" s="139"/>
      <c r="J40" s="139"/>
      <c r="K40" s="139"/>
      <c r="L40" s="139"/>
      <c r="M40" s="241"/>
      <c r="N40" s="24">
        <v>3.5786915065040238E-3</v>
      </c>
      <c r="O40" s="24">
        <v>4.3928653855739453E-3</v>
      </c>
      <c r="P40" s="24">
        <v>4.4029408196026385E-3</v>
      </c>
      <c r="Q40" s="24">
        <v>4.4698620436984561E-3</v>
      </c>
      <c r="R40" s="24">
        <v>4.5397324193945775E-3</v>
      </c>
      <c r="S40" s="241"/>
      <c r="T40" s="24">
        <v>3.5097777230480025E-3</v>
      </c>
      <c r="U40" s="24">
        <v>4.5159440684621145E-3</v>
      </c>
      <c r="V40" s="24">
        <v>4.9541631917034215E-3</v>
      </c>
      <c r="W40" s="24">
        <v>5.3349344886430821E-3</v>
      </c>
      <c r="X40" s="24">
        <v>5.6161691298592968E-3</v>
      </c>
      <c r="Y40" s="208"/>
      <c r="Z40" s="24">
        <v>3.4447739368573451E-3</v>
      </c>
      <c r="AA40" s="24">
        <v>4.8029392937400496E-3</v>
      </c>
      <c r="AB40" s="24">
        <v>5.3991328916706714E-3</v>
      </c>
      <c r="AC40" s="24">
        <v>5.9364764261771244E-3</v>
      </c>
      <c r="AD40" s="24">
        <v>6.4020974079658571E-3</v>
      </c>
      <c r="AE40" s="241"/>
      <c r="AF40" s="15">
        <v>3.4508034874238041E-3</v>
      </c>
      <c r="AG40" s="15">
        <v>4.8530310506638393E-3</v>
      </c>
      <c r="AH40" s="15">
        <v>5.5642742177855909E-3</v>
      </c>
      <c r="AI40" s="15">
        <v>6.2572483123151208E-3</v>
      </c>
      <c r="AJ40" s="15">
        <v>6.9047175827311909E-3</v>
      </c>
      <c r="AK40" s="241"/>
      <c r="AL40" s="15"/>
      <c r="AM40" s="15"/>
      <c r="AN40" s="15"/>
      <c r="AO40" s="15"/>
      <c r="AP40" s="15"/>
      <c r="AQ40" s="241"/>
      <c r="AR40" s="15"/>
      <c r="AS40" s="15"/>
      <c r="AT40" s="15"/>
      <c r="AU40" s="15"/>
      <c r="AV40" s="15"/>
      <c r="AW40" s="241"/>
      <c r="AX40" s="15"/>
      <c r="AY40" s="15"/>
      <c r="AZ40" s="15"/>
      <c r="BA40" s="15"/>
      <c r="BB40" s="15"/>
      <c r="BC40" s="241"/>
      <c r="BD40" s="15"/>
      <c r="BE40" s="15"/>
      <c r="BF40" s="15"/>
      <c r="BG40" s="15"/>
      <c r="BH40" s="15"/>
      <c r="BI40" s="241"/>
      <c r="BJ40" s="15"/>
      <c r="BK40" s="15"/>
      <c r="BL40" s="15"/>
      <c r="BM40" s="15"/>
      <c r="BN40" s="15"/>
      <c r="BO40" s="241"/>
      <c r="BP40" s="15"/>
      <c r="BQ40" s="15"/>
      <c r="BR40" s="15"/>
      <c r="BS40" s="15"/>
      <c r="BT40" s="15"/>
      <c r="BU40" s="241"/>
      <c r="BV40" s="15"/>
      <c r="BW40" s="15"/>
      <c r="BX40" s="15"/>
      <c r="BY40" s="15"/>
      <c r="BZ40" s="15"/>
      <c r="CA40" s="241"/>
      <c r="CB40" s="15"/>
      <c r="CC40" s="15"/>
      <c r="CD40" s="15"/>
      <c r="CE40" s="15"/>
      <c r="CF40" s="15"/>
      <c r="CG40" s="241"/>
      <c r="CH40" s="15"/>
      <c r="CI40" s="15"/>
      <c r="CJ40" s="15"/>
      <c r="CK40" s="15"/>
      <c r="CL40" s="15"/>
      <c r="CM40" s="241"/>
    </row>
    <row r="41" spans="1:91" s="281" customFormat="1" ht="12.75" customHeight="1" x14ac:dyDescent="0.2">
      <c r="A41" s="376" t="s">
        <v>10</v>
      </c>
      <c r="B41" s="146">
        <v>0.11219999999999999</v>
      </c>
      <c r="C41" s="146"/>
      <c r="D41" s="146"/>
      <c r="E41" s="146"/>
      <c r="F41" s="146"/>
      <c r="G41" s="241"/>
      <c r="H41" s="146">
        <v>0.1061</v>
      </c>
      <c r="I41" s="146"/>
      <c r="J41" s="146"/>
      <c r="K41" s="146"/>
      <c r="L41" s="146"/>
      <c r="M41" s="241"/>
      <c r="N41" s="46">
        <v>1.4692839080643967E-3</v>
      </c>
      <c r="O41" s="46">
        <v>1.549305209984982E-3</v>
      </c>
      <c r="P41" s="46">
        <v>1.5573327705863944E-3</v>
      </c>
      <c r="Q41" s="46">
        <v>1.5743036153012689E-3</v>
      </c>
      <c r="R41" s="46">
        <v>1.594257210071592E-3</v>
      </c>
      <c r="S41" s="241"/>
      <c r="T41" s="46">
        <v>1.441319378430371E-3</v>
      </c>
      <c r="U41" s="46">
        <v>1.5983341354158271E-3</v>
      </c>
      <c r="V41" s="46">
        <v>1.7394083970063094E-3</v>
      </c>
      <c r="W41" s="46">
        <v>1.8443230590659623E-3</v>
      </c>
      <c r="X41" s="46">
        <v>1.9203997737007746E-3</v>
      </c>
      <c r="Y41" s="208"/>
      <c r="Z41" s="46">
        <v>1.4143177545633816E-3</v>
      </c>
      <c r="AA41" s="46">
        <v>1.6883301807232827E-3</v>
      </c>
      <c r="AB41" s="46">
        <v>1.8563895233310052E-3</v>
      </c>
      <c r="AC41" s="46">
        <v>1.9974967856909382E-3</v>
      </c>
      <c r="AD41" s="46">
        <v>2.1173629452685078E-3</v>
      </c>
      <c r="AE41" s="241"/>
      <c r="AF41" s="46">
        <v>1.4143293133963069E-3</v>
      </c>
      <c r="AG41" s="46">
        <v>1.6943599752317691E-3</v>
      </c>
      <c r="AH41" s="46">
        <v>1.8744292439565339E-3</v>
      </c>
      <c r="AI41" s="46">
        <v>2.0374064597483855E-3</v>
      </c>
      <c r="AJ41" s="46">
        <v>2.1835431671884961E-3</v>
      </c>
      <c r="AK41" s="241"/>
      <c r="AL41" s="46"/>
      <c r="AM41" s="46"/>
      <c r="AN41" s="46"/>
      <c r="AO41" s="46"/>
      <c r="AP41" s="46"/>
      <c r="AQ41" s="241"/>
      <c r="AR41" s="46"/>
      <c r="AS41" s="46"/>
      <c r="AT41" s="46"/>
      <c r="AU41" s="46"/>
      <c r="AV41" s="46"/>
      <c r="AW41" s="241"/>
      <c r="AX41" s="46"/>
      <c r="AY41" s="46"/>
      <c r="AZ41" s="46"/>
      <c r="BA41" s="46"/>
      <c r="BB41" s="46"/>
      <c r="BC41" s="241"/>
      <c r="BD41" s="46"/>
      <c r="BE41" s="46"/>
      <c r="BF41" s="46"/>
      <c r="BG41" s="46"/>
      <c r="BH41" s="46"/>
      <c r="BI41" s="241"/>
      <c r="BJ41" s="46"/>
      <c r="BK41" s="46"/>
      <c r="BL41" s="46"/>
      <c r="BM41" s="46"/>
      <c r="BN41" s="46"/>
      <c r="BO41" s="241"/>
      <c r="BP41" s="46"/>
      <c r="BQ41" s="46"/>
      <c r="BR41" s="46"/>
      <c r="BS41" s="46"/>
      <c r="BT41" s="46"/>
      <c r="BU41" s="241"/>
      <c r="BV41" s="46"/>
      <c r="BW41" s="46"/>
      <c r="BX41" s="46"/>
      <c r="BY41" s="46"/>
      <c r="BZ41" s="46"/>
      <c r="CA41" s="241"/>
      <c r="CB41" s="46"/>
      <c r="CC41" s="46"/>
      <c r="CD41" s="46"/>
      <c r="CE41" s="46"/>
      <c r="CF41" s="46"/>
      <c r="CG41" s="241"/>
      <c r="CH41" s="46"/>
      <c r="CI41" s="46"/>
      <c r="CJ41" s="46"/>
      <c r="CK41" s="46"/>
      <c r="CL41" s="46"/>
      <c r="CM41" s="241"/>
    </row>
    <row r="42" spans="1:91" s="281" customFormat="1" ht="12.75" customHeight="1" x14ac:dyDescent="0.2">
      <c r="A42" s="376" t="s">
        <v>11</v>
      </c>
      <c r="B42" s="139">
        <v>6.9900000000000004E-2</v>
      </c>
      <c r="C42" s="139"/>
      <c r="D42" s="139"/>
      <c r="E42" s="139"/>
      <c r="F42" s="139"/>
      <c r="G42" s="241"/>
      <c r="H42" s="139">
        <v>6.6070000000000004E-2</v>
      </c>
      <c r="I42" s="139"/>
      <c r="J42" s="139"/>
      <c r="K42" s="139"/>
      <c r="L42" s="139"/>
      <c r="M42" s="241"/>
      <c r="N42" s="24">
        <v>1.1132151052931747E-3</v>
      </c>
      <c r="O42" s="24">
        <v>2.973585790371434E-3</v>
      </c>
      <c r="P42" s="24">
        <v>4.4999615509750731E-3</v>
      </c>
      <c r="Q42" s="24">
        <v>5.7411072120897603E-3</v>
      </c>
      <c r="R42" s="24">
        <v>6.774092900762166E-3</v>
      </c>
      <c r="S42" s="241"/>
      <c r="T42" s="24">
        <v>1.0912418055985668E-3</v>
      </c>
      <c r="U42" s="24">
        <v>2.8045863051977342E-3</v>
      </c>
      <c r="V42" s="24">
        <v>4.2730032616509215E-3</v>
      </c>
      <c r="W42" s="24">
        <v>5.5499721555081483E-3</v>
      </c>
      <c r="X42" s="24">
        <v>6.6773900464720684E-3</v>
      </c>
      <c r="Y42" s="208"/>
      <c r="Z42" s="24">
        <v>1.0712406754861256E-3</v>
      </c>
      <c r="AA42" s="24">
        <v>2.7975471063288043E-3</v>
      </c>
      <c r="AB42" s="24">
        <v>4.323907278749965E-3</v>
      </c>
      <c r="AC42" s="24">
        <v>5.6594075179966594E-3</v>
      </c>
      <c r="AD42" s="24">
        <v>6.8451733573064097E-3</v>
      </c>
      <c r="AE42" s="241"/>
      <c r="AF42" s="15">
        <v>1.0712494304437373E-3</v>
      </c>
      <c r="AG42" s="15">
        <v>2.7875922378813112E-3</v>
      </c>
      <c r="AH42" s="15">
        <v>4.3129876733941164E-3</v>
      </c>
      <c r="AI42" s="15">
        <v>5.6571285892669954E-3</v>
      </c>
      <c r="AJ42" s="15">
        <v>6.866708127690805E-3</v>
      </c>
      <c r="AK42" s="241"/>
      <c r="AL42" s="15"/>
      <c r="AM42" s="15"/>
      <c r="AN42" s="15"/>
      <c r="AO42" s="15"/>
      <c r="AP42" s="15"/>
      <c r="AQ42" s="241"/>
      <c r="AR42" s="15"/>
      <c r="AS42" s="15"/>
      <c r="AT42" s="15"/>
      <c r="AU42" s="15"/>
      <c r="AV42" s="15"/>
      <c r="AW42" s="241"/>
      <c r="AX42" s="15"/>
      <c r="AY42" s="15"/>
      <c r="AZ42" s="15"/>
      <c r="BA42" s="15"/>
      <c r="BB42" s="15"/>
      <c r="BC42" s="241"/>
      <c r="BD42" s="15"/>
      <c r="BE42" s="15"/>
      <c r="BF42" s="15"/>
      <c r="BG42" s="15"/>
      <c r="BH42" s="15"/>
      <c r="BI42" s="241"/>
      <c r="BJ42" s="15"/>
      <c r="BK42" s="15"/>
      <c r="BL42" s="15"/>
      <c r="BM42" s="15"/>
      <c r="BN42" s="15"/>
      <c r="BO42" s="241"/>
      <c r="BP42" s="15"/>
      <c r="BQ42" s="15"/>
      <c r="BR42" s="15"/>
      <c r="BS42" s="15"/>
      <c r="BT42" s="15"/>
      <c r="BU42" s="241"/>
      <c r="BV42" s="15"/>
      <c r="BW42" s="15"/>
      <c r="BX42" s="15"/>
      <c r="BY42" s="15"/>
      <c r="BZ42" s="15"/>
      <c r="CA42" s="241"/>
      <c r="CB42" s="15"/>
      <c r="CC42" s="15"/>
      <c r="CD42" s="15"/>
      <c r="CE42" s="15"/>
      <c r="CF42" s="15"/>
      <c r="CG42" s="241"/>
      <c r="CH42" s="15"/>
      <c r="CI42" s="15"/>
      <c r="CJ42" s="15"/>
      <c r="CK42" s="15"/>
      <c r="CL42" s="15"/>
      <c r="CM42" s="241"/>
    </row>
    <row r="43" spans="1:91" s="281" customFormat="1" ht="12.75" customHeight="1" x14ac:dyDescent="0.2">
      <c r="A43" s="376" t="s">
        <v>12</v>
      </c>
      <c r="B43" s="139"/>
      <c r="C43" s="139"/>
      <c r="D43" s="139"/>
      <c r="E43" s="139"/>
      <c r="F43" s="139"/>
      <c r="G43" s="241"/>
      <c r="H43" s="139"/>
      <c r="I43" s="139"/>
      <c r="J43" s="139"/>
      <c r="K43" s="139"/>
      <c r="L43" s="139"/>
      <c r="M43" s="241"/>
      <c r="N43" s="24">
        <v>2.7755363137363518E-17</v>
      </c>
      <c r="O43" s="24">
        <v>5.0319912920816298E-17</v>
      </c>
      <c r="P43" s="24">
        <v>6.3953665607767545E-17</v>
      </c>
      <c r="Q43" s="24">
        <v>7.3624198934133679E-17</v>
      </c>
      <c r="R43" s="24">
        <v>8.1023071887013597E-17</v>
      </c>
      <c r="S43" s="241"/>
      <c r="T43" s="24">
        <v>2.5495649518521969E-17</v>
      </c>
      <c r="U43" s="24">
        <v>4.0928556208520425E-17</v>
      </c>
      <c r="V43" s="24">
        <v>5.1182017064297208E-17</v>
      </c>
      <c r="W43" s="24">
        <v>5.9040341744394667E-17</v>
      </c>
      <c r="X43" s="24">
        <v>6.5373608963063867E-17</v>
      </c>
      <c r="Y43" s="208"/>
      <c r="Z43" s="24">
        <v>2.3035175309472898E-17</v>
      </c>
      <c r="AA43" s="24">
        <v>3.9047636407249383E-17</v>
      </c>
      <c r="AB43" s="24">
        <v>4.878023548106311E-17</v>
      </c>
      <c r="AC43" s="24">
        <v>5.5833886117810802E-17</v>
      </c>
      <c r="AD43" s="24">
        <v>6.1380521469592982E-17</v>
      </c>
      <c r="AE43" s="241"/>
      <c r="AF43" s="15">
        <v>3.0837180149935036E-15</v>
      </c>
      <c r="AG43" s="15">
        <v>2.3514995878216584E-13</v>
      </c>
      <c r="AH43" s="15">
        <v>1.6023669417387233E-12</v>
      </c>
      <c r="AI43" s="15">
        <v>4.8559687589977476E-12</v>
      </c>
      <c r="AJ43" s="15">
        <v>1.0252550372735724E-11</v>
      </c>
      <c r="AK43" s="241"/>
      <c r="AL43" s="15"/>
      <c r="AM43" s="15"/>
      <c r="AN43" s="15"/>
      <c r="AO43" s="15"/>
      <c r="AP43" s="15"/>
      <c r="AQ43" s="241"/>
      <c r="AR43" s="15"/>
      <c r="AS43" s="15"/>
      <c r="AT43" s="15"/>
      <c r="AU43" s="15"/>
      <c r="AV43" s="15"/>
      <c r="AW43" s="241"/>
      <c r="AX43" s="15"/>
      <c r="AY43" s="15"/>
      <c r="AZ43" s="15"/>
      <c r="BA43" s="15"/>
      <c r="BB43" s="15"/>
      <c r="BC43" s="241"/>
      <c r="BD43" s="15"/>
      <c r="BE43" s="15"/>
      <c r="BF43" s="15"/>
      <c r="BG43" s="15"/>
      <c r="BH43" s="15"/>
      <c r="BI43" s="241"/>
      <c r="BJ43" s="15"/>
      <c r="BK43" s="15"/>
      <c r="BL43" s="15"/>
      <c r="BM43" s="15"/>
      <c r="BN43" s="15"/>
      <c r="BO43" s="241"/>
      <c r="BP43" s="15"/>
      <c r="BQ43" s="15"/>
      <c r="BR43" s="15"/>
      <c r="BS43" s="15"/>
      <c r="BT43" s="15"/>
      <c r="BU43" s="241"/>
      <c r="BV43" s="15"/>
      <c r="BW43" s="15"/>
      <c r="BX43" s="15"/>
      <c r="BY43" s="15"/>
      <c r="BZ43" s="15"/>
      <c r="CA43" s="241"/>
      <c r="CB43" s="15"/>
      <c r="CC43" s="15"/>
      <c r="CD43" s="15"/>
      <c r="CE43" s="15"/>
      <c r="CF43" s="15"/>
      <c r="CG43" s="241"/>
      <c r="CH43" s="15"/>
      <c r="CI43" s="15"/>
      <c r="CJ43" s="15"/>
      <c r="CK43" s="15"/>
      <c r="CL43" s="15"/>
      <c r="CM43" s="241"/>
    </row>
    <row r="44" spans="1:91" s="281" customFormat="1" ht="12.75" customHeight="1" x14ac:dyDescent="0.2">
      <c r="A44" s="376" t="s">
        <v>13</v>
      </c>
      <c r="B44" s="139"/>
      <c r="C44" s="139"/>
      <c r="D44" s="139"/>
      <c r="E44" s="139"/>
      <c r="F44" s="139"/>
      <c r="G44" s="241"/>
      <c r="H44" s="139">
        <v>3.3799999999999997E-2</v>
      </c>
      <c r="I44" s="139"/>
      <c r="J44" s="139"/>
      <c r="K44" s="139"/>
      <c r="L44" s="139"/>
      <c r="M44" s="241"/>
      <c r="N44" s="24">
        <v>1.4872873868561999E-4</v>
      </c>
      <c r="O44" s="24">
        <v>1.5683089536839585E-4</v>
      </c>
      <c r="P44" s="24">
        <v>1.5763368313706857E-4</v>
      </c>
      <c r="Q44" s="24">
        <v>1.5933072802890225E-4</v>
      </c>
      <c r="R44" s="24">
        <v>1.613260275938192E-4</v>
      </c>
      <c r="S44" s="241"/>
      <c r="T44" s="24">
        <v>1.4593233678902924E-4</v>
      </c>
      <c r="U44" s="24">
        <v>1.6173381082399199E-4</v>
      </c>
      <c r="V44" s="24">
        <v>1.7604133287700427E-4</v>
      </c>
      <c r="W44" s="24">
        <v>1.8663269133498297E-4</v>
      </c>
      <c r="X44" s="24">
        <v>1.9434045626565654E-4</v>
      </c>
      <c r="Y44" s="208"/>
      <c r="Z44" s="24">
        <v>6.3914359629844476E-4</v>
      </c>
      <c r="AA44" s="24">
        <v>8.0875816595547779E-4</v>
      </c>
      <c r="AB44" s="24">
        <v>9.171924530681745E-4</v>
      </c>
      <c r="AC44" s="24">
        <v>1.0142522487183833E-3</v>
      </c>
      <c r="AD44" s="24">
        <v>1.1021889304137439E-3</v>
      </c>
      <c r="AE44" s="241"/>
      <c r="AF44" s="15">
        <v>6.3914881984458282E-4</v>
      </c>
      <c r="AG44" s="15">
        <v>8.1267265636116438E-4</v>
      </c>
      <c r="AH44" s="15">
        <v>9.2881269793918756E-4</v>
      </c>
      <c r="AI44" s="15">
        <v>1.0402075199500839E-3</v>
      </c>
      <c r="AJ44" s="15">
        <v>1.1462851441126965E-3</v>
      </c>
      <c r="AK44" s="241"/>
      <c r="AL44" s="15"/>
      <c r="AM44" s="15"/>
      <c r="AN44" s="15"/>
      <c r="AO44" s="15"/>
      <c r="AP44" s="15"/>
      <c r="AQ44" s="241"/>
      <c r="AR44" s="15"/>
      <c r="AS44" s="15"/>
      <c r="AT44" s="15"/>
      <c r="AU44" s="15"/>
      <c r="AV44" s="15"/>
      <c r="AW44" s="241"/>
      <c r="AX44" s="15"/>
      <c r="AY44" s="15"/>
      <c r="AZ44" s="15"/>
      <c r="BA44" s="15"/>
      <c r="BB44" s="15"/>
      <c r="BC44" s="241"/>
      <c r="BD44" s="15"/>
      <c r="BE44" s="15"/>
      <c r="BF44" s="15"/>
      <c r="BG44" s="15"/>
      <c r="BH44" s="15"/>
      <c r="BI44" s="241"/>
      <c r="BJ44" s="15"/>
      <c r="BK44" s="15"/>
      <c r="BL44" s="15"/>
      <c r="BM44" s="15"/>
      <c r="BN44" s="15"/>
      <c r="BO44" s="241"/>
      <c r="BP44" s="15"/>
      <c r="BQ44" s="15"/>
      <c r="BR44" s="15"/>
      <c r="BS44" s="15"/>
      <c r="BT44" s="15"/>
      <c r="BU44" s="241"/>
      <c r="BV44" s="15"/>
      <c r="BW44" s="15"/>
      <c r="BX44" s="15"/>
      <c r="BY44" s="15"/>
      <c r="BZ44" s="15"/>
      <c r="CA44" s="241"/>
      <c r="CB44" s="15"/>
      <c r="CC44" s="15"/>
      <c r="CD44" s="15"/>
      <c r="CE44" s="15"/>
      <c r="CF44" s="15"/>
      <c r="CG44" s="241"/>
      <c r="CH44" s="15"/>
      <c r="CI44" s="15"/>
      <c r="CJ44" s="15"/>
      <c r="CK44" s="15"/>
      <c r="CL44" s="15"/>
      <c r="CM44" s="241"/>
    </row>
    <row r="45" spans="1:91" s="281" customFormat="1" ht="12.75" customHeight="1" x14ac:dyDescent="0.2">
      <c r="A45" s="376" t="s">
        <v>35</v>
      </c>
      <c r="B45" s="146"/>
      <c r="C45" s="146"/>
      <c r="D45" s="146"/>
      <c r="E45" s="146"/>
      <c r="F45" s="146"/>
      <c r="G45" s="241"/>
      <c r="H45" s="146">
        <v>6.9999999999999994E-5</v>
      </c>
      <c r="I45" s="146"/>
      <c r="J45" s="146"/>
      <c r="K45" s="146"/>
      <c r="L45" s="146"/>
      <c r="M45" s="241"/>
      <c r="N45" s="46">
        <v>3.3056387448283394E-11</v>
      </c>
      <c r="O45" s="46">
        <v>3.6827254894542959E-11</v>
      </c>
      <c r="P45" s="46">
        <v>3.6627826627407686E-11</v>
      </c>
      <c r="Q45" s="46">
        <v>3.6657069568482532E-11</v>
      </c>
      <c r="R45" s="46">
        <v>3.6785934872291814E-11</v>
      </c>
      <c r="S45" s="241"/>
      <c r="T45" s="46">
        <v>3.0996868520164603E-11</v>
      </c>
      <c r="U45" s="46">
        <v>3.3456994261363841E-11</v>
      </c>
      <c r="V45" s="46">
        <v>3.4858184379338633E-11</v>
      </c>
      <c r="W45" s="46">
        <v>3.6006307009964561E-11</v>
      </c>
      <c r="X45" s="46">
        <v>3.6797660247110157E-11</v>
      </c>
      <c r="Y45" s="208"/>
      <c r="Z45" s="46">
        <v>1.5033377546738065E-6</v>
      </c>
      <c r="AA45" s="46">
        <v>2.9295729261483973E-6</v>
      </c>
      <c r="AB45" s="46">
        <v>4.017843057769746E-6</v>
      </c>
      <c r="AC45" s="46">
        <v>5.1362774133815557E-6</v>
      </c>
      <c r="AD45" s="46">
        <v>6.2510715200416505E-6</v>
      </c>
      <c r="AE45" s="241"/>
      <c r="AF45" s="46">
        <v>1.5033500410428919E-6</v>
      </c>
      <c r="AG45" s="46">
        <v>2.9716313379064855E-6</v>
      </c>
      <c r="AH45" s="46">
        <v>4.1379475892466276E-6</v>
      </c>
      <c r="AI45" s="46">
        <v>5.4110795028172641E-6</v>
      </c>
      <c r="AJ45" s="46">
        <v>6.768683743639283E-6</v>
      </c>
      <c r="AK45" s="241"/>
      <c r="AL45" s="46"/>
      <c r="AM45" s="46"/>
      <c r="AN45" s="46"/>
      <c r="AO45" s="46"/>
      <c r="AP45" s="46"/>
      <c r="AQ45" s="241"/>
      <c r="AR45" s="46"/>
      <c r="AS45" s="46"/>
      <c r="AT45" s="46"/>
      <c r="AU45" s="46"/>
      <c r="AV45" s="46"/>
      <c r="AW45" s="241"/>
      <c r="AX45" s="46"/>
      <c r="AY45" s="46"/>
      <c r="AZ45" s="46"/>
      <c r="BA45" s="46"/>
      <c r="BB45" s="46"/>
      <c r="BC45" s="241"/>
      <c r="BD45" s="46"/>
      <c r="BE45" s="46"/>
      <c r="BF45" s="46"/>
      <c r="BG45" s="46"/>
      <c r="BH45" s="46"/>
      <c r="BI45" s="241"/>
      <c r="BJ45" s="46"/>
      <c r="BK45" s="46"/>
      <c r="BL45" s="46"/>
      <c r="BM45" s="46"/>
      <c r="BN45" s="46"/>
      <c r="BO45" s="241"/>
      <c r="BP45" s="46"/>
      <c r="BQ45" s="46"/>
      <c r="BR45" s="46"/>
      <c r="BS45" s="46"/>
      <c r="BT45" s="46"/>
      <c r="BU45" s="241"/>
      <c r="BV45" s="46"/>
      <c r="BW45" s="46"/>
      <c r="BX45" s="46"/>
      <c r="BY45" s="46"/>
      <c r="BZ45" s="46"/>
      <c r="CA45" s="241"/>
      <c r="CB45" s="46"/>
      <c r="CC45" s="46"/>
      <c r="CD45" s="46"/>
      <c r="CE45" s="46"/>
      <c r="CF45" s="46"/>
      <c r="CG45" s="241"/>
      <c r="CH45" s="46"/>
      <c r="CI45" s="46"/>
      <c r="CJ45" s="46"/>
      <c r="CK45" s="46"/>
      <c r="CL45" s="46"/>
      <c r="CM45" s="241"/>
    </row>
    <row r="46" spans="1:91" s="281" customFormat="1" ht="12.75" customHeight="1" x14ac:dyDescent="0.2">
      <c r="A46" s="376" t="s">
        <v>14</v>
      </c>
      <c r="B46" s="139"/>
      <c r="C46" s="139"/>
      <c r="D46" s="139"/>
      <c r="E46" s="139"/>
      <c r="F46" s="139"/>
      <c r="G46" s="241"/>
      <c r="H46" s="139">
        <v>1.5089999999999999E-2</v>
      </c>
      <c r="I46" s="139"/>
      <c r="J46" s="139"/>
      <c r="K46" s="139"/>
      <c r="L46" s="139"/>
      <c r="M46" s="241"/>
      <c r="N46" s="24">
        <v>2.745530515750013E-10</v>
      </c>
      <c r="O46" s="24">
        <v>4.8467548008684482E-10</v>
      </c>
      <c r="P46" s="24">
        <v>6.1905227897966038E-10</v>
      </c>
      <c r="Q46" s="24">
        <v>7.1622812953054994E-10</v>
      </c>
      <c r="R46" s="24">
        <v>7.9165772238893805E-10</v>
      </c>
      <c r="S46" s="241"/>
      <c r="T46" s="24">
        <v>2.5641681877474666E-10</v>
      </c>
      <c r="U46" s="24">
        <v>4.1553686893523488E-10</v>
      </c>
      <c r="V46" s="24">
        <v>5.2858410666012319E-10</v>
      </c>
      <c r="W46" s="24">
        <v>6.1571785162234123E-10</v>
      </c>
      <c r="X46" s="24">
        <v>6.8658292742664571E-10</v>
      </c>
      <c r="Y46" s="208"/>
      <c r="Z46" s="24">
        <v>2.8946503406693252E-4</v>
      </c>
      <c r="AA46" s="24">
        <v>6.4462606722521078E-4</v>
      </c>
      <c r="AB46" s="24">
        <v>9.4929918997492297E-4</v>
      </c>
      <c r="AC46" s="24">
        <v>1.2133017531512809E-3</v>
      </c>
      <c r="AD46" s="24">
        <v>1.4452477354336296E-3</v>
      </c>
      <c r="AE46" s="241"/>
      <c r="AF46" s="15">
        <v>2.8946739978563733E-4</v>
      </c>
      <c r="AG46" s="15">
        <v>6.4133625508772758E-4</v>
      </c>
      <c r="AH46" s="15">
        <v>9.4521645439643782E-4</v>
      </c>
      <c r="AI46" s="15">
        <v>1.2102414414803862E-3</v>
      </c>
      <c r="AJ46" s="15">
        <v>1.4443592915346717E-3</v>
      </c>
      <c r="AK46" s="241"/>
      <c r="AL46" s="15"/>
      <c r="AM46" s="15"/>
      <c r="AN46" s="15"/>
      <c r="AO46" s="15"/>
      <c r="AP46" s="15"/>
      <c r="AQ46" s="241"/>
      <c r="AR46" s="15"/>
      <c r="AS46" s="15"/>
      <c r="AT46" s="15"/>
      <c r="AU46" s="15"/>
      <c r="AV46" s="15"/>
      <c r="AW46" s="241"/>
      <c r="AX46" s="15"/>
      <c r="AY46" s="15"/>
      <c r="AZ46" s="15"/>
      <c r="BA46" s="15"/>
      <c r="BB46" s="15"/>
      <c r="BC46" s="241"/>
      <c r="BD46" s="15"/>
      <c r="BE46" s="15"/>
      <c r="BF46" s="15"/>
      <c r="BG46" s="15"/>
      <c r="BH46" s="15"/>
      <c r="BI46" s="241"/>
      <c r="BJ46" s="15"/>
      <c r="BK46" s="15"/>
      <c r="BL46" s="15"/>
      <c r="BM46" s="15"/>
      <c r="BN46" s="15"/>
      <c r="BO46" s="241"/>
      <c r="BP46" s="15"/>
      <c r="BQ46" s="15"/>
      <c r="BR46" s="15"/>
      <c r="BS46" s="15"/>
      <c r="BT46" s="15"/>
      <c r="BU46" s="241"/>
      <c r="BV46" s="15"/>
      <c r="BW46" s="15"/>
      <c r="BX46" s="15"/>
      <c r="BY46" s="15"/>
      <c r="BZ46" s="15"/>
      <c r="CA46" s="241"/>
      <c r="CB46" s="15"/>
      <c r="CC46" s="15"/>
      <c r="CD46" s="15"/>
      <c r="CE46" s="15"/>
      <c r="CF46" s="15"/>
      <c r="CG46" s="241"/>
      <c r="CH46" s="15"/>
      <c r="CI46" s="15"/>
      <c r="CJ46" s="15"/>
      <c r="CK46" s="15"/>
      <c r="CL46" s="15"/>
      <c r="CM46" s="241"/>
    </row>
    <row r="47" spans="1:91" s="281" customFormat="1" ht="12.75" customHeight="1" x14ac:dyDescent="0.2">
      <c r="A47" s="376" t="s">
        <v>15</v>
      </c>
      <c r="B47" s="139"/>
      <c r="C47" s="139"/>
      <c r="D47" s="139"/>
      <c r="E47" s="139"/>
      <c r="F47" s="139"/>
      <c r="G47" s="241"/>
      <c r="H47" s="139"/>
      <c r="I47" s="139"/>
      <c r="J47" s="139"/>
      <c r="K47" s="139"/>
      <c r="L47" s="139"/>
      <c r="M47" s="241"/>
      <c r="N47" s="24">
        <v>1.4135731431364275E-10</v>
      </c>
      <c r="O47" s="24">
        <v>1.5750102738304398E-10</v>
      </c>
      <c r="P47" s="24">
        <v>1.566734779605991E-10</v>
      </c>
      <c r="Q47" s="24">
        <v>1.568302457936715E-10</v>
      </c>
      <c r="R47" s="24">
        <v>1.5740539505713121E-10</v>
      </c>
      <c r="S47" s="241"/>
      <c r="T47" s="24">
        <v>1.3258938015595416E-10</v>
      </c>
      <c r="U47" s="24">
        <v>1.4317993209310117E-10</v>
      </c>
      <c r="V47" s="24">
        <v>1.491450178709665E-10</v>
      </c>
      <c r="W47" s="24">
        <v>1.540169782351234E-10</v>
      </c>
      <c r="X47" s="24">
        <v>1.5741276895053537E-10</v>
      </c>
      <c r="Y47" s="208"/>
      <c r="Z47" s="24">
        <v>4.2716597131639558E-9</v>
      </c>
      <c r="AA47" s="24">
        <v>7.9547556832514296E-9</v>
      </c>
      <c r="AB47" s="24">
        <v>1.0723250042905014E-8</v>
      </c>
      <c r="AC47" s="24">
        <v>1.3552370530458949E-8</v>
      </c>
      <c r="AD47" s="24">
        <v>1.6374806868179506E-8</v>
      </c>
      <c r="AE47" s="241"/>
      <c r="AF47" s="15">
        <v>4.9659562766265805E-9</v>
      </c>
      <c r="AG47" s="15">
        <v>9.9053044313549324E-9</v>
      </c>
      <c r="AH47" s="15">
        <v>1.3296044791843225E-8</v>
      </c>
      <c r="AI47" s="15">
        <v>1.6901371800112036E-8</v>
      </c>
      <c r="AJ47" s="15">
        <v>2.0711152001743013E-8</v>
      </c>
      <c r="AK47" s="241"/>
      <c r="AL47" s="15"/>
      <c r="AM47" s="15"/>
      <c r="AN47" s="15"/>
      <c r="AO47" s="15"/>
      <c r="AP47" s="15"/>
      <c r="AQ47" s="241"/>
      <c r="AR47" s="15"/>
      <c r="AS47" s="15"/>
      <c r="AT47" s="15"/>
      <c r="AU47" s="15"/>
      <c r="AV47" s="15"/>
      <c r="AW47" s="241"/>
      <c r="AX47" s="15"/>
      <c r="AY47" s="15"/>
      <c r="AZ47" s="15"/>
      <c r="BA47" s="15"/>
      <c r="BB47" s="15"/>
      <c r="BC47" s="241"/>
      <c r="BD47" s="15"/>
      <c r="BE47" s="15"/>
      <c r="BF47" s="15"/>
      <c r="BG47" s="15"/>
      <c r="BH47" s="15"/>
      <c r="BI47" s="241"/>
      <c r="BJ47" s="15"/>
      <c r="BK47" s="15"/>
      <c r="BL47" s="15"/>
      <c r="BM47" s="15"/>
      <c r="BN47" s="15"/>
      <c r="BO47" s="241"/>
      <c r="BP47" s="15"/>
      <c r="BQ47" s="15"/>
      <c r="BR47" s="15"/>
      <c r="BS47" s="15"/>
      <c r="BT47" s="15"/>
      <c r="BU47" s="241"/>
      <c r="BV47" s="15"/>
      <c r="BW47" s="15"/>
      <c r="BX47" s="15"/>
      <c r="BY47" s="15"/>
      <c r="BZ47" s="15"/>
      <c r="CA47" s="241"/>
      <c r="CB47" s="15"/>
      <c r="CC47" s="15"/>
      <c r="CD47" s="15"/>
      <c r="CE47" s="15"/>
      <c r="CF47" s="15"/>
      <c r="CG47" s="241"/>
      <c r="CH47" s="15"/>
      <c r="CI47" s="15"/>
      <c r="CJ47" s="15"/>
      <c r="CK47" s="15"/>
      <c r="CL47" s="15"/>
      <c r="CM47" s="241"/>
    </row>
    <row r="48" spans="1:91" s="281" customFormat="1" ht="12.75" customHeight="1" x14ac:dyDescent="0.2">
      <c r="A48" s="376" t="s">
        <v>16</v>
      </c>
      <c r="B48" s="146"/>
      <c r="C48" s="146"/>
      <c r="D48" s="146"/>
      <c r="E48" s="146"/>
      <c r="F48" s="146"/>
      <c r="G48" s="241"/>
      <c r="H48" s="146">
        <v>5.0000000000000002E-5</v>
      </c>
      <c r="I48" s="146"/>
      <c r="J48" s="146"/>
      <c r="K48" s="146"/>
      <c r="L48" s="146"/>
      <c r="M48" s="241"/>
      <c r="N48" s="46"/>
      <c r="O48" s="46"/>
      <c r="P48" s="46"/>
      <c r="Q48" s="46"/>
      <c r="R48" s="46"/>
      <c r="S48" s="241"/>
      <c r="T48" s="46"/>
      <c r="U48" s="46"/>
      <c r="V48" s="46"/>
      <c r="W48" s="46"/>
      <c r="X48" s="46"/>
      <c r="Y48" s="208"/>
      <c r="Z48" s="46">
        <v>3.9368844992655377E-16</v>
      </c>
      <c r="AA48" s="46">
        <v>7.6554971583270179E-16</v>
      </c>
      <c r="AB48" s="46">
        <v>1.0372176377662999E-15</v>
      </c>
      <c r="AC48" s="46">
        <v>1.3133266297507269E-15</v>
      </c>
      <c r="AD48" s="46">
        <v>1.5862719089257691E-15</v>
      </c>
      <c r="AE48" s="241"/>
      <c r="AF48" s="46">
        <v>7.7538054013070518E-7</v>
      </c>
      <c r="AG48" s="46">
        <v>3.7778026130167608E-6</v>
      </c>
      <c r="AH48" s="46">
        <v>4.8281056353138678E-6</v>
      </c>
      <c r="AI48" s="46">
        <v>5.6171206077304531E-6</v>
      </c>
      <c r="AJ48" s="46">
        <v>6.3285742642242855E-6</v>
      </c>
      <c r="AK48" s="241"/>
      <c r="AL48" s="46"/>
      <c r="AM48" s="46"/>
      <c r="AN48" s="46"/>
      <c r="AO48" s="46"/>
      <c r="AP48" s="46"/>
      <c r="AQ48" s="241"/>
      <c r="AR48" s="46"/>
      <c r="AS48" s="46"/>
      <c r="AT48" s="46"/>
      <c r="AU48" s="46"/>
      <c r="AV48" s="46"/>
      <c r="AW48" s="241"/>
      <c r="AX48" s="46"/>
      <c r="AY48" s="46"/>
      <c r="AZ48" s="46"/>
      <c r="BA48" s="46"/>
      <c r="BB48" s="46"/>
      <c r="BC48" s="241"/>
      <c r="BD48" s="46"/>
      <c r="BE48" s="46"/>
      <c r="BF48" s="46"/>
      <c r="BG48" s="46"/>
      <c r="BH48" s="46"/>
      <c r="BI48" s="241"/>
      <c r="BJ48" s="46"/>
      <c r="BK48" s="46"/>
      <c r="BL48" s="46"/>
      <c r="BM48" s="46"/>
      <c r="BN48" s="46"/>
      <c r="BO48" s="241"/>
      <c r="BP48" s="46"/>
      <c r="BQ48" s="46"/>
      <c r="BR48" s="46"/>
      <c r="BS48" s="46"/>
      <c r="BT48" s="46"/>
      <c r="BU48" s="241"/>
      <c r="BV48" s="46"/>
      <c r="BW48" s="46"/>
      <c r="BX48" s="46"/>
      <c r="BY48" s="46"/>
      <c r="BZ48" s="46"/>
      <c r="CA48" s="241"/>
      <c r="CB48" s="46"/>
      <c r="CC48" s="46"/>
      <c r="CD48" s="46"/>
      <c r="CE48" s="46"/>
      <c r="CF48" s="46"/>
      <c r="CG48" s="241"/>
      <c r="CH48" s="46"/>
      <c r="CI48" s="46"/>
      <c r="CJ48" s="46"/>
      <c r="CK48" s="46"/>
      <c r="CL48" s="46"/>
      <c r="CM48" s="241"/>
    </row>
    <row r="49" spans="1:91" s="281" customFormat="1" ht="12.75" customHeight="1" x14ac:dyDescent="0.2">
      <c r="A49" s="376" t="s">
        <v>17</v>
      </c>
      <c r="B49" s="139"/>
      <c r="C49" s="139"/>
      <c r="D49" s="139"/>
      <c r="E49" s="139"/>
      <c r="F49" s="139"/>
      <c r="G49" s="241"/>
      <c r="H49" s="139">
        <v>5.3499999999999997E-3</v>
      </c>
      <c r="I49" s="139"/>
      <c r="J49" s="139"/>
      <c r="K49" s="139"/>
      <c r="L49" s="139"/>
      <c r="M49" s="241"/>
      <c r="N49" s="24"/>
      <c r="O49" s="24"/>
      <c r="P49" s="24"/>
      <c r="Q49" s="24"/>
      <c r="R49" s="24"/>
      <c r="S49" s="241"/>
      <c r="T49" s="24"/>
      <c r="U49" s="24"/>
      <c r="V49" s="24"/>
      <c r="W49" s="24"/>
      <c r="X49" s="24"/>
      <c r="Y49" s="208"/>
      <c r="Z49" s="24">
        <v>2.1463822273815844E-10</v>
      </c>
      <c r="AA49" s="24">
        <v>3.9893801888820416E-10</v>
      </c>
      <c r="AB49" s="24">
        <v>5.270805965030925E-10</v>
      </c>
      <c r="AC49" s="24">
        <v>6.2441529465970206E-10</v>
      </c>
      <c r="AD49" s="24">
        <v>7.0225037541869509E-10</v>
      </c>
      <c r="AE49" s="241"/>
      <c r="AF49" s="15">
        <v>8.9620867383528351E-5</v>
      </c>
      <c r="AG49" s="15">
        <v>3.8628206755283897E-4</v>
      </c>
      <c r="AH49" s="15">
        <v>7.1846452824651981E-4</v>
      </c>
      <c r="AI49" s="15">
        <v>1.0252045268738809E-3</v>
      </c>
      <c r="AJ49" s="15">
        <v>1.2913212225562751E-3</v>
      </c>
      <c r="AK49" s="241"/>
      <c r="AL49" s="15"/>
      <c r="AM49" s="15"/>
      <c r="AN49" s="15"/>
      <c r="AO49" s="15"/>
      <c r="AP49" s="15"/>
      <c r="AQ49" s="241"/>
      <c r="AR49" s="15"/>
      <c r="AS49" s="15"/>
      <c r="AT49" s="15"/>
      <c r="AU49" s="15"/>
      <c r="AV49" s="15"/>
      <c r="AW49" s="241"/>
      <c r="AX49" s="15"/>
      <c r="AY49" s="15"/>
      <c r="AZ49" s="15"/>
      <c r="BA49" s="15"/>
      <c r="BB49" s="15"/>
      <c r="BC49" s="241"/>
      <c r="BD49" s="15"/>
      <c r="BE49" s="15"/>
      <c r="BF49" s="15"/>
      <c r="BG49" s="15"/>
      <c r="BH49" s="15"/>
      <c r="BI49" s="241"/>
      <c r="BJ49" s="15"/>
      <c r="BK49" s="15"/>
      <c r="BL49" s="15"/>
      <c r="BM49" s="15"/>
      <c r="BN49" s="15"/>
      <c r="BO49" s="241"/>
      <c r="BP49" s="15"/>
      <c r="BQ49" s="15"/>
      <c r="BR49" s="15"/>
      <c r="BS49" s="15"/>
      <c r="BT49" s="15"/>
      <c r="BU49" s="241"/>
      <c r="BV49" s="15"/>
      <c r="BW49" s="15"/>
      <c r="BX49" s="15"/>
      <c r="BY49" s="15"/>
      <c r="BZ49" s="15"/>
      <c r="CA49" s="241"/>
      <c r="CB49" s="15"/>
      <c r="CC49" s="15"/>
      <c r="CD49" s="15"/>
      <c r="CE49" s="15"/>
      <c r="CF49" s="15"/>
      <c r="CG49" s="241"/>
      <c r="CH49" s="15"/>
      <c r="CI49" s="15"/>
      <c r="CJ49" s="15"/>
      <c r="CK49" s="15"/>
      <c r="CL49" s="15"/>
      <c r="CM49" s="241"/>
    </row>
    <row r="50" spans="1:91" s="281" customFormat="1" ht="12.75" customHeight="1" x14ac:dyDescent="0.2">
      <c r="A50" s="376" t="s">
        <v>18</v>
      </c>
      <c r="B50" s="146"/>
      <c r="C50" s="146"/>
      <c r="D50" s="146"/>
      <c r="E50" s="146"/>
      <c r="F50" s="146"/>
      <c r="G50" s="241"/>
      <c r="H50" s="146">
        <v>4.2999999999999999E-4</v>
      </c>
      <c r="I50" s="146"/>
      <c r="J50" s="146"/>
      <c r="K50" s="146"/>
      <c r="L50" s="146"/>
      <c r="M50" s="241"/>
      <c r="N50" s="46"/>
      <c r="O50" s="46"/>
      <c r="P50" s="46"/>
      <c r="Q50" s="46"/>
      <c r="R50" s="46"/>
      <c r="S50" s="241"/>
      <c r="T50" s="46"/>
      <c r="U50" s="46"/>
      <c r="V50" s="46"/>
      <c r="W50" s="46"/>
      <c r="X50" s="46"/>
      <c r="Y50" s="208"/>
      <c r="Z50" s="46"/>
      <c r="AA50" s="46"/>
      <c r="AB50" s="46"/>
      <c r="AC50" s="46"/>
      <c r="AD50" s="46"/>
      <c r="AE50" s="241"/>
      <c r="AF50" s="46">
        <v>5.68532377464258E-6</v>
      </c>
      <c r="AG50" s="46">
        <v>2.9346234754014232E-5</v>
      </c>
      <c r="AH50" s="46">
        <v>5.3852332174290175E-5</v>
      </c>
      <c r="AI50" s="46">
        <v>7.7345430305519229E-5</v>
      </c>
      <c r="AJ50" s="46">
        <v>9.9034635356542837E-5</v>
      </c>
      <c r="AK50" s="241"/>
      <c r="AL50" s="46"/>
      <c r="AM50" s="46"/>
      <c r="AN50" s="46"/>
      <c r="AO50" s="46"/>
      <c r="AP50" s="46"/>
      <c r="AQ50" s="241"/>
      <c r="AR50" s="46"/>
      <c r="AS50" s="46"/>
      <c r="AT50" s="46"/>
      <c r="AU50" s="46"/>
      <c r="AV50" s="46"/>
      <c r="AW50" s="241"/>
      <c r="AX50" s="46"/>
      <c r="AY50" s="46"/>
      <c r="AZ50" s="46"/>
      <c r="BA50" s="46"/>
      <c r="BB50" s="46"/>
      <c r="BC50" s="241"/>
      <c r="BD50" s="46"/>
      <c r="BE50" s="46"/>
      <c r="BF50" s="46"/>
      <c r="BG50" s="46"/>
      <c r="BH50" s="46"/>
      <c r="BI50" s="241"/>
      <c r="BJ50" s="46"/>
      <c r="BK50" s="46"/>
      <c r="BL50" s="46"/>
      <c r="BM50" s="46"/>
      <c r="BN50" s="46"/>
      <c r="BO50" s="241"/>
      <c r="BP50" s="46"/>
      <c r="BQ50" s="46"/>
      <c r="BR50" s="46"/>
      <c r="BS50" s="46"/>
      <c r="BT50" s="46"/>
      <c r="BU50" s="241"/>
      <c r="BV50" s="46"/>
      <c r="BW50" s="46"/>
      <c r="BX50" s="46"/>
      <c r="BY50" s="46"/>
      <c r="BZ50" s="46"/>
      <c r="CA50" s="241"/>
      <c r="CB50" s="46"/>
      <c r="CC50" s="46"/>
      <c r="CD50" s="46"/>
      <c r="CE50" s="46"/>
      <c r="CF50" s="46"/>
      <c r="CG50" s="241"/>
      <c r="CH50" s="46"/>
      <c r="CI50" s="46"/>
      <c r="CJ50" s="46"/>
      <c r="CK50" s="46"/>
      <c r="CL50" s="46"/>
      <c r="CM50" s="241"/>
    </row>
    <row r="51" spans="1:91" s="281" customFormat="1" ht="12.75" customHeight="1" x14ac:dyDescent="0.2">
      <c r="A51" s="376" t="s">
        <v>19</v>
      </c>
      <c r="B51" s="139"/>
      <c r="C51" s="139"/>
      <c r="D51" s="139"/>
      <c r="E51" s="139"/>
      <c r="F51" s="139"/>
      <c r="G51" s="241"/>
      <c r="H51" s="139"/>
      <c r="I51" s="139"/>
      <c r="J51" s="139"/>
      <c r="K51" s="139"/>
      <c r="L51" s="139"/>
      <c r="M51" s="241"/>
      <c r="N51" s="24"/>
      <c r="O51" s="24"/>
      <c r="P51" s="24"/>
      <c r="Q51" s="24"/>
      <c r="R51" s="24"/>
      <c r="S51" s="241"/>
      <c r="T51" s="24"/>
      <c r="U51" s="24"/>
      <c r="V51" s="24"/>
      <c r="W51" s="24"/>
      <c r="X51" s="24"/>
      <c r="Y51" s="208"/>
      <c r="Z51" s="24"/>
      <c r="AA51" s="24"/>
      <c r="AB51" s="24"/>
      <c r="AC51" s="24"/>
      <c r="AD51" s="24"/>
      <c r="AE51" s="241"/>
      <c r="AF51" s="24">
        <v>7.3897206275614676E-7</v>
      </c>
      <c r="AG51" s="24">
        <v>1.1432428876563827E-5</v>
      </c>
      <c r="AH51" s="24">
        <v>3.161724034229778E-5</v>
      </c>
      <c r="AI51" s="24">
        <v>5.7251421578791162E-5</v>
      </c>
      <c r="AJ51" s="24">
        <v>8.5681313651565083E-5</v>
      </c>
      <c r="AK51" s="241"/>
      <c r="AL51" s="24"/>
      <c r="AM51" s="24"/>
      <c r="AN51" s="24"/>
      <c r="AO51" s="24"/>
      <c r="AP51" s="24"/>
      <c r="AQ51" s="241"/>
      <c r="AR51" s="24"/>
      <c r="AS51" s="24"/>
      <c r="AT51" s="24"/>
      <c r="AU51" s="24"/>
      <c r="AV51" s="24"/>
      <c r="AW51" s="241"/>
      <c r="AX51" s="24"/>
      <c r="AY51" s="24"/>
      <c r="AZ51" s="24"/>
      <c r="BA51" s="24"/>
      <c r="BB51" s="24"/>
      <c r="BC51" s="241"/>
      <c r="BD51" s="24"/>
      <c r="BE51" s="24"/>
      <c r="BF51" s="24"/>
      <c r="BG51" s="24"/>
      <c r="BH51" s="24"/>
      <c r="BI51" s="241"/>
      <c r="BJ51" s="24"/>
      <c r="BK51" s="24"/>
      <c r="BL51" s="24"/>
      <c r="BM51" s="24"/>
      <c r="BN51" s="24"/>
      <c r="BO51" s="241"/>
      <c r="BP51" s="24"/>
      <c r="BQ51" s="24"/>
      <c r="BR51" s="24"/>
      <c r="BS51" s="24"/>
      <c r="BT51" s="24"/>
      <c r="BU51" s="241"/>
      <c r="BV51" s="24"/>
      <c r="BW51" s="24"/>
      <c r="BX51" s="24"/>
      <c r="BY51" s="24"/>
      <c r="BZ51" s="24"/>
      <c r="CA51" s="241"/>
      <c r="CB51" s="24"/>
      <c r="CC51" s="24"/>
      <c r="CD51" s="24"/>
      <c r="CE51" s="24"/>
      <c r="CF51" s="24"/>
      <c r="CG51" s="241"/>
      <c r="CH51" s="24"/>
      <c r="CI51" s="24"/>
      <c r="CJ51" s="24"/>
      <c r="CK51" s="24"/>
      <c r="CL51" s="24"/>
      <c r="CM51" s="241"/>
    </row>
    <row r="52" spans="1:91" s="281" customFormat="1" ht="12.75" customHeight="1" x14ac:dyDescent="0.2">
      <c r="A52" s="376" t="s">
        <v>20</v>
      </c>
      <c r="B52" s="146"/>
      <c r="C52" s="146"/>
      <c r="D52" s="146"/>
      <c r="E52" s="146"/>
      <c r="F52" s="146"/>
      <c r="G52" s="241"/>
      <c r="H52" s="146"/>
      <c r="I52" s="146"/>
      <c r="J52" s="146"/>
      <c r="K52" s="146"/>
      <c r="L52" s="146"/>
      <c r="M52" s="241"/>
      <c r="N52" s="46"/>
      <c r="O52" s="46"/>
      <c r="P52" s="46"/>
      <c r="Q52" s="46"/>
      <c r="R52" s="46"/>
      <c r="S52" s="241"/>
      <c r="T52" s="46"/>
      <c r="U52" s="46"/>
      <c r="V52" s="46"/>
      <c r="W52" s="46"/>
      <c r="X52" s="46"/>
      <c r="Y52" s="208"/>
      <c r="Z52" s="46"/>
      <c r="AA52" s="46"/>
      <c r="AB52" s="46"/>
      <c r="AC52" s="46"/>
      <c r="AD52" s="46"/>
      <c r="AE52" s="241"/>
      <c r="AF52" s="46">
        <v>1.1552689936157952E-8</v>
      </c>
      <c r="AG52" s="46">
        <v>3.3967216504646329E-7</v>
      </c>
      <c r="AH52" s="46">
        <v>1.4023211312844506E-6</v>
      </c>
      <c r="AI52" s="46">
        <v>3.1476279473874172E-6</v>
      </c>
      <c r="AJ52" s="46">
        <v>5.4003433621853826E-6</v>
      </c>
      <c r="AK52" s="241"/>
      <c r="AL52" s="46"/>
      <c r="AM52" s="46"/>
      <c r="AN52" s="46"/>
      <c r="AO52" s="46"/>
      <c r="AP52" s="46"/>
      <c r="AQ52" s="241"/>
      <c r="AR52" s="46"/>
      <c r="AS52" s="46"/>
      <c r="AT52" s="46"/>
      <c r="AU52" s="46"/>
      <c r="AV52" s="46"/>
      <c r="AW52" s="241"/>
      <c r="AX52" s="46"/>
      <c r="AY52" s="46"/>
      <c r="AZ52" s="46"/>
      <c r="BA52" s="46"/>
      <c r="BB52" s="46"/>
      <c r="BC52" s="241"/>
      <c r="BD52" s="46"/>
      <c r="BE52" s="46"/>
      <c r="BF52" s="46"/>
      <c r="BG52" s="46"/>
      <c r="BH52" s="46"/>
      <c r="BI52" s="241"/>
      <c r="BJ52" s="46"/>
      <c r="BK52" s="46"/>
      <c r="BL52" s="46"/>
      <c r="BM52" s="46"/>
      <c r="BN52" s="46"/>
      <c r="BO52" s="241"/>
      <c r="BP52" s="46"/>
      <c r="BQ52" s="46"/>
      <c r="BR52" s="46"/>
      <c r="BS52" s="46"/>
      <c r="BT52" s="46"/>
      <c r="BU52" s="241"/>
      <c r="BV52" s="46"/>
      <c r="BW52" s="46"/>
      <c r="BX52" s="46"/>
      <c r="BY52" s="46"/>
      <c r="BZ52" s="46"/>
      <c r="CA52" s="241"/>
      <c r="CB52" s="46"/>
      <c r="CC52" s="46"/>
      <c r="CD52" s="46"/>
      <c r="CE52" s="46"/>
      <c r="CF52" s="46"/>
      <c r="CG52" s="241"/>
      <c r="CH52" s="46"/>
      <c r="CI52" s="46"/>
      <c r="CJ52" s="46"/>
      <c r="CK52" s="46"/>
      <c r="CL52" s="46"/>
      <c r="CM52" s="241"/>
    </row>
    <row r="53" spans="1:91" s="281" customFormat="1" ht="12.75" customHeight="1" x14ac:dyDescent="0.2">
      <c r="A53" s="377" t="s">
        <v>21</v>
      </c>
      <c r="B53" s="139"/>
      <c r="C53" s="139"/>
      <c r="D53" s="139"/>
      <c r="E53" s="139"/>
      <c r="F53" s="139"/>
      <c r="G53" s="241"/>
      <c r="H53" s="139"/>
      <c r="I53" s="139"/>
      <c r="J53" s="139"/>
      <c r="K53" s="139"/>
      <c r="L53" s="139"/>
      <c r="M53" s="241"/>
      <c r="N53" s="24"/>
      <c r="O53" s="24"/>
      <c r="P53" s="24"/>
      <c r="Q53" s="24"/>
      <c r="R53" s="24"/>
      <c r="S53" s="241"/>
      <c r="T53" s="24"/>
      <c r="U53" s="24"/>
      <c r="V53" s="24"/>
      <c r="W53" s="24"/>
      <c r="X53" s="24"/>
      <c r="Y53" s="208"/>
      <c r="Z53" s="24"/>
      <c r="AA53" s="24"/>
      <c r="AB53" s="24"/>
      <c r="AC53" s="24"/>
      <c r="AD53" s="24"/>
      <c r="AE53" s="241"/>
      <c r="AF53" s="24">
        <v>8.3239381514031578E-10</v>
      </c>
      <c r="AG53" s="24">
        <v>6.395358725874812E-8</v>
      </c>
      <c r="AH53" s="24">
        <v>4.3609986679031418E-7</v>
      </c>
      <c r="AI53" s="24">
        <v>1.3212635902442894E-6</v>
      </c>
      <c r="AJ53" s="24">
        <v>2.7906941990178216E-6</v>
      </c>
      <c r="AK53" s="241"/>
      <c r="AL53" s="24"/>
      <c r="AM53" s="24"/>
      <c r="AN53" s="24"/>
      <c r="AO53" s="24"/>
      <c r="AP53" s="24"/>
      <c r="AQ53" s="241"/>
      <c r="AR53" s="24"/>
      <c r="AS53" s="24"/>
      <c r="AT53" s="24"/>
      <c r="AU53" s="24"/>
      <c r="AV53" s="24"/>
      <c r="AW53" s="241"/>
      <c r="AX53" s="24"/>
      <c r="AY53" s="24"/>
      <c r="AZ53" s="24"/>
      <c r="BA53" s="24"/>
      <c r="BB53" s="24"/>
      <c r="BC53" s="241"/>
      <c r="BD53" s="24"/>
      <c r="BE53" s="24"/>
      <c r="BF53" s="24"/>
      <c r="BG53" s="24"/>
      <c r="BH53" s="24"/>
      <c r="BI53" s="241"/>
      <c r="BJ53" s="24"/>
      <c r="BK53" s="24"/>
      <c r="BL53" s="24"/>
      <c r="BM53" s="24"/>
      <c r="BN53" s="24"/>
      <c r="BO53" s="241"/>
      <c r="BP53" s="24"/>
      <c r="BQ53" s="24"/>
      <c r="BR53" s="24"/>
      <c r="BS53" s="24"/>
      <c r="BT53" s="24"/>
      <c r="BU53" s="241"/>
      <c r="BV53" s="24"/>
      <c r="BW53" s="24"/>
      <c r="BX53" s="24"/>
      <c r="BY53" s="24"/>
      <c r="BZ53" s="24"/>
      <c r="CA53" s="241"/>
      <c r="CB53" s="24"/>
      <c r="CC53" s="24"/>
      <c r="CD53" s="24"/>
      <c r="CE53" s="24"/>
      <c r="CF53" s="24"/>
      <c r="CG53" s="241"/>
      <c r="CH53" s="24"/>
      <c r="CI53" s="24"/>
      <c r="CJ53" s="24"/>
      <c r="CK53" s="24"/>
      <c r="CL53" s="24"/>
      <c r="CM53" s="241"/>
    </row>
    <row r="54" spans="1:91" s="281" customFormat="1" ht="12.75" customHeight="1" x14ac:dyDescent="0.2">
      <c r="A54" s="377" t="s">
        <v>36</v>
      </c>
      <c r="B54" s="139"/>
      <c r="C54" s="139"/>
      <c r="D54" s="139"/>
      <c r="E54" s="139"/>
      <c r="F54" s="139"/>
      <c r="G54" s="241"/>
      <c r="H54" s="139"/>
      <c r="I54" s="139"/>
      <c r="J54" s="139"/>
      <c r="K54" s="139"/>
      <c r="L54" s="139"/>
      <c r="M54" s="241"/>
      <c r="N54" s="24"/>
      <c r="O54" s="24"/>
      <c r="P54" s="24"/>
      <c r="Q54" s="24"/>
      <c r="R54" s="24"/>
      <c r="S54" s="241"/>
      <c r="T54" s="24"/>
      <c r="U54" s="24"/>
      <c r="V54" s="24"/>
      <c r="W54" s="24"/>
      <c r="X54" s="24"/>
      <c r="Y54" s="208"/>
      <c r="Z54" s="24"/>
      <c r="AA54" s="24"/>
      <c r="AB54" s="24"/>
      <c r="AC54" s="24"/>
      <c r="AD54" s="24"/>
      <c r="AE54" s="241"/>
      <c r="AF54" s="24"/>
      <c r="AG54" s="24"/>
      <c r="AH54" s="24"/>
      <c r="AI54" s="24"/>
      <c r="AJ54" s="24"/>
      <c r="AK54" s="241"/>
      <c r="AL54" s="24"/>
      <c r="AM54" s="24"/>
      <c r="AN54" s="24"/>
      <c r="AO54" s="24"/>
      <c r="AP54" s="24"/>
      <c r="AQ54" s="241"/>
      <c r="AR54" s="24"/>
      <c r="AS54" s="24"/>
      <c r="AT54" s="24"/>
      <c r="AU54" s="24"/>
      <c r="AV54" s="24"/>
      <c r="AW54" s="241"/>
      <c r="AX54" s="24"/>
      <c r="AY54" s="24"/>
      <c r="AZ54" s="24"/>
      <c r="BA54" s="24"/>
      <c r="BB54" s="24"/>
      <c r="BC54" s="241"/>
      <c r="BD54" s="24"/>
      <c r="BE54" s="24"/>
      <c r="BF54" s="24"/>
      <c r="BG54" s="24"/>
      <c r="BH54" s="24"/>
      <c r="BI54" s="241"/>
      <c r="BJ54" s="24"/>
      <c r="BK54" s="24"/>
      <c r="BL54" s="24"/>
      <c r="BM54" s="24"/>
      <c r="BN54" s="24"/>
      <c r="BO54" s="241"/>
      <c r="BP54" s="24"/>
      <c r="BQ54" s="24"/>
      <c r="BR54" s="24"/>
      <c r="BS54" s="24"/>
      <c r="BT54" s="24"/>
      <c r="BU54" s="241"/>
      <c r="BV54" s="24"/>
      <c r="BW54" s="24"/>
      <c r="BX54" s="24"/>
      <c r="BY54" s="24"/>
      <c r="BZ54" s="24"/>
      <c r="CA54" s="241"/>
      <c r="CB54" s="24"/>
      <c r="CC54" s="24"/>
      <c r="CD54" s="24"/>
      <c r="CE54" s="24"/>
      <c r="CF54" s="24"/>
      <c r="CG54" s="241"/>
      <c r="CH54" s="24"/>
      <c r="CI54" s="24"/>
      <c r="CJ54" s="24"/>
      <c r="CK54" s="24"/>
      <c r="CL54" s="24"/>
      <c r="CM54" s="241"/>
    </row>
    <row r="55" spans="1:91" s="281" customFormat="1" ht="12.75" customHeight="1" x14ac:dyDescent="0.2">
      <c r="A55" s="377" t="s">
        <v>83</v>
      </c>
      <c r="B55" s="139"/>
      <c r="C55" s="139"/>
      <c r="D55" s="139"/>
      <c r="E55" s="139"/>
      <c r="F55" s="139"/>
      <c r="G55" s="241"/>
      <c r="H55" s="139"/>
      <c r="I55" s="139"/>
      <c r="J55" s="139"/>
      <c r="K55" s="139"/>
      <c r="L55" s="139"/>
      <c r="M55" s="241"/>
      <c r="N55" s="24"/>
      <c r="O55" s="24"/>
      <c r="P55" s="24"/>
      <c r="Q55" s="24"/>
      <c r="R55" s="24"/>
      <c r="S55" s="241"/>
      <c r="T55" s="24"/>
      <c r="U55" s="24"/>
      <c r="V55" s="24"/>
      <c r="W55" s="24"/>
      <c r="X55" s="24"/>
      <c r="Y55" s="208"/>
      <c r="Z55" s="24"/>
      <c r="AA55" s="24"/>
      <c r="AB55" s="24"/>
      <c r="AC55" s="24"/>
      <c r="AD55" s="24"/>
      <c r="AE55" s="241"/>
      <c r="AF55" s="24">
        <v>1.1502678291412681E-16</v>
      </c>
      <c r="AG55" s="24">
        <v>8.8124722537054459E-15</v>
      </c>
      <c r="AH55" s="24">
        <v>5.9221561726882857E-14</v>
      </c>
      <c r="AI55" s="24">
        <v>1.7729537017918449E-13</v>
      </c>
      <c r="AJ55" s="24">
        <v>3.6943189801621582E-13</v>
      </c>
      <c r="AK55" s="241"/>
      <c r="AL55" s="24"/>
      <c r="AM55" s="24"/>
      <c r="AN55" s="24"/>
      <c r="AO55" s="24"/>
      <c r="AP55" s="24"/>
      <c r="AQ55" s="241"/>
      <c r="AR55" s="24"/>
      <c r="AS55" s="24"/>
      <c r="AT55" s="24"/>
      <c r="AU55" s="24"/>
      <c r="AV55" s="24"/>
      <c r="AW55" s="241"/>
      <c r="AX55" s="24"/>
      <c r="AY55" s="24"/>
      <c r="AZ55" s="24"/>
      <c r="BA55" s="24"/>
      <c r="BB55" s="24"/>
      <c r="BC55" s="241"/>
      <c r="BD55" s="24"/>
      <c r="BE55" s="24"/>
      <c r="BF55" s="24"/>
      <c r="BG55" s="24"/>
      <c r="BH55" s="24"/>
      <c r="BI55" s="241"/>
      <c r="BJ55" s="24"/>
      <c r="BK55" s="24"/>
      <c r="BL55" s="24"/>
      <c r="BM55" s="24"/>
      <c r="BN55" s="24"/>
      <c r="BO55" s="241"/>
      <c r="BP55" s="24"/>
      <c r="BQ55" s="24"/>
      <c r="BR55" s="24"/>
      <c r="BS55" s="24"/>
      <c r="BT55" s="24"/>
      <c r="BU55" s="241"/>
      <c r="BV55" s="24"/>
      <c r="BW55" s="24"/>
      <c r="BX55" s="24"/>
      <c r="BY55" s="24"/>
      <c r="BZ55" s="24"/>
      <c r="CA55" s="241"/>
      <c r="CB55" s="24"/>
      <c r="CC55" s="24"/>
      <c r="CD55" s="24"/>
      <c r="CE55" s="24"/>
      <c r="CF55" s="24"/>
      <c r="CG55" s="241"/>
      <c r="CH55" s="24"/>
      <c r="CI55" s="24"/>
      <c r="CJ55" s="24"/>
      <c r="CK55" s="24"/>
      <c r="CL55" s="24"/>
      <c r="CM55" s="241"/>
    </row>
    <row r="56" spans="1:91" s="281" customFormat="1" ht="12.75" customHeight="1" x14ac:dyDescent="0.2">
      <c r="A56" s="377" t="s">
        <v>39</v>
      </c>
      <c r="B56" s="146"/>
      <c r="C56" s="146"/>
      <c r="D56" s="146"/>
      <c r="E56" s="146"/>
      <c r="F56" s="146"/>
      <c r="G56" s="241"/>
      <c r="H56" s="146"/>
      <c r="I56" s="146"/>
      <c r="J56" s="146"/>
      <c r="K56" s="146"/>
      <c r="L56" s="146"/>
      <c r="M56" s="241"/>
      <c r="N56" s="46"/>
      <c r="O56" s="46"/>
      <c r="P56" s="46"/>
      <c r="Q56" s="46"/>
      <c r="R56" s="46"/>
      <c r="S56" s="241"/>
      <c r="T56" s="46"/>
      <c r="U56" s="46"/>
      <c r="V56" s="46"/>
      <c r="W56" s="46"/>
      <c r="X56" s="46"/>
      <c r="Y56" s="208"/>
      <c r="Z56" s="46"/>
      <c r="AA56" s="46"/>
      <c r="AB56" s="46"/>
      <c r="AC56" s="46"/>
      <c r="AD56" s="46"/>
      <c r="AE56" s="241"/>
      <c r="AF56" s="46">
        <v>1.1182603765042935E-11</v>
      </c>
      <c r="AG56" s="46">
        <v>1.19125308766295E-9</v>
      </c>
      <c r="AH56" s="46">
        <v>1.0562418791985591E-8</v>
      </c>
      <c r="AI56" s="46">
        <v>3.8147610395092503E-8</v>
      </c>
      <c r="AJ56" s="46">
        <v>9.1582781670993461E-8</v>
      </c>
      <c r="AK56" s="241"/>
      <c r="AL56" s="46"/>
      <c r="AM56" s="46"/>
      <c r="AN56" s="46"/>
      <c r="AO56" s="46"/>
      <c r="AP56" s="46"/>
      <c r="AQ56" s="241"/>
      <c r="AR56" s="46"/>
      <c r="AS56" s="46"/>
      <c r="AT56" s="46"/>
      <c r="AU56" s="46"/>
      <c r="AV56" s="46"/>
      <c r="AW56" s="241"/>
      <c r="AX56" s="46"/>
      <c r="AY56" s="46"/>
      <c r="AZ56" s="46"/>
      <c r="BA56" s="46"/>
      <c r="BB56" s="46"/>
      <c r="BC56" s="241"/>
      <c r="BD56" s="46"/>
      <c r="BE56" s="46"/>
      <c r="BF56" s="46"/>
      <c r="BG56" s="46"/>
      <c r="BH56" s="46"/>
      <c r="BI56" s="241"/>
      <c r="BJ56" s="46"/>
      <c r="BK56" s="46"/>
      <c r="BL56" s="46"/>
      <c r="BM56" s="46"/>
      <c r="BN56" s="46"/>
      <c r="BO56" s="241"/>
      <c r="BP56" s="46"/>
      <c r="BQ56" s="46"/>
      <c r="BR56" s="46"/>
      <c r="BS56" s="46"/>
      <c r="BT56" s="46"/>
      <c r="BU56" s="241"/>
      <c r="BV56" s="46"/>
      <c r="BW56" s="46"/>
      <c r="BX56" s="46"/>
      <c r="BY56" s="46"/>
      <c r="BZ56" s="46"/>
      <c r="CA56" s="241"/>
      <c r="CB56" s="46"/>
      <c r="CC56" s="46"/>
      <c r="CD56" s="46"/>
      <c r="CE56" s="46"/>
      <c r="CF56" s="46"/>
      <c r="CG56" s="241"/>
      <c r="CH56" s="46"/>
      <c r="CI56" s="46"/>
      <c r="CJ56" s="46"/>
      <c r="CK56" s="46"/>
      <c r="CL56" s="46"/>
      <c r="CM56" s="241"/>
    </row>
    <row r="57" spans="1:91" s="281" customFormat="1" ht="12.75" customHeight="1" x14ac:dyDescent="0.2">
      <c r="A57" s="377" t="s">
        <v>37</v>
      </c>
      <c r="B57" s="139"/>
      <c r="C57" s="139"/>
      <c r="D57" s="139"/>
      <c r="E57" s="139"/>
      <c r="F57" s="139"/>
      <c r="G57" s="241"/>
      <c r="H57" s="139"/>
      <c r="I57" s="139"/>
      <c r="J57" s="139"/>
      <c r="K57" s="139"/>
      <c r="L57" s="139"/>
      <c r="M57" s="241"/>
      <c r="N57" s="24"/>
      <c r="O57" s="24"/>
      <c r="P57" s="24"/>
      <c r="Q57" s="24"/>
      <c r="R57" s="24"/>
      <c r="S57" s="241"/>
      <c r="T57" s="24"/>
      <c r="U57" s="24"/>
      <c r="V57" s="24"/>
      <c r="W57" s="24"/>
      <c r="X57" s="24"/>
      <c r="Y57" s="208"/>
      <c r="Z57" s="24"/>
      <c r="AA57" s="24"/>
      <c r="AB57" s="24"/>
      <c r="AC57" s="24"/>
      <c r="AD57" s="24"/>
      <c r="AE57" s="241"/>
      <c r="AF57" s="24">
        <v>3.3767862532008005E-12</v>
      </c>
      <c r="AG57" s="24">
        <v>3.5607565004870707E-10</v>
      </c>
      <c r="AH57" s="24">
        <v>2.9306711231550929E-9</v>
      </c>
      <c r="AI57" s="24">
        <v>9.812957671375264E-9</v>
      </c>
      <c r="AJ57" s="24">
        <v>2.2105498852435077E-8</v>
      </c>
      <c r="AK57" s="241"/>
      <c r="AL57" s="24"/>
      <c r="AM57" s="24"/>
      <c r="AN57" s="24"/>
      <c r="AO57" s="24"/>
      <c r="AP57" s="24"/>
      <c r="AQ57" s="241"/>
      <c r="AR57" s="24"/>
      <c r="AS57" s="24"/>
      <c r="AT57" s="24"/>
      <c r="AU57" s="24"/>
      <c r="AV57" s="24"/>
      <c r="AW57" s="241"/>
      <c r="AX57" s="24"/>
      <c r="AY57" s="24"/>
      <c r="AZ57" s="24"/>
      <c r="BA57" s="24"/>
      <c r="BB57" s="24"/>
      <c r="BC57" s="241"/>
      <c r="BD57" s="24"/>
      <c r="BE57" s="24"/>
      <c r="BF57" s="24"/>
      <c r="BG57" s="24"/>
      <c r="BH57" s="24"/>
      <c r="BI57" s="241"/>
      <c r="BJ57" s="24"/>
      <c r="BK57" s="24"/>
      <c r="BL57" s="24"/>
      <c r="BM57" s="24"/>
      <c r="BN57" s="24"/>
      <c r="BO57" s="241"/>
      <c r="BP57" s="24"/>
      <c r="BQ57" s="24"/>
      <c r="BR57" s="24"/>
      <c r="BS57" s="24"/>
      <c r="BT57" s="24"/>
      <c r="BU57" s="241"/>
      <c r="BV57" s="24"/>
      <c r="BW57" s="24"/>
      <c r="BX57" s="24"/>
      <c r="BY57" s="24"/>
      <c r="BZ57" s="24"/>
      <c r="CA57" s="241"/>
      <c r="CB57" s="24"/>
      <c r="CC57" s="24"/>
      <c r="CD57" s="24"/>
      <c r="CE57" s="24"/>
      <c r="CF57" s="24"/>
      <c r="CG57" s="241"/>
      <c r="CH57" s="24"/>
      <c r="CI57" s="24"/>
      <c r="CJ57" s="24"/>
      <c r="CK57" s="24"/>
      <c r="CL57" s="24"/>
      <c r="CM57" s="241"/>
    </row>
    <row r="58" spans="1:91" s="281" customFormat="1" ht="12.75" customHeight="1" x14ac:dyDescent="0.2">
      <c r="A58" s="377" t="s">
        <v>40</v>
      </c>
      <c r="B58" s="146"/>
      <c r="C58" s="146"/>
      <c r="D58" s="146"/>
      <c r="E58" s="146"/>
      <c r="F58" s="146"/>
      <c r="G58" s="241"/>
      <c r="H58" s="146"/>
      <c r="I58" s="146"/>
      <c r="J58" s="146"/>
      <c r="K58" s="146"/>
      <c r="L58" s="146"/>
      <c r="M58" s="241"/>
      <c r="N58" s="46"/>
      <c r="O58" s="46"/>
      <c r="P58" s="46"/>
      <c r="Q58" s="46"/>
      <c r="R58" s="46"/>
      <c r="S58" s="241"/>
      <c r="T58" s="46"/>
      <c r="U58" s="46"/>
      <c r="V58" s="46"/>
      <c r="W58" s="46"/>
      <c r="X58" s="46"/>
      <c r="Y58" s="208"/>
      <c r="Z58" s="46"/>
      <c r="AA58" s="46"/>
      <c r="AB58" s="46"/>
      <c r="AC58" s="46"/>
      <c r="AD58" s="46"/>
      <c r="AE58" s="241"/>
      <c r="AF58" s="46">
        <v>1.9584560082248719E-12</v>
      </c>
      <c r="AG58" s="46">
        <v>3.4507331254720208E-10</v>
      </c>
      <c r="AH58" s="46">
        <v>3.1997327382160898E-9</v>
      </c>
      <c r="AI58" s="46">
        <v>1.1522298682524008E-8</v>
      </c>
      <c r="AJ58" s="46">
        <v>2.7316795188235381E-8</v>
      </c>
      <c r="AK58" s="241"/>
      <c r="AL58" s="46"/>
      <c r="AM58" s="46"/>
      <c r="AN58" s="46"/>
      <c r="AO58" s="46"/>
      <c r="AP58" s="46"/>
      <c r="AQ58" s="241"/>
      <c r="AR58" s="46"/>
      <c r="AS58" s="46"/>
      <c r="AT58" s="46"/>
      <c r="AU58" s="46"/>
      <c r="AV58" s="46"/>
      <c r="AW58" s="241"/>
      <c r="AX58" s="46"/>
      <c r="AY58" s="46"/>
      <c r="AZ58" s="46"/>
      <c r="BA58" s="46"/>
      <c r="BB58" s="46"/>
      <c r="BC58" s="241"/>
      <c r="BD58" s="46"/>
      <c r="BE58" s="46"/>
      <c r="BF58" s="46"/>
      <c r="BG58" s="46"/>
      <c r="BH58" s="46"/>
      <c r="BI58" s="241"/>
      <c r="BJ58" s="46"/>
      <c r="BK58" s="46"/>
      <c r="BL58" s="46"/>
      <c r="BM58" s="46"/>
      <c r="BN58" s="46"/>
      <c r="BO58" s="241"/>
      <c r="BP58" s="46"/>
      <c r="BQ58" s="46"/>
      <c r="BR58" s="46"/>
      <c r="BS58" s="46"/>
      <c r="BT58" s="46"/>
      <c r="BU58" s="241"/>
      <c r="BV58" s="46"/>
      <c r="BW58" s="46"/>
      <c r="BX58" s="46"/>
      <c r="BY58" s="46"/>
      <c r="BZ58" s="46"/>
      <c r="CA58" s="241"/>
      <c r="CB58" s="46"/>
      <c r="CC58" s="46"/>
      <c r="CD58" s="46"/>
      <c r="CE58" s="46"/>
      <c r="CF58" s="46"/>
      <c r="CG58" s="241"/>
      <c r="CH58" s="46"/>
      <c r="CI58" s="46"/>
      <c r="CJ58" s="46"/>
      <c r="CK58" s="46"/>
      <c r="CL58" s="46"/>
      <c r="CM58" s="241"/>
    </row>
    <row r="59" spans="1:91" s="281" customFormat="1" ht="12.75" customHeight="1" x14ac:dyDescent="0.2">
      <c r="A59" s="377" t="s">
        <v>64</v>
      </c>
      <c r="B59" s="139"/>
      <c r="C59" s="139"/>
      <c r="D59" s="139"/>
      <c r="E59" s="139"/>
      <c r="F59" s="139"/>
      <c r="G59" s="241"/>
      <c r="H59" s="139"/>
      <c r="I59" s="139"/>
      <c r="J59" s="139"/>
      <c r="K59" s="139"/>
      <c r="L59" s="139"/>
      <c r="M59" s="241"/>
      <c r="N59" s="24"/>
      <c r="O59" s="24"/>
      <c r="P59" s="24"/>
      <c r="Q59" s="24"/>
      <c r="R59" s="24"/>
      <c r="S59" s="241"/>
      <c r="T59" s="24"/>
      <c r="U59" s="24"/>
      <c r="V59" s="24"/>
      <c r="W59" s="24"/>
      <c r="X59" s="24"/>
      <c r="Y59" s="208"/>
      <c r="Z59" s="24"/>
      <c r="AA59" s="24"/>
      <c r="AB59" s="24"/>
      <c r="AC59" s="24"/>
      <c r="AD59" s="24"/>
      <c r="AE59" s="241"/>
      <c r="AF59" s="24">
        <v>2.1535014227314348E-13</v>
      </c>
      <c r="AG59" s="24">
        <v>8.9499014512242452E-11</v>
      </c>
      <c r="AH59" s="24">
        <v>1.0432389015190314E-9</v>
      </c>
      <c r="AI59" s="24">
        <v>3.998797754577342E-9</v>
      </c>
      <c r="AJ59" s="24">
        <v>9.4553520657044688E-9</v>
      </c>
      <c r="AK59" s="241"/>
      <c r="AL59" s="24"/>
      <c r="AM59" s="24"/>
      <c r="AN59" s="24"/>
      <c r="AO59" s="24"/>
      <c r="AP59" s="24"/>
      <c r="AQ59" s="241"/>
      <c r="AR59" s="24"/>
      <c r="AS59" s="24"/>
      <c r="AT59" s="24"/>
      <c r="AU59" s="24"/>
      <c r="AV59" s="24"/>
      <c r="AW59" s="241"/>
      <c r="AX59" s="24"/>
      <c r="AY59" s="24"/>
      <c r="AZ59" s="24"/>
      <c r="BA59" s="24"/>
      <c r="BB59" s="24"/>
      <c r="BC59" s="241"/>
      <c r="BD59" s="24"/>
      <c r="BE59" s="24"/>
      <c r="BF59" s="24"/>
      <c r="BG59" s="24"/>
      <c r="BH59" s="24"/>
      <c r="BI59" s="241"/>
      <c r="BJ59" s="24"/>
      <c r="BK59" s="24"/>
      <c r="BL59" s="24"/>
      <c r="BM59" s="24"/>
      <c r="BN59" s="24"/>
      <c r="BO59" s="241"/>
      <c r="BP59" s="24"/>
      <c r="BQ59" s="24"/>
      <c r="BR59" s="24"/>
      <c r="BS59" s="24"/>
      <c r="BT59" s="24"/>
      <c r="BU59" s="241"/>
      <c r="BV59" s="24"/>
      <c r="BW59" s="24"/>
      <c r="BX59" s="24"/>
      <c r="BY59" s="24"/>
      <c r="BZ59" s="24"/>
      <c r="CA59" s="241"/>
      <c r="CB59" s="24"/>
      <c r="CC59" s="24"/>
      <c r="CD59" s="24"/>
      <c r="CE59" s="24"/>
      <c r="CF59" s="24"/>
      <c r="CG59" s="241"/>
      <c r="CH59" s="24"/>
      <c r="CI59" s="24"/>
      <c r="CJ59" s="24"/>
      <c r="CK59" s="24"/>
      <c r="CL59" s="24"/>
      <c r="CM59" s="241"/>
    </row>
    <row r="60" spans="1:91" s="281" customFormat="1" ht="12.75" customHeight="1" x14ac:dyDescent="0.2">
      <c r="A60" s="309" t="s">
        <v>42</v>
      </c>
      <c r="B60" s="143"/>
      <c r="C60" s="143"/>
      <c r="D60" s="143"/>
      <c r="E60" s="143"/>
      <c r="F60" s="143"/>
      <c r="G60" s="241"/>
      <c r="H60" s="143"/>
      <c r="I60" s="143"/>
      <c r="J60" s="143"/>
      <c r="K60" s="143"/>
      <c r="L60" s="143"/>
      <c r="M60" s="241"/>
      <c r="N60" s="24">
        <v>6.5172593226328165E-14</v>
      </c>
      <c r="O60" s="24">
        <v>6.4542714783945051E-14</v>
      </c>
      <c r="P60" s="24">
        <v>6.4443770333257158E-14</v>
      </c>
      <c r="Q60" s="24">
        <v>6.4342408876957195E-14</v>
      </c>
      <c r="R60" s="24">
        <v>6.4260367469949671E-14</v>
      </c>
      <c r="S60" s="241"/>
      <c r="T60" s="24">
        <v>6.3674109389921873E-14</v>
      </c>
      <c r="U60" s="24">
        <v>6.1732905405422308E-14</v>
      </c>
      <c r="V60" s="24">
        <v>6.1634471203869345E-14</v>
      </c>
      <c r="W60" s="24">
        <v>6.1510774475356128E-14</v>
      </c>
      <c r="X60" s="24">
        <v>6.1422786511960714E-14</v>
      </c>
      <c r="Y60" s="208"/>
      <c r="Z60" s="24">
        <v>6.2103952886025714E-14</v>
      </c>
      <c r="AA60" s="24">
        <v>6.1522031644721042E-14</v>
      </c>
      <c r="AB60" s="24">
        <v>6.1312865183292363E-14</v>
      </c>
      <c r="AC60" s="24">
        <v>6.1145207065241392E-14</v>
      </c>
      <c r="AD60" s="24">
        <v>6.0990454606742376E-14</v>
      </c>
      <c r="AE60" s="241"/>
      <c r="AF60" s="24">
        <v>6.2084455786781302E-14</v>
      </c>
      <c r="AG60" s="24">
        <v>6.1533073008417019E-14</v>
      </c>
      <c r="AH60" s="24">
        <v>6.1334045485279966E-14</v>
      </c>
      <c r="AI60" s="24">
        <v>6.1152199778603983E-14</v>
      </c>
      <c r="AJ60" s="24">
        <v>6.0965165387145604E-14</v>
      </c>
      <c r="AK60" s="241"/>
      <c r="AL60" s="24"/>
      <c r="AM60" s="24"/>
      <c r="AN60" s="24"/>
      <c r="AO60" s="24"/>
      <c r="AP60" s="24"/>
      <c r="AQ60" s="241"/>
      <c r="AR60" s="24"/>
      <c r="AS60" s="24"/>
      <c r="AT60" s="24"/>
      <c r="AU60" s="24"/>
      <c r="AV60" s="24"/>
      <c r="AW60" s="241"/>
      <c r="AX60" s="24"/>
      <c r="AY60" s="24"/>
      <c r="AZ60" s="24"/>
      <c r="BA60" s="24"/>
      <c r="BB60" s="24"/>
      <c r="BC60" s="241"/>
      <c r="BD60" s="24"/>
      <c r="BE60" s="24"/>
      <c r="BF60" s="24"/>
      <c r="BG60" s="24"/>
      <c r="BH60" s="24"/>
      <c r="BI60" s="241"/>
      <c r="BJ60" s="24"/>
      <c r="BK60" s="24"/>
      <c r="BL60" s="24"/>
      <c r="BM60" s="24"/>
      <c r="BN60" s="24"/>
      <c r="BO60" s="241"/>
      <c r="BP60" s="24"/>
      <c r="BQ60" s="24"/>
      <c r="BR60" s="24"/>
      <c r="BS60" s="24"/>
      <c r="BT60" s="24"/>
      <c r="BU60" s="241"/>
      <c r="BV60" s="24"/>
      <c r="BW60" s="24"/>
      <c r="BX60" s="24"/>
      <c r="BY60" s="24"/>
      <c r="BZ60" s="24"/>
      <c r="CA60" s="241"/>
      <c r="CB60" s="24"/>
      <c r="CC60" s="24"/>
      <c r="CD60" s="24"/>
      <c r="CE60" s="24"/>
      <c r="CF60" s="24"/>
      <c r="CG60" s="241"/>
      <c r="CH60" s="24"/>
      <c r="CI60" s="24"/>
      <c r="CJ60" s="24"/>
      <c r="CK60" s="24"/>
      <c r="CL60" s="24"/>
      <c r="CM60" s="241"/>
    </row>
    <row r="61" spans="1:91" s="281" customFormat="1" ht="12.75" customHeight="1" x14ac:dyDescent="0.2">
      <c r="A61" s="309" t="s">
        <v>33</v>
      </c>
      <c r="B61" s="143"/>
      <c r="C61" s="143"/>
      <c r="D61" s="143"/>
      <c r="E61" s="143"/>
      <c r="F61" s="143"/>
      <c r="G61" s="241"/>
      <c r="H61" s="143"/>
      <c r="I61" s="143"/>
      <c r="J61" s="143"/>
      <c r="K61" s="143"/>
      <c r="L61" s="143"/>
      <c r="M61" s="241"/>
      <c r="N61" s="24">
        <v>3.2396259892583939E-15</v>
      </c>
      <c r="O61" s="24">
        <v>3.0666041147927404E-15</v>
      </c>
      <c r="P61" s="24">
        <v>3.0606539999963825E-15</v>
      </c>
      <c r="Q61" s="24">
        <v>3.0525887127696772E-15</v>
      </c>
      <c r="R61" s="24">
        <v>3.0464915068243849E-15</v>
      </c>
      <c r="S61" s="241"/>
      <c r="T61" s="24">
        <v>3.1316939443896539E-15</v>
      </c>
      <c r="U61" s="24">
        <v>2.8826026146861165E-15</v>
      </c>
      <c r="V61" s="24">
        <v>2.8746749470938081E-15</v>
      </c>
      <c r="W61" s="24">
        <v>2.8585007065132972E-15</v>
      </c>
      <c r="X61" s="24">
        <v>2.8475927894406799E-15</v>
      </c>
      <c r="Y61" s="208"/>
      <c r="Z61" s="24">
        <v>3.0016743857459036E-15</v>
      </c>
      <c r="AA61" s="24">
        <v>2.8555584514010502E-15</v>
      </c>
      <c r="AB61" s="24">
        <v>2.8285935193858207E-15</v>
      </c>
      <c r="AC61" s="24">
        <v>2.8066980373804568E-15</v>
      </c>
      <c r="AD61" s="24">
        <v>2.787477812216973E-15</v>
      </c>
      <c r="AE61" s="241"/>
      <c r="AF61" s="24">
        <v>2.9986982189265405E-15</v>
      </c>
      <c r="AG61" s="24">
        <v>2.8486052003896571E-15</v>
      </c>
      <c r="AH61" s="24">
        <v>2.8166450111961579E-15</v>
      </c>
      <c r="AI61" s="24">
        <v>2.7875561135585423E-15</v>
      </c>
      <c r="AJ61" s="24">
        <v>2.7596864856954013E-15</v>
      </c>
      <c r="AK61" s="241"/>
      <c r="AL61" s="24"/>
      <c r="AM61" s="24"/>
      <c r="AN61" s="24"/>
      <c r="AO61" s="24"/>
      <c r="AP61" s="24"/>
      <c r="AQ61" s="241"/>
      <c r="AR61" s="24"/>
      <c r="AS61" s="24"/>
      <c r="AT61" s="24"/>
      <c r="AU61" s="24"/>
      <c r="AV61" s="24"/>
      <c r="AW61" s="241"/>
      <c r="AX61" s="24"/>
      <c r="AY61" s="24"/>
      <c r="AZ61" s="24"/>
      <c r="BA61" s="24"/>
      <c r="BB61" s="24"/>
      <c r="BC61" s="241"/>
      <c r="BD61" s="24"/>
      <c r="BE61" s="24"/>
      <c r="BF61" s="24"/>
      <c r="BG61" s="24"/>
      <c r="BH61" s="24"/>
      <c r="BI61" s="241"/>
      <c r="BJ61" s="24"/>
      <c r="BK61" s="24"/>
      <c r="BL61" s="24"/>
      <c r="BM61" s="24"/>
      <c r="BN61" s="24"/>
      <c r="BO61" s="241"/>
      <c r="BP61" s="24"/>
      <c r="BQ61" s="24"/>
      <c r="BR61" s="24"/>
      <c r="BS61" s="24"/>
      <c r="BT61" s="24"/>
      <c r="BU61" s="241"/>
      <c r="BV61" s="24"/>
      <c r="BW61" s="24"/>
      <c r="BX61" s="24"/>
      <c r="BY61" s="24"/>
      <c r="BZ61" s="24"/>
      <c r="CA61" s="241"/>
      <c r="CB61" s="24"/>
      <c r="CC61" s="24"/>
      <c r="CD61" s="24"/>
      <c r="CE61" s="24"/>
      <c r="CF61" s="24"/>
      <c r="CG61" s="241"/>
      <c r="CH61" s="24"/>
      <c r="CI61" s="24"/>
      <c r="CJ61" s="24"/>
      <c r="CK61" s="24"/>
      <c r="CL61" s="24"/>
      <c r="CM61" s="241"/>
    </row>
    <row r="62" spans="1:91" s="281" customFormat="1" ht="12.75" customHeight="1" x14ac:dyDescent="0.2">
      <c r="A62" s="309" t="s">
        <v>85</v>
      </c>
      <c r="B62" s="143"/>
      <c r="C62" s="143"/>
      <c r="D62" s="143"/>
      <c r="E62" s="143"/>
      <c r="F62" s="143"/>
      <c r="G62" s="241"/>
      <c r="H62" s="143"/>
      <c r="I62" s="143"/>
      <c r="J62" s="143"/>
      <c r="K62" s="143"/>
      <c r="L62" s="143"/>
      <c r="M62" s="241"/>
      <c r="N62" s="24">
        <v>1.1082141389621181E-11</v>
      </c>
      <c r="O62" s="24">
        <v>1.109218513798157E-11</v>
      </c>
      <c r="P62" s="24">
        <v>1.1082368078418274E-11</v>
      </c>
      <c r="Q62" s="24">
        <v>1.1072135337601682E-11</v>
      </c>
      <c r="R62" s="24">
        <v>1.1071786270697945E-11</v>
      </c>
      <c r="S62" s="241"/>
      <c r="T62" s="24">
        <v>1.0892413623252422E-11</v>
      </c>
      <c r="U62" s="24">
        <v>1.0692235236292359E-11</v>
      </c>
      <c r="V62" s="24">
        <v>1.0712515199504067E-11</v>
      </c>
      <c r="W62" s="24">
        <v>1.0721878087411669E-11</v>
      </c>
      <c r="X62" s="24">
        <v>1.0722232069829326E-11</v>
      </c>
      <c r="Y62" s="208"/>
      <c r="Z62" s="24">
        <v>1.0732411249268094E-11</v>
      </c>
      <c r="AA62" s="24">
        <v>1.080211253069399E-11</v>
      </c>
      <c r="AB62" s="24">
        <v>1.0832272919005811E-11</v>
      </c>
      <c r="AC62" s="24">
        <v>1.0842696623379954E-11</v>
      </c>
      <c r="AD62" s="24">
        <v>1.0851860158792306E-11</v>
      </c>
      <c r="AE62" s="241"/>
      <c r="AF62" s="24">
        <v>1.0712494304437375E-11</v>
      </c>
      <c r="AG62" s="24">
        <v>1.0802295001477631E-11</v>
      </c>
      <c r="AH62" s="24">
        <v>1.0842482926621572E-11</v>
      </c>
      <c r="AI62" s="24">
        <v>1.0862166987171069E-11</v>
      </c>
      <c r="AJ62" s="24">
        <v>1.0852699662847084E-11</v>
      </c>
      <c r="AK62" s="241"/>
      <c r="AL62" s="24"/>
      <c r="AM62" s="24"/>
      <c r="AN62" s="24"/>
      <c r="AO62" s="24"/>
      <c r="AP62" s="24"/>
      <c r="AQ62" s="241"/>
      <c r="AR62" s="24"/>
      <c r="AS62" s="24"/>
      <c r="AT62" s="24"/>
      <c r="AU62" s="24"/>
      <c r="AV62" s="24"/>
      <c r="AW62" s="241"/>
      <c r="AX62" s="24"/>
      <c r="AY62" s="24"/>
      <c r="AZ62" s="24"/>
      <c r="BA62" s="24"/>
      <c r="BB62" s="24"/>
      <c r="BC62" s="241"/>
      <c r="BD62" s="24"/>
      <c r="BE62" s="24"/>
      <c r="BF62" s="24"/>
      <c r="BG62" s="24"/>
      <c r="BH62" s="24"/>
      <c r="BI62" s="241"/>
      <c r="BJ62" s="24"/>
      <c r="BK62" s="24"/>
      <c r="BL62" s="24"/>
      <c r="BM62" s="24"/>
      <c r="BN62" s="24"/>
      <c r="BO62" s="241"/>
      <c r="BP62" s="24"/>
      <c r="BQ62" s="24"/>
      <c r="BR62" s="24"/>
      <c r="BS62" s="24"/>
      <c r="BT62" s="24"/>
      <c r="BU62" s="241"/>
      <c r="BV62" s="24"/>
      <c r="BW62" s="24"/>
      <c r="BX62" s="24"/>
      <c r="BY62" s="24"/>
      <c r="BZ62" s="24"/>
      <c r="CA62" s="241"/>
      <c r="CB62" s="24"/>
      <c r="CC62" s="24"/>
      <c r="CD62" s="24"/>
      <c r="CE62" s="24"/>
      <c r="CF62" s="24"/>
      <c r="CG62" s="241"/>
      <c r="CH62" s="24"/>
      <c r="CI62" s="24"/>
      <c r="CJ62" s="24"/>
      <c r="CK62" s="24"/>
      <c r="CL62" s="24"/>
      <c r="CM62" s="241"/>
    </row>
    <row r="63" spans="1:91" s="281" customFormat="1" ht="12.75" customHeight="1" x14ac:dyDescent="0.2">
      <c r="A63" s="378" t="s">
        <v>44</v>
      </c>
      <c r="B63" s="143"/>
      <c r="C63" s="143"/>
      <c r="D63" s="143"/>
      <c r="E63" s="143"/>
      <c r="F63" s="143"/>
      <c r="G63" s="241"/>
      <c r="H63" s="143"/>
      <c r="I63" s="143"/>
      <c r="J63" s="143"/>
      <c r="K63" s="143"/>
      <c r="L63" s="143"/>
      <c r="M63" s="241"/>
      <c r="N63" s="24">
        <v>6.1551893602643269E-18</v>
      </c>
      <c r="O63" s="24">
        <v>5.1850214387102301E-18</v>
      </c>
      <c r="P63" s="24">
        <v>5.1781064568566248E-18</v>
      </c>
      <c r="Q63" s="24">
        <v>5.1529937903634925E-18</v>
      </c>
      <c r="R63" s="24">
        <v>5.1358285907889747E-18</v>
      </c>
      <c r="S63" s="241"/>
      <c r="T63" s="24">
        <v>5.7382715295316017E-18</v>
      </c>
      <c r="U63" s="24">
        <v>4.5459503413422616E-18</v>
      </c>
      <c r="V63" s="24">
        <v>4.5820758290315718E-18</v>
      </c>
      <c r="W63" s="24">
        <v>4.5507971359816315E-18</v>
      </c>
      <c r="X63" s="24">
        <v>4.5259421749979198E-18</v>
      </c>
      <c r="Y63" s="208"/>
      <c r="Z63" s="24">
        <v>5.1651604558453344E-18</v>
      </c>
      <c r="AA63" s="24">
        <v>4.4408684848408621E-18</v>
      </c>
      <c r="AB63" s="24">
        <v>4.3809192414815754E-18</v>
      </c>
      <c r="AC63" s="24">
        <v>4.3270761616920371E-18</v>
      </c>
      <c r="AD63" s="24">
        <v>4.2837342912541424E-18</v>
      </c>
      <c r="AE63" s="241"/>
      <c r="AF63" s="24">
        <v>5.1451980113936371E-18</v>
      </c>
      <c r="AG63" s="24">
        <v>4.4319415881062391E-18</v>
      </c>
      <c r="AH63" s="24">
        <v>4.3659998131644989E-18</v>
      </c>
      <c r="AI63" s="24">
        <v>4.3048588133318865E-18</v>
      </c>
      <c r="AJ63" s="24">
        <v>4.2230505047502667E-18</v>
      </c>
      <c r="AK63" s="241"/>
      <c r="AL63" s="24"/>
      <c r="AM63" s="24"/>
      <c r="AN63" s="24"/>
      <c r="AO63" s="24"/>
      <c r="AP63" s="24"/>
      <c r="AQ63" s="241"/>
      <c r="AR63" s="24"/>
      <c r="AS63" s="24"/>
      <c r="AT63" s="24"/>
      <c r="AU63" s="24"/>
      <c r="AV63" s="24"/>
      <c r="AW63" s="241"/>
      <c r="AX63" s="24"/>
      <c r="AY63" s="24"/>
      <c r="AZ63" s="24"/>
      <c r="BA63" s="24"/>
      <c r="BB63" s="24"/>
      <c r="BC63" s="241"/>
      <c r="BD63" s="24"/>
      <c r="BE63" s="24"/>
      <c r="BF63" s="24"/>
      <c r="BG63" s="24"/>
      <c r="BH63" s="24"/>
      <c r="BI63" s="241"/>
      <c r="BJ63" s="24"/>
      <c r="BK63" s="24"/>
      <c r="BL63" s="24"/>
      <c r="BM63" s="24"/>
      <c r="BN63" s="24"/>
      <c r="BO63" s="241"/>
      <c r="BP63" s="24"/>
      <c r="BQ63" s="24"/>
      <c r="BR63" s="24"/>
      <c r="BS63" s="24"/>
      <c r="BT63" s="24"/>
      <c r="BU63" s="241"/>
      <c r="BV63" s="24"/>
      <c r="BW63" s="24"/>
      <c r="BX63" s="24"/>
      <c r="BY63" s="24"/>
      <c r="BZ63" s="24"/>
      <c r="CA63" s="241"/>
      <c r="CB63" s="24"/>
      <c r="CC63" s="24"/>
      <c r="CD63" s="24"/>
      <c r="CE63" s="24"/>
      <c r="CF63" s="24"/>
      <c r="CG63" s="241"/>
      <c r="CH63" s="24"/>
      <c r="CI63" s="24"/>
      <c r="CJ63" s="24"/>
      <c r="CK63" s="24"/>
      <c r="CL63" s="24"/>
      <c r="CM63" s="241"/>
    </row>
    <row r="64" spans="1:91" s="281" customFormat="1" ht="12.75" customHeight="1" x14ac:dyDescent="0.2">
      <c r="A64" s="378" t="s">
        <v>43</v>
      </c>
      <c r="B64" s="143"/>
      <c r="C64" s="143"/>
      <c r="D64" s="143"/>
      <c r="E64" s="143"/>
      <c r="F64" s="143"/>
      <c r="G64" s="241"/>
      <c r="H64" s="143"/>
      <c r="I64" s="143"/>
      <c r="J64" s="143"/>
      <c r="K64" s="143"/>
      <c r="L64" s="143"/>
      <c r="M64" s="241"/>
      <c r="N64" s="24">
        <v>3.5496859017838962E-12</v>
      </c>
      <c r="O64" s="24">
        <v>3.589707165032989E-12</v>
      </c>
      <c r="P64" s="24">
        <v>3.5827655647016474E-12</v>
      </c>
      <c r="Q64" s="24">
        <v>3.577689982168131E-12</v>
      </c>
      <c r="R64" s="24">
        <v>3.5715762215593825E-12</v>
      </c>
      <c r="S64" s="241"/>
      <c r="T64" s="24">
        <v>3.5047766148646909E-12</v>
      </c>
      <c r="U64" s="24">
        <v>3.4887293268650841E-12</v>
      </c>
      <c r="V64" s="24">
        <v>3.4658137410160216E-12</v>
      </c>
      <c r="W64" s="24">
        <v>3.4506044217882701E-12</v>
      </c>
      <c r="X64" s="24">
        <v>3.4397160529984186E-12</v>
      </c>
      <c r="Y64" s="208"/>
      <c r="Z64" s="24">
        <v>3.4767811279082845E-12</v>
      </c>
      <c r="AA64" s="24">
        <v>3.4816808999394234E-12</v>
      </c>
      <c r="AB64" s="24">
        <v>3.4597259489234627E-12</v>
      </c>
      <c r="AC64" s="24">
        <v>3.4418560037869396E-12</v>
      </c>
      <c r="AD64" s="24">
        <v>3.426587364426031E-12</v>
      </c>
      <c r="AE64" s="241"/>
      <c r="AF64" s="24">
        <v>3.4788100084811565E-12</v>
      </c>
      <c r="AG64" s="24">
        <v>3.4767386504755784E-12</v>
      </c>
      <c r="AH64" s="24">
        <v>3.4497900012839301E-12</v>
      </c>
      <c r="AI64" s="24">
        <v>3.4266836186047958E-12</v>
      </c>
      <c r="AJ64" s="24">
        <v>3.4098482166493741E-12</v>
      </c>
      <c r="AK64" s="241"/>
      <c r="AL64" s="24"/>
      <c r="AM64" s="24"/>
      <c r="AN64" s="24"/>
      <c r="AO64" s="24"/>
      <c r="AP64" s="24"/>
      <c r="AQ64" s="241"/>
      <c r="AR64" s="24"/>
      <c r="AS64" s="24"/>
      <c r="AT64" s="24"/>
      <c r="AU64" s="24"/>
      <c r="AV64" s="24"/>
      <c r="AW64" s="241"/>
      <c r="AX64" s="24"/>
      <c r="AY64" s="24"/>
      <c r="AZ64" s="24"/>
      <c r="BA64" s="24"/>
      <c r="BB64" s="24"/>
      <c r="BC64" s="241"/>
      <c r="BD64" s="24"/>
      <c r="BE64" s="24"/>
      <c r="BF64" s="24"/>
      <c r="BG64" s="24"/>
      <c r="BH64" s="24"/>
      <c r="BI64" s="241"/>
      <c r="BJ64" s="24"/>
      <c r="BK64" s="24"/>
      <c r="BL64" s="24"/>
      <c r="BM64" s="24"/>
      <c r="BN64" s="24"/>
      <c r="BO64" s="241"/>
      <c r="BP64" s="24"/>
      <c r="BQ64" s="24"/>
      <c r="BR64" s="24"/>
      <c r="BS64" s="24"/>
      <c r="BT64" s="24"/>
      <c r="BU64" s="241"/>
      <c r="BV64" s="24"/>
      <c r="BW64" s="24"/>
      <c r="BX64" s="24"/>
      <c r="BY64" s="24"/>
      <c r="BZ64" s="24"/>
      <c r="CA64" s="241"/>
      <c r="CB64" s="24"/>
      <c r="CC64" s="24"/>
      <c r="CD64" s="24"/>
      <c r="CE64" s="24"/>
      <c r="CF64" s="24"/>
      <c r="CG64" s="241"/>
      <c r="CH64" s="24"/>
      <c r="CI64" s="24"/>
      <c r="CJ64" s="24"/>
      <c r="CK64" s="24"/>
      <c r="CL64" s="24"/>
      <c r="CM64" s="241"/>
    </row>
    <row r="65" spans="1:91" s="281" customFormat="1" ht="12.75" customHeight="1" x14ac:dyDescent="0.2">
      <c r="A65" s="378" t="s">
        <v>86</v>
      </c>
      <c r="B65" s="143"/>
      <c r="C65" s="143"/>
      <c r="D65" s="143"/>
      <c r="E65" s="143"/>
      <c r="F65" s="143"/>
      <c r="G65" s="241"/>
      <c r="H65" s="143"/>
      <c r="I65" s="143"/>
      <c r="J65" s="143"/>
      <c r="K65" s="143"/>
      <c r="L65" s="143"/>
      <c r="M65" s="241"/>
      <c r="N65" s="24">
        <v>6.4603483257853941E-9</v>
      </c>
      <c r="O65" s="24">
        <v>6.4806766801657142E-9</v>
      </c>
      <c r="P65" s="24">
        <v>6.4700825260707833E-9</v>
      </c>
      <c r="Q65" s="24">
        <v>6.4593457293374356E-9</v>
      </c>
      <c r="R65" s="24">
        <v>6.450140635804708E-9</v>
      </c>
      <c r="S65" s="241"/>
      <c r="T65" s="24">
        <v>6.3507072376599271E-9</v>
      </c>
      <c r="U65" s="24">
        <v>6.2551076445954318E-9</v>
      </c>
      <c r="V65" s="24">
        <v>6.2297626906695779E-9</v>
      </c>
      <c r="W65" s="24">
        <v>6.2111879767383582E-9</v>
      </c>
      <c r="X65" s="24">
        <v>6.1986903945485311E-9</v>
      </c>
      <c r="Y65" s="208"/>
      <c r="Z65" s="24">
        <v>6.2517045695526906E-9</v>
      </c>
      <c r="AA65" s="24">
        <v>6.2381199669153095E-9</v>
      </c>
      <c r="AB65" s="24">
        <v>6.2096029513447631E-9</v>
      </c>
      <c r="AC65" s="24">
        <v>6.1864385927991404E-9</v>
      </c>
      <c r="AD65" s="24">
        <v>6.1664570159463669E-9</v>
      </c>
      <c r="AE65" s="241"/>
      <c r="AF65" s="24">
        <v>6.252155756185499E-9</v>
      </c>
      <c r="AG65" s="24">
        <v>6.232924215852594E-9</v>
      </c>
      <c r="AH65" s="24">
        <v>6.1995196888831335E-9</v>
      </c>
      <c r="AI65" s="24">
        <v>6.1701309325193009E-9</v>
      </c>
      <c r="AJ65" s="24">
        <v>6.1459288302670619E-9</v>
      </c>
      <c r="AK65" s="241"/>
      <c r="AL65" s="24"/>
      <c r="AM65" s="24"/>
      <c r="AN65" s="24"/>
      <c r="AO65" s="24"/>
      <c r="AP65" s="24"/>
      <c r="AQ65" s="241"/>
      <c r="AR65" s="24"/>
      <c r="AS65" s="24"/>
      <c r="AT65" s="24"/>
      <c r="AU65" s="24"/>
      <c r="AV65" s="24"/>
      <c r="AW65" s="241"/>
      <c r="AX65" s="24"/>
      <c r="AY65" s="24"/>
      <c r="AZ65" s="24"/>
      <c r="BA65" s="24"/>
      <c r="BB65" s="24"/>
      <c r="BC65" s="241"/>
      <c r="BD65" s="24"/>
      <c r="BE65" s="24"/>
      <c r="BF65" s="24"/>
      <c r="BG65" s="24"/>
      <c r="BH65" s="24"/>
      <c r="BI65" s="241"/>
      <c r="BJ65" s="24"/>
      <c r="BK65" s="24"/>
      <c r="BL65" s="24"/>
      <c r="BM65" s="24"/>
      <c r="BN65" s="24"/>
      <c r="BO65" s="241"/>
      <c r="BP65" s="24"/>
      <c r="BQ65" s="24"/>
      <c r="BR65" s="24"/>
      <c r="BS65" s="24"/>
      <c r="BT65" s="24"/>
      <c r="BU65" s="241"/>
      <c r="BV65" s="24"/>
      <c r="BW65" s="24"/>
      <c r="BX65" s="24"/>
      <c r="BY65" s="24"/>
      <c r="BZ65" s="24"/>
      <c r="CA65" s="241"/>
      <c r="CB65" s="24"/>
      <c r="CC65" s="24"/>
      <c r="CD65" s="24"/>
      <c r="CE65" s="24"/>
      <c r="CF65" s="24"/>
      <c r="CG65" s="241"/>
      <c r="CH65" s="24"/>
      <c r="CI65" s="24"/>
      <c r="CJ65" s="24"/>
      <c r="CK65" s="24"/>
      <c r="CL65" s="24"/>
      <c r="CM65" s="241"/>
    </row>
    <row r="66" spans="1:91" s="281" customFormat="1" ht="12.75" customHeight="1" x14ac:dyDescent="0.2">
      <c r="A66" s="166" t="s">
        <v>87</v>
      </c>
      <c r="B66" s="144"/>
      <c r="C66" s="144"/>
      <c r="D66" s="144"/>
      <c r="E66" s="144"/>
      <c r="F66" s="144"/>
      <c r="G66" s="241"/>
      <c r="H66" s="144"/>
      <c r="I66" s="144"/>
      <c r="J66" s="144"/>
      <c r="K66" s="144"/>
      <c r="L66" s="144"/>
      <c r="M66" s="241"/>
      <c r="N66" s="180">
        <v>1.228437369560716E-9</v>
      </c>
      <c r="O66" s="180">
        <v>1.2430448773204234E-9</v>
      </c>
      <c r="P66" s="180">
        <v>1.2406651050965727E-9</v>
      </c>
      <c r="Q66" s="180">
        <v>1.2388389186227139E-9</v>
      </c>
      <c r="R66" s="180">
        <v>1.2369995717795138E-9</v>
      </c>
      <c r="S66" s="241"/>
      <c r="T66" s="180">
        <v>1.2129687787803682E-9</v>
      </c>
      <c r="U66" s="180">
        <v>1.2078525043355149E-9</v>
      </c>
      <c r="V66" s="180">
        <v>1.2007819324934296E-9</v>
      </c>
      <c r="W66" s="180">
        <v>1.1964095679255445E-9</v>
      </c>
      <c r="X66" s="180">
        <v>1.1932484010547E-9</v>
      </c>
      <c r="Y66" s="208"/>
      <c r="Z66" s="180">
        <v>1.2024701587949769E-9</v>
      </c>
      <c r="AA66" s="180">
        <v>1.2056357818980124E-9</v>
      </c>
      <c r="AB66" s="180">
        <v>1.1991516161215204E-9</v>
      </c>
      <c r="AC66" s="180">
        <v>1.1939969519675879E-9</v>
      </c>
      <c r="AD66" s="180">
        <v>1.1893038631170443E-9</v>
      </c>
      <c r="AE66" s="241"/>
      <c r="AF66" s="180">
        <v>1.2027800561238041E-9</v>
      </c>
      <c r="AG66" s="180">
        <v>1.2042558501647285E-9</v>
      </c>
      <c r="AH66" s="180">
        <v>1.19627394651655E-9</v>
      </c>
      <c r="AI66" s="180">
        <v>1.1892372511737017E-9</v>
      </c>
      <c r="AJ66" s="180">
        <v>1.184394624034768E-9</v>
      </c>
      <c r="AK66" s="241"/>
      <c r="AL66" s="180"/>
      <c r="AM66" s="180"/>
      <c r="AN66" s="180"/>
      <c r="AO66" s="180"/>
      <c r="AP66" s="180"/>
      <c r="AQ66" s="241"/>
      <c r="AR66" s="180"/>
      <c r="AS66" s="180"/>
      <c r="AT66" s="180"/>
      <c r="AU66" s="180"/>
      <c r="AV66" s="180"/>
      <c r="AW66" s="241"/>
      <c r="AX66" s="180"/>
      <c r="AY66" s="180"/>
      <c r="AZ66" s="180"/>
      <c r="BA66" s="180"/>
      <c r="BB66" s="180"/>
      <c r="BC66" s="241"/>
      <c r="BD66" s="180"/>
      <c r="BE66" s="180"/>
      <c r="BF66" s="180"/>
      <c r="BG66" s="180"/>
      <c r="BH66" s="180"/>
      <c r="BI66" s="241"/>
      <c r="BJ66" s="180"/>
      <c r="BK66" s="180"/>
      <c r="BL66" s="180"/>
      <c r="BM66" s="180"/>
      <c r="BN66" s="180"/>
      <c r="BO66" s="241"/>
      <c r="BP66" s="180"/>
      <c r="BQ66" s="180"/>
      <c r="BR66" s="180"/>
      <c r="BS66" s="180"/>
      <c r="BT66" s="180"/>
      <c r="BU66" s="241"/>
      <c r="BV66" s="180"/>
      <c r="BW66" s="180"/>
      <c r="BX66" s="180"/>
      <c r="BY66" s="180"/>
      <c r="BZ66" s="180"/>
      <c r="CA66" s="241"/>
      <c r="CB66" s="180"/>
      <c r="CC66" s="180"/>
      <c r="CD66" s="180"/>
      <c r="CE66" s="180"/>
      <c r="CF66" s="180"/>
      <c r="CG66" s="241"/>
      <c r="CH66" s="180"/>
      <c r="CI66" s="180"/>
      <c r="CJ66" s="180"/>
      <c r="CK66" s="180"/>
      <c r="CL66" s="180"/>
      <c r="CM66" s="241"/>
    </row>
    <row r="67" spans="1:91" s="281" customFormat="1" ht="12.75" customHeight="1" x14ac:dyDescent="0.2">
      <c r="A67" s="166" t="s">
        <v>88</v>
      </c>
      <c r="B67" s="144"/>
      <c r="C67" s="144"/>
      <c r="D67" s="144"/>
      <c r="E67" s="144"/>
      <c r="F67" s="144"/>
      <c r="G67" s="241"/>
      <c r="H67" s="144"/>
      <c r="I67" s="144"/>
      <c r="J67" s="144"/>
      <c r="K67" s="144"/>
      <c r="L67" s="144"/>
      <c r="M67" s="241"/>
      <c r="N67" s="180">
        <v>8.4959416611786279E-11</v>
      </c>
      <c r="O67" s="180">
        <v>8.5639870880919374E-11</v>
      </c>
      <c r="P67" s="180">
        <v>8.5481265621467591E-11</v>
      </c>
      <c r="Q67" s="180">
        <v>8.534946023157762E-11</v>
      </c>
      <c r="R67" s="180">
        <v>8.5226750088977774E-11</v>
      </c>
      <c r="S67" s="241"/>
      <c r="T67" s="180">
        <v>8.3791567168110664E-11</v>
      </c>
      <c r="U67" s="180">
        <v>8.3090370232414889E-11</v>
      </c>
      <c r="V67" s="180">
        <v>8.2592391929845876E-11</v>
      </c>
      <c r="W67" s="180">
        <v>8.2277412043353174E-11</v>
      </c>
      <c r="X67" s="180">
        <v>8.204007845742637E-11</v>
      </c>
      <c r="Y67" s="208"/>
      <c r="Z67" s="180">
        <v>8.2921629990500729E-11</v>
      </c>
      <c r="AA67" s="180">
        <v>8.2899212303843514E-11</v>
      </c>
      <c r="AB67" s="180">
        <v>8.242029412233019E-11</v>
      </c>
      <c r="AC67" s="180">
        <v>8.2033402045503709E-11</v>
      </c>
      <c r="AD67" s="180">
        <v>8.1687002281017881E-11</v>
      </c>
      <c r="AE67" s="241"/>
      <c r="AF67" s="180">
        <v>8.294231234424467E-11</v>
      </c>
      <c r="AG67" s="180">
        <v>8.2800591398826179E-11</v>
      </c>
      <c r="AH67" s="180">
        <v>8.2201824202817401E-11</v>
      </c>
      <c r="AI67" s="180">
        <v>8.1689296900849239E-11</v>
      </c>
      <c r="AJ67" s="180">
        <v>8.1313227068371244E-11</v>
      </c>
      <c r="AK67" s="241"/>
      <c r="AL67" s="180"/>
      <c r="AM67" s="180"/>
      <c r="AN67" s="180"/>
      <c r="AO67" s="180"/>
      <c r="AP67" s="180"/>
      <c r="AQ67" s="241"/>
      <c r="AR67" s="180"/>
      <c r="AS67" s="180"/>
      <c r="AT67" s="180"/>
      <c r="AU67" s="180"/>
      <c r="AV67" s="180"/>
      <c r="AW67" s="241"/>
      <c r="AX67" s="180"/>
      <c r="AY67" s="180"/>
      <c r="AZ67" s="180"/>
      <c r="BA67" s="180"/>
      <c r="BB67" s="180"/>
      <c r="BC67" s="241"/>
      <c r="BD67" s="180"/>
      <c r="BE67" s="180"/>
      <c r="BF67" s="180"/>
      <c r="BG67" s="180"/>
      <c r="BH67" s="180"/>
      <c r="BI67" s="241"/>
      <c r="BJ67" s="180"/>
      <c r="BK67" s="180"/>
      <c r="BL67" s="180"/>
      <c r="BM67" s="180"/>
      <c r="BN67" s="180"/>
      <c r="BO67" s="241"/>
      <c r="BP67" s="180"/>
      <c r="BQ67" s="180"/>
      <c r="BR67" s="180"/>
      <c r="BS67" s="180"/>
      <c r="BT67" s="180"/>
      <c r="BU67" s="241"/>
      <c r="BV67" s="180"/>
      <c r="BW67" s="180"/>
      <c r="BX67" s="180"/>
      <c r="BY67" s="180"/>
      <c r="BZ67" s="180"/>
      <c r="CA67" s="241"/>
      <c r="CB67" s="180"/>
      <c r="CC67" s="180"/>
      <c r="CD67" s="180"/>
      <c r="CE67" s="180"/>
      <c r="CF67" s="180"/>
      <c r="CG67" s="241"/>
      <c r="CH67" s="180"/>
      <c r="CI67" s="180"/>
      <c r="CJ67" s="180"/>
      <c r="CK67" s="180"/>
      <c r="CL67" s="180"/>
      <c r="CM67" s="241"/>
    </row>
    <row r="68" spans="1:91" s="281" customFormat="1" ht="12.75" customHeight="1" x14ac:dyDescent="0.2">
      <c r="A68" s="166" t="s">
        <v>114</v>
      </c>
      <c r="B68" s="144"/>
      <c r="C68" s="144"/>
      <c r="D68" s="144"/>
      <c r="E68" s="144"/>
      <c r="F68" s="144"/>
      <c r="G68" s="241"/>
      <c r="H68" s="144"/>
      <c r="I68" s="144"/>
      <c r="J68" s="144"/>
      <c r="K68" s="144"/>
      <c r="L68" s="144"/>
      <c r="M68" s="241"/>
      <c r="N68" s="24">
        <v>3.2184218920147143E-9</v>
      </c>
      <c r="O68" s="24">
        <v>3.2452393055631197E-9</v>
      </c>
      <c r="P68" s="24">
        <v>3.2393921927412691E-9</v>
      </c>
      <c r="Q68" s="24">
        <v>3.2345238002050656E-9</v>
      </c>
      <c r="R68" s="24">
        <v>3.2301211327774238E-9</v>
      </c>
      <c r="S68" s="241"/>
      <c r="T68" s="24">
        <v>3.1725029871654756E-9</v>
      </c>
      <c r="U68" s="24">
        <v>3.1461577114834067E-9</v>
      </c>
      <c r="V68" s="24">
        <v>3.129734832796286E-9</v>
      </c>
      <c r="W68" s="24">
        <v>3.119146362257652E-9</v>
      </c>
      <c r="X68" s="24">
        <v>3.1113476958598958E-9</v>
      </c>
      <c r="Y68" s="208"/>
      <c r="Z68" s="24">
        <v>3.1369047679361225E-9</v>
      </c>
      <c r="AA68" s="24">
        <v>3.139313944452706E-9</v>
      </c>
      <c r="AB68" s="24">
        <v>3.1234553897942147E-9</v>
      </c>
      <c r="AC68" s="24">
        <v>3.1103735627363755E-9</v>
      </c>
      <c r="AD68" s="24">
        <v>3.098931199631528E-9</v>
      </c>
      <c r="AE68" s="241"/>
      <c r="AF68" s="180">
        <v>3.1374305214499263E-9</v>
      </c>
      <c r="AG68" s="180">
        <v>3.1358662304289508E-9</v>
      </c>
      <c r="AH68" s="180">
        <v>3.1160135665409766E-9</v>
      </c>
      <c r="AI68" s="180">
        <v>3.0987181899589952E-9</v>
      </c>
      <c r="AJ68" s="180">
        <v>3.0859676497526105E-9</v>
      </c>
      <c r="AK68" s="241"/>
      <c r="AL68" s="180"/>
      <c r="AM68" s="180"/>
      <c r="AN68" s="180"/>
      <c r="AO68" s="180"/>
      <c r="AP68" s="180"/>
      <c r="AQ68" s="241"/>
      <c r="AR68" s="180"/>
      <c r="AS68" s="180"/>
      <c r="AT68" s="180"/>
      <c r="AU68" s="180"/>
      <c r="AV68" s="180"/>
      <c r="AW68" s="241"/>
      <c r="AX68" s="180"/>
      <c r="AY68" s="180"/>
      <c r="AZ68" s="180"/>
      <c r="BA68" s="180"/>
      <c r="BB68" s="180"/>
      <c r="BC68" s="241"/>
      <c r="BD68" s="180"/>
      <c r="BE68" s="180"/>
      <c r="BF68" s="180"/>
      <c r="BG68" s="180"/>
      <c r="BH68" s="180"/>
      <c r="BI68" s="241"/>
      <c r="BJ68" s="180"/>
      <c r="BK68" s="180"/>
      <c r="BL68" s="180"/>
      <c r="BM68" s="180"/>
      <c r="BN68" s="180"/>
      <c r="BO68" s="241"/>
      <c r="BP68" s="180"/>
      <c r="BQ68" s="180"/>
      <c r="BR68" s="180"/>
      <c r="BS68" s="180"/>
      <c r="BT68" s="180"/>
      <c r="BU68" s="241"/>
      <c r="BV68" s="180"/>
      <c r="BW68" s="180"/>
      <c r="BX68" s="180"/>
      <c r="BY68" s="180"/>
      <c r="BZ68" s="180"/>
      <c r="CA68" s="241"/>
      <c r="CB68" s="180"/>
      <c r="CC68" s="180"/>
      <c r="CD68" s="180"/>
      <c r="CE68" s="180"/>
      <c r="CF68" s="180"/>
      <c r="CG68" s="241"/>
      <c r="CH68" s="180"/>
      <c r="CI68" s="180"/>
      <c r="CJ68" s="180"/>
      <c r="CK68" s="180"/>
      <c r="CL68" s="180"/>
      <c r="CM68" s="241"/>
    </row>
    <row r="69" spans="1:91" s="281" customFormat="1" ht="12.75" customHeight="1" x14ac:dyDescent="0.2">
      <c r="A69" s="379" t="s">
        <v>89</v>
      </c>
      <c r="B69" s="143"/>
      <c r="C69" s="143"/>
      <c r="D69" s="143"/>
      <c r="E69" s="143"/>
      <c r="F69" s="143"/>
      <c r="G69" s="241"/>
      <c r="H69" s="143"/>
      <c r="I69" s="143"/>
      <c r="J69" s="143"/>
      <c r="K69" s="143"/>
      <c r="L69" s="143"/>
      <c r="M69" s="241"/>
      <c r="N69" s="15">
        <v>1.4892877733886225E-13</v>
      </c>
      <c r="O69" s="15">
        <v>1.4132784129817816E-13</v>
      </c>
      <c r="P69" s="15">
        <v>1.4113015666649987E-13</v>
      </c>
      <c r="Q69" s="15">
        <v>1.4082715948819482E-13</v>
      </c>
      <c r="R69" s="15">
        <v>1.406226874128393E-13</v>
      </c>
      <c r="S69" s="241"/>
      <c r="T69" s="15">
        <v>1.4443200433403578E-13</v>
      </c>
      <c r="U69" s="15">
        <v>1.3382797704545535E-13</v>
      </c>
      <c r="V69" s="15">
        <v>1.3373139889576972E-13</v>
      </c>
      <c r="W69" s="15">
        <v>1.3322333593686888E-13</v>
      </c>
      <c r="X69" s="15">
        <v>1.3282765101430358E-13</v>
      </c>
      <c r="Y69" s="208"/>
      <c r="Z69" s="15">
        <v>1.3883119118344933E-13</v>
      </c>
      <c r="AA69" s="15">
        <v>1.3282597630334831E-13</v>
      </c>
      <c r="AB69" s="15">
        <v>1.3192768218068944E-13</v>
      </c>
      <c r="AC69" s="15">
        <v>1.3123263809847327E-13</v>
      </c>
      <c r="AD69" s="15">
        <v>1.3052237333846967E-13</v>
      </c>
      <c r="AE69" s="241"/>
      <c r="AF69" s="24">
        <v>1.3873230252338597E-13</v>
      </c>
      <c r="AG69" s="24">
        <v>1.3262817751814205E-13</v>
      </c>
      <c r="AH69" s="24">
        <v>1.3153012037368422E-13</v>
      </c>
      <c r="AI69" s="24">
        <v>1.3062605971680863E-13</v>
      </c>
      <c r="AJ69" s="24">
        <v>1.2963224666405365E-13</v>
      </c>
      <c r="AK69" s="241"/>
      <c r="AL69" s="24"/>
      <c r="AM69" s="24"/>
      <c r="AN69" s="24"/>
      <c r="AO69" s="24"/>
      <c r="AP69" s="24"/>
      <c r="AQ69" s="241"/>
      <c r="AR69" s="24"/>
      <c r="AS69" s="24"/>
      <c r="AT69" s="24"/>
      <c r="AU69" s="24"/>
      <c r="AV69" s="24"/>
      <c r="AW69" s="241"/>
      <c r="AX69" s="24"/>
      <c r="AY69" s="24"/>
      <c r="AZ69" s="24"/>
      <c r="BA69" s="24"/>
      <c r="BB69" s="24"/>
      <c r="BC69" s="241"/>
      <c r="BD69" s="24"/>
      <c r="BE69" s="24"/>
      <c r="BF69" s="24"/>
      <c r="BG69" s="24"/>
      <c r="BH69" s="24"/>
      <c r="BI69" s="241"/>
      <c r="BJ69" s="24"/>
      <c r="BK69" s="24"/>
      <c r="BL69" s="24"/>
      <c r="BM69" s="24"/>
      <c r="BN69" s="24"/>
      <c r="BO69" s="241"/>
      <c r="BP69" s="24"/>
      <c r="BQ69" s="24"/>
      <c r="BR69" s="24"/>
      <c r="BS69" s="24"/>
      <c r="BT69" s="24"/>
      <c r="BU69" s="241"/>
      <c r="BV69" s="24"/>
      <c r="BW69" s="24"/>
      <c r="BX69" s="24"/>
      <c r="BY69" s="24"/>
      <c r="BZ69" s="24"/>
      <c r="CA69" s="241"/>
      <c r="CB69" s="24"/>
      <c r="CC69" s="24"/>
      <c r="CD69" s="24"/>
      <c r="CE69" s="24"/>
      <c r="CF69" s="24"/>
      <c r="CG69" s="241"/>
      <c r="CH69" s="24"/>
      <c r="CI69" s="24"/>
      <c r="CJ69" s="24"/>
      <c r="CK69" s="24"/>
      <c r="CL69" s="24"/>
      <c r="CM69" s="241"/>
    </row>
    <row r="70" spans="1:91" s="281" customFormat="1" ht="12.75" customHeight="1" x14ac:dyDescent="0.2">
      <c r="A70" s="379" t="s">
        <v>90</v>
      </c>
      <c r="B70" s="143"/>
      <c r="C70" s="143"/>
      <c r="D70" s="143"/>
      <c r="E70" s="143"/>
      <c r="F70" s="143"/>
      <c r="G70" s="241"/>
      <c r="H70" s="143"/>
      <c r="I70" s="143"/>
      <c r="J70" s="143"/>
      <c r="K70" s="143"/>
      <c r="L70" s="143"/>
      <c r="M70" s="241"/>
      <c r="N70" s="15">
        <v>5.4578546150618107E-11</v>
      </c>
      <c r="O70" s="15">
        <v>5.4447726091641359E-11</v>
      </c>
      <c r="P70" s="15">
        <v>5.4348613201896537E-11</v>
      </c>
      <c r="Q70" s="15">
        <v>5.4257463925824606E-11</v>
      </c>
      <c r="R70" s="15">
        <v>5.4175740462953528E-11</v>
      </c>
      <c r="S70" s="241"/>
      <c r="T70" s="15">
        <v>5.3608879060189172E-11</v>
      </c>
      <c r="U70" s="15">
        <v>5.2496974612913076E-11</v>
      </c>
      <c r="V70" s="15">
        <v>5.2248267410018154E-11</v>
      </c>
      <c r="W70" s="15">
        <v>5.2055118184461546E-11</v>
      </c>
      <c r="X70" s="15">
        <v>5.1906805549987189E-11</v>
      </c>
      <c r="Y70" s="208"/>
      <c r="Z70" s="15">
        <v>5.27188443350581E-11</v>
      </c>
      <c r="AA70" s="15">
        <v>5.2326233255165436E-11</v>
      </c>
      <c r="AB70" s="15">
        <v>5.2036918825872239E-11</v>
      </c>
      <c r="AC70" s="15">
        <v>5.1788880108129201E-11</v>
      </c>
      <c r="AD70" s="15">
        <v>5.157484064039484E-11</v>
      </c>
      <c r="AE70" s="241"/>
      <c r="AF70" s="24">
        <v>5.2719275191781581E-11</v>
      </c>
      <c r="AG70" s="24">
        <v>5.2267104407149548E-11</v>
      </c>
      <c r="AH70" s="24">
        <v>5.1897884606151926E-11</v>
      </c>
      <c r="AI70" s="24">
        <v>5.1576289397832724E-11</v>
      </c>
      <c r="AJ70" s="24">
        <v>5.1328768285590871E-11</v>
      </c>
      <c r="AK70" s="241"/>
      <c r="AL70" s="24"/>
      <c r="AM70" s="24"/>
      <c r="AN70" s="24"/>
      <c r="AO70" s="24"/>
      <c r="AP70" s="24"/>
      <c r="AQ70" s="241"/>
      <c r="AR70" s="24"/>
      <c r="AS70" s="24"/>
      <c r="AT70" s="24"/>
      <c r="AU70" s="24"/>
      <c r="AV70" s="24"/>
      <c r="AW70" s="241"/>
      <c r="AX70" s="24"/>
      <c r="AY70" s="24"/>
      <c r="AZ70" s="24"/>
      <c r="BA70" s="24"/>
      <c r="BB70" s="24"/>
      <c r="BC70" s="241"/>
      <c r="BD70" s="24"/>
      <c r="BE70" s="24"/>
      <c r="BF70" s="24"/>
      <c r="BG70" s="24"/>
      <c r="BH70" s="24"/>
      <c r="BI70" s="241"/>
      <c r="BJ70" s="24"/>
      <c r="BK70" s="24"/>
      <c r="BL70" s="24"/>
      <c r="BM70" s="24"/>
      <c r="BN70" s="24"/>
      <c r="BO70" s="241"/>
      <c r="BP70" s="24"/>
      <c r="BQ70" s="24"/>
      <c r="BR70" s="24"/>
      <c r="BS70" s="24"/>
      <c r="BT70" s="24"/>
      <c r="BU70" s="241"/>
      <c r="BV70" s="24"/>
      <c r="BW70" s="24"/>
      <c r="BX70" s="24"/>
      <c r="BY70" s="24"/>
      <c r="BZ70" s="24"/>
      <c r="CA70" s="241"/>
      <c r="CB70" s="24"/>
      <c r="CC70" s="24"/>
      <c r="CD70" s="24"/>
      <c r="CE70" s="24"/>
      <c r="CF70" s="24"/>
      <c r="CG70" s="241"/>
      <c r="CH70" s="24"/>
      <c r="CI70" s="24"/>
      <c r="CJ70" s="24"/>
      <c r="CK70" s="24"/>
      <c r="CL70" s="24"/>
      <c r="CM70" s="241"/>
    </row>
    <row r="71" spans="1:91" s="281" customFormat="1" ht="12.75" customHeight="1" x14ac:dyDescent="0.2">
      <c r="A71" s="379" t="s">
        <v>91</v>
      </c>
      <c r="B71" s="143"/>
      <c r="C71" s="143"/>
      <c r="D71" s="143"/>
      <c r="E71" s="143"/>
      <c r="F71" s="143"/>
      <c r="G71" s="241"/>
      <c r="H71" s="143"/>
      <c r="I71" s="143"/>
      <c r="J71" s="143"/>
      <c r="K71" s="143"/>
      <c r="L71" s="143"/>
      <c r="M71" s="241"/>
      <c r="N71" s="24">
        <v>2.8406488953667072E-9</v>
      </c>
      <c r="O71" s="24">
        <v>2.8456605893662186E-9</v>
      </c>
      <c r="P71" s="24">
        <v>2.8404069376437013E-9</v>
      </c>
      <c r="Q71" s="24">
        <v>2.8374472212504253E-9</v>
      </c>
      <c r="R71" s="24">
        <v>2.8335571529823259E-9</v>
      </c>
      <c r="S71" s="241"/>
      <c r="T71" s="24">
        <v>2.7912184992698077E-9</v>
      </c>
      <c r="U71" s="24">
        <v>2.7456739894430455E-9</v>
      </c>
      <c r="V71" s="24">
        <v>2.7346420686689186E-9</v>
      </c>
      <c r="W71" s="24">
        <v>2.7268776508879826E-9</v>
      </c>
      <c r="X71" s="24">
        <v>2.7216665751131136E-9</v>
      </c>
      <c r="Y71" s="208"/>
      <c r="Z71" s="24">
        <v>2.7464170371146627E-9</v>
      </c>
      <c r="AA71" s="24">
        <v>2.737835428728579E-9</v>
      </c>
      <c r="AB71" s="24">
        <v>2.7261720284434203E-9</v>
      </c>
      <c r="AC71" s="24">
        <v>2.716075499181359E-9</v>
      </c>
      <c r="AD71" s="24">
        <v>2.7069640110388365E-9</v>
      </c>
      <c r="AE71" s="241"/>
      <c r="AF71" s="24">
        <v>2.7463394595418949E-9</v>
      </c>
      <c r="AG71" s="24">
        <v>2.7353811453741691E-9</v>
      </c>
      <c r="AH71" s="24">
        <v>2.7201229076519712E-9</v>
      </c>
      <c r="AI71" s="24">
        <v>2.7071400706700936E-9</v>
      </c>
      <c r="AJ71" s="24">
        <v>2.6968708599970793E-9</v>
      </c>
      <c r="AK71" s="241"/>
      <c r="AL71" s="24"/>
      <c r="AM71" s="24"/>
      <c r="AN71" s="24"/>
      <c r="AO71" s="24"/>
      <c r="AP71" s="24"/>
      <c r="AQ71" s="241"/>
      <c r="AR71" s="24"/>
      <c r="AS71" s="24"/>
      <c r="AT71" s="24"/>
      <c r="AU71" s="24"/>
      <c r="AV71" s="24"/>
      <c r="AW71" s="241"/>
      <c r="AX71" s="24"/>
      <c r="AY71" s="24"/>
      <c r="AZ71" s="24"/>
      <c r="BA71" s="24"/>
      <c r="BB71" s="24"/>
      <c r="BC71" s="241"/>
      <c r="BD71" s="24"/>
      <c r="BE71" s="24"/>
      <c r="BF71" s="24"/>
      <c r="BG71" s="24"/>
      <c r="BH71" s="24"/>
      <c r="BI71" s="241"/>
      <c r="BJ71" s="24"/>
      <c r="BK71" s="24"/>
      <c r="BL71" s="24"/>
      <c r="BM71" s="24"/>
      <c r="BN71" s="24"/>
      <c r="BO71" s="241"/>
      <c r="BP71" s="24"/>
      <c r="BQ71" s="24"/>
      <c r="BR71" s="24"/>
      <c r="BS71" s="24"/>
      <c r="BT71" s="24"/>
      <c r="BU71" s="241"/>
      <c r="BV71" s="24"/>
      <c r="BW71" s="24"/>
      <c r="BX71" s="24"/>
      <c r="BY71" s="24"/>
      <c r="BZ71" s="24"/>
      <c r="CA71" s="241"/>
      <c r="CB71" s="24"/>
      <c r="CC71" s="24"/>
      <c r="CD71" s="24"/>
      <c r="CE71" s="24"/>
      <c r="CF71" s="24"/>
      <c r="CG71" s="241"/>
      <c r="CH71" s="24"/>
      <c r="CI71" s="24"/>
      <c r="CJ71" s="24"/>
      <c r="CK71" s="24"/>
      <c r="CL71" s="24"/>
      <c r="CM71" s="241"/>
    </row>
    <row r="72" spans="1:91" s="281" customFormat="1" ht="12.75" customHeight="1" x14ac:dyDescent="0.2">
      <c r="A72" s="169" t="s">
        <v>1</v>
      </c>
      <c r="B72" s="147"/>
      <c r="C72" s="147"/>
      <c r="D72" s="147"/>
      <c r="E72" s="147"/>
      <c r="F72" s="147"/>
      <c r="G72" s="241"/>
      <c r="H72" s="147"/>
      <c r="I72" s="147"/>
      <c r="J72" s="147"/>
      <c r="K72" s="147"/>
      <c r="L72" s="147"/>
      <c r="M72" s="241"/>
      <c r="N72" s="183">
        <v>3.9547641745994722E-14</v>
      </c>
      <c r="O72" s="183">
        <v>3.9497780982767552E-14</v>
      </c>
      <c r="P72" s="183">
        <v>3.9478435745051373E-14</v>
      </c>
      <c r="Q72" s="183">
        <v>3.9457609671940951E-14</v>
      </c>
      <c r="R72" s="183">
        <v>3.9446364093615805E-14</v>
      </c>
      <c r="S72" s="241"/>
      <c r="T72" s="183">
        <v>3.9368723619028041E-14</v>
      </c>
      <c r="U72" s="183">
        <v>3.9148184017631705E-14</v>
      </c>
      <c r="V72" s="183">
        <v>3.9109182474379927E-14</v>
      </c>
      <c r="W72" s="183">
        <v>3.9076844857758757E-14</v>
      </c>
      <c r="X72" s="183">
        <v>3.9058130814070447E-14</v>
      </c>
      <c r="Y72" s="208"/>
      <c r="Z72" s="183">
        <v>3.918880454299384E-14</v>
      </c>
      <c r="AA72" s="183">
        <v>3.9097646187484078E-14</v>
      </c>
      <c r="AB72" s="183">
        <v>3.904819342179011E-14</v>
      </c>
      <c r="AC72" s="183">
        <v>3.9009701873783971E-14</v>
      </c>
      <c r="AD72" s="183">
        <v>3.8966679427331634E-14</v>
      </c>
      <c r="AE72" s="241"/>
      <c r="AF72" s="183">
        <v>3.9189124822395548E-14</v>
      </c>
      <c r="AG72" s="183">
        <v>3.9078302380345466E-14</v>
      </c>
      <c r="AH72" s="183">
        <v>3.9008933038583148E-14</v>
      </c>
      <c r="AI72" s="183">
        <v>3.8957772021207474E-14</v>
      </c>
      <c r="AJ72" s="183">
        <v>3.890967897555314E-14</v>
      </c>
      <c r="AK72" s="241"/>
      <c r="AL72" s="183"/>
      <c r="AM72" s="183"/>
      <c r="AN72" s="183"/>
      <c r="AO72" s="183"/>
      <c r="AP72" s="183"/>
      <c r="AQ72" s="241"/>
      <c r="AR72" s="183"/>
      <c r="AS72" s="183"/>
      <c r="AT72" s="183"/>
      <c r="AU72" s="183"/>
      <c r="AV72" s="183"/>
      <c r="AW72" s="241"/>
      <c r="AX72" s="183"/>
      <c r="AY72" s="183"/>
      <c r="AZ72" s="183"/>
      <c r="BA72" s="183"/>
      <c r="BB72" s="183"/>
      <c r="BC72" s="241"/>
      <c r="BD72" s="183"/>
      <c r="BE72" s="183"/>
      <c r="BF72" s="183"/>
      <c r="BG72" s="183"/>
      <c r="BH72" s="183"/>
      <c r="BI72" s="241"/>
      <c r="BJ72" s="183"/>
      <c r="BK72" s="183"/>
      <c r="BL72" s="183"/>
      <c r="BM72" s="183"/>
      <c r="BN72" s="183"/>
      <c r="BO72" s="241"/>
      <c r="BP72" s="183"/>
      <c r="BQ72" s="183"/>
      <c r="BR72" s="183"/>
      <c r="BS72" s="183"/>
      <c r="BT72" s="183"/>
      <c r="BU72" s="241"/>
      <c r="BV72" s="183"/>
      <c r="BW72" s="183"/>
      <c r="BX72" s="183"/>
      <c r="BY72" s="183"/>
      <c r="BZ72" s="183"/>
      <c r="CA72" s="241"/>
      <c r="CB72" s="183"/>
      <c r="CC72" s="183"/>
      <c r="CD72" s="183"/>
      <c r="CE72" s="183"/>
      <c r="CF72" s="183"/>
      <c r="CG72" s="241"/>
      <c r="CH72" s="183"/>
      <c r="CI72" s="183"/>
      <c r="CJ72" s="183"/>
      <c r="CK72" s="183"/>
      <c r="CL72" s="183"/>
      <c r="CM72" s="241"/>
    </row>
    <row r="73" spans="1:91" s="281" customFormat="1" ht="12.75" customHeight="1" x14ac:dyDescent="0.2">
      <c r="A73" s="169" t="s">
        <v>92</v>
      </c>
      <c r="B73" s="147"/>
      <c r="C73" s="147"/>
      <c r="D73" s="147"/>
      <c r="E73" s="147"/>
      <c r="F73" s="147"/>
      <c r="G73" s="241"/>
      <c r="H73" s="147"/>
      <c r="I73" s="147"/>
      <c r="J73" s="147"/>
      <c r="K73" s="147"/>
      <c r="L73" s="147"/>
      <c r="M73" s="241"/>
      <c r="N73" s="183">
        <v>9.1708720772180114E-10</v>
      </c>
      <c r="O73" s="183">
        <v>8.8380410761719157E-10</v>
      </c>
      <c r="P73" s="183">
        <v>8.8251857641072151E-10</v>
      </c>
      <c r="Q73" s="183">
        <v>8.8110992812166439E-10</v>
      </c>
      <c r="R73" s="183">
        <v>8.8027201900897766E-10</v>
      </c>
      <c r="S73" s="241"/>
      <c r="T73" s="183">
        <v>8.8319570517280879E-10</v>
      </c>
      <c r="U73" s="183">
        <v>8.2576262757068374E-10</v>
      </c>
      <c r="V73" s="183">
        <v>8.2982483519743784E-10</v>
      </c>
      <c r="W73" s="183">
        <v>8.3061549396014635E-10</v>
      </c>
      <c r="X73" s="183">
        <v>8.3108300831547435E-10</v>
      </c>
      <c r="Y73" s="208"/>
      <c r="Z73" s="183">
        <v>8.4140903924597447E-10</v>
      </c>
      <c r="AA73" s="183">
        <v>8.205504721348188E-10</v>
      </c>
      <c r="AB73" s="183">
        <v>8.208122297555798E-10</v>
      </c>
      <c r="AC73" s="183">
        <v>8.2051406523291608E-10</v>
      </c>
      <c r="AD73" s="183">
        <v>8.2047064000572276E-10</v>
      </c>
      <c r="AE73" s="241"/>
      <c r="AF73" s="183">
        <v>8.4040568062850846E-10</v>
      </c>
      <c r="AG73" s="183">
        <v>8.2143451786236295E-10</v>
      </c>
      <c r="AH73" s="183">
        <v>8.2263838404058227E-10</v>
      </c>
      <c r="AI73" s="183">
        <v>8.2350428795740588E-10</v>
      </c>
      <c r="AJ73" s="183">
        <v>8.2219452496439393E-10</v>
      </c>
      <c r="AK73" s="241"/>
      <c r="AL73" s="183"/>
      <c r="AM73" s="183"/>
      <c r="AN73" s="183"/>
      <c r="AO73" s="183"/>
      <c r="AP73" s="183"/>
      <c r="AQ73" s="241"/>
      <c r="AR73" s="183"/>
      <c r="AS73" s="183"/>
      <c r="AT73" s="183"/>
      <c r="AU73" s="183"/>
      <c r="AV73" s="183"/>
      <c r="AW73" s="241"/>
      <c r="AX73" s="183"/>
      <c r="AY73" s="183"/>
      <c r="AZ73" s="183"/>
      <c r="BA73" s="183"/>
      <c r="BB73" s="183"/>
      <c r="BC73" s="241"/>
      <c r="BD73" s="183"/>
      <c r="BE73" s="183"/>
      <c r="BF73" s="183"/>
      <c r="BG73" s="183"/>
      <c r="BH73" s="183"/>
      <c r="BI73" s="241"/>
      <c r="BJ73" s="183"/>
      <c r="BK73" s="183"/>
      <c r="BL73" s="183"/>
      <c r="BM73" s="183"/>
      <c r="BN73" s="183"/>
      <c r="BO73" s="241"/>
      <c r="BP73" s="183"/>
      <c r="BQ73" s="183"/>
      <c r="BR73" s="183"/>
      <c r="BS73" s="183"/>
      <c r="BT73" s="183"/>
      <c r="BU73" s="241"/>
      <c r="BV73" s="183"/>
      <c r="BW73" s="183"/>
      <c r="BX73" s="183"/>
      <c r="BY73" s="183"/>
      <c r="BZ73" s="183"/>
      <c r="CA73" s="241"/>
      <c r="CB73" s="183"/>
      <c r="CC73" s="183"/>
      <c r="CD73" s="183"/>
      <c r="CE73" s="183"/>
      <c r="CF73" s="183"/>
      <c r="CG73" s="241"/>
      <c r="CH73" s="183"/>
      <c r="CI73" s="183"/>
      <c r="CJ73" s="183"/>
      <c r="CK73" s="183"/>
      <c r="CL73" s="183"/>
      <c r="CM73" s="241"/>
    </row>
    <row r="74" spans="1:91" s="281" customFormat="1" ht="12.75" customHeight="1" x14ac:dyDescent="0.2">
      <c r="A74" s="380" t="s">
        <v>93</v>
      </c>
      <c r="B74" s="143"/>
      <c r="C74" s="143"/>
      <c r="D74" s="143"/>
      <c r="E74" s="143"/>
      <c r="F74" s="143"/>
      <c r="G74" s="241"/>
      <c r="H74" s="143"/>
      <c r="I74" s="143"/>
      <c r="J74" s="143"/>
      <c r="K74" s="143"/>
      <c r="L74" s="143"/>
      <c r="M74" s="241"/>
      <c r="N74" s="15">
        <v>1.3842674804364364E-10</v>
      </c>
      <c r="O74" s="15">
        <v>1.3042569359718635E-10</v>
      </c>
      <c r="P74" s="15">
        <v>1.3032784843121848E-10</v>
      </c>
      <c r="Q74" s="15">
        <v>1.3012509552140729E-10</v>
      </c>
      <c r="R74" s="15">
        <v>1.3002097698199933E-10</v>
      </c>
      <c r="S74" s="241"/>
      <c r="T74" s="15">
        <v>1.3152914522109214E-10</v>
      </c>
      <c r="U74" s="15">
        <v>1.1922492424378383E-10</v>
      </c>
      <c r="V74" s="15">
        <v>1.2052829892999442E-10</v>
      </c>
      <c r="W74" s="15">
        <v>1.2102119856126977E-10</v>
      </c>
      <c r="X74" s="15">
        <v>1.2142527735795522E-10</v>
      </c>
      <c r="Y74" s="208"/>
      <c r="Z74" s="15">
        <v>1.2272757318594548E-10</v>
      </c>
      <c r="AA74" s="15">
        <v>1.1822312047481754E-10</v>
      </c>
      <c r="AB74" s="15">
        <v>1.1872491186389565E-10</v>
      </c>
      <c r="AC74" s="15">
        <v>1.1902960315334084E-10</v>
      </c>
      <c r="AD74" s="15">
        <v>1.1932045317455502E-10</v>
      </c>
      <c r="AE74" s="241"/>
      <c r="AF74" s="24">
        <v>1.2242850633642714E-10</v>
      </c>
      <c r="AG74" s="24">
        <v>1.1852518126621289E-10</v>
      </c>
      <c r="AH74" s="24">
        <v>1.1932732593597357E-10</v>
      </c>
      <c r="AI74" s="24">
        <v>1.2002394460962507E-10</v>
      </c>
      <c r="AJ74" s="24">
        <v>1.2012988290395714E-10</v>
      </c>
      <c r="AK74" s="241"/>
      <c r="AL74" s="24"/>
      <c r="AM74" s="24"/>
      <c r="AN74" s="24"/>
      <c r="AO74" s="24"/>
      <c r="AP74" s="24"/>
      <c r="AQ74" s="241"/>
      <c r="AR74" s="24"/>
      <c r="AS74" s="24"/>
      <c r="AT74" s="24"/>
      <c r="AU74" s="24"/>
      <c r="AV74" s="24"/>
      <c r="AW74" s="241"/>
      <c r="AX74" s="24"/>
      <c r="AY74" s="24"/>
      <c r="AZ74" s="24"/>
      <c r="BA74" s="24"/>
      <c r="BB74" s="24"/>
      <c r="BC74" s="241"/>
      <c r="BD74" s="24"/>
      <c r="BE74" s="24"/>
      <c r="BF74" s="24"/>
      <c r="BG74" s="24"/>
      <c r="BH74" s="24"/>
      <c r="BI74" s="241"/>
      <c r="BJ74" s="24"/>
      <c r="BK74" s="24"/>
      <c r="BL74" s="24"/>
      <c r="BM74" s="24"/>
      <c r="BN74" s="24"/>
      <c r="BO74" s="241"/>
      <c r="BP74" s="24"/>
      <c r="BQ74" s="24"/>
      <c r="BR74" s="24"/>
      <c r="BS74" s="24"/>
      <c r="BT74" s="24"/>
      <c r="BU74" s="241"/>
      <c r="BV74" s="24"/>
      <c r="BW74" s="24"/>
      <c r="BX74" s="24"/>
      <c r="BY74" s="24"/>
      <c r="BZ74" s="24"/>
      <c r="CA74" s="241"/>
      <c r="CB74" s="24"/>
      <c r="CC74" s="24"/>
      <c r="CD74" s="24"/>
      <c r="CE74" s="24"/>
      <c r="CF74" s="24"/>
      <c r="CG74" s="241"/>
      <c r="CH74" s="24"/>
      <c r="CI74" s="24"/>
      <c r="CJ74" s="24"/>
      <c r="CK74" s="24"/>
      <c r="CL74" s="24"/>
      <c r="CM74" s="241"/>
    </row>
    <row r="75" spans="1:91" s="281" customFormat="1" ht="12.75" customHeight="1" x14ac:dyDescent="0.2">
      <c r="A75" s="380" t="s">
        <v>94</v>
      </c>
      <c r="B75" s="143"/>
      <c r="C75" s="143"/>
      <c r="D75" s="143"/>
      <c r="E75" s="143"/>
      <c r="F75" s="143"/>
      <c r="G75" s="241"/>
      <c r="H75" s="143"/>
      <c r="I75" s="143"/>
      <c r="J75" s="143"/>
      <c r="K75" s="143"/>
      <c r="L75" s="143"/>
      <c r="M75" s="241"/>
      <c r="N75" s="15">
        <v>2.8095428847875356E-13</v>
      </c>
      <c r="O75" s="15">
        <v>2.5455014586260681E-13</v>
      </c>
      <c r="P75" s="15">
        <v>2.5425432901930727E-13</v>
      </c>
      <c r="Q75" s="15">
        <v>2.5364891794180543E-13</v>
      </c>
      <c r="R75" s="15">
        <v>2.534408889787587E-13</v>
      </c>
      <c r="S75" s="241"/>
      <c r="T75" s="15">
        <v>2.6415853424251279E-13</v>
      </c>
      <c r="U75" s="15">
        <v>2.2784763206991575E-13</v>
      </c>
      <c r="V75" s="15">
        <v>2.3095422591647892E-13</v>
      </c>
      <c r="W75" s="15">
        <v>2.3164057509743867E-13</v>
      </c>
      <c r="X75" s="15">
        <v>2.3204830598884361E-13</v>
      </c>
      <c r="Y75" s="208"/>
      <c r="Z75" s="15">
        <v>2.4185433737866032E-13</v>
      </c>
      <c r="AA75" s="15">
        <v>2.2504401105612477E-13</v>
      </c>
      <c r="AB75" s="15">
        <v>2.2544730525797876E-13</v>
      </c>
      <c r="AC75" s="15">
        <v>2.2565612160835035E-13</v>
      </c>
      <c r="AD75" s="15">
        <v>2.2583871187606476E-13</v>
      </c>
      <c r="AE75" s="241"/>
      <c r="AF75" s="24">
        <v>2.4135619754068523E-13</v>
      </c>
      <c r="AG75" s="24">
        <v>2.2604802503092083E-13</v>
      </c>
      <c r="AH75" s="24">
        <v>2.2745208648650791E-13</v>
      </c>
      <c r="AI75" s="24">
        <v>2.2854559452749439E-13</v>
      </c>
      <c r="AJ75" s="24">
        <v>2.2815675512400186E-13</v>
      </c>
      <c r="AK75" s="241"/>
      <c r="AL75" s="24"/>
      <c r="AM75" s="24"/>
      <c r="AN75" s="24"/>
      <c r="AO75" s="24"/>
      <c r="AP75" s="24"/>
      <c r="AQ75" s="241"/>
      <c r="AR75" s="24"/>
      <c r="AS75" s="24"/>
      <c r="AT75" s="24"/>
      <c r="AU75" s="24"/>
      <c r="AV75" s="24"/>
      <c r="AW75" s="241"/>
      <c r="AX75" s="24"/>
      <c r="AY75" s="24"/>
      <c r="AZ75" s="24"/>
      <c r="BA75" s="24"/>
      <c r="BB75" s="24"/>
      <c r="BC75" s="241"/>
      <c r="BD75" s="24"/>
      <c r="BE75" s="24"/>
      <c r="BF75" s="24"/>
      <c r="BG75" s="24"/>
      <c r="BH75" s="24"/>
      <c r="BI75" s="241"/>
      <c r="BJ75" s="24"/>
      <c r="BK75" s="24"/>
      <c r="BL75" s="24"/>
      <c r="BM75" s="24"/>
      <c r="BN75" s="24"/>
      <c r="BO75" s="241"/>
      <c r="BP75" s="24"/>
      <c r="BQ75" s="24"/>
      <c r="BR75" s="24"/>
      <c r="BS75" s="24"/>
      <c r="BT75" s="24"/>
      <c r="BU75" s="241"/>
      <c r="BV75" s="24"/>
      <c r="BW75" s="24"/>
      <c r="BX75" s="24"/>
      <c r="BY75" s="24"/>
      <c r="BZ75" s="24"/>
      <c r="CA75" s="241"/>
      <c r="CB75" s="24"/>
      <c r="CC75" s="24"/>
      <c r="CD75" s="24"/>
      <c r="CE75" s="24"/>
      <c r="CF75" s="24"/>
      <c r="CG75" s="241"/>
      <c r="CH75" s="24"/>
      <c r="CI75" s="24"/>
      <c r="CJ75" s="24"/>
      <c r="CK75" s="24"/>
      <c r="CL75" s="24"/>
      <c r="CM75" s="241"/>
    </row>
    <row r="76" spans="1:91" s="281" customFormat="1" ht="12.75" customHeight="1" x14ac:dyDescent="0.2">
      <c r="A76" s="380" t="s">
        <v>95</v>
      </c>
      <c r="B76" s="143"/>
      <c r="C76" s="143"/>
      <c r="D76" s="143"/>
      <c r="E76" s="143"/>
      <c r="F76" s="143"/>
      <c r="G76" s="241"/>
      <c r="H76" s="143"/>
      <c r="I76" s="143"/>
      <c r="J76" s="143"/>
      <c r="K76" s="143"/>
      <c r="L76" s="143"/>
      <c r="M76" s="241"/>
      <c r="N76" s="15">
        <v>5.9926079448416804E-9</v>
      </c>
      <c r="O76" s="15">
        <v>5.9240070173708528E-9</v>
      </c>
      <c r="P76" s="15">
        <v>5.9150639297969292E-9</v>
      </c>
      <c r="Q76" s="15">
        <v>5.9060490222545209E-9</v>
      </c>
      <c r="R76" s="15">
        <v>5.8991317385822227E-9</v>
      </c>
      <c r="S76" s="241"/>
      <c r="T76" s="15">
        <v>5.8428647060773775E-9</v>
      </c>
      <c r="U76" s="15">
        <v>5.6485408404142207E-9</v>
      </c>
      <c r="V76" s="15">
        <v>5.6459556181677529E-9</v>
      </c>
      <c r="W76" s="15">
        <v>5.639917910769429E-9</v>
      </c>
      <c r="X76" s="15">
        <v>5.633502738233377E-9</v>
      </c>
      <c r="Y76" s="208"/>
      <c r="Z76" s="15">
        <v>5.6808763216535941E-9</v>
      </c>
      <c r="AA76" s="15">
        <v>5.6267103957219824E-9</v>
      </c>
      <c r="AB76" s="15">
        <v>5.6140879953662887E-9</v>
      </c>
      <c r="AC76" s="15">
        <v>5.6019532288779367E-9</v>
      </c>
      <c r="AD76" s="15">
        <v>5.5908183435232033E-9</v>
      </c>
      <c r="AE76" s="241"/>
      <c r="AF76" s="24">
        <v>5.6793623865889444E-9</v>
      </c>
      <c r="AG76" s="24">
        <v>5.6290359167699886E-9</v>
      </c>
      <c r="AH76" s="24">
        <v>5.6180065224736087E-9</v>
      </c>
      <c r="AI76" s="24">
        <v>5.6072986482632328E-9</v>
      </c>
      <c r="AJ76" s="24">
        <v>5.5942015853795199E-9</v>
      </c>
      <c r="AK76" s="241"/>
      <c r="AL76" s="24"/>
      <c r="AM76" s="24"/>
      <c r="AN76" s="24"/>
      <c r="AO76" s="24"/>
      <c r="AP76" s="24"/>
      <c r="AQ76" s="241"/>
      <c r="AR76" s="24"/>
      <c r="AS76" s="24"/>
      <c r="AT76" s="24"/>
      <c r="AU76" s="24"/>
      <c r="AV76" s="24"/>
      <c r="AW76" s="241"/>
      <c r="AX76" s="24"/>
      <c r="AY76" s="24"/>
      <c r="AZ76" s="24"/>
      <c r="BA76" s="24"/>
      <c r="BB76" s="24"/>
      <c r="BC76" s="241"/>
      <c r="BD76" s="24"/>
      <c r="BE76" s="24"/>
      <c r="BF76" s="24"/>
      <c r="BG76" s="24"/>
      <c r="BH76" s="24"/>
      <c r="BI76" s="241"/>
      <c r="BJ76" s="24"/>
      <c r="BK76" s="24"/>
      <c r="BL76" s="24"/>
      <c r="BM76" s="24"/>
      <c r="BN76" s="24"/>
      <c r="BO76" s="241"/>
      <c r="BP76" s="24"/>
      <c r="BQ76" s="24"/>
      <c r="BR76" s="24"/>
      <c r="BS76" s="24"/>
      <c r="BT76" s="24"/>
      <c r="BU76" s="241"/>
      <c r="BV76" s="24"/>
      <c r="BW76" s="24"/>
      <c r="BX76" s="24"/>
      <c r="BY76" s="24"/>
      <c r="BZ76" s="24"/>
      <c r="CA76" s="241"/>
      <c r="CB76" s="24"/>
      <c r="CC76" s="24"/>
      <c r="CD76" s="24"/>
      <c r="CE76" s="24"/>
      <c r="CF76" s="24"/>
      <c r="CG76" s="241"/>
      <c r="CH76" s="24"/>
      <c r="CI76" s="24"/>
      <c r="CJ76" s="24"/>
      <c r="CK76" s="24"/>
      <c r="CL76" s="24"/>
      <c r="CM76" s="241"/>
    </row>
    <row r="77" spans="1:91" s="281" customFormat="1" ht="12.75" customHeight="1" x14ac:dyDescent="0.2">
      <c r="A77" s="380" t="s">
        <v>96</v>
      </c>
      <c r="B77" s="143"/>
      <c r="C77" s="143"/>
      <c r="D77" s="143"/>
      <c r="E77" s="143"/>
      <c r="F77" s="143"/>
      <c r="G77" s="241"/>
      <c r="H77" s="143"/>
      <c r="I77" s="143"/>
      <c r="J77" s="143"/>
      <c r="K77" s="143"/>
      <c r="L77" s="143"/>
      <c r="M77" s="241"/>
      <c r="N77" s="15">
        <v>2.3294501170061127E-14</v>
      </c>
      <c r="O77" s="15">
        <v>2.2364405742585019E-14</v>
      </c>
      <c r="P77" s="15">
        <v>2.2324770352914788E-14</v>
      </c>
      <c r="Q77" s="15">
        <v>2.2274295751435361E-14</v>
      </c>
      <c r="R77" s="15">
        <v>2.223358706392189E-14</v>
      </c>
      <c r="S77" s="241"/>
      <c r="T77" s="15">
        <v>2.2595006772201305E-14</v>
      </c>
      <c r="U77" s="15">
        <v>2.1164424471463642E-14</v>
      </c>
      <c r="V77" s="15">
        <v>2.1124959945240513E-14</v>
      </c>
      <c r="W77" s="15">
        <v>2.104368609693484E-14</v>
      </c>
      <c r="X77" s="15">
        <v>2.0974366278388146E-14</v>
      </c>
      <c r="Y77" s="208"/>
      <c r="Z77" s="15">
        <v>2.1794896656248998E-14</v>
      </c>
      <c r="AA77" s="15">
        <v>2.1024111610665522E-14</v>
      </c>
      <c r="AB77" s="15">
        <v>2.0884382137473807E-14</v>
      </c>
      <c r="AC77" s="15">
        <v>2.0765164382045004E-14</v>
      </c>
      <c r="AD77" s="15">
        <v>2.0663542016649683E-14</v>
      </c>
      <c r="AE77" s="241"/>
      <c r="AF77" s="24">
        <v>2.1775070122091656E-14</v>
      </c>
      <c r="AG77" s="24">
        <v>2.100446250287317E-14</v>
      </c>
      <c r="AH77" s="24">
        <v>2.0834771158812484E-14</v>
      </c>
      <c r="AI77" s="24">
        <v>2.0694128449776189E-14</v>
      </c>
      <c r="AJ77" s="24">
        <v>2.0545110698145541E-14</v>
      </c>
      <c r="AK77" s="241"/>
      <c r="AL77" s="24"/>
      <c r="AM77" s="24"/>
      <c r="AN77" s="24"/>
      <c r="AO77" s="24"/>
      <c r="AP77" s="24"/>
      <c r="AQ77" s="241"/>
      <c r="AR77" s="24"/>
      <c r="AS77" s="24"/>
      <c r="AT77" s="24"/>
      <c r="AU77" s="24"/>
      <c r="AV77" s="24"/>
      <c r="AW77" s="241"/>
      <c r="AX77" s="24"/>
      <c r="AY77" s="24"/>
      <c r="AZ77" s="24"/>
      <c r="BA77" s="24"/>
      <c r="BB77" s="24"/>
      <c r="BC77" s="241"/>
      <c r="BD77" s="24"/>
      <c r="BE77" s="24"/>
      <c r="BF77" s="24"/>
      <c r="BG77" s="24"/>
      <c r="BH77" s="24"/>
      <c r="BI77" s="241"/>
      <c r="BJ77" s="24"/>
      <c r="BK77" s="24"/>
      <c r="BL77" s="24"/>
      <c r="BM77" s="24"/>
      <c r="BN77" s="24"/>
      <c r="BO77" s="241"/>
      <c r="BP77" s="24"/>
      <c r="BQ77" s="24"/>
      <c r="BR77" s="24"/>
      <c r="BS77" s="24"/>
      <c r="BT77" s="24"/>
      <c r="BU77" s="241"/>
      <c r="BV77" s="24"/>
      <c r="BW77" s="24"/>
      <c r="BX77" s="24"/>
      <c r="BY77" s="24"/>
      <c r="BZ77" s="24"/>
      <c r="CA77" s="241"/>
      <c r="CB77" s="24"/>
      <c r="CC77" s="24"/>
      <c r="CD77" s="24"/>
      <c r="CE77" s="24"/>
      <c r="CF77" s="24"/>
      <c r="CG77" s="241"/>
      <c r="CH77" s="24"/>
      <c r="CI77" s="24"/>
      <c r="CJ77" s="24"/>
      <c r="CK77" s="24"/>
      <c r="CL77" s="24"/>
      <c r="CM77" s="241"/>
    </row>
    <row r="78" spans="1:91" s="281" customFormat="1" ht="12.75" customHeight="1" x14ac:dyDescent="0.2">
      <c r="A78" s="380" t="s">
        <v>97</v>
      </c>
      <c r="B78" s="143"/>
      <c r="C78" s="143"/>
      <c r="D78" s="143"/>
      <c r="E78" s="143"/>
      <c r="F78" s="143"/>
      <c r="G78" s="241"/>
      <c r="H78" s="143"/>
      <c r="I78" s="143"/>
      <c r="J78" s="143"/>
      <c r="K78" s="143"/>
      <c r="L78" s="143"/>
      <c r="M78" s="241"/>
      <c r="N78" s="15">
        <v>3.5096781711354441E-17</v>
      </c>
      <c r="O78" s="15">
        <v>3.4146726835950475E-17</v>
      </c>
      <c r="P78" s="15">
        <v>3.4157298725449819E-17</v>
      </c>
      <c r="Q78" s="15">
        <v>3.4156587333251797E-17</v>
      </c>
      <c r="R78" s="15">
        <v>3.4175513719037828E-17</v>
      </c>
      <c r="S78" s="241"/>
      <c r="T78" s="15">
        <v>3.365745807368632E-17</v>
      </c>
      <c r="U78" s="15">
        <v>3.1786645071035656E-17</v>
      </c>
      <c r="V78" s="15">
        <v>3.2197559689265723E-17</v>
      </c>
      <c r="W78" s="15">
        <v>3.2415678060915319E-17</v>
      </c>
      <c r="X78" s="15">
        <v>3.2576781577830326E-17</v>
      </c>
      <c r="Y78" s="208"/>
      <c r="Z78" s="15">
        <v>3.1927173073311978E-17</v>
      </c>
      <c r="AA78" s="15">
        <v>3.1756210449030938E-17</v>
      </c>
      <c r="AB78" s="15">
        <v>3.2096734808023688E-17</v>
      </c>
      <c r="AC78" s="15">
        <v>3.2358047579920802E-17</v>
      </c>
      <c r="AD78" s="15">
        <v>3.2575583905241051E-17</v>
      </c>
      <c r="AE78" s="241"/>
      <c r="AF78" s="24">
        <v>4.8231230192340821E-17</v>
      </c>
      <c r="AG78" s="24">
        <v>1.1362414001554249E-16</v>
      </c>
      <c r="AH78" s="24">
        <v>1.7313964894817291E-16</v>
      </c>
      <c r="AI78" s="24">
        <v>2.2524493605072973E-16</v>
      </c>
      <c r="AJ78" s="24">
        <v>2.6826673267977772E-16</v>
      </c>
      <c r="AK78" s="241"/>
      <c r="AL78" s="24"/>
      <c r="AM78" s="24"/>
      <c r="AN78" s="24"/>
      <c r="AO78" s="24"/>
      <c r="AP78" s="24"/>
      <c r="AQ78" s="241"/>
      <c r="AR78" s="24"/>
      <c r="AS78" s="24"/>
      <c r="AT78" s="24"/>
      <c r="AU78" s="24"/>
      <c r="AV78" s="24"/>
      <c r="AW78" s="241"/>
      <c r="AX78" s="24"/>
      <c r="AY78" s="24"/>
      <c r="AZ78" s="24"/>
      <c r="BA78" s="24"/>
      <c r="BB78" s="24"/>
      <c r="BC78" s="241"/>
      <c r="BD78" s="24"/>
      <c r="BE78" s="24"/>
      <c r="BF78" s="24"/>
      <c r="BG78" s="24"/>
      <c r="BH78" s="24"/>
      <c r="BI78" s="241"/>
      <c r="BJ78" s="24"/>
      <c r="BK78" s="24"/>
      <c r="BL78" s="24"/>
      <c r="BM78" s="24"/>
      <c r="BN78" s="24"/>
      <c r="BO78" s="241"/>
      <c r="BP78" s="24"/>
      <c r="BQ78" s="24"/>
      <c r="BR78" s="24"/>
      <c r="BS78" s="24"/>
      <c r="BT78" s="24"/>
      <c r="BU78" s="241"/>
      <c r="BV78" s="24"/>
      <c r="BW78" s="24"/>
      <c r="BX78" s="24"/>
      <c r="BY78" s="24"/>
      <c r="BZ78" s="24"/>
      <c r="CA78" s="241"/>
      <c r="CB78" s="24"/>
      <c r="CC78" s="24"/>
      <c r="CD78" s="24"/>
      <c r="CE78" s="24"/>
      <c r="CF78" s="24"/>
      <c r="CG78" s="241"/>
      <c r="CH78" s="24"/>
      <c r="CI78" s="24"/>
      <c r="CJ78" s="24"/>
      <c r="CK78" s="24"/>
      <c r="CL78" s="24"/>
      <c r="CM78" s="241"/>
    </row>
    <row r="79" spans="1:91" s="281" customFormat="1" ht="12.75" customHeight="1" x14ac:dyDescent="0.2">
      <c r="A79" s="380" t="s">
        <v>99</v>
      </c>
      <c r="B79" s="143"/>
      <c r="C79" s="143"/>
      <c r="D79" s="143"/>
      <c r="E79" s="143"/>
      <c r="F79" s="143"/>
      <c r="G79" s="241"/>
      <c r="H79" s="143"/>
      <c r="I79" s="143"/>
      <c r="J79" s="143"/>
      <c r="K79" s="143"/>
      <c r="L79" s="143"/>
      <c r="M79" s="241"/>
      <c r="N79" s="15">
        <v>2.0911040616679608E-11</v>
      </c>
      <c r="O79" s="15">
        <v>1.9987937583176166E-11</v>
      </c>
      <c r="P79" s="15">
        <v>1.9957264464682292E-11</v>
      </c>
      <c r="Q79" s="15">
        <v>1.9915840907165734E-11</v>
      </c>
      <c r="R79" s="15">
        <v>1.9884208025993304E-11</v>
      </c>
      <c r="S79" s="241"/>
      <c r="T79" s="15">
        <v>2.0207477725488399E-11</v>
      </c>
      <c r="U79" s="15">
        <v>1.8792928704836029E-11</v>
      </c>
      <c r="V79" s="15">
        <v>1.8801414398233234E-11</v>
      </c>
      <c r="W79" s="15">
        <v>1.8757285601802092E-11</v>
      </c>
      <c r="X79" s="15">
        <v>1.8725898210013493E-11</v>
      </c>
      <c r="Y79" s="208"/>
      <c r="Z79" s="15">
        <v>1.9363350361097951E-11</v>
      </c>
      <c r="AA79" s="15">
        <v>1.8670651352820804E-11</v>
      </c>
      <c r="AB79" s="15">
        <v>1.8586900060377194E-11</v>
      </c>
      <c r="AC79" s="15">
        <v>1.8524607146217413E-11</v>
      </c>
      <c r="AD79" s="15">
        <v>1.8460164327265399E-11</v>
      </c>
      <c r="AE79" s="241"/>
      <c r="AF79" s="24">
        <v>1.9343503954576506E-11</v>
      </c>
      <c r="AG79" s="24">
        <v>1.8679968652555206E-11</v>
      </c>
      <c r="AH79" s="24">
        <v>1.8606260830351891E-11</v>
      </c>
      <c r="AI79" s="24">
        <v>1.8531697047726111E-11</v>
      </c>
      <c r="AJ79" s="24">
        <v>1.8439586938671518E-11</v>
      </c>
      <c r="AK79" s="241"/>
      <c r="AL79" s="24"/>
      <c r="AM79" s="24"/>
      <c r="AN79" s="24"/>
      <c r="AO79" s="24"/>
      <c r="AP79" s="24"/>
      <c r="AQ79" s="241"/>
      <c r="AR79" s="24"/>
      <c r="AS79" s="24"/>
      <c r="AT79" s="24"/>
      <c r="AU79" s="24"/>
      <c r="AV79" s="24"/>
      <c r="AW79" s="241"/>
      <c r="AX79" s="24"/>
      <c r="AY79" s="24"/>
      <c r="AZ79" s="24"/>
      <c r="BA79" s="24"/>
      <c r="BB79" s="24"/>
      <c r="BC79" s="241"/>
      <c r="BD79" s="24"/>
      <c r="BE79" s="24"/>
      <c r="BF79" s="24"/>
      <c r="BG79" s="24"/>
      <c r="BH79" s="24"/>
      <c r="BI79" s="241"/>
      <c r="BJ79" s="24"/>
      <c r="BK79" s="24"/>
      <c r="BL79" s="24"/>
      <c r="BM79" s="24"/>
      <c r="BN79" s="24"/>
      <c r="BO79" s="241"/>
      <c r="BP79" s="24"/>
      <c r="BQ79" s="24"/>
      <c r="BR79" s="24"/>
      <c r="BS79" s="24"/>
      <c r="BT79" s="24"/>
      <c r="BU79" s="241"/>
      <c r="BV79" s="24"/>
      <c r="BW79" s="24"/>
      <c r="BX79" s="24"/>
      <c r="BY79" s="24"/>
      <c r="BZ79" s="24"/>
      <c r="CA79" s="241"/>
      <c r="CB79" s="24"/>
      <c r="CC79" s="24"/>
      <c r="CD79" s="24"/>
      <c r="CE79" s="24"/>
      <c r="CF79" s="24"/>
      <c r="CG79" s="241"/>
      <c r="CH79" s="24"/>
      <c r="CI79" s="24"/>
      <c r="CJ79" s="24"/>
      <c r="CK79" s="24"/>
      <c r="CL79" s="24"/>
      <c r="CM79" s="241"/>
    </row>
    <row r="80" spans="1:91" s="281" customFormat="1" ht="12.75" customHeight="1" x14ac:dyDescent="0.2">
      <c r="A80" s="380" t="s">
        <v>98</v>
      </c>
      <c r="B80" s="143"/>
      <c r="C80" s="143"/>
      <c r="D80" s="143"/>
      <c r="E80" s="143"/>
      <c r="F80" s="143"/>
      <c r="G80" s="241"/>
      <c r="H80" s="143"/>
      <c r="I80" s="143"/>
      <c r="J80" s="143"/>
      <c r="K80" s="143"/>
      <c r="L80" s="143"/>
      <c r="M80" s="241"/>
      <c r="N80" s="15">
        <v>4.0337794426301649E-13</v>
      </c>
      <c r="O80" s="15">
        <v>3.9017686405109195E-13</v>
      </c>
      <c r="P80" s="15">
        <v>3.8958324607797084E-13</v>
      </c>
      <c r="Q80" s="15">
        <v>3.8887499722308344E-13</v>
      </c>
      <c r="R80" s="15">
        <v>3.8826264049547804E-13</v>
      </c>
      <c r="S80" s="241"/>
      <c r="T80" s="15">
        <v>3.9158677075328953E-13</v>
      </c>
      <c r="U80" s="15">
        <v>3.6957726097380983E-13</v>
      </c>
      <c r="V80" s="15">
        <v>3.6948675207253058E-13</v>
      </c>
      <c r="W80" s="15">
        <v>3.68464541735304E-13</v>
      </c>
      <c r="X80" s="15">
        <v>3.6777656082800773E-13</v>
      </c>
      <c r="Y80" s="208"/>
      <c r="Z80" s="15">
        <v>3.7808494428922085E-13</v>
      </c>
      <c r="AA80" s="15">
        <v>3.677719238459426E-13</v>
      </c>
      <c r="AB80" s="15">
        <v>3.6617683431653069E-13</v>
      </c>
      <c r="AC80" s="15">
        <v>3.6489074983477926E-13</v>
      </c>
      <c r="AD80" s="15">
        <v>3.636623367499431E-13</v>
      </c>
      <c r="AE80" s="241"/>
      <c r="AF80" s="24">
        <v>3.7778796440578862E-13</v>
      </c>
      <c r="AG80" s="24">
        <v>3.6787815755032155E-13</v>
      </c>
      <c r="AH80" s="24">
        <v>3.6638390184700018E-13</v>
      </c>
      <c r="AI80" s="24">
        <v>3.6507283152094295E-13</v>
      </c>
      <c r="AJ80" s="24">
        <v>3.6340039765059666E-13</v>
      </c>
      <c r="AK80" s="241"/>
      <c r="AL80" s="24"/>
      <c r="AM80" s="24"/>
      <c r="AN80" s="24"/>
      <c r="AO80" s="24"/>
      <c r="AP80" s="24"/>
      <c r="AQ80" s="241"/>
      <c r="AR80" s="24"/>
      <c r="AS80" s="24"/>
      <c r="AT80" s="24"/>
      <c r="AU80" s="24"/>
      <c r="AV80" s="24"/>
      <c r="AW80" s="241"/>
      <c r="AX80" s="24"/>
      <c r="AY80" s="24"/>
      <c r="AZ80" s="24"/>
      <c r="BA80" s="24"/>
      <c r="BB80" s="24"/>
      <c r="BC80" s="241"/>
      <c r="BD80" s="24"/>
      <c r="BE80" s="24"/>
      <c r="BF80" s="24"/>
      <c r="BG80" s="24"/>
      <c r="BH80" s="24"/>
      <c r="BI80" s="241"/>
      <c r="BJ80" s="24"/>
      <c r="BK80" s="24"/>
      <c r="BL80" s="24"/>
      <c r="BM80" s="24"/>
      <c r="BN80" s="24"/>
      <c r="BO80" s="241"/>
      <c r="BP80" s="24"/>
      <c r="BQ80" s="24"/>
      <c r="BR80" s="24"/>
      <c r="BS80" s="24"/>
      <c r="BT80" s="24"/>
      <c r="BU80" s="241"/>
      <c r="BV80" s="24"/>
      <c r="BW80" s="24"/>
      <c r="BX80" s="24"/>
      <c r="BY80" s="24"/>
      <c r="BZ80" s="24"/>
      <c r="CA80" s="241"/>
      <c r="CB80" s="24"/>
      <c r="CC80" s="24"/>
      <c r="CD80" s="24"/>
      <c r="CE80" s="24"/>
      <c r="CF80" s="24"/>
      <c r="CG80" s="241"/>
      <c r="CH80" s="24"/>
      <c r="CI80" s="24"/>
      <c r="CJ80" s="24"/>
      <c r="CK80" s="24"/>
      <c r="CL80" s="24"/>
      <c r="CM80" s="241"/>
    </row>
    <row r="81" spans="1:91" s="281" customFormat="1" ht="12.75" customHeight="1" x14ac:dyDescent="0.2">
      <c r="A81" s="380" t="s">
        <v>100</v>
      </c>
      <c r="B81" s="143"/>
      <c r="C81" s="143"/>
      <c r="D81" s="143"/>
      <c r="E81" s="143"/>
      <c r="F81" s="143"/>
      <c r="G81" s="241"/>
      <c r="H81" s="143"/>
      <c r="I81" s="143"/>
      <c r="J81" s="143"/>
      <c r="K81" s="143"/>
      <c r="L81" s="143"/>
      <c r="M81" s="241"/>
      <c r="N81" s="15">
        <v>7.6729826417399718E-9</v>
      </c>
      <c r="O81" s="15">
        <v>7.6639097746862014E-9</v>
      </c>
      <c r="P81" s="15">
        <v>7.6508348290105645E-9</v>
      </c>
      <c r="Q81" s="15">
        <v>7.6393733057875227E-9</v>
      </c>
      <c r="R81" s="15">
        <v>7.6296309293037212E-9</v>
      </c>
      <c r="S81" s="241"/>
      <c r="T81" s="15">
        <v>7.5270679045384541E-9</v>
      </c>
      <c r="U81" s="15">
        <v>7.3756418948497181E-9</v>
      </c>
      <c r="V81" s="15">
        <v>7.3520261877604801E-9</v>
      </c>
      <c r="W81" s="15">
        <v>7.3335845802545317E-9</v>
      </c>
      <c r="X81" s="15">
        <v>7.3196237416248124E-9</v>
      </c>
      <c r="Y81" s="208"/>
      <c r="Z81" s="15">
        <v>7.3861594473644201E-9</v>
      </c>
      <c r="AA81" s="15">
        <v>7.3540382030722801E-9</v>
      </c>
      <c r="AB81" s="15">
        <v>7.3240367912668563E-9</v>
      </c>
      <c r="AC81" s="15">
        <v>7.2994153947211763E-9</v>
      </c>
      <c r="AD81" s="15">
        <v>7.2771474036273676E-9</v>
      </c>
      <c r="AE81" s="241"/>
      <c r="AF81" s="24">
        <v>7.3862198124292983E-9</v>
      </c>
      <c r="AG81" s="24">
        <v>7.3479611110051184E-9</v>
      </c>
      <c r="AH81" s="24">
        <v>7.3125745782507068E-9</v>
      </c>
      <c r="AI81" s="24">
        <v>7.281352619696746E-9</v>
      </c>
      <c r="AJ81" s="24">
        <v>7.2542045193393725E-9</v>
      </c>
      <c r="AK81" s="241"/>
      <c r="AL81" s="24"/>
      <c r="AM81" s="24"/>
      <c r="AN81" s="24"/>
      <c r="AO81" s="24"/>
      <c r="AP81" s="24"/>
      <c r="AQ81" s="241"/>
      <c r="AR81" s="24"/>
      <c r="AS81" s="24"/>
      <c r="AT81" s="24"/>
      <c r="AU81" s="24"/>
      <c r="AV81" s="24"/>
      <c r="AW81" s="241"/>
      <c r="AX81" s="24"/>
      <c r="AY81" s="24"/>
      <c r="AZ81" s="24"/>
      <c r="BA81" s="24"/>
      <c r="BB81" s="24"/>
      <c r="BC81" s="241"/>
      <c r="BD81" s="24"/>
      <c r="BE81" s="24"/>
      <c r="BF81" s="24"/>
      <c r="BG81" s="24"/>
      <c r="BH81" s="24"/>
      <c r="BI81" s="241"/>
      <c r="BJ81" s="24"/>
      <c r="BK81" s="24"/>
      <c r="BL81" s="24"/>
      <c r="BM81" s="24"/>
      <c r="BN81" s="24"/>
      <c r="BO81" s="241"/>
      <c r="BP81" s="24"/>
      <c r="BQ81" s="24"/>
      <c r="BR81" s="24"/>
      <c r="BS81" s="24"/>
      <c r="BT81" s="24"/>
      <c r="BU81" s="241"/>
      <c r="BV81" s="24"/>
      <c r="BW81" s="24"/>
      <c r="BX81" s="24"/>
      <c r="BY81" s="24"/>
      <c r="BZ81" s="24"/>
      <c r="CA81" s="241"/>
      <c r="CB81" s="24"/>
      <c r="CC81" s="24"/>
      <c r="CD81" s="24"/>
      <c r="CE81" s="24"/>
      <c r="CF81" s="24"/>
      <c r="CG81" s="241"/>
      <c r="CH81" s="24"/>
      <c r="CI81" s="24"/>
      <c r="CJ81" s="24"/>
      <c r="CK81" s="24"/>
      <c r="CL81" s="24"/>
      <c r="CM81" s="241"/>
    </row>
    <row r="82" spans="1:91" s="281" customFormat="1" ht="12.75" customHeight="1" x14ac:dyDescent="0.2">
      <c r="A82" s="381" t="s">
        <v>34</v>
      </c>
      <c r="B82" s="143"/>
      <c r="C82" s="143"/>
      <c r="D82" s="143"/>
      <c r="E82" s="143"/>
      <c r="F82" s="143"/>
      <c r="G82" s="241"/>
      <c r="H82" s="143"/>
      <c r="I82" s="143"/>
      <c r="J82" s="143"/>
      <c r="K82" s="143"/>
      <c r="L82" s="143"/>
      <c r="M82" s="241"/>
      <c r="N82" s="24">
        <v>4.5718834198518431E-15</v>
      </c>
      <c r="O82" s="24">
        <v>4.4328732670454753E-15</v>
      </c>
      <c r="P82" s="24">
        <v>4.4339474450927983E-15</v>
      </c>
      <c r="Q82" s="24">
        <v>4.4318547137229497E-15</v>
      </c>
      <c r="R82" s="24">
        <v>4.4297146696405783E-15</v>
      </c>
      <c r="S82" s="241"/>
      <c r="T82" s="24">
        <v>4.5150004678936113E-15</v>
      </c>
      <c r="U82" s="24">
        <v>4.3509095676213063E-15</v>
      </c>
      <c r="V82" s="24">
        <v>4.366025102318884E-15</v>
      </c>
      <c r="W82" s="24">
        <v>4.3677650753476459E-15</v>
      </c>
      <c r="X82" s="24">
        <v>4.3689094851692623E-15</v>
      </c>
      <c r="Y82" s="208"/>
      <c r="Z82" s="24">
        <v>4.4369968594364645E-15</v>
      </c>
      <c r="AA82" s="24">
        <v>4.3488504892090245E-15</v>
      </c>
      <c r="AB82" s="24">
        <v>4.3549137847969808E-15</v>
      </c>
      <c r="AC82" s="24">
        <v>4.3580838734378654E-15</v>
      </c>
      <c r="AD82" s="24">
        <v>4.3607474923810553E-15</v>
      </c>
      <c r="AE82" s="241"/>
      <c r="AF82" s="24">
        <v>4.4400338204852944E-15</v>
      </c>
      <c r="AG82" s="24">
        <v>4.3749294755984405E-15</v>
      </c>
      <c r="AH82" s="24">
        <v>4.3960066847326393E-15</v>
      </c>
      <c r="AI82" s="24">
        <v>4.4138805630189625E-15</v>
      </c>
      <c r="AJ82" s="24">
        <v>4.4261010145712759E-15</v>
      </c>
      <c r="AK82" s="241"/>
      <c r="AL82" s="24"/>
      <c r="AM82" s="24"/>
      <c r="AN82" s="24"/>
      <c r="AO82" s="24"/>
      <c r="AP82" s="24"/>
      <c r="AQ82" s="241"/>
      <c r="AR82" s="24"/>
      <c r="AS82" s="24"/>
      <c r="AT82" s="24"/>
      <c r="AU82" s="24"/>
      <c r="AV82" s="24"/>
      <c r="AW82" s="241"/>
      <c r="AX82" s="24"/>
      <c r="AY82" s="24"/>
      <c r="AZ82" s="24"/>
      <c r="BA82" s="24"/>
      <c r="BB82" s="24"/>
      <c r="BC82" s="241"/>
      <c r="BD82" s="24"/>
      <c r="BE82" s="24"/>
      <c r="BF82" s="24"/>
      <c r="BG82" s="24"/>
      <c r="BH82" s="24"/>
      <c r="BI82" s="241"/>
      <c r="BJ82" s="24"/>
      <c r="BK82" s="24"/>
      <c r="BL82" s="24"/>
      <c r="BM82" s="24"/>
      <c r="BN82" s="24"/>
      <c r="BO82" s="241"/>
      <c r="BP82" s="24"/>
      <c r="BQ82" s="24"/>
      <c r="BR82" s="24"/>
      <c r="BS82" s="24"/>
      <c r="BT82" s="24"/>
      <c r="BU82" s="241"/>
      <c r="BV82" s="24"/>
      <c r="BW82" s="24"/>
      <c r="BX82" s="24"/>
      <c r="BY82" s="24"/>
      <c r="BZ82" s="24"/>
      <c r="CA82" s="241"/>
      <c r="CB82" s="24"/>
      <c r="CC82" s="24"/>
      <c r="CD82" s="24"/>
      <c r="CE82" s="24"/>
      <c r="CF82" s="24"/>
      <c r="CG82" s="241"/>
      <c r="CH82" s="24"/>
      <c r="CI82" s="24"/>
      <c r="CJ82" s="24"/>
      <c r="CK82" s="24"/>
      <c r="CL82" s="24"/>
      <c r="CM82" s="241"/>
    </row>
    <row r="83" spans="1:91" s="281" customFormat="1" ht="12.75" customHeight="1" x14ac:dyDescent="0.2">
      <c r="A83" s="381" t="s">
        <v>101</v>
      </c>
      <c r="B83" s="143"/>
      <c r="C83" s="143"/>
      <c r="D83" s="143"/>
      <c r="E83" s="143"/>
      <c r="F83" s="143"/>
      <c r="G83" s="241"/>
      <c r="H83" s="143"/>
      <c r="I83" s="143"/>
      <c r="J83" s="143"/>
      <c r="K83" s="143"/>
      <c r="L83" s="143"/>
      <c r="M83" s="241"/>
      <c r="N83" s="24">
        <v>3.420961028422502E-9</v>
      </c>
      <c r="O83" s="24">
        <v>3.4101717969295004E-9</v>
      </c>
      <c r="P83" s="24">
        <v>3.4037273078391139E-9</v>
      </c>
      <c r="Q83" s="24">
        <v>3.39875547341502E-9</v>
      </c>
      <c r="R83" s="24">
        <v>3.3941475960470233E-9</v>
      </c>
      <c r="S83" s="241"/>
      <c r="T83" s="24">
        <v>3.3531430147466868E-9</v>
      </c>
      <c r="U83" s="24">
        <v>3.2770850821504478E-9</v>
      </c>
      <c r="V83" s="24">
        <v>3.2676672180448029E-9</v>
      </c>
      <c r="W83" s="24">
        <v>3.2598710121549304E-9</v>
      </c>
      <c r="X83" s="24">
        <v>3.2543774706719848E-9</v>
      </c>
      <c r="Y83" s="208"/>
      <c r="Z83" s="24">
        <v>3.286738431043332E-9</v>
      </c>
      <c r="AA83" s="24">
        <v>3.267439001413993E-9</v>
      </c>
      <c r="AB83" s="24">
        <v>3.2538827571661779E-9</v>
      </c>
      <c r="AC83" s="24">
        <v>3.2437067232434368E-9</v>
      </c>
      <c r="AD83" s="24">
        <v>3.2340543616087484E-9</v>
      </c>
      <c r="AE83" s="241"/>
      <c r="AF83" s="24">
        <v>3.2853649666064422E-9</v>
      </c>
      <c r="AG83" s="24">
        <v>3.2653937491966691E-9</v>
      </c>
      <c r="AH83" s="24">
        <v>3.249844213734885E-9</v>
      </c>
      <c r="AI83" s="24">
        <v>3.2370457861215881E-9</v>
      </c>
      <c r="AJ83" s="24">
        <v>3.2254023348218164E-9</v>
      </c>
      <c r="AK83" s="241"/>
      <c r="AL83" s="24"/>
      <c r="AM83" s="24"/>
      <c r="AN83" s="24"/>
      <c r="AO83" s="24"/>
      <c r="AP83" s="24"/>
      <c r="AQ83" s="241"/>
      <c r="AR83" s="24"/>
      <c r="AS83" s="24"/>
      <c r="AT83" s="24"/>
      <c r="AU83" s="24"/>
      <c r="AV83" s="24"/>
      <c r="AW83" s="241"/>
      <c r="AX83" s="24"/>
      <c r="AY83" s="24"/>
      <c r="AZ83" s="24"/>
      <c r="BA83" s="24"/>
      <c r="BB83" s="24"/>
      <c r="BC83" s="241"/>
      <c r="BD83" s="24"/>
      <c r="BE83" s="24"/>
      <c r="BF83" s="24"/>
      <c r="BG83" s="24"/>
      <c r="BH83" s="24"/>
      <c r="BI83" s="241"/>
      <c r="BJ83" s="24"/>
      <c r="BK83" s="24"/>
      <c r="BL83" s="24"/>
      <c r="BM83" s="24"/>
      <c r="BN83" s="24"/>
      <c r="BO83" s="241"/>
      <c r="BP83" s="24"/>
      <c r="BQ83" s="24"/>
      <c r="BR83" s="24"/>
      <c r="BS83" s="24"/>
      <c r="BT83" s="24"/>
      <c r="BU83" s="241"/>
      <c r="BV83" s="24"/>
      <c r="BW83" s="24"/>
      <c r="BX83" s="24"/>
      <c r="BY83" s="24"/>
      <c r="BZ83" s="24"/>
      <c r="CA83" s="241"/>
      <c r="CB83" s="24"/>
      <c r="CC83" s="24"/>
      <c r="CD83" s="24"/>
      <c r="CE83" s="24"/>
      <c r="CF83" s="24"/>
      <c r="CG83" s="241"/>
      <c r="CH83" s="24"/>
      <c r="CI83" s="24"/>
      <c r="CJ83" s="24"/>
      <c r="CK83" s="24"/>
      <c r="CL83" s="24"/>
      <c r="CM83" s="241"/>
    </row>
    <row r="84" spans="1:91" s="281" customFormat="1" ht="12.75" customHeight="1" x14ac:dyDescent="0.2">
      <c r="A84" s="166" t="s">
        <v>41</v>
      </c>
      <c r="B84" s="144"/>
      <c r="C84" s="144"/>
      <c r="D84" s="144"/>
      <c r="E84" s="144"/>
      <c r="F84" s="144"/>
      <c r="G84" s="241"/>
      <c r="H84" s="144"/>
      <c r="I84" s="144"/>
      <c r="J84" s="144"/>
      <c r="K84" s="144"/>
      <c r="L84" s="144"/>
      <c r="M84" s="241"/>
      <c r="N84" s="180">
        <v>1.5412978232316101E-14</v>
      </c>
      <c r="O84" s="180">
        <v>1.3112583152293811E-14</v>
      </c>
      <c r="P84" s="180">
        <v>1.309279766665119E-14</v>
      </c>
      <c r="Q84" s="180">
        <v>1.3032513410022575E-14</v>
      </c>
      <c r="R84" s="180">
        <v>1.2992096084585934E-14</v>
      </c>
      <c r="S84" s="241"/>
      <c r="T84" s="180">
        <v>1.4403191567937086E-14</v>
      </c>
      <c r="U84" s="180">
        <v>1.1562417149816622E-14</v>
      </c>
      <c r="V84" s="180">
        <v>1.1662738303101533E-14</v>
      </c>
      <c r="W84" s="180">
        <v>1.1592030506819145E-14</v>
      </c>
      <c r="X84" s="180">
        <v>1.154240280651403E-14</v>
      </c>
      <c r="Y84" s="208"/>
      <c r="Z84" s="180">
        <v>1.3052932600461194E-14</v>
      </c>
      <c r="AA84" s="180">
        <v>1.1382225981416445E-14</v>
      </c>
      <c r="AB84" s="180">
        <v>1.1272365262898937E-14</v>
      </c>
      <c r="AC84" s="180">
        <v>1.1172778716158127E-14</v>
      </c>
      <c r="AD84" s="180">
        <v>1.1091901305161905E-14</v>
      </c>
      <c r="AE84" s="241"/>
      <c r="AF84" s="180">
        <v>1.3033034620618019E-14</v>
      </c>
      <c r="AG84" s="180">
        <v>1.1482439501570666E-14</v>
      </c>
      <c r="AH84" s="180">
        <v>1.1432618067461678E-14</v>
      </c>
      <c r="AI84" s="180">
        <v>1.1382270747146112E-14</v>
      </c>
      <c r="AJ84" s="180">
        <v>1.1262801677756512E-14</v>
      </c>
      <c r="AK84" s="241"/>
      <c r="AL84" s="180"/>
      <c r="AM84" s="180"/>
      <c r="AN84" s="180"/>
      <c r="AO84" s="180"/>
      <c r="AP84" s="180"/>
      <c r="AQ84" s="241"/>
      <c r="AR84" s="180"/>
      <c r="AS84" s="180"/>
      <c r="AT84" s="180"/>
      <c r="AU84" s="180"/>
      <c r="AV84" s="180"/>
      <c r="AW84" s="241"/>
      <c r="AX84" s="180"/>
      <c r="AY84" s="180"/>
      <c r="AZ84" s="180"/>
      <c r="BA84" s="180"/>
      <c r="BB84" s="180"/>
      <c r="BC84" s="241"/>
      <c r="BD84" s="180"/>
      <c r="BE84" s="180"/>
      <c r="BF84" s="180"/>
      <c r="BG84" s="180"/>
      <c r="BH84" s="180"/>
      <c r="BI84" s="241"/>
      <c r="BJ84" s="180"/>
      <c r="BK84" s="180"/>
      <c r="BL84" s="180"/>
      <c r="BM84" s="180"/>
      <c r="BN84" s="180"/>
      <c r="BO84" s="241"/>
      <c r="BP84" s="180"/>
      <c r="BQ84" s="180"/>
      <c r="BR84" s="180"/>
      <c r="BS84" s="180"/>
      <c r="BT84" s="180"/>
      <c r="BU84" s="241"/>
      <c r="BV84" s="180"/>
      <c r="BW84" s="180"/>
      <c r="BX84" s="180"/>
      <c r="BY84" s="180"/>
      <c r="BZ84" s="180"/>
      <c r="CA84" s="241"/>
      <c r="CB84" s="180"/>
      <c r="CC84" s="180"/>
      <c r="CD84" s="180"/>
      <c r="CE84" s="180"/>
      <c r="CF84" s="180"/>
      <c r="CG84" s="241"/>
      <c r="CH84" s="180"/>
      <c r="CI84" s="180"/>
      <c r="CJ84" s="180"/>
      <c r="CK84" s="180"/>
      <c r="CL84" s="180"/>
      <c r="CM84" s="241"/>
    </row>
    <row r="85" spans="1:91" s="281" customFormat="1" ht="12.75" customHeight="1" x14ac:dyDescent="0.2">
      <c r="A85" s="166" t="s">
        <v>30</v>
      </c>
      <c r="B85" s="144"/>
      <c r="C85" s="144"/>
      <c r="D85" s="144"/>
      <c r="E85" s="144"/>
      <c r="F85" s="144"/>
      <c r="G85" s="241"/>
      <c r="H85" s="144"/>
      <c r="I85" s="144"/>
      <c r="J85" s="144"/>
      <c r="K85" s="144"/>
      <c r="L85" s="144"/>
      <c r="M85" s="241"/>
      <c r="N85" s="180">
        <v>4.038780408961221E-13</v>
      </c>
      <c r="O85" s="180">
        <v>3.5917075591065653E-13</v>
      </c>
      <c r="P85" s="180">
        <v>3.5877666333290924E-13</v>
      </c>
      <c r="Q85" s="180">
        <v>3.5746894034858545E-13</v>
      </c>
      <c r="R85" s="180">
        <v>3.5655752533909824E-13</v>
      </c>
      <c r="S85" s="241"/>
      <c r="T85" s="180">
        <v>3.829848646779938E-13</v>
      </c>
      <c r="U85" s="180">
        <v>3.2676831166480018E-13</v>
      </c>
      <c r="V85" s="180">
        <v>3.2847712339095568E-13</v>
      </c>
      <c r="W85" s="180">
        <v>3.2705728867384474E-13</v>
      </c>
      <c r="X85" s="180">
        <v>3.258678365998502E-13</v>
      </c>
      <c r="Y85" s="208"/>
      <c r="Z85" s="180">
        <v>3.555798880815291E-13</v>
      </c>
      <c r="AA85" s="180">
        <v>3.2286314119518704E-13</v>
      </c>
      <c r="AB85" s="180">
        <v>3.2046724314399465E-13</v>
      </c>
      <c r="AC85" s="180">
        <v>3.1827915733943741E-13</v>
      </c>
      <c r="AD85" s="180">
        <v>3.1645424463058855E-13</v>
      </c>
      <c r="AE85" s="241"/>
      <c r="AF85" s="180">
        <v>3.5498265440194435E-13</v>
      </c>
      <c r="AG85" s="180">
        <v>3.2396882879431524E-13</v>
      </c>
      <c r="AH85" s="180">
        <v>3.2217377773660598E-13</v>
      </c>
      <c r="AI85" s="180">
        <v>3.2036391215385758E-13</v>
      </c>
      <c r="AJ85" s="180">
        <v>3.1757899935059438E-13</v>
      </c>
      <c r="AK85" s="241"/>
      <c r="AL85" s="180"/>
      <c r="AM85" s="180"/>
      <c r="AN85" s="180"/>
      <c r="AO85" s="180"/>
      <c r="AP85" s="180"/>
      <c r="AQ85" s="241"/>
      <c r="AR85" s="180"/>
      <c r="AS85" s="180"/>
      <c r="AT85" s="180"/>
      <c r="AU85" s="180"/>
      <c r="AV85" s="180"/>
      <c r="AW85" s="241"/>
      <c r="AX85" s="180"/>
      <c r="AY85" s="180"/>
      <c r="AZ85" s="180"/>
      <c r="BA85" s="180"/>
      <c r="BB85" s="180"/>
      <c r="BC85" s="241"/>
      <c r="BD85" s="180"/>
      <c r="BE85" s="180"/>
      <c r="BF85" s="180"/>
      <c r="BG85" s="180"/>
      <c r="BH85" s="180"/>
      <c r="BI85" s="241"/>
      <c r="BJ85" s="180"/>
      <c r="BK85" s="180"/>
      <c r="BL85" s="180"/>
      <c r="BM85" s="180"/>
      <c r="BN85" s="180"/>
      <c r="BO85" s="241"/>
      <c r="BP85" s="180"/>
      <c r="BQ85" s="180"/>
      <c r="BR85" s="180"/>
      <c r="BS85" s="180"/>
      <c r="BT85" s="180"/>
      <c r="BU85" s="241"/>
      <c r="BV85" s="180"/>
      <c r="BW85" s="180"/>
      <c r="BX85" s="180"/>
      <c r="BY85" s="180"/>
      <c r="BZ85" s="180"/>
      <c r="CA85" s="241"/>
      <c r="CB85" s="180"/>
      <c r="CC85" s="180"/>
      <c r="CD85" s="180"/>
      <c r="CE85" s="180"/>
      <c r="CF85" s="180"/>
      <c r="CG85" s="241"/>
      <c r="CH85" s="180"/>
      <c r="CI85" s="180"/>
      <c r="CJ85" s="180"/>
      <c r="CK85" s="180"/>
      <c r="CL85" s="180"/>
      <c r="CM85" s="241"/>
    </row>
    <row r="86" spans="1:91" s="281" customFormat="1" ht="12.75" customHeight="1" x14ac:dyDescent="0.2">
      <c r="A86" s="166" t="s">
        <v>102</v>
      </c>
      <c r="B86" s="144"/>
      <c r="C86" s="144"/>
      <c r="D86" s="144"/>
      <c r="E86" s="144"/>
      <c r="F86" s="144"/>
      <c r="G86" s="241"/>
      <c r="H86" s="144"/>
      <c r="I86" s="144"/>
      <c r="J86" s="144"/>
      <c r="K86" s="144"/>
      <c r="L86" s="144"/>
      <c r="M86" s="241"/>
      <c r="N86" s="180">
        <v>2.0112886390242988E-10</v>
      </c>
      <c r="O86" s="180">
        <v>1.9699880836581153E-10</v>
      </c>
      <c r="P86" s="180">
        <v>1.9660200988212054E-10</v>
      </c>
      <c r="Q86" s="180">
        <v>1.9629785739455337E-10</v>
      </c>
      <c r="R86" s="180">
        <v>1.9599162037994302E-10</v>
      </c>
      <c r="S86" s="241"/>
      <c r="T86" s="180">
        <v>1.9602343635307709E-10</v>
      </c>
      <c r="U86" s="180">
        <v>1.8767923477435908E-10</v>
      </c>
      <c r="V86" s="180">
        <v>1.8729397489329006E-10</v>
      </c>
      <c r="W86" s="180">
        <v>1.8677271586224393E-10</v>
      </c>
      <c r="X86" s="180">
        <v>1.8637879887052206E-10</v>
      </c>
      <c r="Y86" s="208"/>
      <c r="Z86" s="180">
        <v>1.9040277776427531E-10</v>
      </c>
      <c r="AA86" s="180">
        <v>1.8677652722053661E-10</v>
      </c>
      <c r="AB86" s="180">
        <v>1.8587900270249677E-10</v>
      </c>
      <c r="AC86" s="180">
        <v>1.8518605653621446E-10</v>
      </c>
      <c r="AD86" s="180">
        <v>1.8457163812935778E-10</v>
      </c>
      <c r="AE86" s="241"/>
      <c r="AF86" s="180">
        <v>1.9030431058471102E-10</v>
      </c>
      <c r="AG86" s="180">
        <v>1.8677968227554933E-10</v>
      </c>
      <c r="AH86" s="180">
        <v>1.8598258997933721E-10</v>
      </c>
      <c r="AI86" s="180">
        <v>1.8517694254188323E-10</v>
      </c>
      <c r="AJ86" s="180">
        <v>1.8438586689854665E-10</v>
      </c>
      <c r="AK86" s="241"/>
      <c r="AL86" s="180"/>
      <c r="AM86" s="180"/>
      <c r="AN86" s="180"/>
      <c r="AO86" s="180"/>
      <c r="AP86" s="180"/>
      <c r="AQ86" s="241"/>
      <c r="AR86" s="180"/>
      <c r="AS86" s="180"/>
      <c r="AT86" s="180"/>
      <c r="AU86" s="180"/>
      <c r="AV86" s="180"/>
      <c r="AW86" s="241"/>
      <c r="AX86" s="180"/>
      <c r="AY86" s="180"/>
      <c r="AZ86" s="180"/>
      <c r="BA86" s="180"/>
      <c r="BB86" s="180"/>
      <c r="BC86" s="241"/>
      <c r="BD86" s="180"/>
      <c r="BE86" s="180"/>
      <c r="BF86" s="180"/>
      <c r="BG86" s="180"/>
      <c r="BH86" s="180"/>
      <c r="BI86" s="241"/>
      <c r="BJ86" s="180"/>
      <c r="BK86" s="180"/>
      <c r="BL86" s="180"/>
      <c r="BM86" s="180"/>
      <c r="BN86" s="180"/>
      <c r="BO86" s="241"/>
      <c r="BP86" s="180"/>
      <c r="BQ86" s="180"/>
      <c r="BR86" s="180"/>
      <c r="BS86" s="180"/>
      <c r="BT86" s="180"/>
      <c r="BU86" s="241"/>
      <c r="BV86" s="180"/>
      <c r="BW86" s="180"/>
      <c r="BX86" s="180"/>
      <c r="BY86" s="180"/>
      <c r="BZ86" s="180"/>
      <c r="CA86" s="241"/>
      <c r="CB86" s="180"/>
      <c r="CC86" s="180"/>
      <c r="CD86" s="180"/>
      <c r="CE86" s="180"/>
      <c r="CF86" s="180"/>
      <c r="CG86" s="241"/>
      <c r="CH86" s="180"/>
      <c r="CI86" s="180"/>
      <c r="CJ86" s="180"/>
      <c r="CK86" s="180"/>
      <c r="CL86" s="180"/>
      <c r="CM86" s="241"/>
    </row>
    <row r="87" spans="1:91" s="281" customFormat="1" ht="12.75" customHeight="1" x14ac:dyDescent="0.2">
      <c r="A87" s="166" t="s">
        <v>113</v>
      </c>
      <c r="B87" s="144"/>
      <c r="C87" s="144"/>
      <c r="D87" s="144"/>
      <c r="E87" s="144"/>
      <c r="F87" s="144"/>
      <c r="G87" s="241"/>
      <c r="H87" s="144"/>
      <c r="I87" s="144"/>
      <c r="J87" s="144"/>
      <c r="K87" s="144"/>
      <c r="L87" s="144"/>
      <c r="M87" s="241"/>
      <c r="N87" s="180">
        <v>2.5044839385930901E-9</v>
      </c>
      <c r="O87" s="180">
        <v>2.5082941288575455E-9</v>
      </c>
      <c r="P87" s="180">
        <v>2.5038350190166482E-9</v>
      </c>
      <c r="Q87" s="180">
        <v>2.5001821773625046E-9</v>
      </c>
      <c r="R87" s="180">
        <v>2.4971028710073676E-9</v>
      </c>
      <c r="S87" s="241"/>
      <c r="T87" s="180">
        <v>2.4586448050795937E-9</v>
      </c>
      <c r="U87" s="180">
        <v>2.4163051341286329E-9</v>
      </c>
      <c r="V87" s="180">
        <v>2.4082654384543365E-9</v>
      </c>
      <c r="W87" s="180">
        <v>2.4022207826814687E-9</v>
      </c>
      <c r="X87" s="180">
        <v>2.3976991341226547E-9</v>
      </c>
      <c r="Y87" s="208"/>
      <c r="Z87" s="180">
        <v>2.4159427895137138E-9</v>
      </c>
      <c r="AA87" s="180">
        <v>2.4099713095099231E-9</v>
      </c>
      <c r="AB87" s="180">
        <v>2.4005036939625064E-9</v>
      </c>
      <c r="AC87" s="180">
        <v>2.3926950731353495E-9</v>
      </c>
      <c r="AD87" s="180">
        <v>2.3856089263365353E-9</v>
      </c>
      <c r="AE87" s="241"/>
      <c r="AF87" s="180">
        <v>2.4160625576441154E-9</v>
      </c>
      <c r="AG87" s="180">
        <v>2.4090118065795256E-9</v>
      </c>
      <c r="AH87" s="180">
        <v>2.3981491757258197E-9</v>
      </c>
      <c r="AI87" s="180">
        <v>2.3886765376392219E-9</v>
      </c>
      <c r="AJ87" s="180">
        <v>2.3809922836351336E-9</v>
      </c>
      <c r="AK87" s="241"/>
      <c r="AL87" s="180"/>
      <c r="AM87" s="180"/>
      <c r="AN87" s="180"/>
      <c r="AO87" s="180"/>
      <c r="AP87" s="180"/>
      <c r="AQ87" s="241"/>
      <c r="AR87" s="180"/>
      <c r="AS87" s="180"/>
      <c r="AT87" s="180"/>
      <c r="AU87" s="180"/>
      <c r="AV87" s="180"/>
      <c r="AW87" s="241"/>
      <c r="AX87" s="180"/>
      <c r="AY87" s="180"/>
      <c r="AZ87" s="180"/>
      <c r="BA87" s="180"/>
      <c r="BB87" s="180"/>
      <c r="BC87" s="241"/>
      <c r="BD87" s="180"/>
      <c r="BE87" s="180"/>
      <c r="BF87" s="180"/>
      <c r="BG87" s="180"/>
      <c r="BH87" s="180"/>
      <c r="BI87" s="241"/>
      <c r="BJ87" s="180"/>
      <c r="BK87" s="180"/>
      <c r="BL87" s="180"/>
      <c r="BM87" s="180"/>
      <c r="BN87" s="180"/>
      <c r="BO87" s="241"/>
      <c r="BP87" s="180"/>
      <c r="BQ87" s="180"/>
      <c r="BR87" s="180"/>
      <c r="BS87" s="180"/>
      <c r="BT87" s="180"/>
      <c r="BU87" s="241"/>
      <c r="BV87" s="180"/>
      <c r="BW87" s="180"/>
      <c r="BX87" s="180"/>
      <c r="BY87" s="180"/>
      <c r="BZ87" s="180"/>
      <c r="CA87" s="241"/>
      <c r="CB87" s="180"/>
      <c r="CC87" s="180"/>
      <c r="CD87" s="180"/>
      <c r="CE87" s="180"/>
      <c r="CF87" s="180"/>
      <c r="CG87" s="241"/>
      <c r="CH87" s="180"/>
      <c r="CI87" s="180"/>
      <c r="CJ87" s="180"/>
      <c r="CK87" s="180"/>
      <c r="CL87" s="180"/>
      <c r="CM87" s="241"/>
    </row>
    <row r="88" spans="1:91" s="281" customFormat="1" ht="12.75" customHeight="1" x14ac:dyDescent="0.2">
      <c r="A88" s="166" t="s">
        <v>103</v>
      </c>
      <c r="B88" s="144"/>
      <c r="C88" s="144"/>
      <c r="D88" s="144"/>
      <c r="E88" s="144"/>
      <c r="F88" s="144"/>
      <c r="G88" s="241"/>
      <c r="H88" s="144"/>
      <c r="I88" s="144"/>
      <c r="J88" s="144"/>
      <c r="K88" s="144"/>
      <c r="L88" s="144"/>
      <c r="M88" s="241"/>
      <c r="N88" s="180">
        <v>3.928559111024736E-9</v>
      </c>
      <c r="O88" s="180">
        <v>3.9325747092439978E-9</v>
      </c>
      <c r="P88" s="180">
        <v>3.9253387656816347E-9</v>
      </c>
      <c r="Q88" s="180">
        <v>3.9203560676841503E-9</v>
      </c>
      <c r="R88" s="180">
        <v>3.9146315685195803E-9</v>
      </c>
      <c r="S88" s="241"/>
      <c r="T88" s="180">
        <v>3.8585550077521452E-9</v>
      </c>
      <c r="U88" s="180">
        <v>3.7906924529489628E-9</v>
      </c>
      <c r="V88" s="180">
        <v>3.775586472788796E-9</v>
      </c>
      <c r="W88" s="180">
        <v>3.7658596431644039E-9</v>
      </c>
      <c r="X88" s="180">
        <v>3.7572821614098745E-9</v>
      </c>
      <c r="Y88" s="208"/>
      <c r="Z88" s="180">
        <v>3.7925520721202074E-9</v>
      </c>
      <c r="AA88" s="180">
        <v>3.7800392488196107E-9</v>
      </c>
      <c r="AB88" s="180">
        <v>3.7635897081842174E-9</v>
      </c>
      <c r="AC88" s="180">
        <v>3.7492324495770376E-9</v>
      </c>
      <c r="AD88" s="180">
        <v>3.7370405803973799E-9</v>
      </c>
      <c r="AE88" s="241"/>
      <c r="AF88" s="144">
        <v>3.7926830909024868E-9</v>
      </c>
      <c r="AG88" s="144">
        <v>3.7775025492667195E-9</v>
      </c>
      <c r="AH88" s="144">
        <v>3.7581606180991911E-9</v>
      </c>
      <c r="AI88" s="144">
        <v>3.740446213805124E-9</v>
      </c>
      <c r="AJ88" s="144">
        <v>3.7270271164732279E-9</v>
      </c>
      <c r="AK88" s="241"/>
      <c r="AL88" s="144"/>
      <c r="AM88" s="144"/>
      <c r="AN88" s="144"/>
      <c r="AO88" s="144"/>
      <c r="AP88" s="144"/>
      <c r="AQ88" s="241"/>
      <c r="AR88" s="144"/>
      <c r="AS88" s="144"/>
      <c r="AT88" s="144"/>
      <c r="AU88" s="144"/>
      <c r="AV88" s="144"/>
      <c r="AW88" s="241"/>
      <c r="AX88" s="144"/>
      <c r="AY88" s="144"/>
      <c r="AZ88" s="144"/>
      <c r="BA88" s="144"/>
      <c r="BB88" s="144"/>
      <c r="BC88" s="241"/>
      <c r="BD88" s="144"/>
      <c r="BE88" s="144"/>
      <c r="BF88" s="144"/>
      <c r="BG88" s="144"/>
      <c r="BH88" s="144"/>
      <c r="BI88" s="241"/>
      <c r="BJ88" s="144"/>
      <c r="BK88" s="144"/>
      <c r="BL88" s="144"/>
      <c r="BM88" s="144"/>
      <c r="BN88" s="144"/>
      <c r="BO88" s="241"/>
      <c r="BP88" s="144"/>
      <c r="BQ88" s="144"/>
      <c r="BR88" s="144"/>
      <c r="BS88" s="144"/>
      <c r="BT88" s="144"/>
      <c r="BU88" s="241"/>
      <c r="BV88" s="144"/>
      <c r="BW88" s="144"/>
      <c r="BX88" s="144"/>
      <c r="BY88" s="144"/>
      <c r="BZ88" s="144"/>
      <c r="CA88" s="241"/>
      <c r="CB88" s="144"/>
      <c r="CC88" s="144"/>
      <c r="CD88" s="144"/>
      <c r="CE88" s="144"/>
      <c r="CF88" s="144"/>
      <c r="CG88" s="241"/>
      <c r="CH88" s="144"/>
      <c r="CI88" s="144"/>
      <c r="CJ88" s="144"/>
      <c r="CK88" s="144"/>
      <c r="CL88" s="144"/>
      <c r="CM88" s="241"/>
    </row>
    <row r="89" spans="1:91" s="281" customFormat="1" ht="12.75" customHeight="1" x14ac:dyDescent="0.2">
      <c r="A89" s="382" t="s">
        <v>104</v>
      </c>
      <c r="B89" s="143"/>
      <c r="C89" s="143"/>
      <c r="D89" s="143"/>
      <c r="E89" s="143"/>
      <c r="F89" s="143"/>
      <c r="G89" s="241"/>
      <c r="H89" s="143"/>
      <c r="I89" s="143"/>
      <c r="J89" s="143"/>
      <c r="K89" s="143"/>
      <c r="L89" s="143"/>
      <c r="M89" s="241"/>
      <c r="N89" s="15">
        <v>5.8251255824145984E-10</v>
      </c>
      <c r="O89" s="15">
        <v>5.8521528622479853E-10</v>
      </c>
      <c r="P89" s="15">
        <v>5.8422483705813301E-10</v>
      </c>
      <c r="Q89" s="15">
        <v>5.8341251512403438E-10</v>
      </c>
      <c r="R89" s="15">
        <v>5.825939930154971E-10</v>
      </c>
      <c r="S89" s="241"/>
      <c r="T89" s="15">
        <v>5.728269313164978E-10</v>
      </c>
      <c r="U89" s="15">
        <v>5.6531818106196831E-10</v>
      </c>
      <c r="V89" s="15">
        <v>5.6303219475264604E-10</v>
      </c>
      <c r="W89" s="15">
        <v>5.6139833679703083E-10</v>
      </c>
      <c r="X89" s="15">
        <v>5.6021662148427282E-10</v>
      </c>
      <c r="Y89" s="208"/>
      <c r="Z89" s="15">
        <v>5.6442680968890817E-10</v>
      </c>
      <c r="AA89" s="15">
        <v>5.6401030148688341E-10</v>
      </c>
      <c r="AB89" s="15">
        <v>5.6151782241272966E-10</v>
      </c>
      <c r="AC89" s="15">
        <v>5.5943913482070194E-10</v>
      </c>
      <c r="AD89" s="15">
        <v>5.5769559673203593E-10</v>
      </c>
      <c r="AE89" s="241"/>
      <c r="AF89" s="24">
        <v>5.645314458846362E-10</v>
      </c>
      <c r="AG89" s="24">
        <v>5.6371976507711048E-10</v>
      </c>
      <c r="AH89" s="24">
        <v>5.6072840670332599E-10</v>
      </c>
      <c r="AI89" s="24">
        <v>5.582113623885979E-10</v>
      </c>
      <c r="AJ89" s="24">
        <v>5.5623836705154501E-10</v>
      </c>
      <c r="AK89" s="241"/>
      <c r="AL89" s="24"/>
      <c r="AM89" s="24"/>
      <c r="AN89" s="24"/>
      <c r="AO89" s="24"/>
      <c r="AP89" s="24"/>
      <c r="AQ89" s="241"/>
      <c r="AR89" s="24"/>
      <c r="AS89" s="24"/>
      <c r="AT89" s="24"/>
      <c r="AU89" s="24"/>
      <c r="AV89" s="24"/>
      <c r="AW89" s="241"/>
      <c r="AX89" s="24"/>
      <c r="AY89" s="24"/>
      <c r="AZ89" s="24"/>
      <c r="BA89" s="24"/>
      <c r="BB89" s="24"/>
      <c r="BC89" s="241"/>
      <c r="BD89" s="24"/>
      <c r="BE89" s="24"/>
      <c r="BF89" s="24"/>
      <c r="BG89" s="24"/>
      <c r="BH89" s="24"/>
      <c r="BI89" s="241"/>
      <c r="BJ89" s="24"/>
      <c r="BK89" s="24"/>
      <c r="BL89" s="24"/>
      <c r="BM89" s="24"/>
      <c r="BN89" s="24"/>
      <c r="BO89" s="241"/>
      <c r="BP89" s="24"/>
      <c r="BQ89" s="24"/>
      <c r="BR89" s="24"/>
      <c r="BS89" s="24"/>
      <c r="BT89" s="24"/>
      <c r="BU89" s="241"/>
      <c r="BV89" s="24"/>
      <c r="BW89" s="24"/>
      <c r="BX89" s="24"/>
      <c r="BY89" s="24"/>
      <c r="BZ89" s="24"/>
      <c r="CA89" s="241"/>
      <c r="CB89" s="24"/>
      <c r="CC89" s="24"/>
      <c r="CD89" s="24"/>
      <c r="CE89" s="24"/>
      <c r="CF89" s="24"/>
      <c r="CG89" s="241"/>
      <c r="CH89" s="24"/>
      <c r="CI89" s="24"/>
      <c r="CJ89" s="24"/>
      <c r="CK89" s="24"/>
      <c r="CL89" s="24"/>
      <c r="CM89" s="241"/>
    </row>
    <row r="90" spans="1:91" s="281" customFormat="1" ht="12.75" customHeight="1" x14ac:dyDescent="0.2">
      <c r="A90" s="382" t="s">
        <v>105</v>
      </c>
      <c r="B90" s="143"/>
      <c r="C90" s="143"/>
      <c r="D90" s="143"/>
      <c r="E90" s="143"/>
      <c r="F90" s="143"/>
      <c r="G90" s="241"/>
      <c r="H90" s="143"/>
      <c r="I90" s="143"/>
      <c r="J90" s="143"/>
      <c r="K90" s="143"/>
      <c r="L90" s="143"/>
      <c r="M90" s="241"/>
      <c r="N90" s="15">
        <v>8.9927376565057792E-15</v>
      </c>
      <c r="O90" s="15">
        <v>9.01877668071955E-15</v>
      </c>
      <c r="P90" s="15">
        <v>9.0189271627344377E-15</v>
      </c>
      <c r="Q90" s="15">
        <v>9.0177391331361108E-15</v>
      </c>
      <c r="R90" s="15">
        <v>9.017454834382354E-15</v>
      </c>
      <c r="S90" s="241"/>
      <c r="T90" s="15">
        <v>8.9979938434140301E-15</v>
      </c>
      <c r="U90" s="15">
        <v>9.0258868823482001E-15</v>
      </c>
      <c r="V90" s="15">
        <v>9.0211180751005771E-15</v>
      </c>
      <c r="W90" s="15">
        <v>9.0195799059961228E-15</v>
      </c>
      <c r="X90" s="15">
        <v>9.0188774788853577E-15</v>
      </c>
      <c r="Y90" s="208"/>
      <c r="Z90" s="15">
        <v>9.0080238313987372E-15</v>
      </c>
      <c r="AA90" s="15">
        <v>9.0227645499435632E-15</v>
      </c>
      <c r="AB90" s="15">
        <v>9.0208928399366032E-15</v>
      </c>
      <c r="AC90" s="15">
        <v>9.0202433717380477E-15</v>
      </c>
      <c r="AD90" s="15">
        <v>9.0175457319512829E-15</v>
      </c>
      <c r="AE90" s="241"/>
      <c r="AF90" s="24">
        <v>9.0090976844133904E-15</v>
      </c>
      <c r="AG90" s="24">
        <v>9.0249173887345066E-15</v>
      </c>
      <c r="AH90" s="24">
        <v>9.0230662805399634E-15</v>
      </c>
      <c r="AI90" s="24">
        <v>9.0228000360285648E-15</v>
      </c>
      <c r="AJ90" s="24">
        <v>9.0232445768242892E-15</v>
      </c>
      <c r="AK90" s="241"/>
      <c r="AL90" s="24"/>
      <c r="AM90" s="24"/>
      <c r="AN90" s="24"/>
      <c r="AO90" s="24"/>
      <c r="AP90" s="24"/>
      <c r="AQ90" s="241"/>
      <c r="AR90" s="24"/>
      <c r="AS90" s="24"/>
      <c r="AT90" s="24"/>
      <c r="AU90" s="24"/>
      <c r="AV90" s="24"/>
      <c r="AW90" s="241"/>
      <c r="AX90" s="24"/>
      <c r="AY90" s="24"/>
      <c r="AZ90" s="24"/>
      <c r="BA90" s="24"/>
      <c r="BB90" s="24"/>
      <c r="BC90" s="241"/>
      <c r="BD90" s="24"/>
      <c r="BE90" s="24"/>
      <c r="BF90" s="24"/>
      <c r="BG90" s="24"/>
      <c r="BH90" s="24"/>
      <c r="BI90" s="241"/>
      <c r="BJ90" s="24"/>
      <c r="BK90" s="24"/>
      <c r="BL90" s="24"/>
      <c r="BM90" s="24"/>
      <c r="BN90" s="24"/>
      <c r="BO90" s="241"/>
      <c r="BP90" s="24"/>
      <c r="BQ90" s="24"/>
      <c r="BR90" s="24"/>
      <c r="BS90" s="24"/>
      <c r="BT90" s="24"/>
      <c r="BU90" s="241"/>
      <c r="BV90" s="24"/>
      <c r="BW90" s="24"/>
      <c r="BX90" s="24"/>
      <c r="BY90" s="24"/>
      <c r="BZ90" s="24"/>
      <c r="CA90" s="241"/>
      <c r="CB90" s="24"/>
      <c r="CC90" s="24"/>
      <c r="CD90" s="24"/>
      <c r="CE90" s="24"/>
      <c r="CF90" s="24"/>
      <c r="CG90" s="241"/>
      <c r="CH90" s="24"/>
      <c r="CI90" s="24"/>
      <c r="CJ90" s="24"/>
      <c r="CK90" s="24"/>
      <c r="CL90" s="24"/>
      <c r="CM90" s="241"/>
    </row>
    <row r="91" spans="1:91" s="281" customFormat="1" ht="12.75" customHeight="1" x14ac:dyDescent="0.2">
      <c r="A91" s="382" t="s">
        <v>106</v>
      </c>
      <c r="B91" s="143"/>
      <c r="C91" s="143"/>
      <c r="D91" s="143"/>
      <c r="E91" s="143"/>
      <c r="F91" s="143"/>
      <c r="G91" s="241"/>
      <c r="H91" s="143"/>
      <c r="I91" s="143"/>
      <c r="J91" s="143"/>
      <c r="K91" s="143"/>
      <c r="L91" s="143"/>
      <c r="M91" s="241"/>
      <c r="N91" s="24"/>
      <c r="O91" s="24"/>
      <c r="P91" s="24"/>
      <c r="Q91" s="24"/>
      <c r="R91" s="24"/>
      <c r="S91" s="241"/>
      <c r="T91" s="24"/>
      <c r="U91" s="24"/>
      <c r="V91" s="24"/>
      <c r="W91" s="24"/>
      <c r="X91" s="24"/>
      <c r="Y91" s="208"/>
      <c r="Z91" s="24"/>
      <c r="AA91" s="24"/>
      <c r="AB91" s="24"/>
      <c r="AC91" s="24"/>
      <c r="AD91" s="24"/>
      <c r="AE91" s="241"/>
      <c r="AF91" s="24"/>
      <c r="AG91" s="24"/>
      <c r="AH91" s="24"/>
      <c r="AI91" s="24"/>
      <c r="AJ91" s="24"/>
      <c r="AK91" s="241"/>
      <c r="AL91" s="24"/>
      <c r="AM91" s="24"/>
      <c r="AN91" s="24"/>
      <c r="AO91" s="24"/>
      <c r="AP91" s="24"/>
      <c r="AQ91" s="241"/>
      <c r="AR91" s="24"/>
      <c r="AS91" s="24"/>
      <c r="AT91" s="24"/>
      <c r="AU91" s="24"/>
      <c r="AV91" s="24"/>
      <c r="AW91" s="241"/>
      <c r="AX91" s="24"/>
      <c r="AY91" s="24"/>
      <c r="AZ91" s="24"/>
      <c r="BA91" s="24"/>
      <c r="BB91" s="24"/>
      <c r="BC91" s="241"/>
      <c r="BD91" s="24"/>
      <c r="BE91" s="24"/>
      <c r="BF91" s="24"/>
      <c r="BG91" s="24"/>
      <c r="BH91" s="24"/>
      <c r="BI91" s="241"/>
      <c r="BJ91" s="24"/>
      <c r="BK91" s="24"/>
      <c r="BL91" s="24"/>
      <c r="BM91" s="24"/>
      <c r="BN91" s="24"/>
      <c r="BO91" s="241"/>
      <c r="BP91" s="24"/>
      <c r="BQ91" s="24"/>
      <c r="BR91" s="24"/>
      <c r="BS91" s="24"/>
      <c r="BT91" s="24"/>
      <c r="BU91" s="241"/>
      <c r="BV91" s="24"/>
      <c r="BW91" s="24"/>
      <c r="BX91" s="24"/>
      <c r="BY91" s="24"/>
      <c r="BZ91" s="24"/>
      <c r="CA91" s="241"/>
      <c r="CB91" s="24"/>
      <c r="CC91" s="24"/>
      <c r="CD91" s="24"/>
      <c r="CE91" s="24"/>
      <c r="CF91" s="24"/>
      <c r="CG91" s="241"/>
      <c r="CH91" s="24"/>
      <c r="CI91" s="24"/>
      <c r="CJ91" s="24"/>
      <c r="CK91" s="24"/>
      <c r="CL91" s="24"/>
      <c r="CM91" s="241"/>
    </row>
    <row r="92" spans="1:91" s="281" customFormat="1" ht="12.75" customHeight="1" x14ac:dyDescent="0.2">
      <c r="A92" s="382" t="s">
        <v>107</v>
      </c>
      <c r="B92" s="143"/>
      <c r="C92" s="143"/>
      <c r="D92" s="143"/>
      <c r="E92" s="143"/>
      <c r="F92" s="143"/>
      <c r="G92" s="241"/>
      <c r="H92" s="143"/>
      <c r="I92" s="143"/>
      <c r="J92" s="143"/>
      <c r="K92" s="143"/>
      <c r="L92" s="143"/>
      <c r="M92" s="241"/>
      <c r="N92" s="15">
        <v>5.9431483878275329E-15</v>
      </c>
      <c r="O92" s="15">
        <v>5.9631747333314797E-15</v>
      </c>
      <c r="P92" s="15">
        <v>5.9632742313654997E-15</v>
      </c>
      <c r="Q92" s="15">
        <v>5.9631500345782496E-15</v>
      </c>
      <c r="R92" s="15">
        <v>5.9629620366667698E-15</v>
      </c>
      <c r="S92" s="241"/>
      <c r="T92" s="15">
        <v>5.9503185165040086E-15</v>
      </c>
      <c r="U92" s="15">
        <v>5.9742489304372559E-15</v>
      </c>
      <c r="V92" s="15">
        <v>5.9714020299756561E-15</v>
      </c>
      <c r="W92" s="15">
        <v>5.9710459124857897E-15</v>
      </c>
      <c r="X92" s="15">
        <v>5.9702428381353774E-15</v>
      </c>
      <c r="Y92" s="208"/>
      <c r="Z92" s="15">
        <v>5.9603391085171075E-15</v>
      </c>
      <c r="AA92" s="15">
        <v>5.9721679556272049E-15</v>
      </c>
      <c r="AB92" s="15">
        <v>5.9722531486042197E-15</v>
      </c>
      <c r="AC92" s="15">
        <v>5.9714851329869307E-15</v>
      </c>
      <c r="AD92" s="15">
        <v>5.9710235159437844E-15</v>
      </c>
      <c r="AE92" s="241"/>
      <c r="AF92" s="24">
        <v>5.9603878207415792E-15</v>
      </c>
      <c r="AG92" s="24">
        <v>5.9732690508170748E-15</v>
      </c>
      <c r="AH92" s="24">
        <v>5.9723676711123074E-15</v>
      </c>
      <c r="AI92" s="24">
        <v>5.9721914438672615E-15</v>
      </c>
      <c r="AJ92" s="24">
        <v>5.973485934241731E-15</v>
      </c>
      <c r="AK92" s="241"/>
      <c r="AL92" s="24"/>
      <c r="AM92" s="24"/>
      <c r="AN92" s="24"/>
      <c r="AO92" s="24"/>
      <c r="AP92" s="24"/>
      <c r="AQ92" s="241"/>
      <c r="AR92" s="24"/>
      <c r="AS92" s="24"/>
      <c r="AT92" s="24"/>
      <c r="AU92" s="24"/>
      <c r="AV92" s="24"/>
      <c r="AW92" s="241"/>
      <c r="AX92" s="24"/>
      <c r="AY92" s="24"/>
      <c r="AZ92" s="24"/>
      <c r="BA92" s="24"/>
      <c r="BB92" s="24"/>
      <c r="BC92" s="241"/>
      <c r="BD92" s="24"/>
      <c r="BE92" s="24"/>
      <c r="BF92" s="24"/>
      <c r="BG92" s="24"/>
      <c r="BH92" s="24"/>
      <c r="BI92" s="241"/>
      <c r="BJ92" s="24"/>
      <c r="BK92" s="24"/>
      <c r="BL92" s="24"/>
      <c r="BM92" s="24"/>
      <c r="BN92" s="24"/>
      <c r="BO92" s="241"/>
      <c r="BP92" s="24"/>
      <c r="BQ92" s="24"/>
      <c r="BR92" s="24"/>
      <c r="BS92" s="24"/>
      <c r="BT92" s="24"/>
      <c r="BU92" s="241"/>
      <c r="BV92" s="24"/>
      <c r="BW92" s="24"/>
      <c r="BX92" s="24"/>
      <c r="BY92" s="24"/>
      <c r="BZ92" s="24"/>
      <c r="CA92" s="241"/>
      <c r="CB92" s="24"/>
      <c r="CC92" s="24"/>
      <c r="CD92" s="24"/>
      <c r="CE92" s="24"/>
      <c r="CF92" s="24"/>
      <c r="CG92" s="241"/>
      <c r="CH92" s="24"/>
      <c r="CI92" s="24"/>
      <c r="CJ92" s="24"/>
      <c r="CK92" s="24"/>
      <c r="CL92" s="24"/>
      <c r="CM92" s="241"/>
    </row>
    <row r="93" spans="1:91" s="281" customFormat="1" ht="12.75" customHeight="1" x14ac:dyDescent="0.2">
      <c r="A93" s="382" t="s">
        <v>108</v>
      </c>
      <c r="B93" s="143"/>
      <c r="C93" s="143"/>
      <c r="D93" s="143"/>
      <c r="E93" s="143"/>
      <c r="F93" s="143"/>
      <c r="G93" s="241"/>
      <c r="H93" s="143"/>
      <c r="I93" s="143"/>
      <c r="J93" s="143"/>
      <c r="K93" s="143"/>
      <c r="L93" s="143"/>
      <c r="M93" s="241"/>
      <c r="N93" s="15">
        <v>6.4552473401277172E-15</v>
      </c>
      <c r="O93" s="15">
        <v>6.0922001510771626E-15</v>
      </c>
      <c r="P93" s="15">
        <v>6.0913015882280945E-15</v>
      </c>
      <c r="Q93" s="15">
        <v>6.0821729889752321E-15</v>
      </c>
      <c r="R93" s="15">
        <v>6.0769804318663695E-15</v>
      </c>
      <c r="S93" s="241"/>
      <c r="T93" s="15">
        <v>6.2713896618726063E-15</v>
      </c>
      <c r="U93" s="15">
        <v>5.8152156841724769E-15</v>
      </c>
      <c r="V93" s="15">
        <v>5.8473729090850393E-15</v>
      </c>
      <c r="W93" s="15">
        <v>5.8470241883403559E-15</v>
      </c>
      <c r="X93" s="15">
        <v>5.8462170194172025E-15</v>
      </c>
      <c r="Y93" s="208"/>
      <c r="Z93" s="15">
        <v>6.0263539400596709E-15</v>
      </c>
      <c r="AA93" s="15">
        <v>5.792132746782305E-15</v>
      </c>
      <c r="AB93" s="15">
        <v>5.7972164209194543E-15</v>
      </c>
      <c r="AC93" s="15">
        <v>5.7984420964698885E-15</v>
      </c>
      <c r="AD93" s="15">
        <v>5.7999941991554454E-15</v>
      </c>
      <c r="AE93" s="241"/>
      <c r="AF93" s="24">
        <v>6.0274034247002442E-15</v>
      </c>
      <c r="AG93" s="24">
        <v>5.8302386632975105E-15</v>
      </c>
      <c r="AH93" s="24">
        <v>5.8633427044147282E-15</v>
      </c>
      <c r="AI93" s="24">
        <v>5.8881746826405237E-15</v>
      </c>
      <c r="AJ93" s="24">
        <v>5.8974670241609594E-15</v>
      </c>
      <c r="AK93" s="241"/>
      <c r="AL93" s="24"/>
      <c r="AM93" s="24"/>
      <c r="AN93" s="24"/>
      <c r="AO93" s="24"/>
      <c r="AP93" s="24"/>
      <c r="AQ93" s="241"/>
      <c r="AR93" s="24"/>
      <c r="AS93" s="24"/>
      <c r="AT93" s="24"/>
      <c r="AU93" s="24"/>
      <c r="AV93" s="24"/>
      <c r="AW93" s="241"/>
      <c r="AX93" s="24"/>
      <c r="AY93" s="24"/>
      <c r="AZ93" s="24"/>
      <c r="BA93" s="24"/>
      <c r="BB93" s="24"/>
      <c r="BC93" s="241"/>
      <c r="BD93" s="24"/>
      <c r="BE93" s="24"/>
      <c r="BF93" s="24"/>
      <c r="BG93" s="24"/>
      <c r="BH93" s="24"/>
      <c r="BI93" s="241"/>
      <c r="BJ93" s="24"/>
      <c r="BK93" s="24"/>
      <c r="BL93" s="24"/>
      <c r="BM93" s="24"/>
      <c r="BN93" s="24"/>
      <c r="BO93" s="241"/>
      <c r="BP93" s="24"/>
      <c r="BQ93" s="24"/>
      <c r="BR93" s="24"/>
      <c r="BS93" s="24"/>
      <c r="BT93" s="24"/>
      <c r="BU93" s="241"/>
      <c r="BV93" s="24"/>
      <c r="BW93" s="24"/>
      <c r="BX93" s="24"/>
      <c r="BY93" s="24"/>
      <c r="BZ93" s="24"/>
      <c r="CA93" s="241"/>
      <c r="CB93" s="24"/>
      <c r="CC93" s="24"/>
      <c r="CD93" s="24"/>
      <c r="CE93" s="24"/>
      <c r="CF93" s="24"/>
      <c r="CG93" s="241"/>
      <c r="CH93" s="24"/>
      <c r="CI93" s="24"/>
      <c r="CJ93" s="24"/>
      <c r="CK93" s="24"/>
      <c r="CL93" s="24"/>
      <c r="CM93" s="241"/>
    </row>
    <row r="94" spans="1:91" s="281" customFormat="1" ht="12.75" customHeight="1" x14ac:dyDescent="0.2">
      <c r="A94" s="382" t="s">
        <v>109</v>
      </c>
      <c r="B94" s="143"/>
      <c r="C94" s="143"/>
      <c r="D94" s="143"/>
      <c r="E94" s="143"/>
      <c r="F94" s="143"/>
      <c r="G94" s="241"/>
      <c r="H94" s="143"/>
      <c r="I94" s="143"/>
      <c r="J94" s="143"/>
      <c r="K94" s="143"/>
      <c r="L94" s="143"/>
      <c r="M94" s="241"/>
      <c r="N94" s="15">
        <v>7.3194143221342779E-16</v>
      </c>
      <c r="O94" s="15">
        <v>6.2132239925285393E-16</v>
      </c>
      <c r="P94" s="15">
        <v>6.2103270215612869E-16</v>
      </c>
      <c r="Q94" s="15">
        <v>6.1841926641726468E-16</v>
      </c>
      <c r="R94" s="15">
        <v>6.1649946316695691E-16</v>
      </c>
      <c r="S94" s="241"/>
      <c r="T94" s="15">
        <v>6.8305135567668309E-16</v>
      </c>
      <c r="U94" s="15">
        <v>5.4981494007389246E-16</v>
      </c>
      <c r="V94" s="15">
        <v>5.5693076219270438E-16</v>
      </c>
      <c r="W94" s="15">
        <v>5.5529726810923123E-16</v>
      </c>
      <c r="X94" s="15">
        <v>5.5381528890527026E-16</v>
      </c>
      <c r="Y94" s="208"/>
      <c r="Z94" s="15">
        <v>6.2053941650008629E-16</v>
      </c>
      <c r="AA94" s="15">
        <v>5.4850726961412811E-16</v>
      </c>
      <c r="AB94" s="15">
        <v>5.4961532493016559E-16</v>
      </c>
      <c r="AC94" s="15">
        <v>5.4983674666715504E-16</v>
      </c>
      <c r="AD94" s="15">
        <v>5.5019431090798589E-16</v>
      </c>
      <c r="AE94" s="241"/>
      <c r="AF94" s="24">
        <v>6.2644586207928363E-16</v>
      </c>
      <c r="AG94" s="24">
        <v>5.8372401507984684E-16</v>
      </c>
      <c r="AH94" s="24">
        <v>6.0603878277121877E-16</v>
      </c>
      <c r="AI94" s="24">
        <v>6.2472463169309851E-16</v>
      </c>
      <c r="AJ94" s="24">
        <v>6.3705847145320812E-16</v>
      </c>
      <c r="AK94" s="241"/>
      <c r="AL94" s="24"/>
      <c r="AM94" s="24"/>
      <c r="AN94" s="24"/>
      <c r="AO94" s="24"/>
      <c r="AP94" s="24"/>
      <c r="AQ94" s="241"/>
      <c r="AR94" s="24"/>
      <c r="AS94" s="24"/>
      <c r="AT94" s="24"/>
      <c r="AU94" s="24"/>
      <c r="AV94" s="24"/>
      <c r="AW94" s="241"/>
      <c r="AX94" s="24"/>
      <c r="AY94" s="24"/>
      <c r="AZ94" s="24"/>
      <c r="BA94" s="24"/>
      <c r="BB94" s="24"/>
      <c r="BC94" s="241"/>
      <c r="BD94" s="24"/>
      <c r="BE94" s="24"/>
      <c r="BF94" s="24"/>
      <c r="BG94" s="24"/>
      <c r="BH94" s="24"/>
      <c r="BI94" s="241"/>
      <c r="BJ94" s="24"/>
      <c r="BK94" s="24"/>
      <c r="BL94" s="24"/>
      <c r="BM94" s="24"/>
      <c r="BN94" s="24"/>
      <c r="BO94" s="241"/>
      <c r="BP94" s="24"/>
      <c r="BQ94" s="24"/>
      <c r="BR94" s="24"/>
      <c r="BS94" s="24"/>
      <c r="BT94" s="24"/>
      <c r="BU94" s="241"/>
      <c r="BV94" s="24"/>
      <c r="BW94" s="24"/>
      <c r="BX94" s="24"/>
      <c r="BY94" s="24"/>
      <c r="BZ94" s="24"/>
      <c r="CA94" s="241"/>
      <c r="CB94" s="24"/>
      <c r="CC94" s="24"/>
      <c r="CD94" s="24"/>
      <c r="CE94" s="24"/>
      <c r="CF94" s="24"/>
      <c r="CG94" s="241"/>
      <c r="CH94" s="24"/>
      <c r="CI94" s="24"/>
      <c r="CJ94" s="24"/>
      <c r="CK94" s="24"/>
      <c r="CL94" s="24"/>
      <c r="CM94" s="241"/>
    </row>
    <row r="95" spans="1:91" s="281" customFormat="1" ht="12.75" customHeight="1" x14ac:dyDescent="0.2">
      <c r="A95" s="382" t="s">
        <v>110</v>
      </c>
      <c r="B95" s="143"/>
      <c r="C95" s="143"/>
      <c r="D95" s="143"/>
      <c r="E95" s="143"/>
      <c r="F95" s="143"/>
      <c r="G95" s="241"/>
      <c r="H95" s="143"/>
      <c r="I95" s="143"/>
      <c r="J95" s="143"/>
      <c r="K95" s="143"/>
      <c r="L95" s="143"/>
      <c r="M95" s="241"/>
      <c r="N95" s="15">
        <v>1.5292955040370746E-13</v>
      </c>
      <c r="O95" s="15">
        <v>1.4372831418646993E-13</v>
      </c>
      <c r="P95" s="15">
        <v>1.4363069098022236E-13</v>
      </c>
      <c r="Q95" s="15">
        <v>1.4332764172342556E-13</v>
      </c>
      <c r="R95" s="15">
        <v>1.4322310695247929E-13</v>
      </c>
      <c r="S95" s="241"/>
      <c r="T95" s="15">
        <v>1.4603235895269548E-13</v>
      </c>
      <c r="U95" s="15">
        <v>1.326277261302495E-13</v>
      </c>
      <c r="V95" s="15">
        <v>1.3373139889576972E-13</v>
      </c>
      <c r="W95" s="15">
        <v>1.3392345857317373E-13</v>
      </c>
      <c r="X95" s="15">
        <v>1.3402790087286657E-13</v>
      </c>
      <c r="Y95" s="208"/>
      <c r="Z95" s="15">
        <v>1.3753089904700494E-13</v>
      </c>
      <c r="AA95" s="15">
        <v>1.3202581981959321E-13</v>
      </c>
      <c r="AB95" s="15">
        <v>1.3222774514243476E-13</v>
      </c>
      <c r="AC95" s="15">
        <v>1.324329366176666E-13</v>
      </c>
      <c r="AD95" s="15">
        <v>1.3262273336920367E-13</v>
      </c>
      <c r="AE95" s="241"/>
      <c r="AF95" s="24">
        <v>1.3773206962848052E-13</v>
      </c>
      <c r="AG95" s="24">
        <v>1.340284750183336E-13</v>
      </c>
      <c r="AH95" s="24">
        <v>1.3573108239322392E-13</v>
      </c>
      <c r="AI95" s="24">
        <v>1.37227376670338E-13</v>
      </c>
      <c r="AJ95" s="24">
        <v>1.3793431184392747E-13</v>
      </c>
      <c r="AK95" s="241"/>
      <c r="AL95" s="24"/>
      <c r="AM95" s="24"/>
      <c r="AN95" s="24"/>
      <c r="AO95" s="24"/>
      <c r="AP95" s="24"/>
      <c r="AQ95" s="241"/>
      <c r="AR95" s="24"/>
      <c r="AS95" s="24"/>
      <c r="AT95" s="24"/>
      <c r="AU95" s="24"/>
      <c r="AV95" s="24"/>
      <c r="AW95" s="241"/>
      <c r="AX95" s="24"/>
      <c r="AY95" s="24"/>
      <c r="AZ95" s="24"/>
      <c r="BA95" s="24"/>
      <c r="BB95" s="24"/>
      <c r="BC95" s="241"/>
      <c r="BD95" s="24"/>
      <c r="BE95" s="24"/>
      <c r="BF95" s="24"/>
      <c r="BG95" s="24"/>
      <c r="BH95" s="24"/>
      <c r="BI95" s="241"/>
      <c r="BJ95" s="24"/>
      <c r="BK95" s="24"/>
      <c r="BL95" s="24"/>
      <c r="BM95" s="24"/>
      <c r="BN95" s="24"/>
      <c r="BO95" s="241"/>
      <c r="BP95" s="24"/>
      <c r="BQ95" s="24"/>
      <c r="BR95" s="24"/>
      <c r="BS95" s="24"/>
      <c r="BT95" s="24"/>
      <c r="BU95" s="241"/>
      <c r="BV95" s="24"/>
      <c r="BW95" s="24"/>
      <c r="BX95" s="24"/>
      <c r="BY95" s="24"/>
      <c r="BZ95" s="24"/>
      <c r="CA95" s="241"/>
      <c r="CB95" s="24"/>
      <c r="CC95" s="24"/>
      <c r="CD95" s="24"/>
      <c r="CE95" s="24"/>
      <c r="CF95" s="24"/>
      <c r="CG95" s="241"/>
      <c r="CH95" s="24"/>
      <c r="CI95" s="24"/>
      <c r="CJ95" s="24"/>
      <c r="CK95" s="24"/>
      <c r="CL95" s="24"/>
      <c r="CM95" s="241"/>
    </row>
    <row r="96" spans="1:91" s="281" customFormat="1" ht="12.75" customHeight="1" x14ac:dyDescent="0.2">
      <c r="A96" s="382" t="s">
        <v>111</v>
      </c>
      <c r="B96" s="143"/>
      <c r="C96" s="143"/>
      <c r="D96" s="143"/>
      <c r="E96" s="143"/>
      <c r="F96" s="143"/>
      <c r="G96" s="241"/>
      <c r="H96" s="143"/>
      <c r="I96" s="143"/>
      <c r="J96" s="143"/>
      <c r="K96" s="143"/>
      <c r="L96" s="143"/>
      <c r="M96" s="241"/>
      <c r="N96" s="15">
        <v>7.1833880379295412E-18</v>
      </c>
      <c r="O96" s="15">
        <v>6.084198574782857E-18</v>
      </c>
      <c r="P96" s="15">
        <v>6.0873007333261375E-18</v>
      </c>
      <c r="Q96" s="15">
        <v>6.0631693239874787E-18</v>
      </c>
      <c r="R96" s="15">
        <v>6.0459754296629704E-18</v>
      </c>
      <c r="S96" s="241"/>
      <c r="T96" s="15">
        <v>6.6934831925440963E-18</v>
      </c>
      <c r="U96" s="15">
        <v>5.3961280729464251E-18</v>
      </c>
      <c r="V96" s="15">
        <v>5.4942900084851393E-18</v>
      </c>
      <c r="W96" s="15">
        <v>5.4939623446037594E-18</v>
      </c>
      <c r="X96" s="15">
        <v>5.490142894710183E-18</v>
      </c>
      <c r="Y96" s="208"/>
      <c r="Z96" s="15">
        <v>6.1813887717126574E-18</v>
      </c>
      <c r="AA96" s="15">
        <v>5.6190989071702623E-18</v>
      </c>
      <c r="AB96" s="15">
        <v>5.7362036186979069E-18</v>
      </c>
      <c r="AC96" s="15">
        <v>5.8284495594497228E-18</v>
      </c>
      <c r="AD96" s="15">
        <v>5.9130135722377985E-18</v>
      </c>
      <c r="AE96" s="241"/>
      <c r="AF96" s="24">
        <v>8.0998859829443375E-18</v>
      </c>
      <c r="AG96" s="24">
        <v>1.453308762698796E-17</v>
      </c>
      <c r="AH96" s="24">
        <v>1.9664503167654992E-17</v>
      </c>
      <c r="AI96" s="24">
        <v>2.4104808875766368E-17</v>
      </c>
      <c r="AJ96" s="24">
        <v>2.7836924572998558E-17</v>
      </c>
      <c r="AK96" s="241"/>
      <c r="AL96" s="24"/>
      <c r="AM96" s="24"/>
      <c r="AN96" s="24"/>
      <c r="AO96" s="24"/>
      <c r="AP96" s="24"/>
      <c r="AQ96" s="241"/>
      <c r="AR96" s="24"/>
      <c r="AS96" s="24"/>
      <c r="AT96" s="24"/>
      <c r="AU96" s="24"/>
      <c r="AV96" s="24"/>
      <c r="AW96" s="241"/>
      <c r="AX96" s="24"/>
      <c r="AY96" s="24"/>
      <c r="AZ96" s="24"/>
      <c r="BA96" s="24"/>
      <c r="BB96" s="24"/>
      <c r="BC96" s="241"/>
      <c r="BD96" s="24"/>
      <c r="BE96" s="24"/>
      <c r="BF96" s="24"/>
      <c r="BG96" s="24"/>
      <c r="BH96" s="24"/>
      <c r="BI96" s="241"/>
      <c r="BJ96" s="24"/>
      <c r="BK96" s="24"/>
      <c r="BL96" s="24"/>
      <c r="BM96" s="24"/>
      <c r="BN96" s="24"/>
      <c r="BO96" s="241"/>
      <c r="BP96" s="24"/>
      <c r="BQ96" s="24"/>
      <c r="BR96" s="24"/>
      <c r="BS96" s="24"/>
      <c r="BT96" s="24"/>
      <c r="BU96" s="241"/>
      <c r="BV96" s="24"/>
      <c r="BW96" s="24"/>
      <c r="BX96" s="24"/>
      <c r="BY96" s="24"/>
      <c r="BZ96" s="24"/>
      <c r="CA96" s="241"/>
      <c r="CB96" s="24"/>
      <c r="CC96" s="24"/>
      <c r="CD96" s="24"/>
      <c r="CE96" s="24"/>
      <c r="CF96" s="24"/>
      <c r="CG96" s="241"/>
      <c r="CH96" s="24"/>
      <c r="CI96" s="24"/>
      <c r="CJ96" s="24"/>
      <c r="CK96" s="24"/>
      <c r="CL96" s="24"/>
      <c r="CM96" s="241"/>
    </row>
    <row r="97" spans="1:91" s="281" customFormat="1" ht="12.75" customHeight="1" x14ac:dyDescent="0.2">
      <c r="A97" s="382" t="s">
        <v>112</v>
      </c>
      <c r="B97" s="143"/>
      <c r="C97" s="143"/>
      <c r="D97" s="143"/>
      <c r="E97" s="143"/>
      <c r="F97" s="143"/>
      <c r="G97" s="241"/>
      <c r="H97" s="143"/>
      <c r="I97" s="143"/>
      <c r="J97" s="143"/>
      <c r="K97" s="143"/>
      <c r="L97" s="143"/>
      <c r="M97" s="241"/>
      <c r="N97" s="15">
        <v>7.2111934107302155E-9</v>
      </c>
      <c r="O97" s="15">
        <v>7.223122940573625E-9</v>
      </c>
      <c r="P97" s="15">
        <v>7.2108408111679472E-9</v>
      </c>
      <c r="Q97" s="15">
        <v>7.2003886445704152E-9</v>
      </c>
      <c r="R97" s="15">
        <v>7.1908601400575444E-9</v>
      </c>
      <c r="S97" s="241"/>
      <c r="T97" s="15">
        <v>7.0805689659324049E-9</v>
      </c>
      <c r="U97" s="15">
        <v>6.961655350013291E-9</v>
      </c>
      <c r="V97" s="15">
        <v>6.9380289850457524E-9</v>
      </c>
      <c r="W97" s="15">
        <v>6.921012312432021E-9</v>
      </c>
      <c r="X97" s="15">
        <v>6.9073379152084274E-9</v>
      </c>
      <c r="Y97" s="208"/>
      <c r="Z97" s="15">
        <v>6.9595636041386202E-9</v>
      </c>
      <c r="AA97" s="15">
        <v>6.9434579073454392E-9</v>
      </c>
      <c r="AB97" s="15">
        <v>6.9155510793442369E-9</v>
      </c>
      <c r="AC97" s="15">
        <v>6.8931143459742271E-9</v>
      </c>
      <c r="AD97" s="15">
        <v>6.8727780891389136E-9</v>
      </c>
      <c r="AE97" s="241"/>
      <c r="AF97" s="24">
        <v>6.9596204827521243E-9</v>
      </c>
      <c r="AG97" s="24">
        <v>6.9412747084494876E-9</v>
      </c>
      <c r="AH97" s="24">
        <v>6.910682545048072E-9</v>
      </c>
      <c r="AI97" s="24">
        <v>6.8831731834543158E-9</v>
      </c>
      <c r="AJ97" s="24">
        <v>6.8613067840798027E-9</v>
      </c>
      <c r="AK97" s="241"/>
      <c r="AL97" s="24"/>
      <c r="AM97" s="24"/>
      <c r="AN97" s="24"/>
      <c r="AO97" s="24"/>
      <c r="AP97" s="24"/>
      <c r="AQ97" s="241"/>
      <c r="AR97" s="24"/>
      <c r="AS97" s="24"/>
      <c r="AT97" s="24"/>
      <c r="AU97" s="24"/>
      <c r="AV97" s="24"/>
      <c r="AW97" s="241"/>
      <c r="AX97" s="24"/>
      <c r="AY97" s="24"/>
      <c r="AZ97" s="24"/>
      <c r="BA97" s="24"/>
      <c r="BB97" s="24"/>
      <c r="BC97" s="241"/>
      <c r="BD97" s="24"/>
      <c r="BE97" s="24"/>
      <c r="BF97" s="24"/>
      <c r="BG97" s="24"/>
      <c r="BH97" s="24"/>
      <c r="BI97" s="241"/>
      <c r="BJ97" s="24"/>
      <c r="BK97" s="24"/>
      <c r="BL97" s="24"/>
      <c r="BM97" s="24"/>
      <c r="BN97" s="24"/>
      <c r="BO97" s="241"/>
      <c r="BP97" s="24"/>
      <c r="BQ97" s="24"/>
      <c r="BR97" s="24"/>
      <c r="BS97" s="24"/>
      <c r="BT97" s="24"/>
      <c r="BU97" s="241"/>
      <c r="BV97" s="24"/>
      <c r="BW97" s="24"/>
      <c r="BX97" s="24"/>
      <c r="BY97" s="24"/>
      <c r="BZ97" s="24"/>
      <c r="CA97" s="241"/>
      <c r="CB97" s="24"/>
      <c r="CC97" s="24"/>
      <c r="CD97" s="24"/>
      <c r="CE97" s="24"/>
      <c r="CF97" s="24"/>
      <c r="CG97" s="241"/>
      <c r="CH97" s="24"/>
      <c r="CI97" s="24"/>
      <c r="CJ97" s="24"/>
      <c r="CK97" s="24"/>
      <c r="CL97" s="24"/>
      <c r="CM97" s="241"/>
    </row>
    <row r="98" spans="1:91" ht="12.75" customHeight="1" x14ac:dyDescent="0.2">
      <c r="A98" s="111" t="s">
        <v>134</v>
      </c>
      <c r="B98" s="83">
        <f>SUM(B17:B97)</f>
        <v>1</v>
      </c>
      <c r="C98" s="83">
        <f>SUM(C17:C97)</f>
        <v>0</v>
      </c>
      <c r="D98" s="83">
        <f>SUM(D17:D97)</f>
        <v>0</v>
      </c>
      <c r="E98" s="83">
        <f>SUM(E17:E97)</f>
        <v>0</v>
      </c>
      <c r="F98" s="83">
        <f>SUM(F17:F97)</f>
        <v>0</v>
      </c>
      <c r="G98" s="208"/>
      <c r="H98" s="83">
        <f>SUM(H17:H97)</f>
        <v>0.99995999999999996</v>
      </c>
      <c r="I98" s="83">
        <f>SUM(I17:I97)</f>
        <v>0</v>
      </c>
      <c r="J98" s="83">
        <f>SUM(J17:J97)</f>
        <v>0</v>
      </c>
      <c r="K98" s="83">
        <f>SUM(K17:K97)</f>
        <v>0</v>
      </c>
      <c r="L98" s="83">
        <f>SUM(L17:L97)</f>
        <v>0</v>
      </c>
      <c r="M98" s="208"/>
      <c r="N98" s="83">
        <f>SUM(N17:N97)</f>
        <v>1.0000000000000004</v>
      </c>
      <c r="O98" s="83">
        <f>SUM(O17:O97)</f>
        <v>1.0000000000000004</v>
      </c>
      <c r="P98" s="83">
        <f>SUM(P17:P97)</f>
        <v>1.0000000000000007</v>
      </c>
      <c r="Q98" s="83">
        <f>SUM(Q17:Q97)</f>
        <v>1.0000000000000004</v>
      </c>
      <c r="R98" s="83">
        <f>SUM(R17:R97)</f>
        <v>1</v>
      </c>
      <c r="S98" s="208"/>
      <c r="T98" s="83">
        <f>SUM(T17:T97)</f>
        <v>1</v>
      </c>
      <c r="U98" s="83">
        <f>SUM(U17:U97)</f>
        <v>1.0000000000000004</v>
      </c>
      <c r="V98" s="83">
        <f>SUM(V17:V97)</f>
        <v>1.0000000000000007</v>
      </c>
      <c r="W98" s="83">
        <f>SUM(W17:W97)</f>
        <v>0.99999999999999989</v>
      </c>
      <c r="X98" s="83">
        <f>SUM(X17:X97)</f>
        <v>0.99999999999999978</v>
      </c>
      <c r="Y98" s="208"/>
      <c r="Z98" s="83">
        <f>SUM(Z17:Z97)</f>
        <v>1.0000000000000002</v>
      </c>
      <c r="AA98" s="83">
        <f>SUM(AA17:AA97)</f>
        <v>1</v>
      </c>
      <c r="AB98" s="83">
        <f>SUM(AB17:AB97)</f>
        <v>0.99999999999999989</v>
      </c>
      <c r="AC98" s="83">
        <f>SUM(AC17:AC97)</f>
        <v>1.0000000000000004</v>
      </c>
      <c r="AD98" s="83">
        <f>SUM(AD17:AD97)</f>
        <v>0.99999999999999989</v>
      </c>
      <c r="AE98" s="208"/>
      <c r="AF98" s="83">
        <f>SUM(AF17:AF97)</f>
        <v>1.0000000000000002</v>
      </c>
      <c r="AG98" s="83">
        <f>SUM(AG17:AG97)</f>
        <v>1.0000000000000002</v>
      </c>
      <c r="AH98" s="83">
        <f>SUM(AH17:AH97)</f>
        <v>1.0000000000000004</v>
      </c>
      <c r="AI98" s="83">
        <f>SUM(AI17:AI97)</f>
        <v>1.0000000000000002</v>
      </c>
      <c r="AJ98" s="83">
        <f>SUM(AJ17:AJ97)</f>
        <v>0.99999999999999978</v>
      </c>
      <c r="AK98" s="208"/>
      <c r="AL98" s="83">
        <f>SUM(AL17:AL97)</f>
        <v>0</v>
      </c>
      <c r="AM98" s="83">
        <f>SUM(AM17:AM97)</f>
        <v>0</v>
      </c>
      <c r="AN98" s="83">
        <f>SUM(AN17:AN97)</f>
        <v>0</v>
      </c>
      <c r="AO98" s="83">
        <f>SUM(AO17:AO97)</f>
        <v>0</v>
      </c>
      <c r="AP98" s="83">
        <f>SUM(AP17:AP97)</f>
        <v>0</v>
      </c>
      <c r="AQ98" s="208"/>
      <c r="AR98" s="83">
        <f>SUM(AR17:AR97)</f>
        <v>0</v>
      </c>
      <c r="AS98" s="83">
        <f>SUM(AS17:AS97)</f>
        <v>0</v>
      </c>
      <c r="AT98" s="83">
        <f>SUM(AT17:AT97)</f>
        <v>0</v>
      </c>
      <c r="AU98" s="83">
        <f>SUM(AU17:AU97)</f>
        <v>0</v>
      </c>
      <c r="AV98" s="83">
        <f>SUM(AV17:AV97)</f>
        <v>0</v>
      </c>
      <c r="AW98" s="208"/>
      <c r="AX98" s="83">
        <f>SUM(AX17:AX97)</f>
        <v>0</v>
      </c>
      <c r="AY98" s="83">
        <f>SUM(AY17:AY97)</f>
        <v>0</v>
      </c>
      <c r="AZ98" s="83">
        <f>SUM(AZ17:AZ97)</f>
        <v>0</v>
      </c>
      <c r="BA98" s="83">
        <f>SUM(BA17:BA97)</f>
        <v>0</v>
      </c>
      <c r="BB98" s="83">
        <f>SUM(BB17:BB97)</f>
        <v>0</v>
      </c>
      <c r="BC98" s="208"/>
      <c r="BD98" s="83">
        <f>SUM(BD17:BD97)</f>
        <v>0</v>
      </c>
      <c r="BE98" s="83">
        <f>SUM(BE17:BE97)</f>
        <v>0</v>
      </c>
      <c r="BF98" s="83">
        <f>SUM(BF17:BF97)</f>
        <v>0</v>
      </c>
      <c r="BG98" s="83">
        <f>SUM(BG17:BG97)</f>
        <v>0</v>
      </c>
      <c r="BH98" s="83">
        <f>SUM(BH17:BH97)</f>
        <v>0</v>
      </c>
      <c r="BI98" s="208"/>
      <c r="BJ98" s="83">
        <f>SUM(BJ17:BJ97)</f>
        <v>0</v>
      </c>
      <c r="BK98" s="83">
        <f>SUM(BK17:BK97)</f>
        <v>0</v>
      </c>
      <c r="BL98" s="83">
        <f>SUM(BL17:BL97)</f>
        <v>0</v>
      </c>
      <c r="BM98" s="83">
        <f>SUM(BM17:BM97)</f>
        <v>0</v>
      </c>
      <c r="BN98" s="83">
        <f>SUM(BN17:BN97)</f>
        <v>0</v>
      </c>
      <c r="BO98" s="208"/>
      <c r="BP98" s="83">
        <f>SUM(BP17:BP97)</f>
        <v>0</v>
      </c>
      <c r="BQ98" s="83">
        <f>SUM(BQ17:BQ97)</f>
        <v>0</v>
      </c>
      <c r="BR98" s="83">
        <f>SUM(BR17:BR97)</f>
        <v>0</v>
      </c>
      <c r="BS98" s="83">
        <f>SUM(BS17:BS97)</f>
        <v>0</v>
      </c>
      <c r="BT98" s="83">
        <f>SUM(BT17:BT97)</f>
        <v>0</v>
      </c>
      <c r="BU98" s="208"/>
      <c r="BV98" s="83">
        <f>SUM(BV17:BV97)</f>
        <v>0</v>
      </c>
      <c r="BW98" s="83">
        <f>SUM(BW17:BW97)</f>
        <v>0</v>
      </c>
      <c r="BX98" s="83">
        <f>SUM(BX17:BX97)</f>
        <v>0</v>
      </c>
      <c r="BY98" s="83">
        <f>SUM(BY17:BY97)</f>
        <v>0</v>
      </c>
      <c r="BZ98" s="83">
        <f>SUM(BZ17:BZ97)</f>
        <v>0</v>
      </c>
      <c r="CA98" s="208"/>
      <c r="CB98" s="83">
        <f>SUM(CB17:CB97)</f>
        <v>0</v>
      </c>
      <c r="CC98" s="83">
        <f>SUM(CC17:CC97)</f>
        <v>0</v>
      </c>
      <c r="CD98" s="83">
        <f>SUM(CD17:CD97)</f>
        <v>0</v>
      </c>
      <c r="CE98" s="83">
        <f>SUM(CE17:CE97)</f>
        <v>0</v>
      </c>
      <c r="CF98" s="83">
        <f>SUM(CF17:CF97)</f>
        <v>0</v>
      </c>
      <c r="CG98" s="208"/>
      <c r="CH98" s="83">
        <f>SUM(CH17:CH97)</f>
        <v>0</v>
      </c>
      <c r="CI98" s="83">
        <f>SUM(CI17:CI97)</f>
        <v>0</v>
      </c>
      <c r="CJ98" s="83">
        <f>SUM(CJ17:CJ97)</f>
        <v>0</v>
      </c>
      <c r="CK98" s="83">
        <f>SUM(CK17:CK97)</f>
        <v>0</v>
      </c>
      <c r="CL98" s="83">
        <f>SUM(CL17:CL97)</f>
        <v>0</v>
      </c>
      <c r="CM98" s="208"/>
    </row>
    <row r="99" spans="1:91" ht="12.75" customHeight="1" x14ac:dyDescent="0.2">
      <c r="A99" s="111" t="s">
        <v>139</v>
      </c>
      <c r="B99" s="164"/>
      <c r="C99" s="164"/>
      <c r="D99" s="164"/>
      <c r="E99" s="164"/>
      <c r="F99" s="164"/>
      <c r="G99" s="208"/>
      <c r="H99" s="142"/>
      <c r="I99" s="142"/>
      <c r="J99" s="142"/>
      <c r="K99" s="142"/>
      <c r="L99" s="142"/>
      <c r="M99" s="208"/>
      <c r="N99" s="142"/>
      <c r="O99" s="142"/>
      <c r="P99" s="142"/>
      <c r="Q99" s="142"/>
      <c r="R99" s="142"/>
      <c r="S99" s="208"/>
      <c r="T99" s="142"/>
      <c r="U99" s="142"/>
      <c r="V99" s="142"/>
      <c r="W99" s="142"/>
      <c r="X99" s="142"/>
      <c r="Y99" s="208"/>
      <c r="Z99" s="164"/>
      <c r="AA99" s="142"/>
      <c r="AB99" s="142"/>
      <c r="AC99" s="142"/>
      <c r="AD99" s="142"/>
      <c r="AE99" s="208"/>
      <c r="AF99" s="164"/>
      <c r="AG99" s="142"/>
      <c r="AH99" s="142"/>
      <c r="AI99" s="142"/>
      <c r="AJ99" s="142"/>
      <c r="AK99" s="208"/>
      <c r="AL99" s="164"/>
      <c r="AM99" s="142"/>
      <c r="AN99" s="142"/>
      <c r="AO99" s="142"/>
      <c r="AP99" s="142"/>
      <c r="AQ99" s="208"/>
      <c r="AR99" s="164"/>
      <c r="AS99" s="142"/>
      <c r="AT99" s="142"/>
      <c r="AU99" s="142"/>
      <c r="AV99" s="142"/>
      <c r="AW99" s="208"/>
      <c r="AX99" s="164"/>
      <c r="AY99" s="142"/>
      <c r="AZ99" s="142"/>
      <c r="BA99" s="142"/>
      <c r="BB99" s="142"/>
      <c r="BC99" s="208"/>
      <c r="BD99" s="164"/>
      <c r="BE99" s="142"/>
      <c r="BF99" s="142"/>
      <c r="BG99" s="142"/>
      <c r="BH99" s="142"/>
      <c r="BI99" s="208"/>
      <c r="BJ99" s="164"/>
      <c r="BK99" s="142"/>
      <c r="BL99" s="142"/>
      <c r="BM99" s="142"/>
      <c r="BN99" s="142"/>
      <c r="BO99" s="208"/>
      <c r="BP99" s="164"/>
      <c r="BQ99" s="142"/>
      <c r="BR99" s="142"/>
      <c r="BS99" s="142"/>
      <c r="BT99" s="142"/>
      <c r="BU99" s="208"/>
      <c r="BV99" s="164"/>
      <c r="BW99" s="142"/>
      <c r="BX99" s="142"/>
      <c r="BY99" s="142"/>
      <c r="BZ99" s="142"/>
      <c r="CA99" s="208"/>
      <c r="CB99" s="164"/>
      <c r="CC99" s="142"/>
      <c r="CD99" s="142"/>
      <c r="CE99" s="142"/>
      <c r="CF99" s="142"/>
      <c r="CG99" s="208"/>
      <c r="CH99" s="164"/>
      <c r="CI99" s="142"/>
      <c r="CJ99" s="142"/>
      <c r="CK99" s="142"/>
      <c r="CL99" s="142"/>
      <c r="CM99" s="208"/>
    </row>
    <row r="100" spans="1:91" s="281" customFormat="1" ht="12.75" customHeight="1" x14ac:dyDescent="0.2">
      <c r="A100" s="350" t="s">
        <v>118</v>
      </c>
      <c r="B100" s="177">
        <v>3.1050000000000001E-4</v>
      </c>
      <c r="C100" s="177"/>
      <c r="D100" s="177"/>
      <c r="E100" s="177"/>
      <c r="F100" s="177"/>
      <c r="G100" s="241"/>
      <c r="H100" s="178">
        <v>6.4939999999999996E-4</v>
      </c>
      <c r="I100" s="178"/>
      <c r="J100" s="178"/>
      <c r="K100" s="178"/>
      <c r="L100" s="178"/>
      <c r="M100" s="241"/>
      <c r="N100" s="179">
        <v>1.3352580103920828E-5</v>
      </c>
      <c r="O100" s="179">
        <v>1.3722703344734637E-5</v>
      </c>
      <c r="P100" s="179">
        <v>1.382295368625817E-5</v>
      </c>
      <c r="Q100" s="179">
        <v>1.3902681227882871E-5</v>
      </c>
      <c r="R100" s="179">
        <v>1.3972254218757932E-5</v>
      </c>
      <c r="S100" s="241"/>
      <c r="T100" s="179">
        <v>1.3152914522109214E-5</v>
      </c>
      <c r="U100" s="179">
        <v>1.3612845796626661E-5</v>
      </c>
      <c r="V100" s="179">
        <v>1.4093308978619263E-5</v>
      </c>
      <c r="W100" s="179">
        <v>1.4422526307880248E-5</v>
      </c>
      <c r="X100" s="179">
        <v>1.4653050356623099E-5</v>
      </c>
      <c r="Y100" s="208"/>
      <c r="Z100" s="177">
        <v>1.7994042718949954E-5</v>
      </c>
      <c r="AA100" s="178">
        <v>2.0544017720412457E-5</v>
      </c>
      <c r="AB100" s="179">
        <v>2.2024621392105998E-5</v>
      </c>
      <c r="AC100" s="179">
        <v>2.3235778834051326E-5</v>
      </c>
      <c r="AD100" s="179">
        <v>2.4254157497761606E-5</v>
      </c>
      <c r="AE100" s="241"/>
      <c r="AF100" s="177">
        <v>1.825425033202447E-5</v>
      </c>
      <c r="AG100" s="178">
        <v>2.1864645252990836E-5</v>
      </c>
      <c r="AH100" s="179">
        <v>2.4575627814307385E-5</v>
      </c>
      <c r="AI100" s="179">
        <v>2.6985383546397371E-5</v>
      </c>
      <c r="AJ100" s="179">
        <v>2.9037223153221277E-5</v>
      </c>
      <c r="AK100" s="241"/>
      <c r="AL100" s="179"/>
      <c r="AM100" s="179"/>
      <c r="AN100" s="179"/>
      <c r="AO100" s="179"/>
      <c r="AP100" s="179"/>
      <c r="AQ100" s="241"/>
      <c r="AR100" s="179"/>
      <c r="AS100" s="179"/>
      <c r="AT100" s="179"/>
      <c r="AU100" s="179"/>
      <c r="AV100" s="179"/>
      <c r="AW100" s="241"/>
      <c r="AX100" s="179"/>
      <c r="AY100" s="179"/>
      <c r="AZ100" s="179"/>
      <c r="BA100" s="179"/>
      <c r="BB100" s="179"/>
      <c r="BC100" s="241"/>
      <c r="BD100" s="179"/>
      <c r="BE100" s="179"/>
      <c r="BF100" s="179"/>
      <c r="BG100" s="179"/>
      <c r="BH100" s="179"/>
      <c r="BI100" s="241"/>
      <c r="BJ100" s="179"/>
      <c r="BK100" s="179"/>
      <c r="BL100" s="179"/>
      <c r="BM100" s="179"/>
      <c r="BN100" s="179"/>
      <c r="BO100" s="241"/>
      <c r="BP100" s="179"/>
      <c r="BQ100" s="179"/>
      <c r="BR100" s="179"/>
      <c r="BS100" s="179"/>
      <c r="BT100" s="179"/>
      <c r="BU100" s="241"/>
      <c r="BV100" s="179"/>
      <c r="BW100" s="179"/>
      <c r="BX100" s="179"/>
      <c r="BY100" s="179"/>
      <c r="BZ100" s="179"/>
      <c r="CA100" s="241"/>
      <c r="CB100" s="179"/>
      <c r="CC100" s="179"/>
      <c r="CD100" s="179"/>
      <c r="CE100" s="179"/>
      <c r="CF100" s="179"/>
      <c r="CG100" s="241"/>
      <c r="CH100" s="179"/>
      <c r="CI100" s="179"/>
      <c r="CJ100" s="179"/>
      <c r="CK100" s="179"/>
      <c r="CL100" s="179"/>
      <c r="CM100" s="241"/>
    </row>
    <row r="101" spans="1:91" s="281" customFormat="1" ht="12.75" customHeight="1" x14ac:dyDescent="0.2">
      <c r="A101" s="351" t="s">
        <v>79</v>
      </c>
      <c r="B101" s="165">
        <v>4.845E-18</v>
      </c>
      <c r="C101" s="165"/>
      <c r="D101" s="165"/>
      <c r="E101" s="165"/>
      <c r="F101" s="165"/>
      <c r="G101" s="241"/>
      <c r="H101" s="143">
        <v>4.5980000000000005E-18</v>
      </c>
      <c r="I101" s="143"/>
      <c r="J101" s="143"/>
      <c r="K101" s="143"/>
      <c r="L101" s="143"/>
      <c r="M101" s="241"/>
      <c r="N101" s="24">
        <v>1.0317993734235748E-17</v>
      </c>
      <c r="O101" s="24">
        <v>1.0470062581099283E-17</v>
      </c>
      <c r="P101" s="24">
        <v>1.0491241766654266E-17</v>
      </c>
      <c r="Q101" s="24">
        <v>1.0481021337193136E-17</v>
      </c>
      <c r="R101" s="24">
        <v>1.0468688969773748E-17</v>
      </c>
      <c r="S101" s="241"/>
      <c r="T101" s="24">
        <v>1.409612352548176E-17</v>
      </c>
      <c r="U101" s="24">
        <v>1.505614752216173E-17</v>
      </c>
      <c r="V101" s="24">
        <v>1.5795708686327565E-17</v>
      </c>
      <c r="W101" s="24">
        <v>1.6219841132794312E-17</v>
      </c>
      <c r="X101" s="24">
        <v>1.649343347308634E-17</v>
      </c>
      <c r="Y101" s="208"/>
      <c r="Z101" s="165">
        <v>1.4182186309727147E-17</v>
      </c>
      <c r="AA101" s="143">
        <v>1.5581047129921383E-17</v>
      </c>
      <c r="AB101" s="24">
        <v>1.6531468772421795E-17</v>
      </c>
      <c r="AC101" s="24">
        <v>1.7208279770168705E-17</v>
      </c>
      <c r="AD101" s="24">
        <v>1.7733039688054155E-17</v>
      </c>
      <c r="AE101" s="241"/>
      <c r="AF101" s="165">
        <v>1.4158296627386651E-17</v>
      </c>
      <c r="AG101" s="143">
        <v>1.5615317552135996E-17</v>
      </c>
      <c r="AH101" s="24">
        <v>1.6639810513586393E-17</v>
      </c>
      <c r="AI101" s="24">
        <v>1.7383467977627363E-17</v>
      </c>
      <c r="AJ101" s="24">
        <v>1.792345854917575E-17</v>
      </c>
      <c r="AK101" s="241"/>
      <c r="AL101" s="24"/>
      <c r="AM101" s="24"/>
      <c r="AN101" s="24"/>
      <c r="AO101" s="24"/>
      <c r="AP101" s="24"/>
      <c r="AQ101" s="241"/>
      <c r="AR101" s="24"/>
      <c r="AS101" s="24"/>
      <c r="AT101" s="24"/>
      <c r="AU101" s="24"/>
      <c r="AV101" s="24"/>
      <c r="AW101" s="241"/>
      <c r="AX101" s="24"/>
      <c r="AY101" s="24"/>
      <c r="AZ101" s="24"/>
      <c r="BA101" s="24"/>
      <c r="BB101" s="24"/>
      <c r="BC101" s="241"/>
      <c r="BD101" s="24"/>
      <c r="BE101" s="24"/>
      <c r="BF101" s="24"/>
      <c r="BG101" s="24"/>
      <c r="BH101" s="24"/>
      <c r="BI101" s="241"/>
      <c r="BJ101" s="24"/>
      <c r="BK101" s="24"/>
      <c r="BL101" s="24"/>
      <c r="BM101" s="24"/>
      <c r="BN101" s="24"/>
      <c r="BO101" s="241"/>
      <c r="BP101" s="24"/>
      <c r="BQ101" s="24"/>
      <c r="BR101" s="24"/>
      <c r="BS101" s="24"/>
      <c r="BT101" s="24"/>
      <c r="BU101" s="241"/>
      <c r="BV101" s="24"/>
      <c r="BW101" s="24"/>
      <c r="BX101" s="24"/>
      <c r="BY101" s="24"/>
      <c r="BZ101" s="24"/>
      <c r="CA101" s="241"/>
      <c r="CB101" s="24"/>
      <c r="CC101" s="24"/>
      <c r="CD101" s="24"/>
      <c r="CE101" s="24"/>
      <c r="CF101" s="24"/>
      <c r="CG101" s="241"/>
      <c r="CH101" s="24"/>
      <c r="CI101" s="24"/>
      <c r="CJ101" s="24"/>
      <c r="CK101" s="24"/>
      <c r="CL101" s="24"/>
      <c r="CM101" s="241"/>
    </row>
    <row r="102" spans="1:91" s="281" customFormat="1" ht="12.75" customHeight="1" x14ac:dyDescent="0.2">
      <c r="A102" s="351" t="s">
        <v>80</v>
      </c>
      <c r="B102" s="165">
        <v>1.459E-15</v>
      </c>
      <c r="C102" s="165"/>
      <c r="D102" s="165"/>
      <c r="E102" s="165"/>
      <c r="F102" s="165"/>
      <c r="G102" s="241"/>
      <c r="H102" s="143">
        <v>1.4269999999999999E-15</v>
      </c>
      <c r="I102" s="143"/>
      <c r="J102" s="143"/>
      <c r="K102" s="143"/>
      <c r="L102" s="143"/>
      <c r="M102" s="241"/>
      <c r="N102" s="24">
        <v>1.4604822073217372E-15</v>
      </c>
      <c r="O102" s="24">
        <v>1.5021959295522559E-15</v>
      </c>
      <c r="P102" s="24">
        <v>1.5132233452923289E-15</v>
      </c>
      <c r="Q102" s="24">
        <v>1.5229937198343341E-15</v>
      </c>
      <c r="R102" s="24">
        <v>1.5295467699890125E-15</v>
      </c>
      <c r="S102" s="241"/>
      <c r="T102" s="24">
        <v>1.8007990346468007E-15</v>
      </c>
      <c r="U102" s="24">
        <v>1.943406273537517E-15</v>
      </c>
      <c r="V102" s="24">
        <v>2.03067678413008E-15</v>
      </c>
      <c r="W102" s="24">
        <v>2.0861654211495579E-15</v>
      </c>
      <c r="X102" s="24">
        <v>2.1234420414410127E-15</v>
      </c>
      <c r="Y102" s="208"/>
      <c r="Z102" s="165">
        <v>1.8378129011561226E-15</v>
      </c>
      <c r="AA102" s="143">
        <v>2.0286967450006131E-15</v>
      </c>
      <c r="AB102" s="24">
        <v>2.1541520023696046E-15</v>
      </c>
      <c r="AC102" s="24">
        <v>2.2470588528065562E-15</v>
      </c>
      <c r="AD102" s="24">
        <v>2.3191975425076128E-15</v>
      </c>
      <c r="AE102" s="241"/>
      <c r="AF102" s="165">
        <v>1.8433292020212546E-15</v>
      </c>
      <c r="AG102" s="143">
        <v>2.0386331177788619E-15</v>
      </c>
      <c r="AH102" s="24">
        <v>2.1685966082295417E-15</v>
      </c>
      <c r="AI102" s="24">
        <v>2.2680524733065485E-15</v>
      </c>
      <c r="AJ102" s="24">
        <v>2.3568862871489938E-15</v>
      </c>
      <c r="AK102" s="241"/>
      <c r="AL102" s="24"/>
      <c r="AM102" s="24"/>
      <c r="AN102" s="24"/>
      <c r="AO102" s="24"/>
      <c r="AP102" s="24"/>
      <c r="AQ102" s="241"/>
      <c r="AR102" s="24"/>
      <c r="AS102" s="24"/>
      <c r="AT102" s="24"/>
      <c r="AU102" s="24"/>
      <c r="AV102" s="24"/>
      <c r="AW102" s="241"/>
      <c r="AX102" s="24"/>
      <c r="AY102" s="24"/>
      <c r="AZ102" s="24"/>
      <c r="BA102" s="24"/>
      <c r="BB102" s="24"/>
      <c r="BC102" s="241"/>
      <c r="BD102" s="24"/>
      <c r="BE102" s="24"/>
      <c r="BF102" s="24"/>
      <c r="BG102" s="24"/>
      <c r="BH102" s="24"/>
      <c r="BI102" s="241"/>
      <c r="BJ102" s="24"/>
      <c r="BK102" s="24"/>
      <c r="BL102" s="24"/>
      <c r="BM102" s="24"/>
      <c r="BN102" s="24"/>
      <c r="BO102" s="241"/>
      <c r="BP102" s="24"/>
      <c r="BQ102" s="24"/>
      <c r="BR102" s="24"/>
      <c r="BS102" s="24"/>
      <c r="BT102" s="24"/>
      <c r="BU102" s="241"/>
      <c r="BV102" s="24"/>
      <c r="BW102" s="24"/>
      <c r="BX102" s="24"/>
      <c r="BY102" s="24"/>
      <c r="BZ102" s="24"/>
      <c r="CA102" s="241"/>
      <c r="CB102" s="24"/>
      <c r="CC102" s="24"/>
      <c r="CD102" s="24"/>
      <c r="CE102" s="24"/>
      <c r="CF102" s="24"/>
      <c r="CG102" s="241"/>
      <c r="CH102" s="24"/>
      <c r="CI102" s="24"/>
      <c r="CJ102" s="24"/>
      <c r="CK102" s="24"/>
      <c r="CL102" s="24"/>
      <c r="CM102" s="241"/>
    </row>
    <row r="103" spans="1:91" s="281" customFormat="1" ht="12.75" customHeight="1" x14ac:dyDescent="0.2">
      <c r="A103" s="351" t="s">
        <v>81</v>
      </c>
      <c r="B103" s="165">
        <v>3.0690000000000004E-12</v>
      </c>
      <c r="C103" s="165"/>
      <c r="D103" s="165"/>
      <c r="E103" s="165"/>
      <c r="F103" s="165"/>
      <c r="G103" s="241"/>
      <c r="H103" s="143">
        <v>2.9809999999999999E-12</v>
      </c>
      <c r="I103" s="143"/>
      <c r="J103" s="143"/>
      <c r="K103" s="143"/>
      <c r="L103" s="143"/>
      <c r="M103" s="241"/>
      <c r="N103" s="24">
        <v>4.0583841969789622E-12</v>
      </c>
      <c r="O103" s="24">
        <v>4.1697214266664888E-12</v>
      </c>
      <c r="P103" s="24">
        <v>4.1889951037205385E-12</v>
      </c>
      <c r="Q103" s="24">
        <v>4.1890078790373407E-12</v>
      </c>
      <c r="R103" s="24">
        <v>4.1868754910926589E-12</v>
      </c>
      <c r="S103" s="241"/>
      <c r="T103" s="24">
        <v>7.0099533183840462E-12</v>
      </c>
      <c r="U103" s="24">
        <v>7.7652233377436259E-12</v>
      </c>
      <c r="V103" s="24">
        <v>8.311151381486385E-12</v>
      </c>
      <c r="W103" s="24">
        <v>8.6276112471848695E-12</v>
      </c>
      <c r="X103" s="24">
        <v>8.8376397502423459E-12</v>
      </c>
      <c r="Y103" s="208"/>
      <c r="Z103" s="165">
        <v>7.0884925705906852E-12</v>
      </c>
      <c r="AA103" s="143">
        <v>8.1544947455087977E-12</v>
      </c>
      <c r="AB103" s="24">
        <v>8.8697611282042144E-12</v>
      </c>
      <c r="AC103" s="24">
        <v>9.3746315095298853E-12</v>
      </c>
      <c r="AD103" s="24">
        <v>9.7690745543767721E-12</v>
      </c>
      <c r="AE103" s="241"/>
      <c r="AF103" s="165">
        <v>7.0875502700105315E-12</v>
      </c>
      <c r="AG103" s="143">
        <v>8.1912402698704696E-12</v>
      </c>
      <c r="AH103" s="24">
        <v>8.946948849662113E-12</v>
      </c>
      <c r="AI103" s="24">
        <v>9.4948942181597573E-12</v>
      </c>
      <c r="AJ103" s="24">
        <v>9.9261691837968294E-12</v>
      </c>
      <c r="AK103" s="241"/>
      <c r="AL103" s="24"/>
      <c r="AM103" s="24"/>
      <c r="AN103" s="24"/>
      <c r="AO103" s="24"/>
      <c r="AP103" s="24"/>
      <c r="AQ103" s="241"/>
      <c r="AR103" s="24"/>
      <c r="AS103" s="24"/>
      <c r="AT103" s="24"/>
      <c r="AU103" s="24"/>
      <c r="AV103" s="24"/>
      <c r="AW103" s="241"/>
      <c r="AX103" s="24"/>
      <c r="AY103" s="24"/>
      <c r="AZ103" s="24"/>
      <c r="BA103" s="24"/>
      <c r="BB103" s="24"/>
      <c r="BC103" s="241"/>
      <c r="BD103" s="24"/>
      <c r="BE103" s="24"/>
      <c r="BF103" s="24"/>
      <c r="BG103" s="24"/>
      <c r="BH103" s="24"/>
      <c r="BI103" s="241"/>
      <c r="BJ103" s="24"/>
      <c r="BK103" s="24"/>
      <c r="BL103" s="24"/>
      <c r="BM103" s="24"/>
      <c r="BN103" s="24"/>
      <c r="BO103" s="241"/>
      <c r="BP103" s="24"/>
      <c r="BQ103" s="24"/>
      <c r="BR103" s="24"/>
      <c r="BS103" s="24"/>
      <c r="BT103" s="24"/>
      <c r="BU103" s="241"/>
      <c r="BV103" s="24"/>
      <c r="BW103" s="24"/>
      <c r="BX103" s="24"/>
      <c r="BY103" s="24"/>
      <c r="BZ103" s="24"/>
      <c r="CA103" s="241"/>
      <c r="CB103" s="24"/>
      <c r="CC103" s="24"/>
      <c r="CD103" s="24"/>
      <c r="CE103" s="24"/>
      <c r="CF103" s="24"/>
      <c r="CG103" s="241"/>
      <c r="CH103" s="24"/>
      <c r="CI103" s="24"/>
      <c r="CJ103" s="24"/>
      <c r="CK103" s="24"/>
      <c r="CL103" s="24"/>
      <c r="CM103" s="241"/>
    </row>
    <row r="104" spans="1:91" s="281" customFormat="1" ht="12.75" customHeight="1" x14ac:dyDescent="0.2">
      <c r="A104" s="351" t="s">
        <v>38</v>
      </c>
      <c r="B104" s="165">
        <v>2.5910000000000001E-16</v>
      </c>
      <c r="C104" s="165"/>
      <c r="D104" s="165"/>
      <c r="E104" s="165"/>
      <c r="F104" s="165"/>
      <c r="G104" s="241"/>
      <c r="H104" s="143">
        <v>2.3479999999999999E-16</v>
      </c>
      <c r="I104" s="143"/>
      <c r="J104" s="143"/>
      <c r="K104" s="143"/>
      <c r="L104" s="143"/>
      <c r="M104" s="241"/>
      <c r="N104" s="24">
        <v>2.7400294527858507E-16</v>
      </c>
      <c r="O104" s="24">
        <v>2.7805477622713041E-16</v>
      </c>
      <c r="P104" s="24">
        <v>2.7867954819574905E-16</v>
      </c>
      <c r="Q104" s="24">
        <v>2.7823365927859402E-16</v>
      </c>
      <c r="R104" s="24">
        <v>2.7790483587860262E-16</v>
      </c>
      <c r="S104" s="241"/>
      <c r="T104" s="24">
        <v>3.781637963892815E-16</v>
      </c>
      <c r="U104" s="24">
        <v>4.0576482606726701E-16</v>
      </c>
      <c r="V104" s="24">
        <v>4.276904177549901E-16</v>
      </c>
      <c r="W104" s="24">
        <v>4.4044715049939146E-16</v>
      </c>
      <c r="X104" s="24">
        <v>4.491034908278046E-16</v>
      </c>
      <c r="Y104" s="208"/>
      <c r="Z104" s="165">
        <v>3.8107561620304293E-16</v>
      </c>
      <c r="AA104" s="143">
        <v>4.2225257843361864E-16</v>
      </c>
      <c r="AB104" s="24">
        <v>4.5119467347770285E-16</v>
      </c>
      <c r="AC104" s="24">
        <v>4.7181734291958716E-16</v>
      </c>
      <c r="AD104" s="24">
        <v>4.8816367800030866E-16</v>
      </c>
      <c r="AE104" s="241"/>
      <c r="AF104" s="165">
        <v>3.8044858390623716E-16</v>
      </c>
      <c r="AG104" s="143">
        <v>4.235399831829355E-16</v>
      </c>
      <c r="AH104" s="24">
        <v>4.5447407448053916E-16</v>
      </c>
      <c r="AI104" s="24">
        <v>4.773952396847837E-16</v>
      </c>
      <c r="AJ104" s="24">
        <v>4.9434297026472675E-16</v>
      </c>
      <c r="AK104" s="241"/>
      <c r="AL104" s="24"/>
      <c r="AM104" s="24"/>
      <c r="AN104" s="24"/>
      <c r="AO104" s="24"/>
      <c r="AP104" s="24"/>
      <c r="AQ104" s="241"/>
      <c r="AR104" s="24"/>
      <c r="AS104" s="24"/>
      <c r="AT104" s="24"/>
      <c r="AU104" s="24"/>
      <c r="AV104" s="24"/>
      <c r="AW104" s="241"/>
      <c r="AX104" s="24"/>
      <c r="AY104" s="24"/>
      <c r="AZ104" s="24"/>
      <c r="BA104" s="24"/>
      <c r="BB104" s="24"/>
      <c r="BC104" s="241"/>
      <c r="BD104" s="24"/>
      <c r="BE104" s="24"/>
      <c r="BF104" s="24"/>
      <c r="BG104" s="24"/>
      <c r="BH104" s="24"/>
      <c r="BI104" s="241"/>
      <c r="BJ104" s="24"/>
      <c r="BK104" s="24"/>
      <c r="BL104" s="24"/>
      <c r="BM104" s="24"/>
      <c r="BN104" s="24"/>
      <c r="BO104" s="241"/>
      <c r="BP104" s="24"/>
      <c r="BQ104" s="24"/>
      <c r="BR104" s="24"/>
      <c r="BS104" s="24"/>
      <c r="BT104" s="24"/>
      <c r="BU104" s="241"/>
      <c r="BV104" s="24"/>
      <c r="BW104" s="24"/>
      <c r="BX104" s="24"/>
      <c r="BY104" s="24"/>
      <c r="BZ104" s="24"/>
      <c r="CA104" s="241"/>
      <c r="CB104" s="24"/>
      <c r="CC104" s="24"/>
      <c r="CD104" s="24"/>
      <c r="CE104" s="24"/>
      <c r="CF104" s="24"/>
      <c r="CG104" s="241"/>
      <c r="CH104" s="24"/>
      <c r="CI104" s="24"/>
      <c r="CJ104" s="24"/>
      <c r="CK104" s="24"/>
      <c r="CL104" s="24"/>
      <c r="CM104" s="241"/>
    </row>
    <row r="105" spans="1:91" s="281" customFormat="1" ht="12.75" customHeight="1" x14ac:dyDescent="0.2">
      <c r="A105" s="351" t="s">
        <v>82</v>
      </c>
      <c r="B105" s="165">
        <v>5.9729999999999996E-16</v>
      </c>
      <c r="C105" s="165"/>
      <c r="D105" s="165"/>
      <c r="E105" s="165"/>
      <c r="F105" s="165"/>
      <c r="G105" s="241"/>
      <c r="H105" s="143">
        <v>5.5360000000000006E-16</v>
      </c>
      <c r="I105" s="143"/>
      <c r="J105" s="143"/>
      <c r="K105" s="143"/>
      <c r="L105" s="143"/>
      <c r="M105" s="241"/>
      <c r="N105" s="24">
        <v>1.8562586827615478E-15</v>
      </c>
      <c r="O105" s="24">
        <v>1.8905724389371289E-15</v>
      </c>
      <c r="P105" s="24">
        <v>1.8925043899977631E-15</v>
      </c>
      <c r="Q105" s="24">
        <v>1.8847634896275165E-15</v>
      </c>
      <c r="R105" s="24">
        <v>1.8780029883007703E-15</v>
      </c>
      <c r="S105" s="241"/>
      <c r="T105" s="24">
        <v>3.0255704287397843E-15</v>
      </c>
      <c r="U105" s="24">
        <v>3.2466787256318992E-15</v>
      </c>
      <c r="V105" s="24">
        <v>3.4142016229679908E-15</v>
      </c>
      <c r="W105" s="24">
        <v>3.5035136895890237E-15</v>
      </c>
      <c r="X105" s="24">
        <v>3.560041101319358E-15</v>
      </c>
      <c r="Y105" s="208"/>
      <c r="Z105" s="165">
        <v>2.9992738464170833E-15</v>
      </c>
      <c r="AA105" s="143">
        <v>3.3365525176983406E-15</v>
      </c>
      <c r="AB105" s="24">
        <v>3.5471442917785977E-15</v>
      </c>
      <c r="AC105" s="24">
        <v>3.6854165783065906E-15</v>
      </c>
      <c r="AD105" s="24">
        <v>3.7916499411964638E-15</v>
      </c>
      <c r="AE105" s="241"/>
      <c r="AF105" s="165">
        <v>2.9900962160303534E-15</v>
      </c>
      <c r="AG105" s="143">
        <v>3.3395094954568071E-15</v>
      </c>
      <c r="AH105" s="24">
        <v>3.5593150825076442E-15</v>
      </c>
      <c r="AI105" s="24">
        <v>3.7095400480681458E-15</v>
      </c>
      <c r="AJ105" s="24">
        <v>3.808147295519946E-15</v>
      </c>
      <c r="AK105" s="241"/>
      <c r="AL105" s="24"/>
      <c r="AM105" s="24"/>
      <c r="AN105" s="24"/>
      <c r="AO105" s="24"/>
      <c r="AP105" s="24"/>
      <c r="AQ105" s="241"/>
      <c r="AR105" s="24"/>
      <c r="AS105" s="24"/>
      <c r="AT105" s="24"/>
      <c r="AU105" s="24"/>
      <c r="AV105" s="24"/>
      <c r="AW105" s="241"/>
      <c r="AX105" s="24"/>
      <c r="AY105" s="24"/>
      <c r="AZ105" s="24"/>
      <c r="BA105" s="24"/>
      <c r="BB105" s="24"/>
      <c r="BC105" s="241"/>
      <c r="BD105" s="24"/>
      <c r="BE105" s="24"/>
      <c r="BF105" s="24"/>
      <c r="BG105" s="24"/>
      <c r="BH105" s="24"/>
      <c r="BI105" s="241"/>
      <c r="BJ105" s="24"/>
      <c r="BK105" s="24"/>
      <c r="BL105" s="24"/>
      <c r="BM105" s="24"/>
      <c r="BN105" s="24"/>
      <c r="BO105" s="241"/>
      <c r="BP105" s="24"/>
      <c r="BQ105" s="24"/>
      <c r="BR105" s="24"/>
      <c r="BS105" s="24"/>
      <c r="BT105" s="24"/>
      <c r="BU105" s="241"/>
      <c r="BV105" s="24"/>
      <c r="BW105" s="24"/>
      <c r="BX105" s="24"/>
      <c r="BY105" s="24"/>
      <c r="BZ105" s="24"/>
      <c r="CA105" s="241"/>
      <c r="CB105" s="24"/>
      <c r="CC105" s="24"/>
      <c r="CD105" s="24"/>
      <c r="CE105" s="24"/>
      <c r="CF105" s="24"/>
      <c r="CG105" s="241"/>
      <c r="CH105" s="24"/>
      <c r="CI105" s="24"/>
      <c r="CJ105" s="24"/>
      <c r="CK105" s="24"/>
      <c r="CL105" s="24"/>
      <c r="CM105" s="241"/>
    </row>
    <row r="106" spans="1:91" s="281" customFormat="1" ht="12.75" customHeight="1" x14ac:dyDescent="0.2">
      <c r="A106" s="352" t="s">
        <v>22</v>
      </c>
      <c r="B106" s="166">
        <v>1.1230000000000001E-13</v>
      </c>
      <c r="C106" s="166"/>
      <c r="D106" s="166"/>
      <c r="E106" s="166"/>
      <c r="F106" s="166"/>
      <c r="G106" s="241"/>
      <c r="H106" s="144">
        <v>1.1409999999999999E-13</v>
      </c>
      <c r="I106" s="144"/>
      <c r="J106" s="144"/>
      <c r="K106" s="144"/>
      <c r="L106" s="144"/>
      <c r="M106" s="241"/>
      <c r="N106" s="180">
        <v>9.7858909166113382E-14</v>
      </c>
      <c r="O106" s="180">
        <v>9.8829469205045871E-14</v>
      </c>
      <c r="P106" s="180">
        <v>9.9091173784196599E-14</v>
      </c>
      <c r="Q106" s="180">
        <v>9.9289148596541906E-14</v>
      </c>
      <c r="R106" s="180">
        <v>9.9416039323159502E-14</v>
      </c>
      <c r="S106" s="241"/>
      <c r="T106" s="180">
        <v>9.8771886620401886E-14</v>
      </c>
      <c r="U106" s="180">
        <v>1.0152122324449716E-13</v>
      </c>
      <c r="V106" s="180">
        <v>1.0272411867311557E-13</v>
      </c>
      <c r="W106" s="180">
        <v>1.0351813265364811E-13</v>
      </c>
      <c r="X106" s="180">
        <v>1.0412167523033887E-13</v>
      </c>
      <c r="Y106" s="208"/>
      <c r="Z106" s="166">
        <v>9.9412334954776869E-14</v>
      </c>
      <c r="AA106" s="144">
        <v>1.0282010816253167E-13</v>
      </c>
      <c r="AB106" s="180">
        <v>1.0492201562361124E-13</v>
      </c>
      <c r="AC106" s="180">
        <v>1.0652649357841007E-13</v>
      </c>
      <c r="AD106" s="180">
        <v>1.0771846443335773E-13</v>
      </c>
      <c r="AE106" s="241"/>
      <c r="AF106" s="166">
        <v>9.9603191674684749E-14</v>
      </c>
      <c r="AG106" s="144">
        <v>1.0292186626407854E-13</v>
      </c>
      <c r="AH106" s="180">
        <v>1.050240504884931E-13</v>
      </c>
      <c r="AI106" s="180">
        <v>1.0652125084104225E-13</v>
      </c>
      <c r="AJ106" s="180">
        <v>1.0812689710172992E-13</v>
      </c>
      <c r="AK106" s="241"/>
      <c r="AL106" s="180"/>
      <c r="AM106" s="180"/>
      <c r="AN106" s="180"/>
      <c r="AO106" s="180"/>
      <c r="AP106" s="180"/>
      <c r="AQ106" s="241"/>
      <c r="AR106" s="180"/>
      <c r="AS106" s="180"/>
      <c r="AT106" s="180"/>
      <c r="AU106" s="180"/>
      <c r="AV106" s="180"/>
      <c r="AW106" s="241"/>
      <c r="AX106" s="180"/>
      <c r="AY106" s="180"/>
      <c r="AZ106" s="180"/>
      <c r="BA106" s="180"/>
      <c r="BB106" s="180"/>
      <c r="BC106" s="241"/>
      <c r="BD106" s="180"/>
      <c r="BE106" s="180"/>
      <c r="BF106" s="180"/>
      <c r="BG106" s="180"/>
      <c r="BH106" s="180"/>
      <c r="BI106" s="241"/>
      <c r="BJ106" s="180"/>
      <c r="BK106" s="180"/>
      <c r="BL106" s="180"/>
      <c r="BM106" s="180"/>
      <c r="BN106" s="180"/>
      <c r="BO106" s="241"/>
      <c r="BP106" s="180"/>
      <c r="BQ106" s="180"/>
      <c r="BR106" s="180"/>
      <c r="BS106" s="180"/>
      <c r="BT106" s="180"/>
      <c r="BU106" s="241"/>
      <c r="BV106" s="180"/>
      <c r="BW106" s="180"/>
      <c r="BX106" s="180"/>
      <c r="BY106" s="180"/>
      <c r="BZ106" s="180"/>
      <c r="CA106" s="241"/>
      <c r="CB106" s="180"/>
      <c r="CC106" s="180"/>
      <c r="CD106" s="180"/>
      <c r="CE106" s="180"/>
      <c r="CF106" s="180"/>
      <c r="CG106" s="241"/>
      <c r="CH106" s="180"/>
      <c r="CI106" s="180"/>
      <c r="CJ106" s="180"/>
      <c r="CK106" s="180"/>
      <c r="CL106" s="180"/>
      <c r="CM106" s="241"/>
    </row>
    <row r="107" spans="1:91" s="281" customFormat="1" ht="12.75" customHeight="1" x14ac:dyDescent="0.2">
      <c r="A107" s="166" t="s">
        <v>23</v>
      </c>
      <c r="B107" s="166">
        <v>1.04E-21</v>
      </c>
      <c r="C107" s="166"/>
      <c r="D107" s="166"/>
      <c r="E107" s="166"/>
      <c r="F107" s="166"/>
      <c r="G107" s="241"/>
      <c r="H107" s="144">
        <v>9.8569999999999994E-22</v>
      </c>
      <c r="I107" s="144"/>
      <c r="J107" s="144"/>
      <c r="K107" s="144"/>
      <c r="L107" s="144"/>
      <c r="M107" s="241"/>
      <c r="N107" s="180">
        <v>2.7755363137363515E-20</v>
      </c>
      <c r="O107" s="180">
        <v>2.8775668748397633E-20</v>
      </c>
      <c r="P107" s="180">
        <v>2.8786151019573816E-20</v>
      </c>
      <c r="Q107" s="180">
        <v>2.8845563065621726E-20</v>
      </c>
      <c r="R107" s="180">
        <v>2.8874658503617855E-20</v>
      </c>
      <c r="S107" s="241"/>
      <c r="T107" s="180">
        <v>2.7566108306412927E-20</v>
      </c>
      <c r="U107" s="180">
        <v>2.7955844233336899E-20</v>
      </c>
      <c r="V107" s="180">
        <v>2.7706505231210334E-20</v>
      </c>
      <c r="W107" s="180">
        <v>2.7604835374306162E-20</v>
      </c>
      <c r="X107" s="180">
        <v>2.7525730089711101E-20</v>
      </c>
      <c r="Y107" s="208"/>
      <c r="Z107" s="166">
        <v>2.7386152842959963E-20</v>
      </c>
      <c r="AA107" s="144">
        <v>2.7975471063288047E-20</v>
      </c>
      <c r="AB107" s="180">
        <v>2.7875849146139607E-20</v>
      </c>
      <c r="AC107" s="180">
        <v>2.7806915694646006E-20</v>
      </c>
      <c r="AD107" s="180">
        <v>2.772475240568873E-20</v>
      </c>
      <c r="AE107" s="241"/>
      <c r="AF107" s="166">
        <v>2.7496402280950832E-20</v>
      </c>
      <c r="AG107" s="144">
        <v>2.7975943628826793E-20</v>
      </c>
      <c r="AH107" s="180">
        <v>2.7776360781575749E-20</v>
      </c>
      <c r="AI107" s="180">
        <v>2.7605507260213766E-20</v>
      </c>
      <c r="AJ107" s="180">
        <v>2.7686887250470715E-20</v>
      </c>
      <c r="AK107" s="241"/>
      <c r="AL107" s="180"/>
      <c r="AM107" s="180"/>
      <c r="AN107" s="180"/>
      <c r="AO107" s="180"/>
      <c r="AP107" s="180"/>
      <c r="AQ107" s="241"/>
      <c r="AR107" s="180"/>
      <c r="AS107" s="180"/>
      <c r="AT107" s="180"/>
      <c r="AU107" s="180"/>
      <c r="AV107" s="180"/>
      <c r="AW107" s="241"/>
      <c r="AX107" s="180"/>
      <c r="AY107" s="180"/>
      <c r="AZ107" s="180"/>
      <c r="BA107" s="180"/>
      <c r="BB107" s="180"/>
      <c r="BC107" s="241"/>
      <c r="BD107" s="180"/>
      <c r="BE107" s="180"/>
      <c r="BF107" s="180"/>
      <c r="BG107" s="180"/>
      <c r="BH107" s="180"/>
      <c r="BI107" s="241"/>
      <c r="BJ107" s="180"/>
      <c r="BK107" s="180"/>
      <c r="BL107" s="180"/>
      <c r="BM107" s="180"/>
      <c r="BN107" s="180"/>
      <c r="BO107" s="241"/>
      <c r="BP107" s="180"/>
      <c r="BQ107" s="180"/>
      <c r="BR107" s="180"/>
      <c r="BS107" s="180"/>
      <c r="BT107" s="180"/>
      <c r="BU107" s="241"/>
      <c r="BV107" s="180"/>
      <c r="BW107" s="180"/>
      <c r="BX107" s="180"/>
      <c r="BY107" s="180"/>
      <c r="BZ107" s="180"/>
      <c r="CA107" s="241"/>
      <c r="CB107" s="180"/>
      <c r="CC107" s="180"/>
      <c r="CD107" s="180"/>
      <c r="CE107" s="180"/>
      <c r="CF107" s="180"/>
      <c r="CG107" s="241"/>
      <c r="CH107" s="180"/>
      <c r="CI107" s="180"/>
      <c r="CJ107" s="180"/>
      <c r="CK107" s="180"/>
      <c r="CL107" s="180"/>
      <c r="CM107" s="241"/>
    </row>
    <row r="108" spans="1:91" s="281" customFormat="1" ht="12.75" customHeight="1" x14ac:dyDescent="0.2">
      <c r="A108" s="353" t="s">
        <v>24</v>
      </c>
      <c r="B108" s="165">
        <v>4.0310000000000001E-14</v>
      </c>
      <c r="C108" s="165"/>
      <c r="D108" s="165"/>
      <c r="E108" s="165"/>
      <c r="F108" s="165"/>
      <c r="G108" s="241"/>
      <c r="H108" s="143">
        <v>4.0790000000000002E-14</v>
      </c>
      <c r="I108" s="143"/>
      <c r="J108" s="143"/>
      <c r="K108" s="143"/>
      <c r="L108" s="143"/>
      <c r="M108" s="241"/>
      <c r="N108" s="24">
        <v>1.4212746312862542E-14</v>
      </c>
      <c r="O108" s="24">
        <v>1.4762908262994404E-14</v>
      </c>
      <c r="P108" s="24">
        <v>1.4983201607825425E-14</v>
      </c>
      <c r="Q108" s="24">
        <v>1.5212933919143771E-14</v>
      </c>
      <c r="R108" s="24">
        <v>1.5392483351945925E-14</v>
      </c>
      <c r="S108" s="241"/>
      <c r="T108" s="24">
        <v>1.5133353362700564E-14</v>
      </c>
      <c r="U108" s="24">
        <v>1.6643479357521501E-14</v>
      </c>
      <c r="V108" s="24">
        <v>1.7284058137014964E-14</v>
      </c>
      <c r="W108" s="24">
        <v>1.7733106202407547E-14</v>
      </c>
      <c r="X108" s="24">
        <v>1.805375828921822E-14</v>
      </c>
      <c r="Y108" s="208"/>
      <c r="Z108" s="165">
        <v>1.5933579795045736E-14</v>
      </c>
      <c r="AA108" s="143">
        <v>1.756343481842467E-14</v>
      </c>
      <c r="AB108" s="24">
        <v>1.861390572693427E-14</v>
      </c>
      <c r="AC108" s="24">
        <v>1.9434833523272371E-14</v>
      </c>
      <c r="AD108" s="24">
        <v>2.0083442579589814E-14</v>
      </c>
      <c r="AE108" s="241"/>
      <c r="AF108" s="165">
        <v>1.6073742621130589E-14</v>
      </c>
      <c r="AG108" s="143">
        <v>1.7703761252421673E-14</v>
      </c>
      <c r="AH108" s="24">
        <v>1.8754294730088053E-14</v>
      </c>
      <c r="AI108" s="24">
        <v>1.9603910952905429E-14</v>
      </c>
      <c r="AJ108" s="24">
        <v>2.0545110698145541E-14</v>
      </c>
      <c r="AK108" s="241"/>
      <c r="AL108" s="24"/>
      <c r="AM108" s="24"/>
      <c r="AN108" s="24"/>
      <c r="AO108" s="24"/>
      <c r="AP108" s="24"/>
      <c r="AQ108" s="241"/>
      <c r="AR108" s="24"/>
      <c r="AS108" s="24"/>
      <c r="AT108" s="24"/>
      <c r="AU108" s="24"/>
      <c r="AV108" s="24"/>
      <c r="AW108" s="241"/>
      <c r="AX108" s="24"/>
      <c r="AY108" s="24"/>
      <c r="AZ108" s="24"/>
      <c r="BA108" s="24"/>
      <c r="BB108" s="24"/>
      <c r="BC108" s="241"/>
      <c r="BD108" s="24"/>
      <c r="BE108" s="24"/>
      <c r="BF108" s="24"/>
      <c r="BG108" s="24"/>
      <c r="BH108" s="24"/>
      <c r="BI108" s="241"/>
      <c r="BJ108" s="24"/>
      <c r="BK108" s="24"/>
      <c r="BL108" s="24"/>
      <c r="BM108" s="24"/>
      <c r="BN108" s="24"/>
      <c r="BO108" s="241"/>
      <c r="BP108" s="24"/>
      <c r="BQ108" s="24"/>
      <c r="BR108" s="24"/>
      <c r="BS108" s="24"/>
      <c r="BT108" s="24"/>
      <c r="BU108" s="241"/>
      <c r="BV108" s="24"/>
      <c r="BW108" s="24"/>
      <c r="BX108" s="24"/>
      <c r="BY108" s="24"/>
      <c r="BZ108" s="24"/>
      <c r="CA108" s="241"/>
      <c r="CB108" s="24"/>
      <c r="CC108" s="24"/>
      <c r="CD108" s="24"/>
      <c r="CE108" s="24"/>
      <c r="CF108" s="24"/>
      <c r="CG108" s="241"/>
      <c r="CH108" s="24"/>
      <c r="CI108" s="24"/>
      <c r="CJ108" s="24"/>
      <c r="CK108" s="24"/>
      <c r="CL108" s="24"/>
      <c r="CM108" s="241"/>
    </row>
    <row r="109" spans="1:91" s="281" customFormat="1" ht="12.75" customHeight="1" x14ac:dyDescent="0.2">
      <c r="A109" s="353" t="s">
        <v>25</v>
      </c>
      <c r="B109" s="165">
        <v>8.801999999999999E-12</v>
      </c>
      <c r="C109" s="165"/>
      <c r="D109" s="165"/>
      <c r="E109" s="165"/>
      <c r="F109" s="165"/>
      <c r="G109" s="241"/>
      <c r="H109" s="143">
        <v>8.5679999999999998E-12</v>
      </c>
      <c r="I109" s="143"/>
      <c r="J109" s="143"/>
      <c r="K109" s="143"/>
      <c r="L109" s="143"/>
      <c r="M109" s="241"/>
      <c r="N109" s="24">
        <v>9.6708686909970402E-12</v>
      </c>
      <c r="O109" s="24">
        <v>9.9039510582771398E-12</v>
      </c>
      <c r="P109" s="24">
        <v>9.9451250725372632E-12</v>
      </c>
      <c r="Q109" s="24">
        <v>9.9479185246419437E-12</v>
      </c>
      <c r="R109" s="24">
        <v>9.9476049004843503E-12</v>
      </c>
      <c r="S109" s="241"/>
      <c r="T109" s="24">
        <v>1.5173362228167057E-11</v>
      </c>
      <c r="U109" s="24">
        <v>1.677350654000214E-11</v>
      </c>
      <c r="V109" s="24">
        <v>1.7924208438385892E-11</v>
      </c>
      <c r="W109" s="24">
        <v>1.8613260373762234E-11</v>
      </c>
      <c r="X109" s="24">
        <v>1.9073970668996757E-11</v>
      </c>
      <c r="Y109" s="208"/>
      <c r="Z109" s="165">
        <v>1.5443469682078227E-11</v>
      </c>
      <c r="AA109" s="143">
        <v>1.7703462203081816E-11</v>
      </c>
      <c r="AB109" s="24">
        <v>1.9264042144049116E-11</v>
      </c>
      <c r="AC109" s="24">
        <v>2.0385069850967112E-11</v>
      </c>
      <c r="AD109" s="24">
        <v>2.1263644882573679E-11</v>
      </c>
      <c r="AE109" s="241"/>
      <c r="AF109" s="165">
        <v>1.5453598226289207E-11</v>
      </c>
      <c r="AG109" s="143">
        <v>1.7803782502435354E-11</v>
      </c>
      <c r="AH109" s="24">
        <v>1.9444452776155292E-11</v>
      </c>
      <c r="AI109" s="24">
        <v>2.0664122463623784E-11</v>
      </c>
      <c r="AJ109" s="24">
        <v>2.1665389373020075E-11</v>
      </c>
      <c r="AK109" s="241"/>
      <c r="AL109" s="24"/>
      <c r="AM109" s="24"/>
      <c r="AN109" s="24"/>
      <c r="AO109" s="24"/>
      <c r="AP109" s="24"/>
      <c r="AQ109" s="241"/>
      <c r="AR109" s="24"/>
      <c r="AS109" s="24"/>
      <c r="AT109" s="24"/>
      <c r="AU109" s="24"/>
      <c r="AV109" s="24"/>
      <c r="AW109" s="241"/>
      <c r="AX109" s="24"/>
      <c r="AY109" s="24"/>
      <c r="AZ109" s="24"/>
      <c r="BA109" s="24"/>
      <c r="BB109" s="24"/>
      <c r="BC109" s="241"/>
      <c r="BD109" s="24"/>
      <c r="BE109" s="24"/>
      <c r="BF109" s="24"/>
      <c r="BG109" s="24"/>
      <c r="BH109" s="24"/>
      <c r="BI109" s="241"/>
      <c r="BJ109" s="24"/>
      <c r="BK109" s="24"/>
      <c r="BL109" s="24"/>
      <c r="BM109" s="24"/>
      <c r="BN109" s="24"/>
      <c r="BO109" s="241"/>
      <c r="BP109" s="24"/>
      <c r="BQ109" s="24"/>
      <c r="BR109" s="24"/>
      <c r="BS109" s="24"/>
      <c r="BT109" s="24"/>
      <c r="BU109" s="241"/>
      <c r="BV109" s="24"/>
      <c r="BW109" s="24"/>
      <c r="BX109" s="24"/>
      <c r="BY109" s="24"/>
      <c r="BZ109" s="24"/>
      <c r="CA109" s="241"/>
      <c r="CB109" s="24"/>
      <c r="CC109" s="24"/>
      <c r="CD109" s="24"/>
      <c r="CE109" s="24"/>
      <c r="CF109" s="24"/>
      <c r="CG109" s="241"/>
      <c r="CH109" s="24"/>
      <c r="CI109" s="24"/>
      <c r="CJ109" s="24"/>
      <c r="CK109" s="24"/>
      <c r="CL109" s="24"/>
      <c r="CM109" s="241"/>
    </row>
    <row r="110" spans="1:91" s="281" customFormat="1" ht="12.75" customHeight="1" x14ac:dyDescent="0.2">
      <c r="A110" s="353" t="s">
        <v>26</v>
      </c>
      <c r="B110" s="165">
        <v>3.224E-12</v>
      </c>
      <c r="C110" s="165"/>
      <c r="D110" s="165"/>
      <c r="E110" s="165"/>
      <c r="F110" s="165"/>
      <c r="G110" s="241"/>
      <c r="H110" s="143">
        <v>3.0120000000000001E-12</v>
      </c>
      <c r="I110" s="143"/>
      <c r="J110" s="143"/>
      <c r="K110" s="143"/>
      <c r="L110" s="143"/>
      <c r="M110" s="241"/>
      <c r="N110" s="24">
        <v>3.5786915065040238E-12</v>
      </c>
      <c r="O110" s="24">
        <v>3.6537197753874366E-12</v>
      </c>
      <c r="P110" s="24">
        <v>3.6647830901917465E-12</v>
      </c>
      <c r="Q110" s="24">
        <v>3.6577054136955142E-12</v>
      </c>
      <c r="R110" s="24">
        <v>3.650588969109982E-12</v>
      </c>
      <c r="S110" s="241"/>
      <c r="T110" s="24">
        <v>5.7912832762747033E-12</v>
      </c>
      <c r="U110" s="24">
        <v>6.3073185594068872E-12</v>
      </c>
      <c r="V110" s="24">
        <v>6.6955720584015142E-12</v>
      </c>
      <c r="W110" s="24">
        <v>6.9142111211079162E-12</v>
      </c>
      <c r="X110" s="24">
        <v>7.0564689601348777E-12</v>
      </c>
      <c r="Y110" s="208"/>
      <c r="Z110" s="165">
        <v>5.8123058499065136E-12</v>
      </c>
      <c r="AA110" s="143">
        <v>6.5672843404200683E-12</v>
      </c>
      <c r="AB110" s="24">
        <v>7.0634821194846761E-12</v>
      </c>
      <c r="AC110" s="24">
        <v>7.4038413658909983E-12</v>
      </c>
      <c r="AD110" s="24">
        <v>7.6693146265087003E-12</v>
      </c>
      <c r="AE110" s="241"/>
      <c r="AF110" s="165">
        <v>5.8013507904516132E-12</v>
      </c>
      <c r="AG110" s="143">
        <v>6.5833986759005344E-12</v>
      </c>
      <c r="AH110" s="24">
        <v>7.1076276454403041E-12</v>
      </c>
      <c r="AI110" s="24">
        <v>7.4784919487180557E-12</v>
      </c>
      <c r="AJ110" s="24">
        <v>7.7439263400702416E-12</v>
      </c>
      <c r="AK110" s="241"/>
      <c r="AL110" s="24"/>
      <c r="AM110" s="24"/>
      <c r="AN110" s="24"/>
      <c r="AO110" s="24"/>
      <c r="AP110" s="24"/>
      <c r="AQ110" s="241"/>
      <c r="AR110" s="24"/>
      <c r="AS110" s="24"/>
      <c r="AT110" s="24"/>
      <c r="AU110" s="24"/>
      <c r="AV110" s="24"/>
      <c r="AW110" s="241"/>
      <c r="AX110" s="24"/>
      <c r="AY110" s="24"/>
      <c r="AZ110" s="24"/>
      <c r="BA110" s="24"/>
      <c r="BB110" s="24"/>
      <c r="BC110" s="241"/>
      <c r="BD110" s="24"/>
      <c r="BE110" s="24"/>
      <c r="BF110" s="24"/>
      <c r="BG110" s="24"/>
      <c r="BH110" s="24"/>
      <c r="BI110" s="241"/>
      <c r="BJ110" s="24"/>
      <c r="BK110" s="24"/>
      <c r="BL110" s="24"/>
      <c r="BM110" s="24"/>
      <c r="BN110" s="24"/>
      <c r="BO110" s="241"/>
      <c r="BP110" s="24"/>
      <c r="BQ110" s="24"/>
      <c r="BR110" s="24"/>
      <c r="BS110" s="24"/>
      <c r="BT110" s="24"/>
      <c r="BU110" s="241"/>
      <c r="BV110" s="24"/>
      <c r="BW110" s="24"/>
      <c r="BX110" s="24"/>
      <c r="BY110" s="24"/>
      <c r="BZ110" s="24"/>
      <c r="CA110" s="241"/>
      <c r="CB110" s="24"/>
      <c r="CC110" s="24"/>
      <c r="CD110" s="24"/>
      <c r="CE110" s="24"/>
      <c r="CF110" s="24"/>
      <c r="CG110" s="241"/>
      <c r="CH110" s="24"/>
      <c r="CI110" s="24"/>
      <c r="CJ110" s="24"/>
      <c r="CK110" s="24"/>
      <c r="CL110" s="24"/>
      <c r="CM110" s="241"/>
    </row>
    <row r="111" spans="1:91" s="281" customFormat="1" ht="12.75" customHeight="1" x14ac:dyDescent="0.2">
      <c r="A111" s="353" t="s">
        <v>27</v>
      </c>
      <c r="B111" s="165">
        <v>5.4560000000000002E-9</v>
      </c>
      <c r="C111" s="165"/>
      <c r="D111" s="165"/>
      <c r="E111" s="165"/>
      <c r="F111" s="165"/>
      <c r="G111" s="241"/>
      <c r="H111" s="143">
        <v>6.0749999999999998E-9</v>
      </c>
      <c r="I111" s="143"/>
      <c r="J111" s="143"/>
      <c r="K111" s="143"/>
      <c r="L111" s="143"/>
      <c r="M111" s="241"/>
      <c r="N111" s="24">
        <v>2.6575135083234186E-9</v>
      </c>
      <c r="O111" s="24">
        <v>2.6945308171075158E-9</v>
      </c>
      <c r="P111" s="24">
        <v>2.7025774862713152E-9</v>
      </c>
      <c r="Q111" s="24">
        <v>2.7085223572019286E-9</v>
      </c>
      <c r="R111" s="24">
        <v>2.7124376121167863E-9</v>
      </c>
      <c r="S111" s="241"/>
      <c r="T111" s="24">
        <v>2.6915964242582429E-9</v>
      </c>
      <c r="U111" s="24">
        <v>2.7965846324296946E-9</v>
      </c>
      <c r="V111" s="24">
        <v>2.8456681365629381E-9</v>
      </c>
      <c r="W111" s="24">
        <v>2.8785042104077222E-9</v>
      </c>
      <c r="X111" s="24">
        <v>2.9016040330760142E-9</v>
      </c>
      <c r="Y111" s="208"/>
      <c r="Z111" s="165">
        <v>2.7126094415671079E-9</v>
      </c>
      <c r="AA111" s="143">
        <v>2.8505574733775805E-9</v>
      </c>
      <c r="AB111" s="24">
        <v>2.9386166053591023E-9</v>
      </c>
      <c r="AC111" s="24">
        <v>3.0057475418133545E-9</v>
      </c>
      <c r="AD111" s="24">
        <v>3.0595244447691856E-9</v>
      </c>
      <c r="AE111" s="241"/>
      <c r="AF111" s="165">
        <v>2.718633008353014E-9</v>
      </c>
      <c r="AG111" s="143">
        <v>2.8546064753904781E-9</v>
      </c>
      <c r="AH111" s="24">
        <v>2.9426738717823494E-9</v>
      </c>
      <c r="AI111" s="24">
        <v>3.0106006106247624E-9</v>
      </c>
      <c r="AJ111" s="24">
        <v>3.0797661070881264E-9</v>
      </c>
      <c r="AK111" s="241"/>
      <c r="AL111" s="24"/>
      <c r="AM111" s="24"/>
      <c r="AN111" s="24"/>
      <c r="AO111" s="24"/>
      <c r="AP111" s="24"/>
      <c r="AQ111" s="241"/>
      <c r="AR111" s="24"/>
      <c r="AS111" s="24"/>
      <c r="AT111" s="24"/>
      <c r="AU111" s="24"/>
      <c r="AV111" s="24"/>
      <c r="AW111" s="241"/>
      <c r="AX111" s="24"/>
      <c r="AY111" s="24"/>
      <c r="AZ111" s="24"/>
      <c r="BA111" s="24"/>
      <c r="BB111" s="24"/>
      <c r="BC111" s="241"/>
      <c r="BD111" s="24"/>
      <c r="BE111" s="24"/>
      <c r="BF111" s="24"/>
      <c r="BG111" s="24"/>
      <c r="BH111" s="24"/>
      <c r="BI111" s="241"/>
      <c r="BJ111" s="24"/>
      <c r="BK111" s="24"/>
      <c r="BL111" s="24"/>
      <c r="BM111" s="24"/>
      <c r="BN111" s="24"/>
      <c r="BO111" s="241"/>
      <c r="BP111" s="24"/>
      <c r="BQ111" s="24"/>
      <c r="BR111" s="24"/>
      <c r="BS111" s="24"/>
      <c r="BT111" s="24"/>
      <c r="BU111" s="241"/>
      <c r="BV111" s="24"/>
      <c r="BW111" s="24"/>
      <c r="BX111" s="24"/>
      <c r="BY111" s="24"/>
      <c r="BZ111" s="24"/>
      <c r="CA111" s="241"/>
      <c r="CB111" s="24"/>
      <c r="CC111" s="24"/>
      <c r="CD111" s="24"/>
      <c r="CE111" s="24"/>
      <c r="CF111" s="24"/>
      <c r="CG111" s="241"/>
      <c r="CH111" s="24"/>
      <c r="CI111" s="24"/>
      <c r="CJ111" s="24"/>
      <c r="CK111" s="24"/>
      <c r="CL111" s="24"/>
      <c r="CM111" s="241"/>
    </row>
    <row r="112" spans="1:91" s="281" customFormat="1" ht="12.75" customHeight="1" x14ac:dyDescent="0.2">
      <c r="A112" s="353" t="s">
        <v>28</v>
      </c>
      <c r="B112" s="165">
        <v>1.2330000000000001E-11</v>
      </c>
      <c r="C112" s="165"/>
      <c r="D112" s="165"/>
      <c r="E112" s="165"/>
      <c r="F112" s="165"/>
      <c r="G112" s="241"/>
      <c r="H112" s="143">
        <v>1.169E-11</v>
      </c>
      <c r="I112" s="143"/>
      <c r="J112" s="143"/>
      <c r="K112" s="143"/>
      <c r="L112" s="143"/>
      <c r="M112" s="241"/>
      <c r="N112" s="24">
        <v>4.3428391618894551E-10</v>
      </c>
      <c r="O112" s="24">
        <v>4.5058876507310159E-10</v>
      </c>
      <c r="P112" s="24">
        <v>4.5079632607789854E-10</v>
      </c>
      <c r="Q112" s="24">
        <v>4.5178713026148863E-10</v>
      </c>
      <c r="R112" s="24">
        <v>4.5217295148893773E-10</v>
      </c>
      <c r="S112" s="241"/>
      <c r="T112" s="24">
        <v>4.3059541458311916E-10</v>
      </c>
      <c r="U112" s="24">
        <v>4.3599114494853509E-10</v>
      </c>
      <c r="V112" s="24">
        <v>4.3170135948701725E-10</v>
      </c>
      <c r="W112" s="24">
        <v>4.2987529869118796E-10</v>
      </c>
      <c r="X112" s="24">
        <v>4.2848919950698535E-10</v>
      </c>
      <c r="Y112" s="208"/>
      <c r="Z112" s="165">
        <v>4.2669586569783492E-10</v>
      </c>
      <c r="AA112" s="143">
        <v>4.3578522496512697E-10</v>
      </c>
      <c r="AB112" s="24">
        <v>4.339910636709715E-10</v>
      </c>
      <c r="AC112" s="24">
        <v>4.3290766592240264E-10</v>
      </c>
      <c r="AD112" s="24">
        <v>4.3147396059935493E-10</v>
      </c>
      <c r="AE112" s="241"/>
      <c r="AF112" s="165">
        <v>4.285997954669855E-10</v>
      </c>
      <c r="AG112" s="143">
        <v>4.3589260755962521E-10</v>
      </c>
      <c r="AH112" s="24">
        <v>4.3239901929691013E-10</v>
      </c>
      <c r="AI112" s="24">
        <v>4.2938566184093373E-10</v>
      </c>
      <c r="AJ112" s="24">
        <v>4.3080716541827088E-10</v>
      </c>
      <c r="AK112" s="241"/>
      <c r="AL112" s="24"/>
      <c r="AM112" s="24"/>
      <c r="AN112" s="24"/>
      <c r="AO112" s="24"/>
      <c r="AP112" s="24"/>
      <c r="AQ112" s="241"/>
      <c r="AR112" s="24"/>
      <c r="AS112" s="24"/>
      <c r="AT112" s="24"/>
      <c r="AU112" s="24"/>
      <c r="AV112" s="24"/>
      <c r="AW112" s="241"/>
      <c r="AX112" s="24"/>
      <c r="AY112" s="24"/>
      <c r="AZ112" s="24"/>
      <c r="BA112" s="24"/>
      <c r="BB112" s="24"/>
      <c r="BC112" s="241"/>
      <c r="BD112" s="24"/>
      <c r="BE112" s="24"/>
      <c r="BF112" s="24"/>
      <c r="BG112" s="24"/>
      <c r="BH112" s="24"/>
      <c r="BI112" s="241"/>
      <c r="BJ112" s="24"/>
      <c r="BK112" s="24"/>
      <c r="BL112" s="24"/>
      <c r="BM112" s="24"/>
      <c r="BN112" s="24"/>
      <c r="BO112" s="241"/>
      <c r="BP112" s="24"/>
      <c r="BQ112" s="24"/>
      <c r="BR112" s="24"/>
      <c r="BS112" s="24"/>
      <c r="BT112" s="24"/>
      <c r="BU112" s="241"/>
      <c r="BV112" s="24"/>
      <c r="BW112" s="24"/>
      <c r="BX112" s="24"/>
      <c r="BY112" s="24"/>
      <c r="BZ112" s="24"/>
      <c r="CA112" s="241"/>
      <c r="CB112" s="24"/>
      <c r="CC112" s="24"/>
      <c r="CD112" s="24"/>
      <c r="CE112" s="24"/>
      <c r="CF112" s="24"/>
      <c r="CG112" s="241"/>
      <c r="CH112" s="24"/>
      <c r="CI112" s="24"/>
      <c r="CJ112" s="24"/>
      <c r="CK112" s="24"/>
      <c r="CL112" s="24"/>
      <c r="CM112" s="241"/>
    </row>
    <row r="113" spans="1:91" s="281" customFormat="1" ht="12.75" customHeight="1" x14ac:dyDescent="0.2">
      <c r="A113" s="353" t="s">
        <v>29</v>
      </c>
      <c r="B113" s="165">
        <v>1.6069999999999999E-9</v>
      </c>
      <c r="C113" s="165"/>
      <c r="D113" s="165"/>
      <c r="E113" s="165"/>
      <c r="F113" s="165"/>
      <c r="G113" s="241"/>
      <c r="H113" s="143">
        <v>1.63E-9</v>
      </c>
      <c r="I113" s="143"/>
      <c r="J113" s="143"/>
      <c r="K113" s="143"/>
      <c r="L113" s="143"/>
      <c r="M113" s="241"/>
      <c r="N113" s="24">
        <v>1.054203702586708E-9</v>
      </c>
      <c r="O113" s="24">
        <v>1.076212011584145E-9</v>
      </c>
      <c r="P113" s="24">
        <v>1.0842316784300907E-9</v>
      </c>
      <c r="Q113" s="24">
        <v>1.0912104474546914E-9</v>
      </c>
      <c r="R113" s="24">
        <v>1.0961768520943945E-9</v>
      </c>
      <c r="S113" s="241"/>
      <c r="T113" s="24">
        <v>1.0832400325052683E-9</v>
      </c>
      <c r="U113" s="24">
        <v>1.142338808547194E-9</v>
      </c>
      <c r="V113" s="24">
        <v>1.1683743234865268E-9</v>
      </c>
      <c r="W113" s="24">
        <v>1.1863077984588601E-9</v>
      </c>
      <c r="X113" s="24">
        <v>1.1983494629535927E-9</v>
      </c>
      <c r="Y113" s="208"/>
      <c r="Z113" s="165">
        <v>1.1062485406980905E-9</v>
      </c>
      <c r="AA113" s="143">
        <v>1.1753298550757877E-9</v>
      </c>
      <c r="AB113" s="24">
        <v>1.2183556456732206E-9</v>
      </c>
      <c r="AC113" s="24">
        <v>1.2515112560122694E-9</v>
      </c>
      <c r="AD113" s="24">
        <v>1.2774189672635514E-9</v>
      </c>
      <c r="AE113" s="241"/>
      <c r="AF113" s="165">
        <v>1.11025851334505E-9</v>
      </c>
      <c r="AG113" s="143">
        <v>1.178350346411185E-9</v>
      </c>
      <c r="AH113" s="24">
        <v>1.221379695728561E-9</v>
      </c>
      <c r="AI113" s="24">
        <v>1.2554504606166783E-9</v>
      </c>
      <c r="AJ113" s="24">
        <v>1.289520774685941E-9</v>
      </c>
      <c r="AK113" s="241"/>
      <c r="AL113" s="354"/>
      <c r="AM113" s="354"/>
      <c r="AN113" s="354"/>
      <c r="AO113" s="354"/>
      <c r="AP113" s="354"/>
      <c r="AQ113" s="241"/>
      <c r="AR113" s="354"/>
      <c r="AS113" s="354"/>
      <c r="AT113" s="354"/>
      <c r="AU113" s="354"/>
      <c r="AV113" s="354"/>
      <c r="AW113" s="241"/>
      <c r="AX113" s="354"/>
      <c r="AY113" s="354"/>
      <c r="AZ113" s="354"/>
      <c r="BA113" s="354"/>
      <c r="BB113" s="354"/>
      <c r="BC113" s="241"/>
      <c r="BD113" s="354"/>
      <c r="BE113" s="354"/>
      <c r="BF113" s="354"/>
      <c r="BG113" s="354"/>
      <c r="BH113" s="354"/>
      <c r="BI113" s="241"/>
      <c r="BJ113" s="354"/>
      <c r="BK113" s="354"/>
      <c r="BL113" s="354"/>
      <c r="BM113" s="354"/>
      <c r="BN113" s="354"/>
      <c r="BO113" s="241"/>
      <c r="BP113" s="354"/>
      <c r="BQ113" s="354"/>
      <c r="BR113" s="354"/>
      <c r="BS113" s="354"/>
      <c r="BT113" s="354"/>
      <c r="BU113" s="241"/>
      <c r="BV113" s="354"/>
      <c r="BW113" s="354"/>
      <c r="BX113" s="354"/>
      <c r="BY113" s="354"/>
      <c r="BZ113" s="354"/>
      <c r="CA113" s="241"/>
      <c r="CB113" s="354"/>
      <c r="CC113" s="354"/>
      <c r="CD113" s="354"/>
      <c r="CE113" s="354"/>
      <c r="CF113" s="354"/>
      <c r="CG113" s="241"/>
      <c r="CH113" s="354"/>
      <c r="CI113" s="354"/>
      <c r="CJ113" s="354"/>
      <c r="CK113" s="354"/>
      <c r="CL113" s="354"/>
      <c r="CM113" s="241"/>
    </row>
    <row r="114" spans="1:91" s="281" customFormat="1" ht="12.75" customHeight="1" x14ac:dyDescent="0.2">
      <c r="A114" s="91" t="s">
        <v>31</v>
      </c>
      <c r="B114" s="167">
        <v>1.405E-9</v>
      </c>
      <c r="C114" s="167"/>
      <c r="D114" s="167"/>
      <c r="E114" s="167"/>
      <c r="F114" s="167"/>
      <c r="G114" s="241"/>
      <c r="H114" s="145">
        <v>1.3110000000000001E-9</v>
      </c>
      <c r="I114" s="145"/>
      <c r="J114" s="145"/>
      <c r="K114" s="145"/>
      <c r="L114" s="145"/>
      <c r="M114" s="241"/>
      <c r="N114" s="24">
        <v>2.7654343617476176E-9</v>
      </c>
      <c r="O114" s="24">
        <v>2.8503615154391232E-9</v>
      </c>
      <c r="P114" s="24">
        <v>2.8679128150946494E-9</v>
      </c>
      <c r="Q114" s="24">
        <v>2.8754545512259328E-9</v>
      </c>
      <c r="R114" s="24">
        <v>2.8786644303814657E-9</v>
      </c>
      <c r="S114" s="241"/>
      <c r="T114" s="24">
        <v>4.4144781934090506E-9</v>
      </c>
      <c r="U114" s="24">
        <v>4.9339314496825614E-9</v>
      </c>
      <c r="V114" s="24">
        <v>5.3136475953170309E-9</v>
      </c>
      <c r="W114" s="24">
        <v>5.5476717525602893E-9</v>
      </c>
      <c r="X114" s="24">
        <v>5.7076881815747243E-9</v>
      </c>
      <c r="Y114" s="208"/>
      <c r="Z114" s="167">
        <v>4.552022702275778E-9</v>
      </c>
      <c r="AA114" s="145">
        <v>5.309238308836096E-9</v>
      </c>
      <c r="AB114" s="24">
        <v>5.8408255713597727E-9</v>
      </c>
      <c r="AC114" s="24">
        <v>6.2356508320860679E-9</v>
      </c>
      <c r="AD114" s="24">
        <v>6.55122297014797E-9</v>
      </c>
      <c r="AE114" s="241"/>
      <c r="AF114" s="167">
        <v>4.5595616514264962E-9</v>
      </c>
      <c r="AG114" s="145">
        <v>5.3456357069812224E-9</v>
      </c>
      <c r="AH114" s="24">
        <v>5.9113536989237547E-9</v>
      </c>
      <c r="AI114" s="24">
        <v>6.3461660512800845E-9</v>
      </c>
      <c r="AJ114" s="24">
        <v>6.7123697352504999E-9</v>
      </c>
      <c r="AK114" s="241"/>
      <c r="AL114" s="15"/>
      <c r="AM114" s="15"/>
      <c r="AN114" s="15"/>
      <c r="AO114" s="15"/>
      <c r="AP114" s="15"/>
      <c r="AQ114" s="241"/>
      <c r="AR114" s="15"/>
      <c r="AS114" s="15"/>
      <c r="AT114" s="15"/>
      <c r="AU114" s="15"/>
      <c r="AV114" s="15"/>
      <c r="AW114" s="241"/>
      <c r="AX114" s="15"/>
      <c r="AY114" s="15"/>
      <c r="AZ114" s="15"/>
      <c r="BA114" s="15"/>
      <c r="BB114" s="15"/>
      <c r="BC114" s="241"/>
      <c r="BD114" s="15"/>
      <c r="BE114" s="15"/>
      <c r="BF114" s="15"/>
      <c r="BG114" s="15"/>
      <c r="BH114" s="15"/>
      <c r="BI114" s="241"/>
      <c r="BJ114" s="15"/>
      <c r="BK114" s="15"/>
      <c r="BL114" s="15"/>
      <c r="BM114" s="15"/>
      <c r="BN114" s="15"/>
      <c r="BO114" s="241"/>
      <c r="BP114" s="15"/>
      <c r="BQ114" s="15"/>
      <c r="BR114" s="15"/>
      <c r="BS114" s="15"/>
      <c r="BT114" s="15"/>
      <c r="BU114" s="241"/>
      <c r="BV114" s="15"/>
      <c r="BW114" s="15"/>
      <c r="BX114" s="15"/>
      <c r="BY114" s="15"/>
      <c r="BZ114" s="15"/>
      <c r="CA114" s="241"/>
      <c r="CB114" s="15"/>
      <c r="CC114" s="15"/>
      <c r="CD114" s="15"/>
      <c r="CE114" s="15"/>
      <c r="CF114" s="15"/>
      <c r="CG114" s="241"/>
      <c r="CH114" s="15"/>
      <c r="CI114" s="15"/>
      <c r="CJ114" s="15"/>
      <c r="CK114" s="15"/>
      <c r="CL114" s="15"/>
      <c r="CM114" s="241"/>
    </row>
    <row r="115" spans="1:91" s="281" customFormat="1" ht="12.75" customHeight="1" x14ac:dyDescent="0.2">
      <c r="A115" s="93" t="s">
        <v>32</v>
      </c>
      <c r="B115" s="161">
        <v>2.1790000000000002E-8</v>
      </c>
      <c r="C115" s="161"/>
      <c r="D115" s="161"/>
      <c r="E115" s="161"/>
      <c r="F115" s="161"/>
      <c r="G115" s="241"/>
      <c r="H115" s="138">
        <v>2.88E-8</v>
      </c>
      <c r="I115" s="138"/>
      <c r="J115" s="138"/>
      <c r="K115" s="138"/>
      <c r="L115" s="138"/>
      <c r="M115" s="241"/>
      <c r="N115" s="181">
        <v>2.5936011586125166E-9</v>
      </c>
      <c r="O115" s="181">
        <v>2.6963311717737341E-9</v>
      </c>
      <c r="P115" s="181">
        <v>2.7303834278399101E-9</v>
      </c>
      <c r="Q115" s="181">
        <v>2.7634329470875959E-9</v>
      </c>
      <c r="R115" s="181">
        <v>2.7873496980856462E-9</v>
      </c>
      <c r="S115" s="241"/>
      <c r="T115" s="181">
        <v>3.0725808456629122E-9</v>
      </c>
      <c r="U115" s="181">
        <v>3.4028113655182633E-9</v>
      </c>
      <c r="V115" s="181">
        <v>3.5893427444836921E-9</v>
      </c>
      <c r="W115" s="181">
        <v>3.7159509009478146E-9</v>
      </c>
      <c r="X115" s="181">
        <v>3.8046920308231123E-9</v>
      </c>
      <c r="Y115" s="208"/>
      <c r="Z115" s="161">
        <v>3.1929173522752663E-9</v>
      </c>
      <c r="AA115" s="138">
        <v>3.6250089300920578E-9</v>
      </c>
      <c r="AB115" s="181">
        <v>3.9169218816360713E-9</v>
      </c>
      <c r="AC115" s="181">
        <v>4.1454309857874432E-9</v>
      </c>
      <c r="AD115" s="181">
        <v>4.3281419033325185E-9</v>
      </c>
      <c r="AE115" s="241"/>
      <c r="AF115" s="161">
        <v>3.2150485940945892E-9</v>
      </c>
      <c r="AG115" s="138">
        <v>3.6541763479998495E-9</v>
      </c>
      <c r="AH115" s="181">
        <v>3.9572061995011926E-9</v>
      </c>
      <c r="AI115" s="181">
        <v>4.2004379815215124E-9</v>
      </c>
      <c r="AJ115" s="181">
        <v>4.4420049707592275E-9</v>
      </c>
      <c r="AK115" s="241"/>
      <c r="AL115" s="181"/>
      <c r="AM115" s="181"/>
      <c r="AN115" s="181"/>
      <c r="AO115" s="181"/>
      <c r="AP115" s="181"/>
      <c r="AQ115" s="241"/>
      <c r="AR115" s="181"/>
      <c r="AS115" s="181"/>
      <c r="AT115" s="181"/>
      <c r="AU115" s="181"/>
      <c r="AV115" s="181"/>
      <c r="AW115" s="241"/>
      <c r="AX115" s="181"/>
      <c r="AY115" s="181"/>
      <c r="AZ115" s="181"/>
      <c r="BA115" s="181"/>
      <c r="BB115" s="181"/>
      <c r="BC115" s="241"/>
      <c r="BD115" s="181"/>
      <c r="BE115" s="181"/>
      <c r="BF115" s="181"/>
      <c r="BG115" s="181"/>
      <c r="BH115" s="181"/>
      <c r="BI115" s="241"/>
      <c r="BJ115" s="181"/>
      <c r="BK115" s="181"/>
      <c r="BL115" s="181"/>
      <c r="BM115" s="181"/>
      <c r="BN115" s="181"/>
      <c r="BO115" s="241"/>
      <c r="BP115" s="181"/>
      <c r="BQ115" s="181"/>
      <c r="BR115" s="181"/>
      <c r="BS115" s="181"/>
      <c r="BT115" s="181"/>
      <c r="BU115" s="241"/>
      <c r="BV115" s="181"/>
      <c r="BW115" s="181"/>
      <c r="BX115" s="181"/>
      <c r="BY115" s="181"/>
      <c r="BZ115" s="181"/>
      <c r="CA115" s="241"/>
      <c r="CB115" s="181"/>
      <c r="CC115" s="181"/>
      <c r="CD115" s="181"/>
      <c r="CE115" s="181"/>
      <c r="CF115" s="181"/>
      <c r="CG115" s="241"/>
      <c r="CH115" s="181"/>
      <c r="CI115" s="181"/>
      <c r="CJ115" s="181"/>
      <c r="CK115" s="181"/>
      <c r="CL115" s="181"/>
      <c r="CM115" s="241"/>
    </row>
    <row r="116" spans="1:91" s="281" customFormat="1" ht="12.75" customHeight="1" x14ac:dyDescent="0.2">
      <c r="A116" s="91" t="s">
        <v>2</v>
      </c>
      <c r="B116" s="162">
        <v>9.1049999999999996E-4</v>
      </c>
      <c r="C116" s="162"/>
      <c r="D116" s="162"/>
      <c r="E116" s="162"/>
      <c r="F116" s="162"/>
      <c r="G116" s="241"/>
      <c r="H116" s="139">
        <v>1.127E-3</v>
      </c>
      <c r="I116" s="139"/>
      <c r="J116" s="139"/>
      <c r="K116" s="139"/>
      <c r="L116" s="139"/>
      <c r="M116" s="241"/>
      <c r="N116" s="24">
        <v>1.7113306784875305E-4</v>
      </c>
      <c r="O116" s="24">
        <v>1.7563459966001474E-4</v>
      </c>
      <c r="P116" s="24">
        <v>1.7693780803900653E-4</v>
      </c>
      <c r="Q116" s="24">
        <v>1.7793431585901888E-4</v>
      </c>
      <c r="R116" s="24">
        <v>1.786288191460391E-4</v>
      </c>
      <c r="S116" s="241"/>
      <c r="T116" s="24">
        <v>1.7823949565322144E-4</v>
      </c>
      <c r="U116" s="24">
        <v>1.9194012552333994E-4</v>
      </c>
      <c r="V116" s="24">
        <v>1.9924678130170027E-4</v>
      </c>
      <c r="W116" s="24">
        <v>2.0423577476207674E-4</v>
      </c>
      <c r="X116" s="24">
        <v>2.0774324635294315E-4</v>
      </c>
      <c r="Y116" s="208"/>
      <c r="Z116" s="162">
        <v>1.8274105640645673E-4</v>
      </c>
      <c r="AA116" s="139">
        <v>2.0193949258769597E-4</v>
      </c>
      <c r="AB116" s="24">
        <v>2.1494510159689279E-4</v>
      </c>
      <c r="AC116" s="24">
        <v>2.2515599722535312E-4</v>
      </c>
      <c r="AD116" s="24">
        <v>2.3354003198875606E-4</v>
      </c>
      <c r="AE116" s="241"/>
      <c r="AF116" s="162">
        <v>1.8324266634667851E-4</v>
      </c>
      <c r="AG116" s="139">
        <v>2.0254303127770559E-4</v>
      </c>
      <c r="AH116" s="24">
        <v>2.1574940657493295E-4</v>
      </c>
      <c r="AI116" s="24">
        <v>2.2644517549682598E-4</v>
      </c>
      <c r="AJ116" s="24">
        <v>2.3685891983061654E-4</v>
      </c>
      <c r="AK116" s="241"/>
      <c r="AL116" s="15"/>
      <c r="AM116" s="15"/>
      <c r="AN116" s="15"/>
      <c r="AO116" s="15"/>
      <c r="AP116" s="15"/>
      <c r="AQ116" s="241"/>
      <c r="AR116" s="15"/>
      <c r="AS116" s="15"/>
      <c r="AT116" s="15"/>
      <c r="AU116" s="15"/>
      <c r="AV116" s="15"/>
      <c r="AW116" s="241"/>
      <c r="AX116" s="15"/>
      <c r="AY116" s="15"/>
      <c r="AZ116" s="15"/>
      <c r="BA116" s="15"/>
      <c r="BB116" s="15"/>
      <c r="BC116" s="241"/>
      <c r="BD116" s="15"/>
      <c r="BE116" s="15"/>
      <c r="BF116" s="15"/>
      <c r="BG116" s="15"/>
      <c r="BH116" s="15"/>
      <c r="BI116" s="241"/>
      <c r="BJ116" s="15"/>
      <c r="BK116" s="15"/>
      <c r="BL116" s="15"/>
      <c r="BM116" s="15"/>
      <c r="BN116" s="15"/>
      <c r="BO116" s="241"/>
      <c r="BP116" s="15"/>
      <c r="BQ116" s="15"/>
      <c r="BR116" s="15"/>
      <c r="BS116" s="15"/>
      <c r="BT116" s="15"/>
      <c r="BU116" s="241"/>
      <c r="BV116" s="15"/>
      <c r="BW116" s="15"/>
      <c r="BX116" s="15"/>
      <c r="BY116" s="15"/>
      <c r="BZ116" s="15"/>
      <c r="CA116" s="241"/>
      <c r="CB116" s="15"/>
      <c r="CC116" s="15"/>
      <c r="CD116" s="15"/>
      <c r="CE116" s="15"/>
      <c r="CF116" s="15"/>
      <c r="CG116" s="241"/>
      <c r="CH116" s="15"/>
      <c r="CI116" s="15"/>
      <c r="CJ116" s="15"/>
      <c r="CK116" s="15"/>
      <c r="CL116" s="15"/>
      <c r="CM116" s="241"/>
    </row>
    <row r="117" spans="1:91" s="281" customFormat="1" ht="12.75" customHeight="1" x14ac:dyDescent="0.2">
      <c r="A117" s="93" t="s">
        <v>3</v>
      </c>
      <c r="B117" s="161">
        <v>3.0749999999999999E-4</v>
      </c>
      <c r="C117" s="161"/>
      <c r="D117" s="161"/>
      <c r="E117" s="161"/>
      <c r="F117" s="161"/>
      <c r="G117" s="241"/>
      <c r="H117" s="138">
        <v>3.6189999999999996E-4</v>
      </c>
      <c r="I117" s="138"/>
      <c r="J117" s="138"/>
      <c r="K117" s="138"/>
      <c r="L117" s="138"/>
      <c r="M117" s="241"/>
      <c r="N117" s="181">
        <v>6.4212407690765324E-3</v>
      </c>
      <c r="O117" s="181">
        <v>6.9353662530896483E-3</v>
      </c>
      <c r="P117" s="181">
        <v>7.0685103980308601E-3</v>
      </c>
      <c r="Q117" s="181">
        <v>7.2393961674400154E-3</v>
      </c>
      <c r="R117" s="181">
        <v>7.3661884267109635E-3</v>
      </c>
      <c r="S117" s="241"/>
      <c r="T117" s="181">
        <v>6.8055080158502734E-3</v>
      </c>
      <c r="U117" s="181">
        <v>7.5115703109967843E-3</v>
      </c>
      <c r="V117" s="181">
        <v>7.6547972756120094E-3</v>
      </c>
      <c r="W117" s="181">
        <v>7.7843635405153936E-3</v>
      </c>
      <c r="X117" s="181">
        <v>7.8716386557422385E-3</v>
      </c>
      <c r="Y117" s="208"/>
      <c r="Z117" s="161">
        <v>7.113598211071266E-3</v>
      </c>
      <c r="AA117" s="138">
        <v>7.8925435166394692E-3</v>
      </c>
      <c r="AB117" s="181">
        <v>8.2167241024591643E-3</v>
      </c>
      <c r="AC117" s="181">
        <v>8.4751077942710664E-3</v>
      </c>
      <c r="AD117" s="181">
        <v>8.6454819550784053E-3</v>
      </c>
      <c r="AE117" s="241"/>
      <c r="AF117" s="161">
        <v>7.2496880222747044E-3</v>
      </c>
      <c r="AG117" s="138">
        <v>7.9796953260915324E-3</v>
      </c>
      <c r="AH117" s="181">
        <v>8.2478887650296578E-3</v>
      </c>
      <c r="AI117" s="181">
        <v>8.4466851019023639E-3</v>
      </c>
      <c r="AJ117" s="181">
        <v>8.8662055125784834E-3</v>
      </c>
      <c r="AK117" s="241"/>
      <c r="AL117" s="181"/>
      <c r="AM117" s="181"/>
      <c r="AN117" s="181"/>
      <c r="AO117" s="181"/>
      <c r="AP117" s="181"/>
      <c r="AQ117" s="241"/>
      <c r="AR117" s="181"/>
      <c r="AS117" s="181"/>
      <c r="AT117" s="181"/>
      <c r="AU117" s="181"/>
      <c r="AV117" s="181"/>
      <c r="AW117" s="241"/>
      <c r="AX117" s="181"/>
      <c r="AY117" s="181"/>
      <c r="AZ117" s="181"/>
      <c r="BA117" s="181"/>
      <c r="BB117" s="181"/>
      <c r="BC117" s="241"/>
      <c r="BD117" s="181"/>
      <c r="BE117" s="181"/>
      <c r="BF117" s="181"/>
      <c r="BG117" s="181"/>
      <c r="BH117" s="181"/>
      <c r="BI117" s="241"/>
      <c r="BJ117" s="181"/>
      <c r="BK117" s="181"/>
      <c r="BL117" s="181"/>
      <c r="BM117" s="181"/>
      <c r="BN117" s="181"/>
      <c r="BO117" s="241"/>
      <c r="BP117" s="181"/>
      <c r="BQ117" s="181"/>
      <c r="BR117" s="181"/>
      <c r="BS117" s="181"/>
      <c r="BT117" s="181"/>
      <c r="BU117" s="241"/>
      <c r="BV117" s="181"/>
      <c r="BW117" s="181"/>
      <c r="BX117" s="181"/>
      <c r="BY117" s="181"/>
      <c r="BZ117" s="181"/>
      <c r="CA117" s="241"/>
      <c r="CB117" s="181"/>
      <c r="CC117" s="181"/>
      <c r="CD117" s="181"/>
      <c r="CE117" s="181"/>
      <c r="CF117" s="181"/>
      <c r="CG117" s="241"/>
      <c r="CH117" s="181"/>
      <c r="CI117" s="181"/>
      <c r="CJ117" s="181"/>
      <c r="CK117" s="181"/>
      <c r="CL117" s="181"/>
      <c r="CM117" s="241"/>
    </row>
    <row r="118" spans="1:91" s="281" customFormat="1" ht="12.75" customHeight="1" x14ac:dyDescent="0.2">
      <c r="A118" s="91" t="s">
        <v>4</v>
      </c>
      <c r="B118" s="162">
        <v>1.584E-4</v>
      </c>
      <c r="C118" s="162"/>
      <c r="D118" s="162"/>
      <c r="E118" s="162"/>
      <c r="F118" s="162"/>
      <c r="G118" s="241"/>
      <c r="H118" s="139">
        <v>1.4759999999999998E-4</v>
      </c>
      <c r="I118" s="139"/>
      <c r="J118" s="139"/>
      <c r="K118" s="139"/>
      <c r="L118" s="139"/>
      <c r="M118" s="241"/>
      <c r="N118" s="24">
        <v>5.9701536060152369E-3</v>
      </c>
      <c r="O118" s="24">
        <v>6.2132239925285397E-3</v>
      </c>
      <c r="P118" s="24">
        <v>6.2233297999926438E-3</v>
      </c>
      <c r="Q118" s="24">
        <v>6.2462046236063688E-3</v>
      </c>
      <c r="R118" s="24">
        <v>6.2590097996411687E-3</v>
      </c>
      <c r="S118" s="241"/>
      <c r="T118" s="24">
        <v>5.9193116457674777E-3</v>
      </c>
      <c r="U118" s="24">
        <v>5.9992541578373785E-3</v>
      </c>
      <c r="V118" s="24">
        <v>5.9383942800612178E-3</v>
      </c>
      <c r="W118" s="24">
        <v>5.914035926386679E-3</v>
      </c>
      <c r="X118" s="24">
        <v>5.8952272219751902E-3</v>
      </c>
      <c r="Y118" s="208"/>
      <c r="Z118" s="162">
        <v>5.8573159623218967E-3</v>
      </c>
      <c r="AA118" s="139">
        <v>6.0011736281633272E-3</v>
      </c>
      <c r="AB118" s="24">
        <v>5.982255247329064E-3</v>
      </c>
      <c r="AC118" s="24">
        <v>5.9714851329869308E-3</v>
      </c>
      <c r="AD118" s="24">
        <v>5.9550207728524783E-3</v>
      </c>
      <c r="AE118" s="241"/>
      <c r="AF118" s="162">
        <v>5.8923719838880088E-3</v>
      </c>
      <c r="AG118" s="139">
        <v>6.0062760633215907E-3</v>
      </c>
      <c r="AH118" s="24">
        <v>5.9573642353282366E-3</v>
      </c>
      <c r="AI118" s="24">
        <v>5.9171804692545165E-3</v>
      </c>
      <c r="AJ118" s="24">
        <v>5.9514804602709814E-3</v>
      </c>
      <c r="AK118" s="241"/>
      <c r="AL118" s="15"/>
      <c r="AM118" s="15"/>
      <c r="AN118" s="15"/>
      <c r="AO118" s="15"/>
      <c r="AP118" s="15"/>
      <c r="AQ118" s="241"/>
      <c r="AR118" s="15"/>
      <c r="AS118" s="15"/>
      <c r="AT118" s="15"/>
      <c r="AU118" s="15"/>
      <c r="AV118" s="15"/>
      <c r="AW118" s="241"/>
      <c r="AX118" s="15"/>
      <c r="AY118" s="15"/>
      <c r="AZ118" s="15"/>
      <c r="BA118" s="15"/>
      <c r="BB118" s="15"/>
      <c r="BC118" s="241"/>
      <c r="BD118" s="15"/>
      <c r="BE118" s="15"/>
      <c r="BF118" s="15"/>
      <c r="BG118" s="15"/>
      <c r="BH118" s="15"/>
      <c r="BI118" s="241"/>
      <c r="BJ118" s="15"/>
      <c r="BK118" s="15"/>
      <c r="BL118" s="15"/>
      <c r="BM118" s="15"/>
      <c r="BN118" s="15"/>
      <c r="BO118" s="241"/>
      <c r="BP118" s="15"/>
      <c r="BQ118" s="15"/>
      <c r="BR118" s="15"/>
      <c r="BS118" s="15"/>
      <c r="BT118" s="15"/>
      <c r="BU118" s="241"/>
      <c r="BV118" s="15"/>
      <c r="BW118" s="15"/>
      <c r="BX118" s="15"/>
      <c r="BY118" s="15"/>
      <c r="BZ118" s="15"/>
      <c r="CA118" s="241"/>
      <c r="CB118" s="15"/>
      <c r="CC118" s="15"/>
      <c r="CD118" s="15"/>
      <c r="CE118" s="15"/>
      <c r="CF118" s="15"/>
      <c r="CG118" s="241"/>
      <c r="CH118" s="15"/>
      <c r="CI118" s="15"/>
      <c r="CJ118" s="15"/>
      <c r="CK118" s="15"/>
      <c r="CL118" s="15"/>
      <c r="CM118" s="241"/>
    </row>
    <row r="119" spans="1:91" s="281" customFormat="1" ht="12.75" customHeight="1" x14ac:dyDescent="0.2">
      <c r="A119" s="91" t="s">
        <v>5</v>
      </c>
      <c r="B119" s="162">
        <v>1.0440000000000001E-6</v>
      </c>
      <c r="C119" s="162"/>
      <c r="D119" s="162"/>
      <c r="E119" s="162"/>
      <c r="F119" s="162"/>
      <c r="G119" s="241"/>
      <c r="H119" s="139">
        <v>8.7189999999999997E-7</v>
      </c>
      <c r="I119" s="139"/>
      <c r="J119" s="139"/>
      <c r="K119" s="139"/>
      <c r="L119" s="139"/>
      <c r="M119" s="241"/>
      <c r="N119" s="24">
        <v>0.90597506053419363</v>
      </c>
      <c r="O119" s="24">
        <v>0.9032779439234585</v>
      </c>
      <c r="P119" s="24">
        <v>0.90159265215579698</v>
      </c>
      <c r="Q119" s="24">
        <v>0.90017360468306351</v>
      </c>
      <c r="R119" s="24">
        <v>0.89894503162631556</v>
      </c>
      <c r="S119" s="241"/>
      <c r="T119" s="24">
        <v>0.90580071416137675</v>
      </c>
      <c r="U119" s="24">
        <v>0.90348887642122433</v>
      </c>
      <c r="V119" s="24">
        <v>0.90131161963334405</v>
      </c>
      <c r="W119" s="24">
        <v>0.89935753509333705</v>
      </c>
      <c r="X119" s="24">
        <v>0.89778689420511215</v>
      </c>
      <c r="Y119" s="208"/>
      <c r="Z119" s="162">
        <v>0.90590352921361716</v>
      </c>
      <c r="AA119" s="139">
        <v>0.90137627895013173</v>
      </c>
      <c r="AB119" s="24">
        <v>0.89808844450372283</v>
      </c>
      <c r="AC119" s="24">
        <v>0.89532267044164182</v>
      </c>
      <c r="AD119" s="24">
        <v>0.89285304735058901</v>
      </c>
      <c r="AE119" s="241"/>
      <c r="AF119" s="162">
        <v>0.9056108630473948</v>
      </c>
      <c r="AG119" s="139">
        <v>0.90089139887323177</v>
      </c>
      <c r="AH119" s="24">
        <v>0.89730548279263955</v>
      </c>
      <c r="AI119" s="24">
        <v>0.8940783673878655</v>
      </c>
      <c r="AJ119" s="24">
        <v>0.89092162117031315</v>
      </c>
      <c r="AK119" s="241"/>
      <c r="AL119" s="15"/>
      <c r="AM119" s="15"/>
      <c r="AN119" s="15"/>
      <c r="AO119" s="15"/>
      <c r="AP119" s="15"/>
      <c r="AQ119" s="241"/>
      <c r="AR119" s="15"/>
      <c r="AS119" s="15"/>
      <c r="AT119" s="15"/>
      <c r="AU119" s="15"/>
      <c r="AV119" s="15"/>
      <c r="AW119" s="241"/>
      <c r="AX119" s="15"/>
      <c r="AY119" s="15"/>
      <c r="AZ119" s="15"/>
      <c r="BA119" s="15"/>
      <c r="BB119" s="15"/>
      <c r="BC119" s="241"/>
      <c r="BD119" s="15"/>
      <c r="BE119" s="15"/>
      <c r="BF119" s="15"/>
      <c r="BG119" s="15"/>
      <c r="BH119" s="15"/>
      <c r="BI119" s="241"/>
      <c r="BJ119" s="15"/>
      <c r="BK119" s="15"/>
      <c r="BL119" s="15"/>
      <c r="BM119" s="15"/>
      <c r="BN119" s="15"/>
      <c r="BO119" s="241"/>
      <c r="BP119" s="15"/>
      <c r="BQ119" s="15"/>
      <c r="BR119" s="15"/>
      <c r="BS119" s="15"/>
      <c r="BT119" s="15"/>
      <c r="BU119" s="241"/>
      <c r="BV119" s="15"/>
      <c r="BW119" s="15"/>
      <c r="BX119" s="15"/>
      <c r="BY119" s="15"/>
      <c r="BZ119" s="15"/>
      <c r="CA119" s="241"/>
      <c r="CB119" s="15"/>
      <c r="CC119" s="15"/>
      <c r="CD119" s="15"/>
      <c r="CE119" s="15"/>
      <c r="CF119" s="15"/>
      <c r="CG119" s="241"/>
      <c r="CH119" s="15"/>
      <c r="CI119" s="15"/>
      <c r="CJ119" s="15"/>
      <c r="CK119" s="15"/>
      <c r="CL119" s="15"/>
      <c r="CM119" s="241"/>
    </row>
    <row r="120" spans="1:91" s="281" customFormat="1" ht="12.75" customHeight="1" x14ac:dyDescent="0.2">
      <c r="A120" s="94" t="s">
        <v>6</v>
      </c>
      <c r="B120" s="162">
        <v>1.35E-2</v>
      </c>
      <c r="C120" s="162"/>
      <c r="D120" s="162"/>
      <c r="E120" s="162"/>
      <c r="F120" s="162"/>
      <c r="G120" s="241"/>
      <c r="H120" s="139">
        <v>1.5219999999999999E-2</v>
      </c>
      <c r="I120" s="139"/>
      <c r="J120" s="139"/>
      <c r="K120" s="139"/>
      <c r="L120" s="139"/>
      <c r="M120" s="241"/>
      <c r="N120" s="24">
        <v>7.4259349049857822E-4</v>
      </c>
      <c r="O120" s="24">
        <v>7.6214014006227018E-4</v>
      </c>
      <c r="P120" s="24">
        <v>7.6313306613635284E-4</v>
      </c>
      <c r="Q120" s="24">
        <v>7.6459745788885324E-4</v>
      </c>
      <c r="R120" s="24">
        <v>7.6545349472025817E-4</v>
      </c>
      <c r="S120" s="241"/>
      <c r="T120" s="24">
        <v>9.9879131972187068E-4</v>
      </c>
      <c r="U120" s="24">
        <v>1.064922624516415E-3</v>
      </c>
      <c r="V120" s="24">
        <v>1.1067598569795751E-3</v>
      </c>
      <c r="W120" s="24">
        <v>1.1305980401128872E-3</v>
      </c>
      <c r="X120" s="24">
        <v>1.1475388856077597E-3</v>
      </c>
      <c r="Y120" s="208"/>
      <c r="Z120" s="162">
        <v>1.0089266754088281E-3</v>
      </c>
      <c r="AA120" s="139">
        <v>1.1007152629656236E-3</v>
      </c>
      <c r="AB120" s="24">
        <v>1.1556424866684502E-3</v>
      </c>
      <c r="AC120" s="24">
        <v>1.1945971012271846E-3</v>
      </c>
      <c r="AD120" s="24">
        <v>1.2244098807735982E-3</v>
      </c>
      <c r="AE120" s="241"/>
      <c r="AF120" s="162">
        <v>1.0123357129338064E-3</v>
      </c>
      <c r="AG120" s="139">
        <v>1.1047347064011151E-3</v>
      </c>
      <c r="AH120" s="24">
        <v>1.1605657693504621E-3</v>
      </c>
      <c r="AI120" s="24">
        <v>1.2004394860039335E-3</v>
      </c>
      <c r="AJ120" s="24">
        <v>1.2384080601447903E-3</v>
      </c>
      <c r="AK120" s="241"/>
      <c r="AL120" s="15"/>
      <c r="AM120" s="15"/>
      <c r="AN120" s="15"/>
      <c r="AO120" s="15"/>
      <c r="AP120" s="15"/>
      <c r="AQ120" s="241"/>
      <c r="AR120" s="15"/>
      <c r="AS120" s="15"/>
      <c r="AT120" s="15"/>
      <c r="AU120" s="15"/>
      <c r="AV120" s="15"/>
      <c r="AW120" s="241"/>
      <c r="AX120" s="15"/>
      <c r="AY120" s="15"/>
      <c r="AZ120" s="15"/>
      <c r="BA120" s="15"/>
      <c r="BB120" s="15"/>
      <c r="BC120" s="241"/>
      <c r="BD120" s="15"/>
      <c r="BE120" s="15"/>
      <c r="BF120" s="15"/>
      <c r="BG120" s="15"/>
      <c r="BH120" s="15"/>
      <c r="BI120" s="241"/>
      <c r="BJ120" s="15"/>
      <c r="BK120" s="15"/>
      <c r="BL120" s="15"/>
      <c r="BM120" s="15"/>
      <c r="BN120" s="15"/>
      <c r="BO120" s="241"/>
      <c r="BP120" s="15"/>
      <c r="BQ120" s="15"/>
      <c r="BR120" s="15"/>
      <c r="BS120" s="15"/>
      <c r="BT120" s="15"/>
      <c r="BU120" s="241"/>
      <c r="BV120" s="15"/>
      <c r="BW120" s="15"/>
      <c r="BX120" s="15"/>
      <c r="BY120" s="15"/>
      <c r="BZ120" s="15"/>
      <c r="CA120" s="241"/>
      <c r="CB120" s="15"/>
      <c r="CC120" s="15"/>
      <c r="CD120" s="15"/>
      <c r="CE120" s="15"/>
      <c r="CF120" s="15"/>
      <c r="CG120" s="241"/>
      <c r="CH120" s="15"/>
      <c r="CI120" s="15"/>
      <c r="CJ120" s="15"/>
      <c r="CK120" s="15"/>
      <c r="CL120" s="15"/>
      <c r="CM120" s="241"/>
    </row>
    <row r="121" spans="1:91" s="281" customFormat="1" ht="12.75" customHeight="1" x14ac:dyDescent="0.2">
      <c r="A121" s="94" t="s">
        <v>7</v>
      </c>
      <c r="B121" s="162">
        <v>3.601E-2</v>
      </c>
      <c r="C121" s="162"/>
      <c r="D121" s="162"/>
      <c r="E121" s="162"/>
      <c r="F121" s="162"/>
      <c r="G121" s="241"/>
      <c r="H121" s="139">
        <v>5.151E-2</v>
      </c>
      <c r="I121" s="139"/>
      <c r="J121" s="139"/>
      <c r="K121" s="139"/>
      <c r="L121" s="139"/>
      <c r="M121" s="241"/>
      <c r="N121" s="24">
        <v>5.5172660950747617E-4</v>
      </c>
      <c r="O121" s="24">
        <v>6.0956008210022439E-4</v>
      </c>
      <c r="P121" s="24">
        <v>6.305647389600389E-4</v>
      </c>
      <c r="Q121" s="24">
        <v>6.4323405211969443E-4</v>
      </c>
      <c r="R121" s="24">
        <v>6.530053528580567E-4</v>
      </c>
      <c r="S121" s="241"/>
      <c r="T121" s="24">
        <v>8.6655201713874825E-4</v>
      </c>
      <c r="U121" s="24">
        <v>1.1206342711638879E-3</v>
      </c>
      <c r="V121" s="24">
        <v>1.2977046890603713E-3</v>
      </c>
      <c r="W121" s="24">
        <v>1.4186484961926037E-3</v>
      </c>
      <c r="X121" s="24">
        <v>1.5047132393517946E-3</v>
      </c>
      <c r="Y121" s="208"/>
      <c r="Z121" s="162">
        <v>1.0355326529699214E-3</v>
      </c>
      <c r="AA121" s="139">
        <v>1.4755885756048929E-3</v>
      </c>
      <c r="AB121" s="24">
        <v>1.7987774346759052E-3</v>
      </c>
      <c r="AC121" s="24">
        <v>2.0609125574549869E-3</v>
      </c>
      <c r="AD121" s="24">
        <v>2.280790959088477E-3</v>
      </c>
      <c r="AE121" s="241"/>
      <c r="AF121" s="162">
        <v>1.0385418147803292E-3</v>
      </c>
      <c r="AG121" s="139">
        <v>1.487616051453489E-3</v>
      </c>
      <c r="AH121" s="24">
        <v>1.826818341068417E-3</v>
      </c>
      <c r="AI121" s="24">
        <v>2.1107210859140986E-3</v>
      </c>
      <c r="AJ121" s="24">
        <v>2.3688892729512214E-3</v>
      </c>
      <c r="AK121" s="241"/>
      <c r="AL121" s="15"/>
      <c r="AM121" s="15"/>
      <c r="AN121" s="15"/>
      <c r="AO121" s="15"/>
      <c r="AP121" s="15"/>
      <c r="AQ121" s="241"/>
      <c r="AR121" s="15"/>
      <c r="AS121" s="15"/>
      <c r="AT121" s="15"/>
      <c r="AU121" s="15"/>
      <c r="AV121" s="15"/>
      <c r="AW121" s="241"/>
      <c r="AX121" s="15"/>
      <c r="AY121" s="15"/>
      <c r="AZ121" s="15"/>
      <c r="BA121" s="15"/>
      <c r="BB121" s="15"/>
      <c r="BC121" s="241"/>
      <c r="BD121" s="15"/>
      <c r="BE121" s="15"/>
      <c r="BF121" s="15"/>
      <c r="BG121" s="15"/>
      <c r="BH121" s="15"/>
      <c r="BI121" s="241"/>
      <c r="BJ121" s="15"/>
      <c r="BK121" s="15"/>
      <c r="BL121" s="15"/>
      <c r="BM121" s="15"/>
      <c r="BN121" s="15"/>
      <c r="BO121" s="241"/>
      <c r="BP121" s="15"/>
      <c r="BQ121" s="15"/>
      <c r="BR121" s="15"/>
      <c r="BS121" s="15"/>
      <c r="BT121" s="15"/>
      <c r="BU121" s="241"/>
      <c r="BV121" s="15"/>
      <c r="BW121" s="15"/>
      <c r="BX121" s="15"/>
      <c r="BY121" s="15"/>
      <c r="BZ121" s="15"/>
      <c r="CA121" s="241"/>
      <c r="CB121" s="15"/>
      <c r="CC121" s="15"/>
      <c r="CD121" s="15"/>
      <c r="CE121" s="15"/>
      <c r="CF121" s="15"/>
      <c r="CG121" s="241"/>
      <c r="CH121" s="15"/>
      <c r="CI121" s="15"/>
      <c r="CJ121" s="15"/>
      <c r="CK121" s="15"/>
      <c r="CL121" s="15"/>
      <c r="CM121" s="241"/>
    </row>
    <row r="122" spans="1:91" s="281" customFormat="1" ht="12.75" customHeight="1" x14ac:dyDescent="0.2">
      <c r="A122" s="95" t="s">
        <v>8</v>
      </c>
      <c r="B122" s="168">
        <v>1.413E-2</v>
      </c>
      <c r="C122" s="168"/>
      <c r="D122" s="168"/>
      <c r="E122" s="168"/>
      <c r="F122" s="168"/>
      <c r="G122" s="241"/>
      <c r="H122" s="146">
        <v>2.8740000000000002E-2</v>
      </c>
      <c r="I122" s="146"/>
      <c r="J122" s="146"/>
      <c r="K122" s="146"/>
      <c r="L122" s="146"/>
      <c r="M122" s="241"/>
      <c r="N122" s="46">
        <v>5.51896642362732E-3</v>
      </c>
      <c r="O122" s="46">
        <v>5.5855003322402407E-3</v>
      </c>
      <c r="P122" s="46">
        <v>5.6290028043070716E-3</v>
      </c>
      <c r="Q122" s="46">
        <v>5.6712937480821179E-3</v>
      </c>
      <c r="R122" s="46">
        <v>5.7046203570171516E-3</v>
      </c>
      <c r="S122" s="241"/>
      <c r="T122" s="46">
        <v>5.7956842514760168E-3</v>
      </c>
      <c r="U122" s="46">
        <v>6.0853721610034002E-3</v>
      </c>
      <c r="V122" s="46">
        <v>6.2424656732124068E-3</v>
      </c>
      <c r="W122" s="46">
        <v>6.3522126791940537E-3</v>
      </c>
      <c r="X122" s="46">
        <v>6.4308387213589226E-3</v>
      </c>
      <c r="Y122" s="208"/>
      <c r="Z122" s="168">
        <v>6.0255537602833965E-3</v>
      </c>
      <c r="AA122" s="146">
        <v>6.3426404076058207E-3</v>
      </c>
      <c r="AB122" s="46">
        <v>6.590182807825069E-3</v>
      </c>
      <c r="AC122" s="46">
        <v>6.7931894942513801E-3</v>
      </c>
      <c r="AD122" s="46">
        <v>6.9607931761410998E-3</v>
      </c>
      <c r="AE122" s="241"/>
      <c r="AF122" s="168">
        <v>6.0482082689142782E-3</v>
      </c>
      <c r="AG122" s="146">
        <v>6.3703534133713923E-3</v>
      </c>
      <c r="AH122" s="46">
        <v>6.6298182271702739E-3</v>
      </c>
      <c r="AI122" s="46">
        <v>6.8503666385943511E-3</v>
      </c>
      <c r="AJ122" s="46">
        <v>7.0852624941730247E-3</v>
      </c>
      <c r="AK122" s="241"/>
      <c r="AL122" s="46"/>
      <c r="AM122" s="46"/>
      <c r="AN122" s="46"/>
      <c r="AO122" s="46"/>
      <c r="AP122" s="46"/>
      <c r="AQ122" s="241"/>
      <c r="AR122" s="46"/>
      <c r="AS122" s="46"/>
      <c r="AT122" s="46"/>
      <c r="AU122" s="46"/>
      <c r="AV122" s="46"/>
      <c r="AW122" s="241"/>
      <c r="AX122" s="46"/>
      <c r="AY122" s="46"/>
      <c r="AZ122" s="46"/>
      <c r="BA122" s="46"/>
      <c r="BB122" s="46"/>
      <c r="BC122" s="241"/>
      <c r="BD122" s="46"/>
      <c r="BE122" s="46"/>
      <c r="BF122" s="46"/>
      <c r="BG122" s="46"/>
      <c r="BH122" s="46"/>
      <c r="BI122" s="241"/>
      <c r="BJ122" s="46"/>
      <c r="BK122" s="46"/>
      <c r="BL122" s="46"/>
      <c r="BM122" s="46"/>
      <c r="BN122" s="46"/>
      <c r="BO122" s="241"/>
      <c r="BP122" s="46"/>
      <c r="BQ122" s="46"/>
      <c r="BR122" s="46"/>
      <c r="BS122" s="46"/>
      <c r="BT122" s="46"/>
      <c r="BU122" s="241"/>
      <c r="BV122" s="46"/>
      <c r="BW122" s="46"/>
      <c r="BX122" s="46"/>
      <c r="BY122" s="46"/>
      <c r="BZ122" s="46"/>
      <c r="CA122" s="241"/>
      <c r="CB122" s="46"/>
      <c r="CC122" s="46"/>
      <c r="CD122" s="46"/>
      <c r="CE122" s="46"/>
      <c r="CF122" s="46"/>
      <c r="CG122" s="241"/>
      <c r="CH122" s="46"/>
      <c r="CI122" s="46"/>
      <c r="CJ122" s="46"/>
      <c r="CK122" s="46"/>
      <c r="CL122" s="46"/>
      <c r="CM122" s="241"/>
    </row>
    <row r="123" spans="1:91" s="281" customFormat="1" ht="12.75" customHeight="1" x14ac:dyDescent="0.2">
      <c r="A123" s="94" t="s">
        <v>9</v>
      </c>
      <c r="B123" s="162">
        <v>7.9509999999999997E-2</v>
      </c>
      <c r="C123" s="162"/>
      <c r="D123" s="162"/>
      <c r="E123" s="162"/>
      <c r="F123" s="162"/>
      <c r="G123" s="241"/>
      <c r="H123" s="139">
        <v>0.10539999999999999</v>
      </c>
      <c r="I123" s="139"/>
      <c r="J123" s="139"/>
      <c r="K123" s="139"/>
      <c r="L123" s="139"/>
      <c r="M123" s="241"/>
      <c r="N123" s="24">
        <v>4.3478401282205119E-3</v>
      </c>
      <c r="O123" s="24">
        <v>4.3388547455873805E-3</v>
      </c>
      <c r="P123" s="24">
        <v>4.3919384686222597E-3</v>
      </c>
      <c r="Q123" s="24">
        <v>4.4518585716047951E-3</v>
      </c>
      <c r="R123" s="24">
        <v>4.5057269331069778E-3</v>
      </c>
      <c r="S123" s="241"/>
      <c r="T123" s="24">
        <v>4.566011771363389E-3</v>
      </c>
      <c r="U123" s="24">
        <v>4.9120268704800542E-3</v>
      </c>
      <c r="V123" s="24">
        <v>5.2832404560019123E-3</v>
      </c>
      <c r="W123" s="24">
        <v>5.5569733818711968E-3</v>
      </c>
      <c r="X123" s="24">
        <v>5.7621995293177927E-3</v>
      </c>
      <c r="Y123" s="208"/>
      <c r="Z123" s="162">
        <v>4.7570687699458577E-3</v>
      </c>
      <c r="AA123" s="139">
        <v>5.3140392477386261E-3</v>
      </c>
      <c r="AB123" s="24">
        <v>5.8222216677315634E-3</v>
      </c>
      <c r="AC123" s="24">
        <v>6.2665585189552965E-3</v>
      </c>
      <c r="AD123" s="24">
        <v>6.6501399258811099E-3</v>
      </c>
      <c r="AE123" s="241"/>
      <c r="AF123" s="162">
        <v>4.7701106758040934E-3</v>
      </c>
      <c r="AG123" s="139">
        <v>5.3851441007366262E-3</v>
      </c>
      <c r="AH123" s="24">
        <v>5.987371106896378E-3</v>
      </c>
      <c r="AI123" s="24">
        <v>6.5553077747623565E-3</v>
      </c>
      <c r="AJ123" s="24">
        <v>7.0977656043836783E-3</v>
      </c>
      <c r="AK123" s="241"/>
      <c r="AL123" s="15"/>
      <c r="AM123" s="15"/>
      <c r="AN123" s="15"/>
      <c r="AO123" s="15"/>
      <c r="AP123" s="15"/>
      <c r="AQ123" s="241"/>
      <c r="AR123" s="15"/>
      <c r="AS123" s="15"/>
      <c r="AT123" s="15"/>
      <c r="AU123" s="15"/>
      <c r="AV123" s="15"/>
      <c r="AW123" s="241"/>
      <c r="AX123" s="15"/>
      <c r="AY123" s="15"/>
      <c r="AZ123" s="15"/>
      <c r="BA123" s="15"/>
      <c r="BB123" s="15"/>
      <c r="BC123" s="241"/>
      <c r="BD123" s="15"/>
      <c r="BE123" s="15"/>
      <c r="BF123" s="15"/>
      <c r="BG123" s="15"/>
      <c r="BH123" s="15"/>
      <c r="BI123" s="241"/>
      <c r="BJ123" s="15"/>
      <c r="BK123" s="15"/>
      <c r="BL123" s="15"/>
      <c r="BM123" s="15"/>
      <c r="BN123" s="15"/>
      <c r="BO123" s="241"/>
      <c r="BP123" s="15"/>
      <c r="BQ123" s="15"/>
      <c r="BR123" s="15"/>
      <c r="BS123" s="15"/>
      <c r="BT123" s="15"/>
      <c r="BU123" s="241"/>
      <c r="BV123" s="15"/>
      <c r="BW123" s="15"/>
      <c r="BX123" s="15"/>
      <c r="BY123" s="15"/>
      <c r="BZ123" s="15"/>
      <c r="CA123" s="241"/>
      <c r="CB123" s="15"/>
      <c r="CC123" s="15"/>
      <c r="CD123" s="15"/>
      <c r="CE123" s="15"/>
      <c r="CF123" s="15"/>
      <c r="CG123" s="241"/>
      <c r="CH123" s="15"/>
      <c r="CI123" s="15"/>
      <c r="CJ123" s="15"/>
      <c r="CK123" s="15"/>
      <c r="CL123" s="15"/>
      <c r="CM123" s="241"/>
    </row>
    <row r="124" spans="1:91" s="281" customFormat="1" ht="12.75" customHeight="1" x14ac:dyDescent="0.2">
      <c r="A124" s="95" t="s">
        <v>10</v>
      </c>
      <c r="B124" s="168">
        <v>4.623E-2</v>
      </c>
      <c r="C124" s="168"/>
      <c r="D124" s="168"/>
      <c r="E124" s="168"/>
      <c r="F124" s="168"/>
      <c r="G124" s="241"/>
      <c r="H124" s="146">
        <v>6.4159999999999995E-2</v>
      </c>
      <c r="I124" s="146"/>
      <c r="J124" s="146"/>
      <c r="K124" s="146"/>
      <c r="L124" s="146"/>
      <c r="M124" s="241"/>
      <c r="N124" s="46">
        <v>2.1794211270744182E-3</v>
      </c>
      <c r="O124" s="46">
        <v>2.1914317076030315E-3</v>
      </c>
      <c r="P124" s="46">
        <v>2.2154734019581655E-3</v>
      </c>
      <c r="Q124" s="46">
        <v>2.2434326614490128E-3</v>
      </c>
      <c r="R124" s="46">
        <v>2.2673658062937886E-3</v>
      </c>
      <c r="S124" s="241"/>
      <c r="T124" s="46">
        <v>2.2935082128666484E-3</v>
      </c>
      <c r="U124" s="46">
        <v>2.451512494308005E-3</v>
      </c>
      <c r="V124" s="46">
        <v>2.5966096599358132E-3</v>
      </c>
      <c r="W124" s="46">
        <v>2.7034735513315057E-3</v>
      </c>
      <c r="X124" s="46">
        <v>2.7815790472197157E-3</v>
      </c>
      <c r="Y124" s="208"/>
      <c r="Z124" s="168">
        <v>2.3815350591339544E-3</v>
      </c>
      <c r="AA124" s="146">
        <v>2.6185120930885984E-3</v>
      </c>
      <c r="AB124" s="46">
        <v>2.8155907910435234E-3</v>
      </c>
      <c r="AC124" s="46">
        <v>2.9837420689614765E-3</v>
      </c>
      <c r="AD124" s="46">
        <v>3.1245355885776188E-3</v>
      </c>
      <c r="AE124" s="241"/>
      <c r="AF124" s="168">
        <v>2.3905566188240266E-3</v>
      </c>
      <c r="AG124" s="146">
        <v>2.645562062861883E-3</v>
      </c>
      <c r="AH124" s="46">
        <v>2.872657838123354E-3</v>
      </c>
      <c r="AI124" s="46">
        <v>3.0786141792368831E-3</v>
      </c>
      <c r="AJ124" s="46">
        <v>3.2738143775574661E-3</v>
      </c>
      <c r="AK124" s="241"/>
      <c r="AL124" s="46"/>
      <c r="AM124" s="46"/>
      <c r="AN124" s="46"/>
      <c r="AO124" s="46"/>
      <c r="AP124" s="46"/>
      <c r="AQ124" s="241"/>
      <c r="AR124" s="46"/>
      <c r="AS124" s="46"/>
      <c r="AT124" s="46"/>
      <c r="AU124" s="46"/>
      <c r="AV124" s="46"/>
      <c r="AW124" s="241"/>
      <c r="AX124" s="46"/>
      <c r="AY124" s="46"/>
      <c r="AZ124" s="46"/>
      <c r="BA124" s="46"/>
      <c r="BB124" s="46"/>
      <c r="BC124" s="241"/>
      <c r="BD124" s="46"/>
      <c r="BE124" s="46"/>
      <c r="BF124" s="46"/>
      <c r="BG124" s="46"/>
      <c r="BH124" s="46"/>
      <c r="BI124" s="241"/>
      <c r="BJ124" s="46"/>
      <c r="BK124" s="46"/>
      <c r="BL124" s="46"/>
      <c r="BM124" s="46"/>
      <c r="BN124" s="46"/>
      <c r="BO124" s="241"/>
      <c r="BP124" s="46"/>
      <c r="BQ124" s="46"/>
      <c r="BR124" s="46"/>
      <c r="BS124" s="46"/>
      <c r="BT124" s="46"/>
      <c r="BU124" s="241"/>
      <c r="BV124" s="46"/>
      <c r="BW124" s="46"/>
      <c r="BX124" s="46"/>
      <c r="BY124" s="46"/>
      <c r="BZ124" s="46"/>
      <c r="CA124" s="241"/>
      <c r="CB124" s="46"/>
      <c r="CC124" s="46"/>
      <c r="CD124" s="46"/>
      <c r="CE124" s="46"/>
      <c r="CF124" s="46"/>
      <c r="CG124" s="241"/>
      <c r="CH124" s="46"/>
      <c r="CI124" s="46"/>
      <c r="CJ124" s="46"/>
      <c r="CK124" s="46"/>
      <c r="CL124" s="46"/>
      <c r="CM124" s="241"/>
    </row>
    <row r="125" spans="1:91" s="281" customFormat="1" ht="12.75" customHeight="1" x14ac:dyDescent="0.2">
      <c r="A125" s="94" t="s">
        <v>11</v>
      </c>
      <c r="B125" s="162">
        <v>0.1095</v>
      </c>
      <c r="C125" s="162"/>
      <c r="D125" s="162"/>
      <c r="E125" s="162"/>
      <c r="F125" s="162"/>
      <c r="G125" s="241"/>
      <c r="H125" s="139">
        <v>9.9250000000000005E-2</v>
      </c>
      <c r="I125" s="139"/>
      <c r="J125" s="139"/>
      <c r="K125" s="139"/>
      <c r="L125" s="139"/>
      <c r="M125" s="241"/>
      <c r="N125" s="24">
        <v>2.9835765131083014E-3</v>
      </c>
      <c r="O125" s="24">
        <v>4.5178900151724745E-3</v>
      </c>
      <c r="P125" s="24">
        <v>5.762231272542208E-3</v>
      </c>
      <c r="Q125" s="24">
        <v>6.7973109082512216E-3</v>
      </c>
      <c r="R125" s="24">
        <v>7.6723378194355025E-3</v>
      </c>
      <c r="S125" s="241"/>
      <c r="T125" s="24">
        <v>2.8687356761111357E-3</v>
      </c>
      <c r="U125" s="24">
        <v>4.2949978791546328E-3</v>
      </c>
      <c r="V125" s="24">
        <v>5.575409054486986E-3</v>
      </c>
      <c r="W125" s="24">
        <v>6.7042743477359291E-3</v>
      </c>
      <c r="X125" s="24">
        <v>7.7037036963649675E-3</v>
      </c>
      <c r="Y125" s="208"/>
      <c r="Z125" s="162">
        <v>2.8137321607936694E-3</v>
      </c>
      <c r="AA125" s="139">
        <v>4.3499507043741883E-3</v>
      </c>
      <c r="AB125" s="24">
        <v>5.6892937756783894E-3</v>
      </c>
      <c r="AC125" s="24">
        <v>6.8798110373865014E-3</v>
      </c>
      <c r="AD125" s="24">
        <v>7.9494626477508868E-3</v>
      </c>
      <c r="AE125" s="241"/>
      <c r="AF125" s="162">
        <v>2.8057532934992789E-3</v>
      </c>
      <c r="AG125" s="139">
        <v>4.3410222718438026E-3</v>
      </c>
      <c r="AH125" s="24">
        <v>5.6904031012770103E-3</v>
      </c>
      <c r="AI125" s="24">
        <v>6.9054776331609379E-3</v>
      </c>
      <c r="AJ125" s="24">
        <v>7.9960890667986981E-3</v>
      </c>
      <c r="AK125" s="241"/>
      <c r="AL125" s="15"/>
      <c r="AM125" s="15"/>
      <c r="AN125" s="15"/>
      <c r="AO125" s="15"/>
      <c r="AP125" s="15"/>
      <c r="AQ125" s="241"/>
      <c r="AR125" s="15"/>
      <c r="AS125" s="15"/>
      <c r="AT125" s="15"/>
      <c r="AU125" s="15"/>
      <c r="AV125" s="15"/>
      <c r="AW125" s="241"/>
      <c r="AX125" s="15"/>
      <c r="AY125" s="15"/>
      <c r="AZ125" s="15"/>
      <c r="BA125" s="15"/>
      <c r="BB125" s="15"/>
      <c r="BC125" s="241"/>
      <c r="BD125" s="15"/>
      <c r="BE125" s="15"/>
      <c r="BF125" s="15"/>
      <c r="BG125" s="15"/>
      <c r="BH125" s="15"/>
      <c r="BI125" s="241"/>
      <c r="BJ125" s="15"/>
      <c r="BK125" s="15"/>
      <c r="BL125" s="15"/>
      <c r="BM125" s="15"/>
      <c r="BN125" s="15"/>
      <c r="BO125" s="241"/>
      <c r="BP125" s="15"/>
      <c r="BQ125" s="15"/>
      <c r="BR125" s="15"/>
      <c r="BS125" s="15"/>
      <c r="BT125" s="15"/>
      <c r="BU125" s="241"/>
      <c r="BV125" s="15"/>
      <c r="BW125" s="15"/>
      <c r="BX125" s="15"/>
      <c r="BY125" s="15"/>
      <c r="BZ125" s="15"/>
      <c r="CA125" s="241"/>
      <c r="CB125" s="15"/>
      <c r="CC125" s="15"/>
      <c r="CD125" s="15"/>
      <c r="CE125" s="15"/>
      <c r="CF125" s="15"/>
      <c r="CG125" s="241"/>
      <c r="CH125" s="15"/>
      <c r="CI125" s="15"/>
      <c r="CJ125" s="15"/>
      <c r="CK125" s="15"/>
      <c r="CL125" s="15"/>
      <c r="CM125" s="241"/>
    </row>
    <row r="126" spans="1:91" s="281" customFormat="1" ht="12.75" customHeight="1" x14ac:dyDescent="0.2">
      <c r="A126" s="94" t="s">
        <v>12</v>
      </c>
      <c r="B126" s="162">
        <v>5.0330000000000008E-6</v>
      </c>
      <c r="C126" s="162"/>
      <c r="D126" s="162"/>
      <c r="E126" s="162"/>
      <c r="F126" s="162"/>
      <c r="G126" s="241"/>
      <c r="H126" s="139">
        <v>4.0199999999999996E-6</v>
      </c>
      <c r="I126" s="139"/>
      <c r="J126" s="139"/>
      <c r="K126" s="139"/>
      <c r="L126" s="139"/>
      <c r="M126" s="241"/>
      <c r="N126" s="24">
        <v>1.0402009968597498E-7</v>
      </c>
      <c r="O126" s="24">
        <v>1.3462652115169694E-7</v>
      </c>
      <c r="P126" s="24">
        <v>1.54132935097857E-7</v>
      </c>
      <c r="Q126" s="24">
        <v>1.6753230976045906E-7</v>
      </c>
      <c r="R126" s="24">
        <v>1.7782869005691912E-7</v>
      </c>
      <c r="S126" s="241"/>
      <c r="T126" s="24">
        <v>9.2030392789298007E-8</v>
      </c>
      <c r="U126" s="24">
        <v>1.0552205962851674E-7</v>
      </c>
      <c r="V126" s="24">
        <v>1.1672740651560453E-7</v>
      </c>
      <c r="W126" s="24">
        <v>1.2542196941804323E-7</v>
      </c>
      <c r="X126" s="24">
        <v>1.3252758854966284E-7</v>
      </c>
      <c r="Y126" s="208"/>
      <c r="Z126" s="162">
        <v>8.3268707968459354E-8</v>
      </c>
      <c r="AA126" s="139">
        <v>9.8609284666770404E-8</v>
      </c>
      <c r="AB126" s="24">
        <v>1.0742254030482218E-7</v>
      </c>
      <c r="AC126" s="24">
        <v>1.1342821006377185E-7</v>
      </c>
      <c r="AD126" s="24">
        <v>1.182202645870277E-7</v>
      </c>
      <c r="AE126" s="241"/>
      <c r="AF126" s="162">
        <v>8.2179134645431807E-8</v>
      </c>
      <c r="AG126" s="139">
        <v>9.7160642263290481E-8</v>
      </c>
      <c r="AH126" s="24">
        <v>1.0552416501462878E-7</v>
      </c>
      <c r="AI126" s="24">
        <v>1.1112216871774456E-7</v>
      </c>
      <c r="AJ126" s="24">
        <v>1.136282655944174E-7</v>
      </c>
      <c r="AK126" s="241"/>
      <c r="AL126" s="15"/>
      <c r="AM126" s="15"/>
      <c r="AN126" s="15"/>
      <c r="AO126" s="15"/>
      <c r="AP126" s="15"/>
      <c r="AQ126" s="241"/>
      <c r="AR126" s="15"/>
      <c r="AS126" s="15"/>
      <c r="AT126" s="15"/>
      <c r="AU126" s="15"/>
      <c r="AV126" s="15"/>
      <c r="AW126" s="241"/>
      <c r="AX126" s="15"/>
      <c r="AY126" s="15"/>
      <c r="AZ126" s="15"/>
      <c r="BA126" s="15"/>
      <c r="BB126" s="15"/>
      <c r="BC126" s="241"/>
      <c r="BD126" s="15"/>
      <c r="BE126" s="15"/>
      <c r="BF126" s="15"/>
      <c r="BG126" s="15"/>
      <c r="BH126" s="15"/>
      <c r="BI126" s="241"/>
      <c r="BJ126" s="15"/>
      <c r="BK126" s="15"/>
      <c r="BL126" s="15"/>
      <c r="BM126" s="15"/>
      <c r="BN126" s="15"/>
      <c r="BO126" s="241"/>
      <c r="BP126" s="15"/>
      <c r="BQ126" s="15"/>
      <c r="BR126" s="15"/>
      <c r="BS126" s="15"/>
      <c r="BT126" s="15"/>
      <c r="BU126" s="241"/>
      <c r="BV126" s="15"/>
      <c r="BW126" s="15"/>
      <c r="BX126" s="15"/>
      <c r="BY126" s="15"/>
      <c r="BZ126" s="15"/>
      <c r="CA126" s="241"/>
      <c r="CB126" s="15"/>
      <c r="CC126" s="15"/>
      <c r="CD126" s="15"/>
      <c r="CE126" s="15"/>
      <c r="CF126" s="15"/>
      <c r="CG126" s="241"/>
      <c r="CH126" s="15"/>
      <c r="CI126" s="15"/>
      <c r="CJ126" s="15"/>
      <c r="CK126" s="15"/>
      <c r="CL126" s="15"/>
      <c r="CM126" s="241"/>
    </row>
    <row r="127" spans="1:91" s="281" customFormat="1" ht="12.75" customHeight="1" x14ac:dyDescent="0.2">
      <c r="A127" s="94" t="s">
        <v>13</v>
      </c>
      <c r="B127" s="162">
        <v>3.1540000000000001E-3</v>
      </c>
      <c r="C127" s="162"/>
      <c r="D127" s="162"/>
      <c r="E127" s="162"/>
      <c r="F127" s="162"/>
      <c r="G127" s="241"/>
      <c r="H127" s="139">
        <v>7.4510000000000002E-3</v>
      </c>
      <c r="I127" s="139"/>
      <c r="J127" s="139"/>
      <c r="K127" s="139"/>
      <c r="L127" s="139"/>
      <c r="M127" s="241"/>
      <c r="N127" s="24">
        <v>9.2197815279357451E-5</v>
      </c>
      <c r="O127" s="24">
        <v>9.4118541161773266E-5</v>
      </c>
      <c r="P127" s="24">
        <v>9.6440607411650713E-5</v>
      </c>
      <c r="Q127" s="24">
        <v>9.9099111946664362E-5</v>
      </c>
      <c r="R127" s="24">
        <v>1.014163620459595E-4</v>
      </c>
      <c r="S127" s="241"/>
      <c r="T127" s="24">
        <v>1.0312285073988288E-4</v>
      </c>
      <c r="U127" s="24">
        <v>1.2032515424938923E-4</v>
      </c>
      <c r="V127" s="24">
        <v>1.3563184510296465E-4</v>
      </c>
      <c r="W127" s="24">
        <v>1.4752584122138256E-4</v>
      </c>
      <c r="X127" s="24">
        <v>1.5663260654246944E-4</v>
      </c>
      <c r="Y127" s="208"/>
      <c r="Z127" s="162">
        <v>1.3643065185462889E-4</v>
      </c>
      <c r="AA127" s="139">
        <v>1.7823485675645082E-4</v>
      </c>
      <c r="AB127" s="24">
        <v>2.197461089848178E-4</v>
      </c>
      <c r="AC127" s="24">
        <v>2.600646791585598E-4</v>
      </c>
      <c r="AD127" s="24">
        <v>2.980510900755859E-4</v>
      </c>
      <c r="AE127" s="241"/>
      <c r="AF127" s="162">
        <v>1.3803213949695217E-4</v>
      </c>
      <c r="AG127" s="139">
        <v>1.8273882377499659E-4</v>
      </c>
      <c r="AH127" s="24">
        <v>2.296525904015049E-4</v>
      </c>
      <c r="AI127" s="24">
        <v>2.7825551158664743E-4</v>
      </c>
      <c r="AJ127" s="24">
        <v>3.3158248278652611E-4</v>
      </c>
      <c r="AK127" s="241"/>
      <c r="AL127" s="15"/>
      <c r="AM127" s="15"/>
      <c r="AN127" s="15"/>
      <c r="AO127" s="15"/>
      <c r="AP127" s="15"/>
      <c r="AQ127" s="241"/>
      <c r="AR127" s="15"/>
      <c r="AS127" s="15"/>
      <c r="AT127" s="15"/>
      <c r="AU127" s="15"/>
      <c r="AV127" s="15"/>
      <c r="AW127" s="241"/>
      <c r="AX127" s="15"/>
      <c r="AY127" s="15"/>
      <c r="AZ127" s="15"/>
      <c r="BA127" s="15"/>
      <c r="BB127" s="15"/>
      <c r="BC127" s="241"/>
      <c r="BD127" s="15"/>
      <c r="BE127" s="15"/>
      <c r="BF127" s="15"/>
      <c r="BG127" s="15"/>
      <c r="BH127" s="15"/>
      <c r="BI127" s="241"/>
      <c r="BJ127" s="15"/>
      <c r="BK127" s="15"/>
      <c r="BL127" s="15"/>
      <c r="BM127" s="15"/>
      <c r="BN127" s="15"/>
      <c r="BO127" s="241"/>
      <c r="BP127" s="15"/>
      <c r="BQ127" s="15"/>
      <c r="BR127" s="15"/>
      <c r="BS127" s="15"/>
      <c r="BT127" s="15"/>
      <c r="BU127" s="241"/>
      <c r="BV127" s="15"/>
      <c r="BW127" s="15"/>
      <c r="BX127" s="15"/>
      <c r="BY127" s="15"/>
      <c r="BZ127" s="15"/>
      <c r="CA127" s="241"/>
      <c r="CB127" s="15"/>
      <c r="CC127" s="15"/>
      <c r="CD127" s="15"/>
      <c r="CE127" s="15"/>
      <c r="CF127" s="15"/>
      <c r="CG127" s="241"/>
      <c r="CH127" s="15"/>
      <c r="CI127" s="15"/>
      <c r="CJ127" s="15"/>
      <c r="CK127" s="15"/>
      <c r="CL127" s="15"/>
      <c r="CM127" s="241"/>
    </row>
    <row r="128" spans="1:91" s="281" customFormat="1" ht="12.75" customHeight="1" x14ac:dyDescent="0.2">
      <c r="A128" s="95" t="s">
        <v>35</v>
      </c>
      <c r="B128" s="168">
        <v>4.2289999999999997E-5</v>
      </c>
      <c r="C128" s="168"/>
      <c r="D128" s="168"/>
      <c r="E128" s="168"/>
      <c r="F128" s="168"/>
      <c r="G128" s="241"/>
      <c r="H128" s="146">
        <v>1.177E-4</v>
      </c>
      <c r="I128" s="146"/>
      <c r="J128" s="146"/>
      <c r="K128" s="146"/>
      <c r="L128" s="146"/>
      <c r="M128" s="241"/>
      <c r="N128" s="46">
        <v>1.9183706845932692E-6</v>
      </c>
      <c r="O128" s="46">
        <v>1.9713883595096188E-6</v>
      </c>
      <c r="P128" s="46">
        <v>2.0304338627426978E-6</v>
      </c>
      <c r="Q128" s="46">
        <v>2.0974044989115379E-6</v>
      </c>
      <c r="R128" s="46">
        <v>2.1573480565397894E-6</v>
      </c>
      <c r="S128" s="241"/>
      <c r="T128" s="46">
        <v>2.2064889304770285E-6</v>
      </c>
      <c r="U128" s="46">
        <v>2.6645570317570484E-6</v>
      </c>
      <c r="V128" s="46">
        <v>3.0687205071968698E-6</v>
      </c>
      <c r="W128" s="46">
        <v>3.3895937349102746E-6</v>
      </c>
      <c r="X128" s="46">
        <v>3.6397576960922492E-6</v>
      </c>
      <c r="Y128" s="208"/>
      <c r="Z128" s="168">
        <v>3.0516856217629969E-6</v>
      </c>
      <c r="AA128" s="146">
        <v>4.1828180188298398E-6</v>
      </c>
      <c r="AB128" s="46">
        <v>5.3441213486840309E-6</v>
      </c>
      <c r="AC128" s="46">
        <v>6.5016169789639948E-6</v>
      </c>
      <c r="AD128" s="46">
        <v>7.6103045113595076E-6</v>
      </c>
      <c r="AE128" s="241"/>
      <c r="AF128" s="168">
        <v>3.0957208097323691E-6</v>
      </c>
      <c r="AG128" s="146">
        <v>4.3109158755896838E-6</v>
      </c>
      <c r="AH128" s="46">
        <v>5.6332900223923147E-6</v>
      </c>
      <c r="AI128" s="46">
        <v>7.0434051495081648E-6</v>
      </c>
      <c r="AJ128" s="46">
        <v>8.6361482847024627E-6</v>
      </c>
      <c r="AK128" s="241"/>
      <c r="AL128" s="46"/>
      <c r="AM128" s="46"/>
      <c r="AN128" s="46"/>
      <c r="AO128" s="46"/>
      <c r="AP128" s="46"/>
      <c r="AQ128" s="241"/>
      <c r="AR128" s="46"/>
      <c r="AS128" s="46"/>
      <c r="AT128" s="46"/>
      <c r="AU128" s="46"/>
      <c r="AV128" s="46"/>
      <c r="AW128" s="241"/>
      <c r="AX128" s="46"/>
      <c r="AY128" s="46"/>
      <c r="AZ128" s="46"/>
      <c r="BA128" s="46"/>
      <c r="BB128" s="46"/>
      <c r="BC128" s="241"/>
      <c r="BD128" s="46"/>
      <c r="BE128" s="46"/>
      <c r="BF128" s="46"/>
      <c r="BG128" s="46"/>
      <c r="BH128" s="46"/>
      <c r="BI128" s="241"/>
      <c r="BJ128" s="46"/>
      <c r="BK128" s="46"/>
      <c r="BL128" s="46"/>
      <c r="BM128" s="46"/>
      <c r="BN128" s="46"/>
      <c r="BO128" s="241"/>
      <c r="BP128" s="46"/>
      <c r="BQ128" s="46"/>
      <c r="BR128" s="46"/>
      <c r="BS128" s="46"/>
      <c r="BT128" s="46"/>
      <c r="BU128" s="241"/>
      <c r="BV128" s="46"/>
      <c r="BW128" s="46"/>
      <c r="BX128" s="46"/>
      <c r="BY128" s="46"/>
      <c r="BZ128" s="46"/>
      <c r="CA128" s="241"/>
      <c r="CB128" s="46"/>
      <c r="CC128" s="46"/>
      <c r="CD128" s="46"/>
      <c r="CE128" s="46"/>
      <c r="CF128" s="46"/>
      <c r="CG128" s="241"/>
      <c r="CH128" s="46"/>
      <c r="CI128" s="46"/>
      <c r="CJ128" s="46"/>
      <c r="CK128" s="46"/>
      <c r="CL128" s="46"/>
      <c r="CM128" s="241"/>
    </row>
    <row r="129" spans="1:91" s="281" customFormat="1" ht="12.75" customHeight="1" x14ac:dyDescent="0.2">
      <c r="A129" s="94" t="s">
        <v>14</v>
      </c>
      <c r="B129" s="162">
        <v>2.639E-2</v>
      </c>
      <c r="C129" s="162"/>
      <c r="D129" s="162"/>
      <c r="E129" s="162"/>
      <c r="F129" s="162"/>
      <c r="G129" s="241"/>
      <c r="H129" s="139">
        <v>2.6929999999999999E-2</v>
      </c>
      <c r="I129" s="139"/>
      <c r="J129" s="139"/>
      <c r="K129" s="139"/>
      <c r="L129" s="139"/>
      <c r="M129" s="241"/>
      <c r="N129" s="24">
        <v>6.196097264852369E-4</v>
      </c>
      <c r="O129" s="24">
        <v>8.1253006677566161E-4</v>
      </c>
      <c r="P129" s="24">
        <v>9.5033306699887664E-4</v>
      </c>
      <c r="Q129" s="24">
        <v>1.0549034453991412E-3</v>
      </c>
      <c r="R129" s="24">
        <v>1.1388837422261744E-3</v>
      </c>
      <c r="S129" s="241"/>
      <c r="T129" s="24">
        <v>5.8637993449327198E-4</v>
      </c>
      <c r="U129" s="24">
        <v>7.2874234525820863E-4</v>
      </c>
      <c r="V129" s="24">
        <v>8.4922939120774389E-4</v>
      </c>
      <c r="W129" s="24">
        <v>9.4642577975691841E-4</v>
      </c>
      <c r="X129" s="24">
        <v>1.027813962216102E-3</v>
      </c>
      <c r="Y129" s="208"/>
      <c r="Z129" s="162">
        <v>6.4907582777143922E-4</v>
      </c>
      <c r="AA129" s="139">
        <v>9.5555687485639966E-4</v>
      </c>
      <c r="AB129" s="24">
        <v>1.220756149367183E-3</v>
      </c>
      <c r="AC129" s="24">
        <v>1.4528613326069543E-3</v>
      </c>
      <c r="AD129" s="24">
        <v>1.6598845271457796E-3</v>
      </c>
      <c r="AE129" s="241"/>
      <c r="AF129" s="162">
        <v>6.4597040818783807E-4</v>
      </c>
      <c r="AG129" s="139">
        <v>9.5187223000520529E-4</v>
      </c>
      <c r="AH129" s="24">
        <v>1.2177788711403841E-3</v>
      </c>
      <c r="AI129" s="24">
        <v>1.4537900290840838E-3</v>
      </c>
      <c r="AJ129" s="24">
        <v>1.6619134092000396E-3</v>
      </c>
      <c r="AK129" s="241"/>
      <c r="AL129" s="15"/>
      <c r="AM129" s="15"/>
      <c r="AN129" s="15"/>
      <c r="AO129" s="15"/>
      <c r="AP129" s="15"/>
      <c r="AQ129" s="241"/>
      <c r="AR129" s="15"/>
      <c r="AS129" s="15"/>
      <c r="AT129" s="15"/>
      <c r="AU129" s="15"/>
      <c r="AV129" s="15"/>
      <c r="AW129" s="241"/>
      <c r="AX129" s="15"/>
      <c r="AY129" s="15"/>
      <c r="AZ129" s="15"/>
      <c r="BA129" s="15"/>
      <c r="BB129" s="15"/>
      <c r="BC129" s="241"/>
      <c r="BD129" s="15"/>
      <c r="BE129" s="15"/>
      <c r="BF129" s="15"/>
      <c r="BG129" s="15"/>
      <c r="BH129" s="15"/>
      <c r="BI129" s="241"/>
      <c r="BJ129" s="15"/>
      <c r="BK129" s="15"/>
      <c r="BL129" s="15"/>
      <c r="BM129" s="15"/>
      <c r="BN129" s="15"/>
      <c r="BO129" s="241"/>
      <c r="BP129" s="15"/>
      <c r="BQ129" s="15"/>
      <c r="BR129" s="15"/>
      <c r="BS129" s="15"/>
      <c r="BT129" s="15"/>
      <c r="BU129" s="241"/>
      <c r="BV129" s="15"/>
      <c r="BW129" s="15"/>
      <c r="BX129" s="15"/>
      <c r="BY129" s="15"/>
      <c r="BZ129" s="15"/>
      <c r="CA129" s="241"/>
      <c r="CB129" s="15"/>
      <c r="CC129" s="15"/>
      <c r="CD129" s="15"/>
      <c r="CE129" s="15"/>
      <c r="CF129" s="15"/>
      <c r="CG129" s="241"/>
      <c r="CH129" s="15"/>
      <c r="CI129" s="15"/>
      <c r="CJ129" s="15"/>
      <c r="CK129" s="15"/>
      <c r="CL129" s="15"/>
      <c r="CM129" s="241"/>
    </row>
    <row r="130" spans="1:91" s="281" customFormat="1" ht="12.75" customHeight="1" x14ac:dyDescent="0.2">
      <c r="A130" s="94" t="s">
        <v>15</v>
      </c>
      <c r="B130" s="162">
        <v>3.424E-3</v>
      </c>
      <c r="C130" s="162"/>
      <c r="D130" s="162"/>
      <c r="E130" s="162"/>
      <c r="F130" s="162"/>
      <c r="G130" s="241"/>
      <c r="H130" s="139">
        <v>5.2310000000000004E-3</v>
      </c>
      <c r="I130" s="139"/>
      <c r="J130" s="139"/>
      <c r="K130" s="139"/>
      <c r="L130" s="139"/>
      <c r="M130" s="241"/>
      <c r="N130" s="24">
        <v>5.4614553108201712E-5</v>
      </c>
      <c r="O130" s="24">
        <v>5.4513739096069385E-5</v>
      </c>
      <c r="P130" s="24">
        <v>5.4987749772484022E-5</v>
      </c>
      <c r="Q130" s="24">
        <v>5.5639730505460153E-5</v>
      </c>
      <c r="R130" s="24">
        <v>5.6291081742314517E-5</v>
      </c>
      <c r="S130" s="241"/>
      <c r="T130" s="24">
        <v>5.5404276897997993E-5</v>
      </c>
      <c r="U130" s="24">
        <v>5.9011336455192979E-5</v>
      </c>
      <c r="V130" s="24">
        <v>6.319283709376918E-5</v>
      </c>
      <c r="W130" s="24">
        <v>6.6113580721463263E-5</v>
      </c>
      <c r="X130" s="24">
        <v>6.8186194464963122E-5</v>
      </c>
      <c r="Y130" s="208"/>
      <c r="Z130" s="162">
        <v>7.8741690884192125E-5</v>
      </c>
      <c r="AA130" s="139">
        <v>9.3125212166233814E-5</v>
      </c>
      <c r="AB130" s="24">
        <v>1.0462195266186591E-4</v>
      </c>
      <c r="AC130" s="24">
        <v>1.1457849614466549E-4</v>
      </c>
      <c r="AD130" s="24">
        <v>1.2300108408555555E-4</v>
      </c>
      <c r="AE130" s="241"/>
      <c r="AF130" s="162">
        <v>7.8973388217259844E-5</v>
      </c>
      <c r="AG130" s="139">
        <v>9.4001971187858402E-5</v>
      </c>
      <c r="AH130" s="24">
        <v>1.0653439635742286E-4</v>
      </c>
      <c r="AI130" s="24">
        <v>1.1788351759742009E-4</v>
      </c>
      <c r="AJ130" s="24">
        <v>1.2814187592694379E-4</v>
      </c>
      <c r="AK130" s="241"/>
      <c r="AL130" s="15"/>
      <c r="AM130" s="15"/>
      <c r="AN130" s="15"/>
      <c r="AO130" s="15"/>
      <c r="AP130" s="15"/>
      <c r="AQ130" s="241"/>
      <c r="AR130" s="15"/>
      <c r="AS130" s="15"/>
      <c r="AT130" s="15"/>
      <c r="AU130" s="15"/>
      <c r="AV130" s="15"/>
      <c r="AW130" s="241"/>
      <c r="AX130" s="15"/>
      <c r="AY130" s="15"/>
      <c r="AZ130" s="15"/>
      <c r="BA130" s="15"/>
      <c r="BB130" s="15"/>
      <c r="BC130" s="241"/>
      <c r="BD130" s="15"/>
      <c r="BE130" s="15"/>
      <c r="BF130" s="15"/>
      <c r="BG130" s="15"/>
      <c r="BH130" s="15"/>
      <c r="BI130" s="241"/>
      <c r="BJ130" s="15"/>
      <c r="BK130" s="15"/>
      <c r="BL130" s="15"/>
      <c r="BM130" s="15"/>
      <c r="BN130" s="15"/>
      <c r="BO130" s="241"/>
      <c r="BP130" s="15"/>
      <c r="BQ130" s="15"/>
      <c r="BR130" s="15"/>
      <c r="BS130" s="15"/>
      <c r="BT130" s="15"/>
      <c r="BU130" s="241"/>
      <c r="BV130" s="15"/>
      <c r="BW130" s="15"/>
      <c r="BX130" s="15"/>
      <c r="BY130" s="15"/>
      <c r="BZ130" s="15"/>
      <c r="CA130" s="241"/>
      <c r="CB130" s="15"/>
      <c r="CC130" s="15"/>
      <c r="CD130" s="15"/>
      <c r="CE130" s="15"/>
      <c r="CF130" s="15"/>
      <c r="CG130" s="241"/>
      <c r="CH130" s="15"/>
      <c r="CI130" s="15"/>
      <c r="CJ130" s="15"/>
      <c r="CK130" s="15"/>
      <c r="CL130" s="15"/>
      <c r="CM130" s="241"/>
    </row>
    <row r="131" spans="1:91" s="281" customFormat="1" ht="12.75" customHeight="1" x14ac:dyDescent="0.2">
      <c r="A131" s="95" t="s">
        <v>16</v>
      </c>
      <c r="B131" s="168">
        <v>1.6139999999999999E-4</v>
      </c>
      <c r="C131" s="168"/>
      <c r="D131" s="168"/>
      <c r="E131" s="168"/>
      <c r="F131" s="168"/>
      <c r="G131" s="241"/>
      <c r="H131" s="146">
        <v>2.9980000000000002E-4</v>
      </c>
      <c r="I131" s="146"/>
      <c r="J131" s="146"/>
      <c r="K131" s="146"/>
      <c r="L131" s="146"/>
      <c r="M131" s="241"/>
      <c r="N131" s="46">
        <v>2.522487417384893E-6</v>
      </c>
      <c r="O131" s="46">
        <v>2.5665055963986208E-6</v>
      </c>
      <c r="P131" s="46">
        <v>2.6005556862714361E-6</v>
      </c>
      <c r="Q131" s="46">
        <v>2.6425096261918374E-6</v>
      </c>
      <c r="R131" s="46">
        <v>2.6844330939975869E-6</v>
      </c>
      <c r="S131" s="241"/>
      <c r="T131" s="46">
        <v>2.5755707144054165E-6</v>
      </c>
      <c r="U131" s="46">
        <v>2.8195894416378075E-6</v>
      </c>
      <c r="V131" s="46">
        <v>3.056717689046165E-6</v>
      </c>
      <c r="W131" s="46">
        <v>3.226565178170713E-6</v>
      </c>
      <c r="X131" s="46">
        <v>3.3476968971752564E-6</v>
      </c>
      <c r="Y131" s="208"/>
      <c r="Z131" s="168">
        <v>4.4740051740891131E-6</v>
      </c>
      <c r="AA131" s="146">
        <v>5.5690891269355677E-6</v>
      </c>
      <c r="AB131" s="46">
        <v>6.3603345791281587E-6</v>
      </c>
      <c r="AC131" s="46">
        <v>7.0317488249410596E-6</v>
      </c>
      <c r="AD131" s="46">
        <v>7.6043034827002675E-6</v>
      </c>
      <c r="AE131" s="241"/>
      <c r="AF131" s="168">
        <v>4.5080496573388647E-6</v>
      </c>
      <c r="AG131" s="146">
        <v>5.7602237882879334E-6</v>
      </c>
      <c r="AH131" s="46">
        <v>6.6985339630613167E-6</v>
      </c>
      <c r="AI131" s="46">
        <v>7.5445051182533497E-6</v>
      </c>
      <c r="AJ131" s="46">
        <v>8.3150684144928861E-6</v>
      </c>
      <c r="AK131" s="241"/>
      <c r="AL131" s="46"/>
      <c r="AM131" s="46"/>
      <c r="AN131" s="46"/>
      <c r="AO131" s="46"/>
      <c r="AP131" s="46"/>
      <c r="AQ131" s="241"/>
      <c r="AR131" s="46"/>
      <c r="AS131" s="46"/>
      <c r="AT131" s="46"/>
      <c r="AU131" s="46"/>
      <c r="AV131" s="46"/>
      <c r="AW131" s="241"/>
      <c r="AX131" s="46"/>
      <c r="AY131" s="46"/>
      <c r="AZ131" s="46"/>
      <c r="BA131" s="46"/>
      <c r="BB131" s="46"/>
      <c r="BC131" s="241"/>
      <c r="BD131" s="46"/>
      <c r="BE131" s="46"/>
      <c r="BF131" s="46"/>
      <c r="BG131" s="46"/>
      <c r="BH131" s="46"/>
      <c r="BI131" s="241"/>
      <c r="BJ131" s="46"/>
      <c r="BK131" s="46"/>
      <c r="BL131" s="46"/>
      <c r="BM131" s="46"/>
      <c r="BN131" s="46"/>
      <c r="BO131" s="241"/>
      <c r="BP131" s="46"/>
      <c r="BQ131" s="46"/>
      <c r="BR131" s="46"/>
      <c r="BS131" s="46"/>
      <c r="BT131" s="46"/>
      <c r="BU131" s="241"/>
      <c r="BV131" s="46"/>
      <c r="BW131" s="46"/>
      <c r="BX131" s="46"/>
      <c r="BY131" s="46"/>
      <c r="BZ131" s="46"/>
      <c r="CA131" s="241"/>
      <c r="CB131" s="46"/>
      <c r="CC131" s="46"/>
      <c r="CD131" s="46"/>
      <c r="CE131" s="46"/>
      <c r="CF131" s="46"/>
      <c r="CG131" s="241"/>
      <c r="CH131" s="46"/>
      <c r="CI131" s="46"/>
      <c r="CJ131" s="46"/>
      <c r="CK131" s="46"/>
      <c r="CL131" s="46"/>
      <c r="CM131" s="241"/>
    </row>
    <row r="132" spans="1:91" s="281" customFormat="1" ht="12.75" customHeight="1" x14ac:dyDescent="0.2">
      <c r="A132" s="94" t="s">
        <v>17</v>
      </c>
      <c r="B132" s="162">
        <v>2.299E-2</v>
      </c>
      <c r="C132" s="162"/>
      <c r="D132" s="162"/>
      <c r="E132" s="162"/>
      <c r="F132" s="162"/>
      <c r="G132" s="241"/>
      <c r="H132" s="139">
        <v>2.8479999999999998E-2</v>
      </c>
      <c r="I132" s="139"/>
      <c r="J132" s="139"/>
      <c r="K132" s="139"/>
      <c r="L132" s="139"/>
      <c r="M132" s="241"/>
      <c r="N132" s="24">
        <v>3.6582068711678219E-4</v>
      </c>
      <c r="O132" s="24">
        <v>4.9476746818803816E-4</v>
      </c>
      <c r="P132" s="24">
        <v>5.7467279597971284E-4</v>
      </c>
      <c r="Q132" s="24">
        <v>6.2972144612050758E-4</v>
      </c>
      <c r="R132" s="24">
        <v>6.7134831222613264E-4</v>
      </c>
      <c r="S132" s="241"/>
      <c r="T132" s="24">
        <v>3.3336386928317722E-4</v>
      </c>
      <c r="U132" s="24">
        <v>4.0783525889599714E-4</v>
      </c>
      <c r="V132" s="24">
        <v>4.6320875713261751E-4</v>
      </c>
      <c r="W132" s="24">
        <v>5.0391826835640124E-4</v>
      </c>
      <c r="X132" s="24">
        <v>5.3617161598439435E-4</v>
      </c>
      <c r="Y132" s="208"/>
      <c r="Z132" s="162">
        <v>4.5951323877225115E-4</v>
      </c>
      <c r="AA132" s="139">
        <v>7.0527792869384809E-4</v>
      </c>
      <c r="AB132" s="24">
        <v>8.789144212481973E-4</v>
      </c>
      <c r="AC132" s="24">
        <v>1.0120517014331953E-3</v>
      </c>
      <c r="AD132" s="24">
        <v>1.1190918278039365E-3</v>
      </c>
      <c r="AE132" s="241"/>
      <c r="AF132" s="162">
        <v>5.0821833390145938E-4</v>
      </c>
      <c r="AG132" s="139">
        <v>9.4513079775428307E-4</v>
      </c>
      <c r="AH132" s="24">
        <v>1.3470084646938444E-3</v>
      </c>
      <c r="AI132" s="24">
        <v>1.6971385767800985E-3</v>
      </c>
      <c r="AJ132" s="24">
        <v>1.9902950957726385E-3</v>
      </c>
      <c r="AK132" s="241"/>
      <c r="AL132" s="15"/>
      <c r="AM132" s="15"/>
      <c r="AN132" s="15"/>
      <c r="AO132" s="15"/>
      <c r="AP132" s="15"/>
      <c r="AQ132" s="241"/>
      <c r="AR132" s="15"/>
      <c r="AS132" s="15"/>
      <c r="AT132" s="15"/>
      <c r="AU132" s="15"/>
      <c r="AV132" s="15"/>
      <c r="AW132" s="241"/>
      <c r="AX132" s="15"/>
      <c r="AY132" s="15"/>
      <c r="AZ132" s="15"/>
      <c r="BA132" s="15"/>
      <c r="BB132" s="15"/>
      <c r="BC132" s="241"/>
      <c r="BD132" s="15"/>
      <c r="BE132" s="15"/>
      <c r="BF132" s="15"/>
      <c r="BG132" s="15"/>
      <c r="BH132" s="15"/>
      <c r="BI132" s="241"/>
      <c r="BJ132" s="15"/>
      <c r="BK132" s="15"/>
      <c r="BL132" s="15"/>
      <c r="BM132" s="15"/>
      <c r="BN132" s="15"/>
      <c r="BO132" s="241"/>
      <c r="BP132" s="15"/>
      <c r="BQ132" s="15"/>
      <c r="BR132" s="15"/>
      <c r="BS132" s="15"/>
      <c r="BT132" s="15"/>
      <c r="BU132" s="241"/>
      <c r="BV132" s="15"/>
      <c r="BW132" s="15"/>
      <c r="BX132" s="15"/>
      <c r="BY132" s="15"/>
      <c r="BZ132" s="15"/>
      <c r="CA132" s="241"/>
      <c r="CB132" s="15"/>
      <c r="CC132" s="15"/>
      <c r="CD132" s="15"/>
      <c r="CE132" s="15"/>
      <c r="CF132" s="15"/>
      <c r="CG132" s="241"/>
      <c r="CH132" s="15"/>
      <c r="CI132" s="15"/>
      <c r="CJ132" s="15"/>
      <c r="CK132" s="15"/>
      <c r="CL132" s="15"/>
      <c r="CM132" s="241"/>
    </row>
    <row r="133" spans="1:91" s="281" customFormat="1" ht="12.75" customHeight="1" x14ac:dyDescent="0.2">
      <c r="A133" s="95" t="s">
        <v>18</v>
      </c>
      <c r="B133" s="168">
        <v>1.905E-3</v>
      </c>
      <c r="C133" s="168"/>
      <c r="D133" s="168"/>
      <c r="E133" s="168"/>
      <c r="F133" s="168"/>
      <c r="G133" s="241"/>
      <c r="H133" s="146">
        <v>3.4680000000000002E-3</v>
      </c>
      <c r="I133" s="146"/>
      <c r="J133" s="146"/>
      <c r="K133" s="146"/>
      <c r="L133" s="146"/>
      <c r="M133" s="241"/>
      <c r="N133" s="46">
        <v>1.8653604414840706E-5</v>
      </c>
      <c r="O133" s="46">
        <v>2.4144756468068085E-5</v>
      </c>
      <c r="P133" s="46">
        <v>2.7395853941144089E-5</v>
      </c>
      <c r="Q133" s="46">
        <v>2.9665721238777402E-5</v>
      </c>
      <c r="R133" s="46">
        <v>3.1395065134345847E-5</v>
      </c>
      <c r="S133" s="241"/>
      <c r="T133" s="46">
        <v>1.8254044869086933E-5</v>
      </c>
      <c r="U133" s="46">
        <v>2.2934794571392312E-5</v>
      </c>
      <c r="V133" s="46">
        <v>2.6536230461516612E-5</v>
      </c>
      <c r="W133" s="46">
        <v>2.9165108678071292E-5</v>
      </c>
      <c r="X133" s="46">
        <v>3.120649632263759E-5</v>
      </c>
      <c r="Y133" s="208"/>
      <c r="Z133" s="168">
        <v>2.6355921381007854E-5</v>
      </c>
      <c r="AA133" s="146">
        <v>4.0127847660318779E-5</v>
      </c>
      <c r="AB133" s="46">
        <v>5.0340562882138736E-5</v>
      </c>
      <c r="AC133" s="46">
        <v>5.8414527934076508E-5</v>
      </c>
      <c r="AD133" s="46">
        <v>6.5011143808433171E-5</v>
      </c>
      <c r="AE133" s="241"/>
      <c r="AF133" s="168">
        <v>2.9566884373405113E-5</v>
      </c>
      <c r="AG133" s="146">
        <v>5.4231521757418259E-5</v>
      </c>
      <c r="AH133" s="46">
        <v>7.7867831719325591E-5</v>
      </c>
      <c r="AI133" s="46">
        <v>9.9639878016757091E-5</v>
      </c>
      <c r="AJ133" s="46">
        <v>1.1992983314058667E-4</v>
      </c>
      <c r="AK133" s="241"/>
      <c r="AL133" s="46"/>
      <c r="AM133" s="46"/>
      <c r="AN133" s="46"/>
      <c r="AO133" s="46"/>
      <c r="AP133" s="46"/>
      <c r="AQ133" s="241"/>
      <c r="AR133" s="46"/>
      <c r="AS133" s="46"/>
      <c r="AT133" s="46"/>
      <c r="AU133" s="46"/>
      <c r="AV133" s="46"/>
      <c r="AW133" s="241"/>
      <c r="AX133" s="46"/>
      <c r="AY133" s="46"/>
      <c r="AZ133" s="46"/>
      <c r="BA133" s="46"/>
      <c r="BB133" s="46"/>
      <c r="BC133" s="241"/>
      <c r="BD133" s="46"/>
      <c r="BE133" s="46"/>
      <c r="BF133" s="46"/>
      <c r="BG133" s="46"/>
      <c r="BH133" s="46"/>
      <c r="BI133" s="241"/>
      <c r="BJ133" s="46"/>
      <c r="BK133" s="46"/>
      <c r="BL133" s="46"/>
      <c r="BM133" s="46"/>
      <c r="BN133" s="46"/>
      <c r="BO133" s="241"/>
      <c r="BP133" s="46"/>
      <c r="BQ133" s="46"/>
      <c r="BR133" s="46"/>
      <c r="BS133" s="46"/>
      <c r="BT133" s="46"/>
      <c r="BU133" s="241"/>
      <c r="BV133" s="46"/>
      <c r="BW133" s="46"/>
      <c r="BX133" s="46"/>
      <c r="BY133" s="46"/>
      <c r="BZ133" s="46"/>
      <c r="CA133" s="241"/>
      <c r="CB133" s="46"/>
      <c r="CC133" s="46"/>
      <c r="CD133" s="46"/>
      <c r="CE133" s="46"/>
      <c r="CF133" s="46"/>
      <c r="CG133" s="241"/>
      <c r="CH133" s="46"/>
      <c r="CI133" s="46"/>
      <c r="CJ133" s="46"/>
      <c r="CK133" s="46"/>
      <c r="CL133" s="46"/>
      <c r="CM133" s="241"/>
    </row>
    <row r="134" spans="1:91" s="281" customFormat="1" ht="12.75" customHeight="1" x14ac:dyDescent="0.2">
      <c r="A134" s="94" t="s">
        <v>19</v>
      </c>
      <c r="B134" s="162">
        <v>6.4860000000000004E-4</v>
      </c>
      <c r="C134" s="162"/>
      <c r="D134" s="162"/>
      <c r="E134" s="162"/>
      <c r="F134" s="162"/>
      <c r="G134" s="241"/>
      <c r="H134" s="139">
        <v>1.0679999999999999E-3</v>
      </c>
      <c r="I134" s="139"/>
      <c r="J134" s="139"/>
      <c r="K134" s="139"/>
      <c r="L134" s="139"/>
      <c r="M134" s="241"/>
      <c r="N134" s="24">
        <v>5.2710185129335398E-6</v>
      </c>
      <c r="O134" s="24">
        <v>7.221422605611084E-6</v>
      </c>
      <c r="P134" s="24">
        <v>8.2207566097942033E-6</v>
      </c>
      <c r="Q134" s="24">
        <v>8.8116993969530999E-6</v>
      </c>
      <c r="R134" s="24">
        <v>9.2194874293851548E-6</v>
      </c>
      <c r="S134" s="241"/>
      <c r="T134" s="24">
        <v>4.4559873913305359E-6</v>
      </c>
      <c r="U134" s="24">
        <v>5.1750818627293431E-6</v>
      </c>
      <c r="V134" s="24">
        <v>5.5883120839989934E-6</v>
      </c>
      <c r="W134" s="24">
        <v>5.8370224363931442E-6</v>
      </c>
      <c r="X134" s="24">
        <v>6.0182528324778965E-6</v>
      </c>
      <c r="Y134" s="208"/>
      <c r="Z134" s="162">
        <v>7.767745178174839E-6</v>
      </c>
      <c r="AA134" s="139">
        <v>1.0752102750459294E-5</v>
      </c>
      <c r="AB134" s="24">
        <v>1.2072533160886441E-5</v>
      </c>
      <c r="AC134" s="24">
        <v>1.2753171766429374E-5</v>
      </c>
      <c r="AD134" s="24">
        <v>1.3162256192599701E-5</v>
      </c>
      <c r="AE134" s="241"/>
      <c r="AF134" s="162">
        <v>1.1522682949310788E-5</v>
      </c>
      <c r="AG134" s="139">
        <v>3.1856768129357647E-5</v>
      </c>
      <c r="AH134" s="24">
        <v>5.7643200282398641E-5</v>
      </c>
      <c r="AI134" s="24">
        <v>8.6247206197399761E-5</v>
      </c>
      <c r="AJ134" s="24">
        <v>1.1572878810980715E-4</v>
      </c>
      <c r="AK134" s="241"/>
      <c r="AL134" s="24"/>
      <c r="AM134" s="24"/>
      <c r="AN134" s="24"/>
      <c r="AO134" s="24"/>
      <c r="AP134" s="24"/>
      <c r="AQ134" s="241"/>
      <c r="AR134" s="24"/>
      <c r="AS134" s="24"/>
      <c r="AT134" s="24"/>
      <c r="AU134" s="24"/>
      <c r="AV134" s="24"/>
      <c r="AW134" s="241"/>
      <c r="AX134" s="24"/>
      <c r="AY134" s="24"/>
      <c r="AZ134" s="24"/>
      <c r="BA134" s="24"/>
      <c r="BB134" s="24"/>
      <c r="BC134" s="241"/>
      <c r="BD134" s="24"/>
      <c r="BE134" s="24"/>
      <c r="BF134" s="24"/>
      <c r="BG134" s="24"/>
      <c r="BH134" s="24"/>
      <c r="BI134" s="241"/>
      <c r="BJ134" s="24"/>
      <c r="BK134" s="24"/>
      <c r="BL134" s="24"/>
      <c r="BM134" s="24"/>
      <c r="BN134" s="24"/>
      <c r="BO134" s="241"/>
      <c r="BP134" s="24"/>
      <c r="BQ134" s="24"/>
      <c r="BR134" s="24"/>
      <c r="BS134" s="24"/>
      <c r="BT134" s="24"/>
      <c r="BU134" s="241"/>
      <c r="BV134" s="24"/>
      <c r="BW134" s="24"/>
      <c r="BX134" s="24"/>
      <c r="BY134" s="24"/>
      <c r="BZ134" s="24"/>
      <c r="CA134" s="241"/>
      <c r="CB134" s="24"/>
      <c r="CC134" s="24"/>
      <c r="CD134" s="24"/>
      <c r="CE134" s="24"/>
      <c r="CF134" s="24"/>
      <c r="CG134" s="241"/>
      <c r="CH134" s="24"/>
      <c r="CI134" s="24"/>
      <c r="CJ134" s="24"/>
      <c r="CK134" s="24"/>
      <c r="CL134" s="24"/>
      <c r="CM134" s="241"/>
    </row>
    <row r="135" spans="1:91" s="281" customFormat="1" ht="12.75" customHeight="1" x14ac:dyDescent="0.2">
      <c r="A135" s="95" t="s">
        <v>20</v>
      </c>
      <c r="B135" s="168">
        <v>1.5099999999999999E-5</v>
      </c>
      <c r="C135" s="168"/>
      <c r="D135" s="168"/>
      <c r="E135" s="168"/>
      <c r="F135" s="168"/>
      <c r="G135" s="241"/>
      <c r="H135" s="146">
        <v>3.1569999999999998E-5</v>
      </c>
      <c r="I135" s="146"/>
      <c r="J135" s="146"/>
      <c r="K135" s="146"/>
      <c r="L135" s="146"/>
      <c r="M135" s="241"/>
      <c r="N135" s="46">
        <v>1.0532035093204968E-7</v>
      </c>
      <c r="O135" s="46">
        <v>1.4932941759248404E-7</v>
      </c>
      <c r="P135" s="46">
        <v>1.7163667529391477E-7</v>
      </c>
      <c r="Q135" s="46">
        <v>1.8463560824943722E-7</v>
      </c>
      <c r="R135" s="46">
        <v>1.9363123956703902E-7</v>
      </c>
      <c r="S135" s="241"/>
      <c r="T135" s="46">
        <v>8.8149532839048287E-8</v>
      </c>
      <c r="U135" s="46">
        <v>1.049219341709138E-7</v>
      </c>
      <c r="V135" s="46">
        <v>1.1382672546251754E-7</v>
      </c>
      <c r="W135" s="46">
        <v>1.1912086569129941E-7</v>
      </c>
      <c r="X135" s="46">
        <v>1.2292558968115895E-7</v>
      </c>
      <c r="Y135" s="208"/>
      <c r="Z135" s="168">
        <v>1.816408092140807E-7</v>
      </c>
      <c r="AA135" s="146">
        <v>2.583505246924312E-7</v>
      </c>
      <c r="AB135" s="46">
        <v>2.9056096795671174E-7</v>
      </c>
      <c r="AC135" s="46">
        <v>3.065762467773022E-7</v>
      </c>
      <c r="AD135" s="46">
        <v>3.1575412462034383E-7</v>
      </c>
      <c r="AE135" s="241"/>
      <c r="AF135" s="168">
        <v>3.4187960347868297E-7</v>
      </c>
      <c r="AG135" s="146">
        <v>1.4112998376930499E-6</v>
      </c>
      <c r="AH135" s="46">
        <v>3.1667251794911343E-6</v>
      </c>
      <c r="AI135" s="46">
        <v>5.4310834935855341E-6</v>
      </c>
      <c r="AJ135" s="46">
        <v>8.0279970040562851E-6</v>
      </c>
      <c r="AK135" s="241"/>
      <c r="AL135" s="46"/>
      <c r="AM135" s="46"/>
      <c r="AN135" s="46"/>
      <c r="AO135" s="46"/>
      <c r="AP135" s="46"/>
      <c r="AQ135" s="241"/>
      <c r="AR135" s="46"/>
      <c r="AS135" s="46"/>
      <c r="AT135" s="46"/>
      <c r="AU135" s="46"/>
      <c r="AV135" s="46"/>
      <c r="AW135" s="241"/>
      <c r="AX135" s="46"/>
      <c r="AY135" s="46"/>
      <c r="AZ135" s="46"/>
      <c r="BA135" s="46"/>
      <c r="BB135" s="46"/>
      <c r="BC135" s="241"/>
      <c r="BD135" s="46"/>
      <c r="BE135" s="46"/>
      <c r="BF135" s="46"/>
      <c r="BG135" s="46"/>
      <c r="BH135" s="46"/>
      <c r="BI135" s="241"/>
      <c r="BJ135" s="46"/>
      <c r="BK135" s="46"/>
      <c r="BL135" s="46"/>
      <c r="BM135" s="46"/>
      <c r="BN135" s="46"/>
      <c r="BO135" s="241"/>
      <c r="BP135" s="46"/>
      <c r="BQ135" s="46"/>
      <c r="BR135" s="46"/>
      <c r="BS135" s="46"/>
      <c r="BT135" s="46"/>
      <c r="BU135" s="241"/>
      <c r="BV135" s="46"/>
      <c r="BW135" s="46"/>
      <c r="BX135" s="46"/>
      <c r="BY135" s="46"/>
      <c r="BZ135" s="46"/>
      <c r="CA135" s="241"/>
      <c r="CB135" s="46"/>
      <c r="CC135" s="46"/>
      <c r="CD135" s="46"/>
      <c r="CE135" s="46"/>
      <c r="CF135" s="46"/>
      <c r="CG135" s="241"/>
      <c r="CH135" s="46"/>
      <c r="CI135" s="46"/>
      <c r="CJ135" s="46"/>
      <c r="CK135" s="46"/>
      <c r="CL135" s="46"/>
      <c r="CM135" s="241"/>
    </row>
    <row r="136" spans="1:91" s="281" customFormat="1" ht="12.75" customHeight="1" x14ac:dyDescent="0.2">
      <c r="A136" s="94" t="s">
        <v>21</v>
      </c>
      <c r="B136" s="162">
        <v>1.398E-6</v>
      </c>
      <c r="C136" s="162"/>
      <c r="D136" s="162"/>
      <c r="E136" s="162"/>
      <c r="F136" s="162"/>
      <c r="G136" s="241"/>
      <c r="H136" s="139">
        <v>3.9020000000000001E-6</v>
      </c>
      <c r="I136" s="139"/>
      <c r="J136" s="139"/>
      <c r="K136" s="139"/>
      <c r="L136" s="139"/>
      <c r="M136" s="241"/>
      <c r="N136" s="24">
        <v>1.2932498932112083E-8</v>
      </c>
      <c r="O136" s="24">
        <v>1.8913725965665597E-8</v>
      </c>
      <c r="P136" s="24">
        <v>2.1664629294092036E-8</v>
      </c>
      <c r="Q136" s="24">
        <v>2.3104455853531962E-8</v>
      </c>
      <c r="R136" s="24">
        <v>2.4013874287213879E-8</v>
      </c>
      <c r="S136" s="241"/>
      <c r="T136" s="24">
        <v>1.0012218582989599E-8</v>
      </c>
      <c r="U136" s="24">
        <v>1.1342371148695543E-8</v>
      </c>
      <c r="V136" s="24">
        <v>1.1802771181526423E-8</v>
      </c>
      <c r="W136" s="24">
        <v>1.1982098832760428E-8</v>
      </c>
      <c r="X136" s="24">
        <v>1.2112521489331448E-8</v>
      </c>
      <c r="Y136" s="208"/>
      <c r="Z136" s="162">
        <v>2.3455269692016475E-8</v>
      </c>
      <c r="AA136" s="139">
        <v>3.1416143943435022E-8</v>
      </c>
      <c r="AB136" s="24">
        <v>3.3166959371581971E-8</v>
      </c>
      <c r="AC136" s="24">
        <v>3.3228264006335988E-8</v>
      </c>
      <c r="AD136" s="24">
        <v>3.282562676604272E-8</v>
      </c>
      <c r="AE136" s="241"/>
      <c r="AF136" s="162">
        <v>6.3924884313407327E-8</v>
      </c>
      <c r="AG136" s="139">
        <v>4.3369214005932417E-7</v>
      </c>
      <c r="AH136" s="24">
        <v>1.3092998294232139E-6</v>
      </c>
      <c r="AI136" s="24">
        <v>2.7585503269445495E-6</v>
      </c>
      <c r="AJ136" s="24">
        <v>4.7421796406965914E-6</v>
      </c>
      <c r="AK136" s="241"/>
      <c r="AL136" s="24"/>
      <c r="AM136" s="24"/>
      <c r="AN136" s="24"/>
      <c r="AO136" s="24"/>
      <c r="AP136" s="24"/>
      <c r="AQ136" s="241"/>
      <c r="AR136" s="24"/>
      <c r="AS136" s="24"/>
      <c r="AT136" s="24"/>
      <c r="AU136" s="24"/>
      <c r="AV136" s="24"/>
      <c r="AW136" s="241"/>
      <c r="AX136" s="24"/>
      <c r="AY136" s="24"/>
      <c r="AZ136" s="24"/>
      <c r="BA136" s="24"/>
      <c r="BB136" s="24"/>
      <c r="BC136" s="241"/>
      <c r="BD136" s="24"/>
      <c r="BE136" s="24"/>
      <c r="BF136" s="24"/>
      <c r="BG136" s="24"/>
      <c r="BH136" s="24"/>
      <c r="BI136" s="241"/>
      <c r="BJ136" s="24"/>
      <c r="BK136" s="24"/>
      <c r="BL136" s="24"/>
      <c r="BM136" s="24"/>
      <c r="BN136" s="24"/>
      <c r="BO136" s="241"/>
      <c r="BP136" s="24"/>
      <c r="BQ136" s="24"/>
      <c r="BR136" s="24"/>
      <c r="BS136" s="24"/>
      <c r="BT136" s="24"/>
      <c r="BU136" s="241"/>
      <c r="BV136" s="24"/>
      <c r="BW136" s="24"/>
      <c r="BX136" s="24"/>
      <c r="BY136" s="24"/>
      <c r="BZ136" s="24"/>
      <c r="CA136" s="241"/>
      <c r="CB136" s="24"/>
      <c r="CC136" s="24"/>
      <c r="CD136" s="24"/>
      <c r="CE136" s="24"/>
      <c r="CF136" s="24"/>
      <c r="CG136" s="241"/>
      <c r="CH136" s="24"/>
      <c r="CI136" s="24"/>
      <c r="CJ136" s="24"/>
      <c r="CK136" s="24"/>
      <c r="CL136" s="24"/>
      <c r="CM136" s="241"/>
    </row>
    <row r="137" spans="1:91" s="281" customFormat="1" ht="12.75" customHeight="1" x14ac:dyDescent="0.2">
      <c r="A137" s="94" t="s">
        <v>36</v>
      </c>
      <c r="B137" s="162">
        <v>1.157E-14</v>
      </c>
      <c r="C137" s="162"/>
      <c r="D137" s="162"/>
      <c r="E137" s="162"/>
      <c r="F137" s="162"/>
      <c r="G137" s="241"/>
      <c r="H137" s="139">
        <v>3.8019999999999999E-14</v>
      </c>
      <c r="I137" s="139"/>
      <c r="J137" s="139"/>
      <c r="K137" s="139"/>
      <c r="L137" s="139"/>
      <c r="M137" s="241"/>
      <c r="N137" s="24">
        <v>9.3718109043998616E-15</v>
      </c>
      <c r="O137" s="24">
        <v>1.3912740781724402E-14</v>
      </c>
      <c r="P137" s="24">
        <v>1.590339823527532E-14</v>
      </c>
      <c r="Q137" s="24">
        <v>1.6833246407573287E-14</v>
      </c>
      <c r="R137" s="24">
        <v>1.7382804461131915E-14</v>
      </c>
      <c r="S137" s="241"/>
      <c r="T137" s="24">
        <v>6.8505179895000763E-15</v>
      </c>
      <c r="U137" s="24">
        <v>7.5525788839329839E-15</v>
      </c>
      <c r="V137" s="24">
        <v>7.6818036164510951E-15</v>
      </c>
      <c r="W137" s="24">
        <v>7.6843460210432704E-15</v>
      </c>
      <c r="X137" s="24">
        <v>7.6765980537257527E-15</v>
      </c>
      <c r="Y137" s="208"/>
      <c r="Z137" s="162">
        <v>1.7924026988526026E-14</v>
      </c>
      <c r="AA137" s="139">
        <v>2.3164530204710444E-14</v>
      </c>
      <c r="AB137" s="24">
        <v>2.3604952990631317E-14</v>
      </c>
      <c r="AC137" s="24">
        <v>2.2985716642552709E-14</v>
      </c>
      <c r="AD137" s="24">
        <v>2.2213807753620009E-14</v>
      </c>
      <c r="AE137" s="241"/>
      <c r="AF137" s="162">
        <v>7.1366617051503883E-14</v>
      </c>
      <c r="AG137" s="139">
        <v>7.3115533760001375E-13</v>
      </c>
      <c r="AH137" s="24">
        <v>2.6866152344008808E-12</v>
      </c>
      <c r="AI137" s="24">
        <v>6.2452459178541579E-12</v>
      </c>
      <c r="AJ137" s="24">
        <v>1.1262801677756514E-11</v>
      </c>
      <c r="AK137" s="241"/>
      <c r="AL137" s="24"/>
      <c r="AM137" s="24"/>
      <c r="AN137" s="24"/>
      <c r="AO137" s="24"/>
      <c r="AP137" s="24"/>
      <c r="AQ137" s="241"/>
      <c r="AR137" s="24"/>
      <c r="AS137" s="24"/>
      <c r="AT137" s="24"/>
      <c r="AU137" s="24"/>
      <c r="AV137" s="24"/>
      <c r="AW137" s="241"/>
      <c r="AX137" s="24"/>
      <c r="AY137" s="24"/>
      <c r="AZ137" s="24"/>
      <c r="BA137" s="24"/>
      <c r="BB137" s="24"/>
      <c r="BC137" s="241"/>
      <c r="BD137" s="24"/>
      <c r="BE137" s="24"/>
      <c r="BF137" s="24"/>
      <c r="BG137" s="24"/>
      <c r="BH137" s="24"/>
      <c r="BI137" s="241"/>
      <c r="BJ137" s="24"/>
      <c r="BK137" s="24"/>
      <c r="BL137" s="24"/>
      <c r="BM137" s="24"/>
      <c r="BN137" s="24"/>
      <c r="BO137" s="241"/>
      <c r="BP137" s="24"/>
      <c r="BQ137" s="24"/>
      <c r="BR137" s="24"/>
      <c r="BS137" s="24"/>
      <c r="BT137" s="24"/>
      <c r="BU137" s="241"/>
      <c r="BV137" s="24"/>
      <c r="BW137" s="24"/>
      <c r="BX137" s="24"/>
      <c r="BY137" s="24"/>
      <c r="BZ137" s="24"/>
      <c r="CA137" s="241"/>
      <c r="CB137" s="24"/>
      <c r="CC137" s="24"/>
      <c r="CD137" s="24"/>
      <c r="CE137" s="24"/>
      <c r="CF137" s="24"/>
      <c r="CG137" s="241"/>
      <c r="CH137" s="24"/>
      <c r="CI137" s="24"/>
      <c r="CJ137" s="24"/>
      <c r="CK137" s="24"/>
      <c r="CL137" s="24"/>
      <c r="CM137" s="241"/>
    </row>
    <row r="138" spans="1:91" s="281" customFormat="1" ht="12.75" customHeight="1" x14ac:dyDescent="0.2">
      <c r="A138" s="94" t="s">
        <v>83</v>
      </c>
      <c r="B138" s="143"/>
      <c r="C138" s="162"/>
      <c r="D138" s="162"/>
      <c r="E138" s="162"/>
      <c r="F138" s="162"/>
      <c r="G138" s="241"/>
      <c r="H138" s="143"/>
      <c r="I138" s="139"/>
      <c r="J138" s="139"/>
      <c r="K138" s="139"/>
      <c r="L138" s="139"/>
      <c r="M138" s="241"/>
      <c r="N138" s="24">
        <v>1.5352966636343422E-10</v>
      </c>
      <c r="O138" s="24">
        <v>2.2848501108390527E-10</v>
      </c>
      <c r="P138" s="24">
        <v>2.6515665862713754E-10</v>
      </c>
      <c r="Q138" s="24">
        <v>2.8598515420780927E-10</v>
      </c>
      <c r="R138" s="24">
        <v>2.9998839873831451E-10</v>
      </c>
      <c r="S138" s="241"/>
      <c r="T138" s="24">
        <v>1.2673808358147975E-10</v>
      </c>
      <c r="U138" s="24">
        <v>1.543622697864359E-10</v>
      </c>
      <c r="V138" s="24">
        <v>1.6686917934017398E-10</v>
      </c>
      <c r="W138" s="24">
        <v>1.7385045234644555E-10</v>
      </c>
      <c r="X138" s="24">
        <v>1.787572122686471E-10</v>
      </c>
      <c r="Y138" s="208"/>
      <c r="Z138" s="162">
        <v>3.2729353299026145E-10</v>
      </c>
      <c r="AA138" s="139">
        <v>4.7343258752580492E-10</v>
      </c>
      <c r="AB138" s="24">
        <v>5.2494014737597599E-10</v>
      </c>
      <c r="AC138" s="24">
        <v>5.4433537845418555E-10</v>
      </c>
      <c r="AD138" s="24">
        <v>5.5126449435221706E-10</v>
      </c>
      <c r="AE138" s="241"/>
      <c r="AF138" s="162">
        <v>9.8324894034995584E-10</v>
      </c>
      <c r="AG138" s="139">
        <v>8.0791164486051309E-9</v>
      </c>
      <c r="AH138" s="24">
        <v>2.7496296646939762E-8</v>
      </c>
      <c r="AI138" s="24">
        <v>6.2955559546363594E-8</v>
      </c>
      <c r="AJ138" s="24">
        <v>1.1555874581094226E-7</v>
      </c>
      <c r="AK138" s="241"/>
      <c r="AL138" s="24"/>
      <c r="AM138" s="24"/>
      <c r="AN138" s="24"/>
      <c r="AO138" s="24"/>
      <c r="AP138" s="24"/>
      <c r="AQ138" s="241"/>
      <c r="AR138" s="24"/>
      <c r="AS138" s="24"/>
      <c r="AT138" s="24"/>
      <c r="AU138" s="24"/>
      <c r="AV138" s="24"/>
      <c r="AW138" s="241"/>
      <c r="AX138" s="24"/>
      <c r="AY138" s="24"/>
      <c r="AZ138" s="24"/>
      <c r="BA138" s="24"/>
      <c r="BB138" s="24"/>
      <c r="BC138" s="241"/>
      <c r="BD138" s="24"/>
      <c r="BE138" s="24"/>
      <c r="BF138" s="24"/>
      <c r="BG138" s="24"/>
      <c r="BH138" s="24"/>
      <c r="BI138" s="241"/>
      <c r="BJ138" s="24"/>
      <c r="BK138" s="24"/>
      <c r="BL138" s="24"/>
      <c r="BM138" s="24"/>
      <c r="BN138" s="24"/>
      <c r="BO138" s="241"/>
      <c r="BP138" s="24"/>
      <c r="BQ138" s="24"/>
      <c r="BR138" s="24"/>
      <c r="BS138" s="24"/>
      <c r="BT138" s="24"/>
      <c r="BU138" s="241"/>
      <c r="BV138" s="24"/>
      <c r="BW138" s="24"/>
      <c r="BX138" s="24"/>
      <c r="BY138" s="24"/>
      <c r="BZ138" s="24"/>
      <c r="CA138" s="241"/>
      <c r="CB138" s="24"/>
      <c r="CC138" s="24"/>
      <c r="CD138" s="24"/>
      <c r="CE138" s="24"/>
      <c r="CF138" s="24"/>
      <c r="CG138" s="241"/>
      <c r="CH138" s="24"/>
      <c r="CI138" s="24"/>
      <c r="CJ138" s="24"/>
      <c r="CK138" s="24"/>
      <c r="CL138" s="24"/>
      <c r="CM138" s="241"/>
    </row>
    <row r="139" spans="1:91" s="281" customFormat="1" ht="12.75" customHeight="1" x14ac:dyDescent="0.2">
      <c r="A139" s="95" t="s">
        <v>39</v>
      </c>
      <c r="B139" s="168">
        <v>4.9030000000000001E-9</v>
      </c>
      <c r="C139" s="168"/>
      <c r="D139" s="168"/>
      <c r="E139" s="168"/>
      <c r="F139" s="168"/>
      <c r="G139" s="241"/>
      <c r="H139" s="146">
        <v>2.0549999999999999E-8</v>
      </c>
      <c r="I139" s="146"/>
      <c r="J139" s="146"/>
      <c r="K139" s="146"/>
      <c r="L139" s="146"/>
      <c r="M139" s="241"/>
      <c r="N139" s="46">
        <v>2.5804986268251487E-11</v>
      </c>
      <c r="O139" s="46">
        <v>3.9627806597550017E-11</v>
      </c>
      <c r="P139" s="46">
        <v>4.680000021563095E-11</v>
      </c>
      <c r="Q139" s="46">
        <v>5.1259885822230005E-11</v>
      </c>
      <c r="R139" s="46">
        <v>5.4418779673773729E-11</v>
      </c>
      <c r="S139" s="241"/>
      <c r="T139" s="46">
        <v>2.2965088777766356E-11</v>
      </c>
      <c r="U139" s="46">
        <v>3.0396354427588847E-11</v>
      </c>
      <c r="V139" s="46">
        <v>3.4338062259474752E-11</v>
      </c>
      <c r="W139" s="46">
        <v>3.6836452421583184E-11</v>
      </c>
      <c r="X139" s="46">
        <v>3.8648045445728095E-11</v>
      </c>
      <c r="Y139" s="208"/>
      <c r="Z139" s="168">
        <v>6.7815236039177698E-11</v>
      </c>
      <c r="AA139" s="146">
        <v>1.0772106662553172E-10</v>
      </c>
      <c r="AB139" s="46">
        <v>1.2672659084377067E-10</v>
      </c>
      <c r="AC139" s="46">
        <v>1.3703408094124114E-10</v>
      </c>
      <c r="AD139" s="46">
        <v>1.4322455066719432E-10</v>
      </c>
      <c r="AE139" s="241"/>
      <c r="AF139" s="168">
        <v>2.4835782780502337E-10</v>
      </c>
      <c r="AG139" s="146">
        <v>2.8276007378867839E-9</v>
      </c>
      <c r="AH139" s="46">
        <v>1.1832709688370222E-8</v>
      </c>
      <c r="AI139" s="46">
        <v>3.1396263510801094E-8</v>
      </c>
      <c r="AJ139" s="46">
        <v>6.5096193000745457E-8</v>
      </c>
      <c r="AK139" s="241"/>
      <c r="AL139" s="46"/>
      <c r="AM139" s="46"/>
      <c r="AN139" s="46"/>
      <c r="AO139" s="46"/>
      <c r="AP139" s="46"/>
      <c r="AQ139" s="241"/>
      <c r="AR139" s="46"/>
      <c r="AS139" s="46"/>
      <c r="AT139" s="46"/>
      <c r="AU139" s="46"/>
      <c r="AV139" s="46"/>
      <c r="AW139" s="241"/>
      <c r="AX139" s="46"/>
      <c r="AY139" s="46"/>
      <c r="AZ139" s="46"/>
      <c r="BA139" s="46"/>
      <c r="BB139" s="46"/>
      <c r="BC139" s="241"/>
      <c r="BD139" s="46"/>
      <c r="BE139" s="46"/>
      <c r="BF139" s="46"/>
      <c r="BG139" s="46"/>
      <c r="BH139" s="46"/>
      <c r="BI139" s="241"/>
      <c r="BJ139" s="46"/>
      <c r="BK139" s="46"/>
      <c r="BL139" s="46"/>
      <c r="BM139" s="46"/>
      <c r="BN139" s="46"/>
      <c r="BO139" s="241"/>
      <c r="BP139" s="46"/>
      <c r="BQ139" s="46"/>
      <c r="BR139" s="46"/>
      <c r="BS139" s="46"/>
      <c r="BT139" s="46"/>
      <c r="BU139" s="241"/>
      <c r="BV139" s="46"/>
      <c r="BW139" s="46"/>
      <c r="BX139" s="46"/>
      <c r="BY139" s="46"/>
      <c r="BZ139" s="46"/>
      <c r="CA139" s="241"/>
      <c r="CB139" s="46"/>
      <c r="CC139" s="46"/>
      <c r="CD139" s="46"/>
      <c r="CE139" s="46"/>
      <c r="CF139" s="46"/>
      <c r="CG139" s="241"/>
      <c r="CH139" s="46"/>
      <c r="CI139" s="46"/>
      <c r="CJ139" s="46"/>
      <c r="CK139" s="46"/>
      <c r="CL139" s="46"/>
      <c r="CM139" s="241"/>
    </row>
    <row r="140" spans="1:91" s="281" customFormat="1" ht="12.75" customHeight="1" x14ac:dyDescent="0.2">
      <c r="A140" s="94" t="s">
        <v>37</v>
      </c>
      <c r="B140" s="162">
        <v>5.4679999999999997E-9</v>
      </c>
      <c r="C140" s="162"/>
      <c r="D140" s="162"/>
      <c r="E140" s="162"/>
      <c r="F140" s="162"/>
      <c r="G140" s="241"/>
      <c r="H140" s="139">
        <v>1.7690000000000002E-8</v>
      </c>
      <c r="I140" s="139"/>
      <c r="J140" s="139"/>
      <c r="K140" s="139"/>
      <c r="L140" s="139"/>
      <c r="M140" s="241"/>
      <c r="N140" s="24">
        <v>8.399022933682754E-11</v>
      </c>
      <c r="O140" s="24">
        <v>1.2395441876916643E-10</v>
      </c>
      <c r="P140" s="24">
        <v>1.4224039390179267E-10</v>
      </c>
      <c r="Q140" s="24">
        <v>1.5156923117074606E-10</v>
      </c>
      <c r="R140" s="24">
        <v>1.5738539182990322E-10</v>
      </c>
      <c r="S140" s="241"/>
      <c r="T140" s="24">
        <v>6.3654104957188614E-11</v>
      </c>
      <c r="U140" s="24">
        <v>7.1826015393207729E-11</v>
      </c>
      <c r="V140" s="24">
        <v>7.3912353937194485E-11</v>
      </c>
      <c r="W140" s="24">
        <v>7.4449040794270056E-11</v>
      </c>
      <c r="X140" s="24">
        <v>7.4715553695545765E-11</v>
      </c>
      <c r="Y140" s="208"/>
      <c r="Z140" s="162">
        <v>1.6024600244596845E-10</v>
      </c>
      <c r="AA140" s="139">
        <v>2.1228151514023076E-10</v>
      </c>
      <c r="AB140" s="24">
        <v>2.1995615305803952E-10</v>
      </c>
      <c r="AC140" s="24">
        <v>2.1651384788716097E-10</v>
      </c>
      <c r="AD140" s="24">
        <v>2.1054609050943486E-10</v>
      </c>
      <c r="AE140" s="241"/>
      <c r="AF140" s="162">
        <v>5.1922089574541934E-10</v>
      </c>
      <c r="AG140" s="139">
        <v>4.2725077155844308E-9</v>
      </c>
      <c r="AH140" s="24">
        <v>1.4298274302219132E-8</v>
      </c>
      <c r="AI140" s="24">
        <v>3.2191422143839855E-8</v>
      </c>
      <c r="AJ140" s="24">
        <v>5.8046439339570691E-8</v>
      </c>
      <c r="AK140" s="241"/>
      <c r="AL140" s="24"/>
      <c r="AM140" s="24"/>
      <c r="AN140" s="24"/>
      <c r="AO140" s="24"/>
      <c r="AP140" s="24"/>
      <c r="AQ140" s="241"/>
      <c r="AR140" s="24"/>
      <c r="AS140" s="24"/>
      <c r="AT140" s="24"/>
      <c r="AU140" s="24"/>
      <c r="AV140" s="24"/>
      <c r="AW140" s="241"/>
      <c r="AX140" s="24"/>
      <c r="AY140" s="24"/>
      <c r="AZ140" s="24"/>
      <c r="BA140" s="24"/>
      <c r="BB140" s="24"/>
      <c r="BC140" s="241"/>
      <c r="BD140" s="24"/>
      <c r="BE140" s="24"/>
      <c r="BF140" s="24"/>
      <c r="BG140" s="24"/>
      <c r="BH140" s="24"/>
      <c r="BI140" s="241"/>
      <c r="BJ140" s="24"/>
      <c r="BK140" s="24"/>
      <c r="BL140" s="24"/>
      <c r="BM140" s="24"/>
      <c r="BN140" s="24"/>
      <c r="BO140" s="241"/>
      <c r="BP140" s="24"/>
      <c r="BQ140" s="24"/>
      <c r="BR140" s="24"/>
      <c r="BS140" s="24"/>
      <c r="BT140" s="24"/>
      <c r="BU140" s="241"/>
      <c r="BV140" s="24"/>
      <c r="BW140" s="24"/>
      <c r="BX140" s="24"/>
      <c r="BY140" s="24"/>
      <c r="BZ140" s="24"/>
      <c r="CA140" s="241"/>
      <c r="CB140" s="24"/>
      <c r="CC140" s="24"/>
      <c r="CD140" s="24"/>
      <c r="CE140" s="24"/>
      <c r="CF140" s="24"/>
      <c r="CG140" s="241"/>
      <c r="CH140" s="24"/>
      <c r="CI140" s="24"/>
      <c r="CJ140" s="24"/>
      <c r="CK140" s="24"/>
      <c r="CL140" s="24"/>
      <c r="CM140" s="241"/>
    </row>
    <row r="141" spans="1:91" s="281" customFormat="1" ht="12.75" customHeight="1" x14ac:dyDescent="0.2">
      <c r="A141" s="97" t="s">
        <v>40</v>
      </c>
      <c r="B141" s="168">
        <v>2.8700000000000002E-9</v>
      </c>
      <c r="C141" s="168"/>
      <c r="D141" s="168"/>
      <c r="E141" s="168"/>
      <c r="F141" s="168"/>
      <c r="G141" s="241"/>
      <c r="H141" s="146">
        <v>1E-8</v>
      </c>
      <c r="I141" s="146"/>
      <c r="J141" s="146"/>
      <c r="K141" s="146"/>
      <c r="L141" s="146"/>
      <c r="M141" s="241"/>
      <c r="N141" s="46">
        <v>4.7251130282354132E-11</v>
      </c>
      <c r="O141" s="46">
        <v>7.1065999857877948E-11</v>
      </c>
      <c r="P141" s="46">
        <v>8.2210566739118509E-11</v>
      </c>
      <c r="Q141" s="46">
        <v>8.8190008050799733E-11</v>
      </c>
      <c r="R141" s="46">
        <v>9.2027847346497747E-11</v>
      </c>
      <c r="S141" s="241"/>
      <c r="T141" s="46">
        <v>3.7069214076341416E-11</v>
      </c>
      <c r="U141" s="46">
        <v>4.3430079157628681E-11</v>
      </c>
      <c r="V141" s="46">
        <v>4.5491681026017225E-11</v>
      </c>
      <c r="W141" s="46">
        <v>4.631911344273524E-11</v>
      </c>
      <c r="X141" s="46">
        <v>4.6789740319647003E-11</v>
      </c>
      <c r="Y141" s="208"/>
      <c r="Z141" s="168">
        <v>1.0002247203418541E-10</v>
      </c>
      <c r="AA141" s="146">
        <v>1.3822703256869529E-10</v>
      </c>
      <c r="AB141" s="46">
        <v>1.4653074631896135E-10</v>
      </c>
      <c r="AC141" s="46">
        <v>1.4613634471179071E-10</v>
      </c>
      <c r="AD141" s="46">
        <v>1.4332456781151496E-10</v>
      </c>
      <c r="AE141" s="241"/>
      <c r="AF141" s="168">
        <v>3.4930133155888142E-10</v>
      </c>
      <c r="AG141" s="146">
        <v>3.2378879054429064E-9</v>
      </c>
      <c r="AH141" s="46">
        <v>1.1653668688013648E-8</v>
      </c>
      <c r="AI141" s="46">
        <v>2.7627511650058867E-8</v>
      </c>
      <c r="AJ141" s="46">
        <v>5.1965926781925766E-8</v>
      </c>
      <c r="AK141" s="241"/>
      <c r="AL141" s="46"/>
      <c r="AM141" s="46"/>
      <c r="AN141" s="46"/>
      <c r="AO141" s="46"/>
      <c r="AP141" s="46"/>
      <c r="AQ141" s="241"/>
      <c r="AR141" s="46"/>
      <c r="AS141" s="46"/>
      <c r="AT141" s="46"/>
      <c r="AU141" s="46"/>
      <c r="AV141" s="46"/>
      <c r="AW141" s="241"/>
      <c r="AX141" s="46"/>
      <c r="AY141" s="46"/>
      <c r="AZ141" s="46"/>
      <c r="BA141" s="46"/>
      <c r="BB141" s="46"/>
      <c r="BC141" s="241"/>
      <c r="BD141" s="46"/>
      <c r="BE141" s="46"/>
      <c r="BF141" s="46"/>
      <c r="BG141" s="46"/>
      <c r="BH141" s="46"/>
      <c r="BI141" s="241"/>
      <c r="BJ141" s="46"/>
      <c r="BK141" s="46"/>
      <c r="BL141" s="46"/>
      <c r="BM141" s="46"/>
      <c r="BN141" s="46"/>
      <c r="BO141" s="241"/>
      <c r="BP141" s="46"/>
      <c r="BQ141" s="46"/>
      <c r="BR141" s="46"/>
      <c r="BS141" s="46"/>
      <c r="BT141" s="46"/>
      <c r="BU141" s="241"/>
      <c r="BV141" s="46"/>
      <c r="BW141" s="46"/>
      <c r="BX141" s="46"/>
      <c r="BY141" s="46"/>
      <c r="BZ141" s="46"/>
      <c r="CA141" s="241"/>
      <c r="CB141" s="46"/>
      <c r="CC141" s="46"/>
      <c r="CD141" s="46"/>
      <c r="CE141" s="46"/>
      <c r="CF141" s="46"/>
      <c r="CG141" s="241"/>
      <c r="CH141" s="46"/>
      <c r="CI141" s="46"/>
      <c r="CJ141" s="46"/>
      <c r="CK141" s="46"/>
      <c r="CL141" s="46"/>
      <c r="CM141" s="241"/>
    </row>
    <row r="142" spans="1:91" s="281" customFormat="1" ht="12.75" customHeight="1" x14ac:dyDescent="0.2">
      <c r="A142" s="198" t="s">
        <v>64</v>
      </c>
      <c r="B142" s="139">
        <v>1.8960000000000001E-9</v>
      </c>
      <c r="C142" s="139"/>
      <c r="D142" s="139"/>
      <c r="E142" s="139"/>
      <c r="F142" s="139"/>
      <c r="G142" s="241"/>
      <c r="H142" s="139">
        <v>8.3539999999999999E-9</v>
      </c>
      <c r="I142" s="139"/>
      <c r="J142" s="139"/>
      <c r="K142" s="139"/>
      <c r="L142" s="139"/>
      <c r="M142" s="241"/>
      <c r="N142" s="24">
        <v>5.9811557319435606E-11</v>
      </c>
      <c r="O142" s="24">
        <v>9.0187766807195493E-11</v>
      </c>
      <c r="P142" s="24">
        <v>1.0232186411752611E-10</v>
      </c>
      <c r="Q142" s="24">
        <v>1.0732069753610302E-10</v>
      </c>
      <c r="R142" s="24">
        <v>1.0981771748171946E-10</v>
      </c>
      <c r="S142" s="241"/>
      <c r="T142" s="24">
        <v>4.0298929741123974E-11</v>
      </c>
      <c r="U142" s="24">
        <v>4.1338641937882433E-11</v>
      </c>
      <c r="V142" s="24">
        <v>3.944926232198323E-11</v>
      </c>
      <c r="W142" s="24">
        <v>3.7676599585149026E-11</v>
      </c>
      <c r="X142" s="24">
        <v>3.6367570714458415E-11</v>
      </c>
      <c r="Y142" s="208"/>
      <c r="Z142" s="194">
        <v>1.1062485406980905E-10</v>
      </c>
      <c r="AA142" s="139">
        <v>1.3052552641255238E-10</v>
      </c>
      <c r="AB142" s="24">
        <v>1.2152549950685191E-10</v>
      </c>
      <c r="AC142" s="24">
        <v>1.0942721499979401E-10</v>
      </c>
      <c r="AD142" s="24">
        <v>9.8926957447571153E-11</v>
      </c>
      <c r="AE142" s="241"/>
      <c r="AF142" s="194">
        <v>5.6323114312125907E-10</v>
      </c>
      <c r="AG142" s="139">
        <v>6.5673952758983446E-9</v>
      </c>
      <c r="AH142" s="24">
        <v>2.5155760664624773E-8</v>
      </c>
      <c r="AI142" s="24">
        <v>5.9441858567916816E-8</v>
      </c>
      <c r="AJ142" s="24">
        <v>1.0772679757498903E-7</v>
      </c>
      <c r="AK142" s="241"/>
      <c r="AL142" s="24"/>
      <c r="AM142" s="24"/>
      <c r="AN142" s="24"/>
      <c r="AO142" s="24"/>
      <c r="AP142" s="24"/>
      <c r="AQ142" s="241"/>
      <c r="AR142" s="24"/>
      <c r="AS142" s="24"/>
      <c r="AT142" s="24"/>
      <c r="AU142" s="24"/>
      <c r="AV142" s="24"/>
      <c r="AW142" s="241"/>
      <c r="AX142" s="24"/>
      <c r="AY142" s="24"/>
      <c r="AZ142" s="24"/>
      <c r="BA142" s="24"/>
      <c r="BB142" s="24"/>
      <c r="BC142" s="241"/>
      <c r="BD142" s="24"/>
      <c r="BE142" s="24"/>
      <c r="BF142" s="24"/>
      <c r="BG142" s="24"/>
      <c r="BH142" s="24"/>
      <c r="BI142" s="241"/>
      <c r="BJ142" s="24"/>
      <c r="BK142" s="24"/>
      <c r="BL142" s="24"/>
      <c r="BM142" s="24"/>
      <c r="BN142" s="24"/>
      <c r="BO142" s="241"/>
      <c r="BP142" s="24"/>
      <c r="BQ142" s="24"/>
      <c r="BR142" s="24"/>
      <c r="BS142" s="24"/>
      <c r="BT142" s="24"/>
      <c r="BU142" s="241"/>
      <c r="BV142" s="24"/>
      <c r="BW142" s="24"/>
      <c r="BX142" s="24"/>
      <c r="BY142" s="24"/>
      <c r="BZ142" s="24"/>
      <c r="CA142" s="241"/>
      <c r="CB142" s="24"/>
      <c r="CC142" s="24"/>
      <c r="CD142" s="24"/>
      <c r="CE142" s="24"/>
      <c r="CF142" s="24"/>
      <c r="CG142" s="241"/>
      <c r="CH142" s="24"/>
      <c r="CI142" s="24"/>
      <c r="CJ142" s="24"/>
      <c r="CK142" s="24"/>
      <c r="CL142" s="24"/>
      <c r="CM142" s="241"/>
    </row>
    <row r="143" spans="1:91" s="281" customFormat="1" ht="12.75" customHeight="1" x14ac:dyDescent="0.2">
      <c r="A143" s="355" t="s">
        <v>42</v>
      </c>
      <c r="B143" s="143">
        <v>1.257E-6</v>
      </c>
      <c r="C143" s="143"/>
      <c r="D143" s="143"/>
      <c r="E143" s="143"/>
      <c r="F143" s="143"/>
      <c r="G143" s="241"/>
      <c r="H143" s="143">
        <v>1.099E-6</v>
      </c>
      <c r="I143" s="143"/>
      <c r="J143" s="143"/>
      <c r="K143" s="143"/>
      <c r="L143" s="143"/>
      <c r="M143" s="241"/>
      <c r="N143" s="24">
        <v>1.1462214830781474E-7</v>
      </c>
      <c r="O143" s="24">
        <v>1.1352236367546511E-7</v>
      </c>
      <c r="P143" s="24">
        <v>1.1322419372535635E-7</v>
      </c>
      <c r="Q143" s="24">
        <v>1.1292177774301985E-7</v>
      </c>
      <c r="R143" s="24">
        <v>1.1261816929363944E-7</v>
      </c>
      <c r="S143" s="241"/>
      <c r="T143" s="24">
        <v>1.1192480114251111E-7</v>
      </c>
      <c r="U143" s="24">
        <v>1.0852268691653143E-7</v>
      </c>
      <c r="V143" s="24">
        <v>1.0812538684093274E-7</v>
      </c>
      <c r="W143" s="24">
        <v>1.0771886847147732E-7</v>
      </c>
      <c r="X143" s="24">
        <v>1.0742236234138707E-7</v>
      </c>
      <c r="Y143" s="208"/>
      <c r="Z143" s="195">
        <v>1.0942458440539882E-7</v>
      </c>
      <c r="AA143" s="143">
        <v>1.0802112530693989E-7</v>
      </c>
      <c r="AB143" s="24">
        <v>1.0732251931757375E-7</v>
      </c>
      <c r="AC143" s="24">
        <v>1.0672654333160896E-7</v>
      </c>
      <c r="AD143" s="24">
        <v>1.063182244128684E-7</v>
      </c>
      <c r="AE143" s="241"/>
      <c r="AF143" s="195">
        <v>1.0932545541316572E-7</v>
      </c>
      <c r="AG143" s="143">
        <v>1.0792292876476263E-7</v>
      </c>
      <c r="AH143" s="24">
        <v>1.0722455440349009E-7</v>
      </c>
      <c r="AI143" s="24">
        <v>1.066212707948836E-7</v>
      </c>
      <c r="AJ143" s="24">
        <v>1.0592634970465494E-7</v>
      </c>
      <c r="AK143" s="241"/>
      <c r="AL143" s="24"/>
      <c r="AM143" s="24"/>
      <c r="AN143" s="24"/>
      <c r="AO143" s="24"/>
      <c r="AP143" s="24"/>
      <c r="AQ143" s="241"/>
      <c r="AR143" s="24"/>
      <c r="AS143" s="24"/>
      <c r="AT143" s="24"/>
      <c r="AU143" s="24"/>
      <c r="AV143" s="24"/>
      <c r="AW143" s="241"/>
      <c r="AX143" s="24"/>
      <c r="AY143" s="24"/>
      <c r="AZ143" s="24"/>
      <c r="BA143" s="24"/>
      <c r="BB143" s="24"/>
      <c r="BC143" s="241"/>
      <c r="BD143" s="24"/>
      <c r="BE143" s="24"/>
      <c r="BF143" s="24"/>
      <c r="BG143" s="24"/>
      <c r="BH143" s="24"/>
      <c r="BI143" s="241"/>
      <c r="BJ143" s="24"/>
      <c r="BK143" s="24"/>
      <c r="BL143" s="24"/>
      <c r="BM143" s="24"/>
      <c r="BN143" s="24"/>
      <c r="BO143" s="241"/>
      <c r="BP143" s="24"/>
      <c r="BQ143" s="24"/>
      <c r="BR143" s="24"/>
      <c r="BS143" s="24"/>
      <c r="BT143" s="24"/>
      <c r="BU143" s="241"/>
      <c r="BV143" s="24"/>
      <c r="BW143" s="24"/>
      <c r="BX143" s="24"/>
      <c r="BY143" s="24"/>
      <c r="BZ143" s="24"/>
      <c r="CA143" s="241"/>
      <c r="CB143" s="24"/>
      <c r="CC143" s="24"/>
      <c r="CD143" s="24"/>
      <c r="CE143" s="24"/>
      <c r="CF143" s="24"/>
      <c r="CG143" s="241"/>
      <c r="CH143" s="24"/>
      <c r="CI143" s="24"/>
      <c r="CJ143" s="24"/>
      <c r="CK143" s="24"/>
      <c r="CL143" s="24"/>
      <c r="CM143" s="241"/>
    </row>
    <row r="144" spans="1:91" s="281" customFormat="1" ht="12.75" customHeight="1" x14ac:dyDescent="0.2">
      <c r="A144" s="355" t="s">
        <v>33</v>
      </c>
      <c r="B144" s="143">
        <v>4.8720000000000003E-10</v>
      </c>
      <c r="C144" s="143"/>
      <c r="D144" s="143"/>
      <c r="E144" s="143"/>
      <c r="F144" s="143"/>
      <c r="G144" s="241"/>
      <c r="H144" s="143">
        <v>4.2610000000000001E-10</v>
      </c>
      <c r="I144" s="143"/>
      <c r="J144" s="143"/>
      <c r="K144" s="143"/>
      <c r="L144" s="143"/>
      <c r="M144" s="241"/>
      <c r="N144" s="24">
        <v>5.7281068355921038E-9</v>
      </c>
      <c r="O144" s="24">
        <v>5.5540941452850902E-9</v>
      </c>
      <c r="P144" s="24">
        <v>5.5401838254836473E-9</v>
      </c>
      <c r="Q144" s="24">
        <v>5.5220649682835484E-9</v>
      </c>
      <c r="R144" s="24">
        <v>5.5068884558683718E-9</v>
      </c>
      <c r="S144" s="241"/>
      <c r="T144" s="24">
        <v>5.6322480360453978E-9</v>
      </c>
      <c r="U144" s="24">
        <v>5.3881264001783862E-9</v>
      </c>
      <c r="V144" s="24">
        <v>5.3792630012075514E-9</v>
      </c>
      <c r="W144" s="24">
        <v>5.3599388685111135E-9</v>
      </c>
      <c r="X144" s="24">
        <v>5.3441124952516864E-9</v>
      </c>
      <c r="Y144" s="208"/>
      <c r="Z144" s="195">
        <v>5.5272418046090849E-9</v>
      </c>
      <c r="AA144" s="143">
        <v>5.3690500059967908E-9</v>
      </c>
      <c r="AB144" s="24">
        <v>5.3391202993216087E-9</v>
      </c>
      <c r="AC144" s="24">
        <v>5.3113209474305861E-9</v>
      </c>
      <c r="AD144" s="24">
        <v>5.2889065916768403E-9</v>
      </c>
      <c r="AE144" s="241"/>
      <c r="AF144" s="195">
        <v>5.5162844154035589E-9</v>
      </c>
      <c r="AG144" s="143">
        <v>5.3541375132323854E-9</v>
      </c>
      <c r="AH144" s="24">
        <v>5.3172176418745648E-9</v>
      </c>
      <c r="AI144" s="24">
        <v>5.2820537623619168E-9</v>
      </c>
      <c r="AJ144" s="24">
        <v>5.2373028050384636E-9</v>
      </c>
      <c r="AK144" s="241"/>
      <c r="AL144" s="24"/>
      <c r="AM144" s="24"/>
      <c r="AN144" s="24"/>
      <c r="AO144" s="24"/>
      <c r="AP144" s="24"/>
      <c r="AQ144" s="241"/>
      <c r="AR144" s="24"/>
      <c r="AS144" s="24"/>
      <c r="AT144" s="24"/>
      <c r="AU144" s="24"/>
      <c r="AV144" s="24"/>
      <c r="AW144" s="241"/>
      <c r="AX144" s="24"/>
      <c r="AY144" s="24"/>
      <c r="AZ144" s="24"/>
      <c r="BA144" s="24"/>
      <c r="BB144" s="24"/>
      <c r="BC144" s="241"/>
      <c r="BD144" s="24"/>
      <c r="BE144" s="24"/>
      <c r="BF144" s="24"/>
      <c r="BG144" s="24"/>
      <c r="BH144" s="24"/>
      <c r="BI144" s="241"/>
      <c r="BJ144" s="24"/>
      <c r="BK144" s="24"/>
      <c r="BL144" s="24"/>
      <c r="BM144" s="24"/>
      <c r="BN144" s="24"/>
      <c r="BO144" s="241"/>
      <c r="BP144" s="24"/>
      <c r="BQ144" s="24"/>
      <c r="BR144" s="24"/>
      <c r="BS144" s="24"/>
      <c r="BT144" s="24"/>
      <c r="BU144" s="241"/>
      <c r="BV144" s="24"/>
      <c r="BW144" s="24"/>
      <c r="BX144" s="24"/>
      <c r="BY144" s="24"/>
      <c r="BZ144" s="24"/>
      <c r="CA144" s="241"/>
      <c r="CB144" s="24"/>
      <c r="CC144" s="24"/>
      <c r="CD144" s="24"/>
      <c r="CE144" s="24"/>
      <c r="CF144" s="24"/>
      <c r="CG144" s="241"/>
      <c r="CH144" s="24"/>
      <c r="CI144" s="24"/>
      <c r="CJ144" s="24"/>
      <c r="CK144" s="24"/>
      <c r="CL144" s="24"/>
      <c r="CM144" s="241"/>
    </row>
    <row r="145" spans="1:91" s="281" customFormat="1" ht="12.75" customHeight="1" x14ac:dyDescent="0.2">
      <c r="A145" s="355" t="s">
        <v>85</v>
      </c>
      <c r="B145" s="217">
        <v>0</v>
      </c>
      <c r="C145" s="217"/>
      <c r="D145" s="217"/>
      <c r="E145" s="217"/>
      <c r="F145" s="217"/>
      <c r="G145" s="241"/>
      <c r="H145" s="143">
        <v>0</v>
      </c>
      <c r="I145" s="143"/>
      <c r="J145" s="143"/>
      <c r="K145" s="143"/>
      <c r="L145" s="143"/>
      <c r="M145" s="241"/>
      <c r="N145" s="24">
        <v>2.0935045255068676E-5</v>
      </c>
      <c r="O145" s="24">
        <v>2.0875112354807332E-5</v>
      </c>
      <c r="P145" s="24">
        <v>2.0855456390171426E-5</v>
      </c>
      <c r="Q145" s="24">
        <v>2.0815014318954706E-5</v>
      </c>
      <c r="R145" s="24">
        <v>2.0784353251253295E-5</v>
      </c>
      <c r="S145" s="241"/>
      <c r="T145" s="24">
        <v>2.0525548205947011E-5</v>
      </c>
      <c r="U145" s="24">
        <v>2.005519258399421E-5</v>
      </c>
      <c r="V145" s="24">
        <v>2.0045706546522971E-5</v>
      </c>
      <c r="W145" s="24">
        <v>2.0024507573513903E-5</v>
      </c>
      <c r="X145" s="24">
        <v>2.0005164517598538E-5</v>
      </c>
      <c r="Y145" s="208"/>
      <c r="Z145" s="182">
        <v>2.0135523845201862E-5</v>
      </c>
      <c r="AA145" s="143">
        <v>2.0084927937857961E-5</v>
      </c>
      <c r="AB145" s="24">
        <v>2.0055208153184258E-5</v>
      </c>
      <c r="AC145" s="24">
        <v>2.0005975568655213E-5</v>
      </c>
      <c r="AD145" s="24">
        <v>1.9974423892280288E-5</v>
      </c>
      <c r="AE145" s="241"/>
      <c r="AF145" s="182">
        <v>2.0075674433647296E-5</v>
      </c>
      <c r="AG145" s="143">
        <v>2.0065262965244701E-5</v>
      </c>
      <c r="AH145" s="24">
        <v>2.0045590436570382E-5</v>
      </c>
      <c r="AI145" s="24">
        <v>2.0014992963193394E-5</v>
      </c>
      <c r="AJ145" s="24">
        <v>1.9915954192345466E-5</v>
      </c>
      <c r="AK145" s="241"/>
      <c r="AL145" s="24"/>
      <c r="AM145" s="24"/>
      <c r="AN145" s="24"/>
      <c r="AO145" s="24"/>
      <c r="AP145" s="24"/>
      <c r="AQ145" s="241"/>
      <c r="AR145" s="24"/>
      <c r="AS145" s="24"/>
      <c r="AT145" s="24"/>
      <c r="AU145" s="24"/>
      <c r="AV145" s="24"/>
      <c r="AW145" s="241"/>
      <c r="AX145" s="24"/>
      <c r="AY145" s="24"/>
      <c r="AZ145" s="24"/>
      <c r="BA145" s="24"/>
      <c r="BB145" s="24"/>
      <c r="BC145" s="241"/>
      <c r="BD145" s="24"/>
      <c r="BE145" s="24"/>
      <c r="BF145" s="24"/>
      <c r="BG145" s="24"/>
      <c r="BH145" s="24"/>
      <c r="BI145" s="241"/>
      <c r="BJ145" s="24"/>
      <c r="BK145" s="24"/>
      <c r="BL145" s="24"/>
      <c r="BM145" s="24"/>
      <c r="BN145" s="24"/>
      <c r="BO145" s="241"/>
      <c r="BP145" s="24"/>
      <c r="BQ145" s="24"/>
      <c r="BR145" s="24"/>
      <c r="BS145" s="24"/>
      <c r="BT145" s="24"/>
      <c r="BU145" s="241"/>
      <c r="BV145" s="24"/>
      <c r="BW145" s="24"/>
      <c r="BX145" s="24"/>
      <c r="BY145" s="24"/>
      <c r="BZ145" s="24"/>
      <c r="CA145" s="241"/>
      <c r="CB145" s="24"/>
      <c r="CC145" s="24"/>
      <c r="CD145" s="24"/>
      <c r="CE145" s="24"/>
      <c r="CF145" s="24"/>
      <c r="CG145" s="241"/>
      <c r="CH145" s="24"/>
      <c r="CI145" s="24"/>
      <c r="CJ145" s="24"/>
      <c r="CK145" s="24"/>
      <c r="CL145" s="24"/>
      <c r="CM145" s="241"/>
    </row>
    <row r="146" spans="1:91" s="281" customFormat="1" ht="12.75" customHeight="1" x14ac:dyDescent="0.2">
      <c r="A146" s="356" t="s">
        <v>44</v>
      </c>
      <c r="B146" s="143">
        <v>9.6480000000000002E-10</v>
      </c>
      <c r="C146" s="143"/>
      <c r="D146" s="143"/>
      <c r="E146" s="143"/>
      <c r="F146" s="143"/>
      <c r="G146" s="241"/>
      <c r="H146" s="143">
        <v>8.5329999999999994E-10</v>
      </c>
      <c r="I146" s="143"/>
      <c r="J146" s="143"/>
      <c r="K146" s="143"/>
      <c r="L146" s="143"/>
      <c r="M146" s="241"/>
      <c r="N146" s="24">
        <v>2.6345090632005587E-11</v>
      </c>
      <c r="O146" s="24">
        <v>2.5004925919705973E-11</v>
      </c>
      <c r="P146" s="24">
        <v>2.4925326039186222E-11</v>
      </c>
      <c r="Q146" s="24">
        <v>2.4784779915607015E-11</v>
      </c>
      <c r="R146" s="24">
        <v>2.4693984012965875E-11</v>
      </c>
      <c r="S146" s="241"/>
      <c r="T146" s="24">
        <v>2.5765709360420788E-11</v>
      </c>
      <c r="U146" s="24">
        <v>2.420506012331853E-11</v>
      </c>
      <c r="V146" s="24">
        <v>2.4245692664423768E-11</v>
      </c>
      <c r="W146" s="24">
        <v>2.4174234456412316E-11</v>
      </c>
      <c r="X146" s="24">
        <v>2.4125022157115982E-11</v>
      </c>
      <c r="Y146" s="208"/>
      <c r="Z146" s="195">
        <v>2.5235669694224977E-11</v>
      </c>
      <c r="AA146" s="143">
        <v>2.4204733633592086E-11</v>
      </c>
      <c r="AB146" s="24">
        <v>2.4085053729423818E-11</v>
      </c>
      <c r="AC146" s="24">
        <v>2.3955957945567335E-11</v>
      </c>
      <c r="AD146" s="24">
        <v>2.3864090634911004E-11</v>
      </c>
      <c r="AE146" s="241"/>
      <c r="AF146" s="195">
        <v>2.5125850320024915E-11</v>
      </c>
      <c r="AG146" s="143">
        <v>2.414512975330278E-11</v>
      </c>
      <c r="AH146" s="24">
        <v>2.4055508707126275E-11</v>
      </c>
      <c r="AI146" s="24">
        <v>2.3954778945004336E-11</v>
      </c>
      <c r="AJ146" s="24">
        <v>2.367588949489313E-11</v>
      </c>
      <c r="AK146" s="241"/>
      <c r="AL146" s="24"/>
      <c r="AM146" s="24"/>
      <c r="AN146" s="24"/>
      <c r="AO146" s="24"/>
      <c r="AP146" s="24"/>
      <c r="AQ146" s="241"/>
      <c r="AR146" s="24"/>
      <c r="AS146" s="24"/>
      <c r="AT146" s="24"/>
      <c r="AU146" s="24"/>
      <c r="AV146" s="24"/>
      <c r="AW146" s="241"/>
      <c r="AX146" s="24"/>
      <c r="AY146" s="24"/>
      <c r="AZ146" s="24"/>
      <c r="BA146" s="24"/>
      <c r="BB146" s="24"/>
      <c r="BC146" s="241"/>
      <c r="BD146" s="24"/>
      <c r="BE146" s="24"/>
      <c r="BF146" s="24"/>
      <c r="BG146" s="24"/>
      <c r="BH146" s="24"/>
      <c r="BI146" s="241"/>
      <c r="BJ146" s="24"/>
      <c r="BK146" s="24"/>
      <c r="BL146" s="24"/>
      <c r="BM146" s="24"/>
      <c r="BN146" s="24"/>
      <c r="BO146" s="241"/>
      <c r="BP146" s="24"/>
      <c r="BQ146" s="24"/>
      <c r="BR146" s="24"/>
      <c r="BS146" s="24"/>
      <c r="BT146" s="24"/>
      <c r="BU146" s="241"/>
      <c r="BV146" s="24"/>
      <c r="BW146" s="24"/>
      <c r="BX146" s="24"/>
      <c r="BY146" s="24"/>
      <c r="BZ146" s="24"/>
      <c r="CA146" s="241"/>
      <c r="CB146" s="24"/>
      <c r="CC146" s="24"/>
      <c r="CD146" s="24"/>
      <c r="CE146" s="24"/>
      <c r="CF146" s="24"/>
      <c r="CG146" s="241"/>
      <c r="CH146" s="24"/>
      <c r="CI146" s="24"/>
      <c r="CJ146" s="24"/>
      <c r="CK146" s="24"/>
      <c r="CL146" s="24"/>
      <c r="CM146" s="241"/>
    </row>
    <row r="147" spans="1:91" s="281" customFormat="1" ht="12.75" customHeight="1" x14ac:dyDescent="0.2">
      <c r="A147" s="356" t="s">
        <v>43</v>
      </c>
      <c r="B147" s="143">
        <v>2.1359999999999999E-4</v>
      </c>
      <c r="C147" s="143"/>
      <c r="D147" s="143"/>
      <c r="E147" s="143"/>
      <c r="F147" s="143"/>
      <c r="G147" s="241"/>
      <c r="H147" s="143">
        <v>1.8980000000000001E-4</v>
      </c>
      <c r="I147" s="143"/>
      <c r="J147" s="143"/>
      <c r="K147" s="143"/>
      <c r="L147" s="143"/>
      <c r="M147" s="241"/>
      <c r="N147" s="24">
        <v>4.0437813752922772E-5</v>
      </c>
      <c r="O147" s="24">
        <v>4.0938064715742619E-5</v>
      </c>
      <c r="P147" s="24">
        <v>4.0888737097990885E-5</v>
      </c>
      <c r="Q147" s="24">
        <v>4.0877883581552002E-5</v>
      </c>
      <c r="R147" s="24">
        <v>4.0846589999575801E-5</v>
      </c>
      <c r="S147" s="241"/>
      <c r="T147" s="24">
        <v>3.9778814490059583E-5</v>
      </c>
      <c r="U147" s="24">
        <v>3.9338223745872634E-5</v>
      </c>
      <c r="V147" s="24">
        <v>3.9049168383626404E-5</v>
      </c>
      <c r="W147" s="24">
        <v>3.887680981881451E-5</v>
      </c>
      <c r="X147" s="24">
        <v>3.8748066267275009E-5</v>
      </c>
      <c r="Y147" s="208"/>
      <c r="Z147" s="195">
        <v>3.9108786565366495E-5</v>
      </c>
      <c r="AA147" s="143">
        <v>3.9177661835859589E-5</v>
      </c>
      <c r="AB147" s="24">
        <v>3.8948172434541669E-5</v>
      </c>
      <c r="AC147" s="24">
        <v>3.87696421699453E-5</v>
      </c>
      <c r="AD147" s="24">
        <v>3.8606617707777238E-5</v>
      </c>
      <c r="AE147" s="241"/>
      <c r="AF147" s="195">
        <v>3.9179122493446496E-5</v>
      </c>
      <c r="AG147" s="143">
        <v>3.9148317255355049E-5</v>
      </c>
      <c r="AH147" s="24">
        <v>3.8808887228128875E-5</v>
      </c>
      <c r="AI147" s="24">
        <v>3.8537688215073784E-5</v>
      </c>
      <c r="AJ147" s="24">
        <v>3.8449564519801094E-5</v>
      </c>
      <c r="AK147" s="241"/>
      <c r="AL147" s="24"/>
      <c r="AM147" s="24"/>
      <c r="AN147" s="24"/>
      <c r="AO147" s="24"/>
      <c r="AP147" s="24"/>
      <c r="AQ147" s="241"/>
      <c r="AR147" s="24"/>
      <c r="AS147" s="24"/>
      <c r="AT147" s="24"/>
      <c r="AU147" s="24"/>
      <c r="AV147" s="24"/>
      <c r="AW147" s="241"/>
      <c r="AX147" s="24"/>
      <c r="AY147" s="24"/>
      <c r="AZ147" s="24"/>
      <c r="BA147" s="24"/>
      <c r="BB147" s="24"/>
      <c r="BC147" s="241"/>
      <c r="BD147" s="24"/>
      <c r="BE147" s="24"/>
      <c r="BF147" s="24"/>
      <c r="BG147" s="24"/>
      <c r="BH147" s="24"/>
      <c r="BI147" s="241"/>
      <c r="BJ147" s="24"/>
      <c r="BK147" s="24"/>
      <c r="BL147" s="24"/>
      <c r="BM147" s="24"/>
      <c r="BN147" s="24"/>
      <c r="BO147" s="241"/>
      <c r="BP147" s="24"/>
      <c r="BQ147" s="24"/>
      <c r="BR147" s="24"/>
      <c r="BS147" s="24"/>
      <c r="BT147" s="24"/>
      <c r="BU147" s="241"/>
      <c r="BV147" s="24"/>
      <c r="BW147" s="24"/>
      <c r="BX147" s="24"/>
      <c r="BY147" s="24"/>
      <c r="BZ147" s="24"/>
      <c r="CA147" s="241"/>
      <c r="CB147" s="24"/>
      <c r="CC147" s="24"/>
      <c r="CD147" s="24"/>
      <c r="CE147" s="24"/>
      <c r="CF147" s="24"/>
      <c r="CG147" s="241"/>
      <c r="CH147" s="24"/>
      <c r="CI147" s="24"/>
      <c r="CJ147" s="24"/>
      <c r="CK147" s="24"/>
      <c r="CL147" s="24"/>
      <c r="CM147" s="241"/>
    </row>
    <row r="148" spans="1:91" s="281" customFormat="1" ht="12.75" customHeight="1" x14ac:dyDescent="0.2">
      <c r="A148" s="356" t="s">
        <v>119</v>
      </c>
      <c r="B148" s="143">
        <v>3.2747473700000473E-3</v>
      </c>
      <c r="C148" s="143"/>
      <c r="D148" s="143"/>
      <c r="E148" s="143"/>
      <c r="F148" s="143"/>
      <c r="G148" s="241"/>
      <c r="H148" s="143">
        <v>2.8916677070000424E-3</v>
      </c>
      <c r="I148" s="143"/>
      <c r="J148" s="143"/>
      <c r="K148" s="143"/>
      <c r="L148" s="143"/>
      <c r="M148" s="241"/>
      <c r="N148" s="24">
        <v>1.0613050747768082E-2</v>
      </c>
      <c r="O148" s="24">
        <v>1.0584085043293143E-2</v>
      </c>
      <c r="P148" s="24">
        <v>1.0558256086262029E-2</v>
      </c>
      <c r="Q148" s="24">
        <v>1.0536031946368212E-2</v>
      </c>
      <c r="R148" s="24">
        <v>1.0515696553759548E-2</v>
      </c>
      <c r="S148" s="241"/>
      <c r="T148" s="24">
        <v>1.0388301918374624E-2</v>
      </c>
      <c r="U148" s="24">
        <v>1.0142120233489666E-2</v>
      </c>
      <c r="V148" s="24">
        <v>1.0094370064742769E-2</v>
      </c>
      <c r="W148" s="24">
        <v>1.0058761933311488E-2</v>
      </c>
      <c r="X148" s="24">
        <v>1.0030087984724672E-2</v>
      </c>
      <c r="Y148" s="208"/>
      <c r="Z148" s="195">
        <v>1.0170284956435972E-2</v>
      </c>
      <c r="AA148" s="143">
        <v>1.0087972868942554E-2</v>
      </c>
      <c r="AB148" s="24">
        <v>1.0024103342038435E-2</v>
      </c>
      <c r="AC148" s="24">
        <v>9.9721801223349761E-3</v>
      </c>
      <c r="AD148" s="24">
        <v>9.9271016424034245E-3</v>
      </c>
      <c r="AE148" s="241"/>
      <c r="AF148" s="195">
        <v>1.0164366678029188E-2</v>
      </c>
      <c r="AG148" s="143">
        <v>1.0075140513878166E-2</v>
      </c>
      <c r="AH148" s="24">
        <v>1.0003290751765899E-2</v>
      </c>
      <c r="AI148" s="24">
        <v>9.9406831524306728E-3</v>
      </c>
      <c r="AJ148" s="24">
        <v>9.8815580865652189E-3</v>
      </c>
      <c r="AK148" s="241"/>
      <c r="AL148" s="24"/>
      <c r="AM148" s="24"/>
      <c r="AN148" s="24"/>
      <c r="AO148" s="24"/>
      <c r="AP148" s="24"/>
      <c r="AQ148" s="241"/>
      <c r="AR148" s="24"/>
      <c r="AS148" s="24"/>
      <c r="AT148" s="24"/>
      <c r="AU148" s="24"/>
      <c r="AV148" s="24"/>
      <c r="AW148" s="241"/>
      <c r="AX148" s="24"/>
      <c r="AY148" s="24"/>
      <c r="AZ148" s="24"/>
      <c r="BA148" s="24"/>
      <c r="BB148" s="24"/>
      <c r="BC148" s="241"/>
      <c r="BD148" s="24"/>
      <c r="BE148" s="24"/>
      <c r="BF148" s="24"/>
      <c r="BG148" s="24"/>
      <c r="BH148" s="24"/>
      <c r="BI148" s="241"/>
      <c r="BJ148" s="24"/>
      <c r="BK148" s="24"/>
      <c r="BL148" s="24"/>
      <c r="BM148" s="24"/>
      <c r="BN148" s="24"/>
      <c r="BO148" s="241"/>
      <c r="BP148" s="24"/>
      <c r="BQ148" s="24"/>
      <c r="BR148" s="24"/>
      <c r="BS148" s="24"/>
      <c r="BT148" s="24"/>
      <c r="BU148" s="241"/>
      <c r="BV148" s="24"/>
      <c r="BW148" s="24"/>
      <c r="BX148" s="24"/>
      <c r="BY148" s="24"/>
      <c r="BZ148" s="24"/>
      <c r="CA148" s="241"/>
      <c r="CB148" s="24"/>
      <c r="CC148" s="24"/>
      <c r="CD148" s="24"/>
      <c r="CE148" s="24"/>
      <c r="CF148" s="24"/>
      <c r="CG148" s="241"/>
      <c r="CH148" s="24"/>
      <c r="CI148" s="24"/>
      <c r="CJ148" s="24"/>
      <c r="CK148" s="24"/>
      <c r="CL148" s="24"/>
      <c r="CM148" s="241"/>
    </row>
    <row r="149" spans="1:91" s="281" customFormat="1" ht="12.75" customHeight="1" x14ac:dyDescent="0.2">
      <c r="A149" s="357" t="s">
        <v>120</v>
      </c>
      <c r="B149" s="144"/>
      <c r="C149" s="144"/>
      <c r="D149" s="144"/>
      <c r="E149" s="144"/>
      <c r="F149" s="144"/>
      <c r="G149" s="241"/>
      <c r="H149" s="144"/>
      <c r="I149" s="144"/>
      <c r="J149" s="144"/>
      <c r="K149" s="144"/>
      <c r="L149" s="144"/>
      <c r="M149" s="241"/>
      <c r="N149" s="180">
        <v>5.7646138898088159E-4</v>
      </c>
      <c r="O149" s="180">
        <v>5.8416507933617087E-4</v>
      </c>
      <c r="P149" s="180">
        <v>5.8337465539146734E-4</v>
      </c>
      <c r="Q149" s="180">
        <v>5.8316246690051123E-4</v>
      </c>
      <c r="R149" s="180">
        <v>5.8274401721970705E-4</v>
      </c>
      <c r="S149" s="241"/>
      <c r="T149" s="180">
        <v>5.6707565690568968E-4</v>
      </c>
      <c r="U149" s="180">
        <v>5.6136735513274906E-4</v>
      </c>
      <c r="V149" s="180">
        <v>5.5718082090417743E-4</v>
      </c>
      <c r="W149" s="180">
        <v>5.5474717175213451E-4</v>
      </c>
      <c r="X149" s="180">
        <v>5.5286509110057461E-4</v>
      </c>
      <c r="Y149" s="208"/>
      <c r="Z149" s="196">
        <v>5.5767529282660063E-4</v>
      </c>
      <c r="AA149" s="144">
        <v>5.590593332436487E-4</v>
      </c>
      <c r="AB149" s="180">
        <v>5.55666594658696E-4</v>
      </c>
      <c r="AC149" s="180">
        <v>5.5318758003323652E-4</v>
      </c>
      <c r="AD149" s="180">
        <v>5.5074440520174958E-4</v>
      </c>
      <c r="AE149" s="241"/>
      <c r="AF149" s="196">
        <v>5.5858006015994889E-4</v>
      </c>
      <c r="AG149" s="144">
        <v>5.5856867070140594E-4</v>
      </c>
      <c r="AH149" s="180">
        <v>5.5377681479003998E-4</v>
      </c>
      <c r="AI149" s="180">
        <v>5.4975967628900346E-4</v>
      </c>
      <c r="AJ149" s="180">
        <v>5.4857646111445668E-4</v>
      </c>
      <c r="AK149" s="241"/>
      <c r="AL149" s="180"/>
      <c r="AM149" s="180"/>
      <c r="AN149" s="180"/>
      <c r="AO149" s="180"/>
      <c r="AP149" s="180"/>
      <c r="AQ149" s="241"/>
      <c r="AR149" s="180"/>
      <c r="AS149" s="180"/>
      <c r="AT149" s="180"/>
      <c r="AU149" s="180"/>
      <c r="AV149" s="180"/>
      <c r="AW149" s="241"/>
      <c r="AX149" s="180"/>
      <c r="AY149" s="180"/>
      <c r="AZ149" s="180"/>
      <c r="BA149" s="180"/>
      <c r="BB149" s="180"/>
      <c r="BC149" s="241"/>
      <c r="BD149" s="180"/>
      <c r="BE149" s="180"/>
      <c r="BF149" s="180"/>
      <c r="BG149" s="180"/>
      <c r="BH149" s="180"/>
      <c r="BI149" s="241"/>
      <c r="BJ149" s="180"/>
      <c r="BK149" s="180"/>
      <c r="BL149" s="180"/>
      <c r="BM149" s="180"/>
      <c r="BN149" s="180"/>
      <c r="BO149" s="241"/>
      <c r="BP149" s="180"/>
      <c r="BQ149" s="180"/>
      <c r="BR149" s="180"/>
      <c r="BS149" s="180"/>
      <c r="BT149" s="180"/>
      <c r="BU149" s="241"/>
      <c r="BV149" s="180"/>
      <c r="BW149" s="180"/>
      <c r="BX149" s="180"/>
      <c r="BY149" s="180"/>
      <c r="BZ149" s="180"/>
      <c r="CA149" s="241"/>
      <c r="CB149" s="180"/>
      <c r="CC149" s="180"/>
      <c r="CD149" s="180"/>
      <c r="CE149" s="180"/>
      <c r="CF149" s="180"/>
      <c r="CG149" s="241"/>
      <c r="CH149" s="180"/>
      <c r="CI149" s="180"/>
      <c r="CJ149" s="180"/>
      <c r="CK149" s="180"/>
      <c r="CL149" s="180"/>
      <c r="CM149" s="241"/>
    </row>
    <row r="150" spans="1:91" s="281" customFormat="1" ht="12.75" customHeight="1" x14ac:dyDescent="0.2">
      <c r="A150" s="357" t="s">
        <v>121</v>
      </c>
      <c r="B150" s="144">
        <v>4.2269999999999999E-3</v>
      </c>
      <c r="C150" s="144"/>
      <c r="D150" s="144"/>
      <c r="E150" s="144"/>
      <c r="F150" s="144"/>
      <c r="G150" s="241"/>
      <c r="H150" s="144">
        <v>3.7429999999999998E-3</v>
      </c>
      <c r="I150" s="144"/>
      <c r="J150" s="144"/>
      <c r="K150" s="144"/>
      <c r="L150" s="144"/>
      <c r="M150" s="241"/>
      <c r="N150" s="180">
        <v>8.801100626699695E-4</v>
      </c>
      <c r="O150" s="180">
        <v>8.9311594202969003E-4</v>
      </c>
      <c r="P150" s="180">
        <v>8.9213063031267097E-4</v>
      </c>
      <c r="Q150" s="180">
        <v>8.9191201137786113E-4</v>
      </c>
      <c r="R150" s="180">
        <v>8.9128379559799155E-4</v>
      </c>
      <c r="S150" s="241"/>
      <c r="T150" s="180">
        <v>8.6603190188768386E-4</v>
      </c>
      <c r="U150" s="180">
        <v>8.5800936882588169E-4</v>
      </c>
      <c r="V150" s="180">
        <v>8.5112983741493888E-4</v>
      </c>
      <c r="W150" s="180">
        <v>8.4727841270420211E-4</v>
      </c>
      <c r="X150" s="180">
        <v>8.4440578174552346E-4</v>
      </c>
      <c r="Y150" s="208"/>
      <c r="Z150" s="196">
        <v>8.5152131116863062E-4</v>
      </c>
      <c r="AA150" s="144">
        <v>8.5429707183719045E-4</v>
      </c>
      <c r="AB150" s="180">
        <v>8.4890812507366605E-4</v>
      </c>
      <c r="AC150" s="180">
        <v>8.4494014009850091E-4</v>
      </c>
      <c r="AD150" s="180">
        <v>8.4127420602442141E-4</v>
      </c>
      <c r="AE150" s="241"/>
      <c r="AF150" s="196">
        <v>8.5312864305170583E-4</v>
      </c>
      <c r="AG150" s="144">
        <v>8.5361135399176428E-4</v>
      </c>
      <c r="AH150" s="180">
        <v>8.4592371637745968E-4</v>
      </c>
      <c r="AI150" s="180">
        <v>8.3959749853047979E-4</v>
      </c>
      <c r="AJ150" s="180">
        <v>8.3783841645996334E-4</v>
      </c>
      <c r="AK150" s="241"/>
      <c r="AL150" s="180"/>
      <c r="AM150" s="180"/>
      <c r="AN150" s="180"/>
      <c r="AO150" s="180"/>
      <c r="AP150" s="180"/>
      <c r="AQ150" s="241"/>
      <c r="AR150" s="180"/>
      <c r="AS150" s="180"/>
      <c r="AT150" s="180"/>
      <c r="AU150" s="180"/>
      <c r="AV150" s="180"/>
      <c r="AW150" s="241"/>
      <c r="AX150" s="180"/>
      <c r="AY150" s="180"/>
      <c r="AZ150" s="180"/>
      <c r="BA150" s="180"/>
      <c r="BB150" s="180"/>
      <c r="BC150" s="241"/>
      <c r="BD150" s="180"/>
      <c r="BE150" s="180"/>
      <c r="BF150" s="180"/>
      <c r="BG150" s="180"/>
      <c r="BH150" s="180"/>
      <c r="BI150" s="241"/>
      <c r="BJ150" s="180"/>
      <c r="BK150" s="180"/>
      <c r="BL150" s="180"/>
      <c r="BM150" s="180"/>
      <c r="BN150" s="180"/>
      <c r="BO150" s="241"/>
      <c r="BP150" s="180"/>
      <c r="BQ150" s="180"/>
      <c r="BR150" s="180"/>
      <c r="BS150" s="180"/>
      <c r="BT150" s="180"/>
      <c r="BU150" s="241"/>
      <c r="BV150" s="180"/>
      <c r="BW150" s="180"/>
      <c r="BX150" s="180"/>
      <c r="BY150" s="180"/>
      <c r="BZ150" s="180"/>
      <c r="CA150" s="241"/>
      <c r="CB150" s="180"/>
      <c r="CC150" s="180"/>
      <c r="CD150" s="180"/>
      <c r="CE150" s="180"/>
      <c r="CF150" s="180"/>
      <c r="CG150" s="241"/>
      <c r="CH150" s="180"/>
      <c r="CI150" s="180"/>
      <c r="CJ150" s="180"/>
      <c r="CK150" s="180"/>
      <c r="CL150" s="180"/>
      <c r="CM150" s="241"/>
    </row>
    <row r="151" spans="1:91" s="281" customFormat="1" ht="12.75" customHeight="1" x14ac:dyDescent="0.2">
      <c r="A151" s="357" t="s">
        <v>114</v>
      </c>
      <c r="B151" s="144">
        <v>2.9981374069556E-3</v>
      </c>
      <c r="C151" s="144"/>
      <c r="D151" s="144"/>
      <c r="E151" s="144"/>
      <c r="F151" s="144"/>
      <c r="G151" s="241"/>
      <c r="H151" s="144">
        <v>2.6555891456506E-3</v>
      </c>
      <c r="I151" s="144"/>
      <c r="J151" s="144"/>
      <c r="K151" s="144"/>
      <c r="L151" s="144"/>
      <c r="M151" s="241"/>
      <c r="N151" s="180">
        <v>5.952350165876676E-4</v>
      </c>
      <c r="O151" s="180">
        <v>6.0384895702016346E-4</v>
      </c>
      <c r="P151" s="180">
        <v>6.0305886150909102E-4</v>
      </c>
      <c r="Q151" s="180">
        <v>6.0299629199036143E-4</v>
      </c>
      <c r="R151" s="180">
        <v>6.0258721862988299E-4</v>
      </c>
      <c r="S151" s="241"/>
      <c r="T151" s="180">
        <v>5.8566977713124177E-4</v>
      </c>
      <c r="U151" s="180">
        <v>5.8006126313708058E-4</v>
      </c>
      <c r="V151" s="180">
        <v>5.7547511623554342E-4</v>
      </c>
      <c r="W151" s="180">
        <v>5.729303567921667E-4</v>
      </c>
      <c r="X151" s="180">
        <v>5.7095885771841159E-4</v>
      </c>
      <c r="Y151" s="208"/>
      <c r="Z151" s="196">
        <v>5.758493759952122E-4</v>
      </c>
      <c r="AA151" s="144">
        <v>5.7758295584257944E-4</v>
      </c>
      <c r="AB151" s="180">
        <v>5.739604332264354E-4</v>
      </c>
      <c r="AC151" s="180">
        <v>5.7138210508667574E-4</v>
      </c>
      <c r="AD151" s="180">
        <v>5.6882750489492615E-4</v>
      </c>
      <c r="AE151" s="241"/>
      <c r="AF151" s="196">
        <v>5.7684431282092235E-4</v>
      </c>
      <c r="AG151" s="144">
        <v>5.7709260620393977E-4</v>
      </c>
      <c r="AH151" s="180">
        <v>5.7196097896033342E-4</v>
      </c>
      <c r="AI151" s="180">
        <v>5.676432440358376E-4</v>
      </c>
      <c r="AJ151" s="180">
        <v>5.6648091493611229E-4</v>
      </c>
      <c r="AK151" s="241"/>
      <c r="AL151" s="180"/>
      <c r="AM151" s="180"/>
      <c r="AN151" s="180"/>
      <c r="AO151" s="180"/>
      <c r="AP151" s="180"/>
      <c r="AQ151" s="241"/>
      <c r="AR151" s="180"/>
      <c r="AS151" s="180"/>
      <c r="AT151" s="180"/>
      <c r="AU151" s="180"/>
      <c r="AV151" s="180"/>
      <c r="AW151" s="241"/>
      <c r="AX151" s="180"/>
      <c r="AY151" s="180"/>
      <c r="AZ151" s="180"/>
      <c r="BA151" s="180"/>
      <c r="BB151" s="180"/>
      <c r="BC151" s="241"/>
      <c r="BD151" s="180"/>
      <c r="BE151" s="180"/>
      <c r="BF151" s="180"/>
      <c r="BG151" s="180"/>
      <c r="BH151" s="180"/>
      <c r="BI151" s="241"/>
      <c r="BJ151" s="180"/>
      <c r="BK151" s="180"/>
      <c r="BL151" s="180"/>
      <c r="BM151" s="180"/>
      <c r="BN151" s="180"/>
      <c r="BO151" s="241"/>
      <c r="BP151" s="180"/>
      <c r="BQ151" s="180"/>
      <c r="BR151" s="180"/>
      <c r="BS151" s="180"/>
      <c r="BT151" s="180"/>
      <c r="BU151" s="241"/>
      <c r="BV151" s="180"/>
      <c r="BW151" s="180"/>
      <c r="BX151" s="180"/>
      <c r="BY151" s="180"/>
      <c r="BZ151" s="180"/>
      <c r="CA151" s="241"/>
      <c r="CB151" s="180"/>
      <c r="CC151" s="180"/>
      <c r="CD151" s="180"/>
      <c r="CE151" s="180"/>
      <c r="CF151" s="180"/>
      <c r="CG151" s="241"/>
      <c r="CH151" s="180"/>
      <c r="CI151" s="180"/>
      <c r="CJ151" s="180"/>
      <c r="CK151" s="180"/>
      <c r="CL151" s="180"/>
      <c r="CM151" s="241"/>
    </row>
    <row r="152" spans="1:91" s="281" customFormat="1" ht="12.75" customHeight="1" x14ac:dyDescent="0.2">
      <c r="A152" s="358" t="s">
        <v>122</v>
      </c>
      <c r="B152" s="143">
        <v>8.5710076420000003E-3</v>
      </c>
      <c r="C152" s="143"/>
      <c r="D152" s="143"/>
      <c r="E152" s="143"/>
      <c r="F152" s="143"/>
      <c r="G152" s="241"/>
      <c r="H152" s="143">
        <v>7.5810067369999996E-3</v>
      </c>
      <c r="I152" s="143"/>
      <c r="J152" s="143"/>
      <c r="K152" s="143"/>
      <c r="L152" s="143"/>
      <c r="M152" s="241"/>
      <c r="N152" s="24">
        <v>1.2212359780439947E-3</v>
      </c>
      <c r="O152" s="24">
        <v>1.2302423552495339E-3</v>
      </c>
      <c r="P152" s="24">
        <v>1.2282624549005089E-3</v>
      </c>
      <c r="Q152" s="24">
        <v>1.2272366810512432E-3</v>
      </c>
      <c r="R152" s="24">
        <v>1.226197829076394E-3</v>
      </c>
      <c r="S152" s="241"/>
      <c r="T152" s="24">
        <v>1.2012661856314194E-3</v>
      </c>
      <c r="U152" s="24">
        <v>1.1842475696697992E-3</v>
      </c>
      <c r="V152" s="24">
        <v>1.1772764136149662E-3</v>
      </c>
      <c r="W152" s="24">
        <v>1.173205503408012E-3</v>
      </c>
      <c r="X152" s="24">
        <v>1.1692434038834403E-3</v>
      </c>
      <c r="Y152" s="208"/>
      <c r="Z152" s="195">
        <v>1.1802651700033877E-3</v>
      </c>
      <c r="AA152" s="143">
        <v>1.1792306179340939E-3</v>
      </c>
      <c r="AB152" s="24">
        <v>1.1732461804241751E-3</v>
      </c>
      <c r="AC152" s="24">
        <v>1.1682905586815303E-3</v>
      </c>
      <c r="AD152" s="24">
        <v>1.1641995598925571E-3</v>
      </c>
      <c r="AE152" s="241"/>
      <c r="AF152" s="195">
        <v>1.1812750488833369E-3</v>
      </c>
      <c r="AG152" s="143">
        <v>1.1782503251611713E-3</v>
      </c>
      <c r="AH152" s="24">
        <v>1.1702679911574944E-3</v>
      </c>
      <c r="AI152" s="24">
        <v>1.1622318636365361E-3</v>
      </c>
      <c r="AJ152" s="24">
        <v>1.159288378731776E-3</v>
      </c>
      <c r="AK152" s="241"/>
      <c r="AL152" s="24"/>
      <c r="AM152" s="24"/>
      <c r="AN152" s="24"/>
      <c r="AO152" s="24"/>
      <c r="AP152" s="24"/>
      <c r="AQ152" s="241"/>
      <c r="AR152" s="24"/>
      <c r="AS152" s="24"/>
      <c r="AT152" s="24"/>
      <c r="AU152" s="24"/>
      <c r="AV152" s="24"/>
      <c r="AW152" s="241"/>
      <c r="AX152" s="24"/>
      <c r="AY152" s="24"/>
      <c r="AZ152" s="24"/>
      <c r="BA152" s="24"/>
      <c r="BB152" s="24"/>
      <c r="BC152" s="241"/>
      <c r="BD152" s="24"/>
      <c r="BE152" s="24"/>
      <c r="BF152" s="24"/>
      <c r="BG152" s="24"/>
      <c r="BH152" s="24"/>
      <c r="BI152" s="241"/>
      <c r="BJ152" s="24"/>
      <c r="BK152" s="24"/>
      <c r="BL152" s="24"/>
      <c r="BM152" s="24"/>
      <c r="BN152" s="24"/>
      <c r="BO152" s="241"/>
      <c r="BP152" s="24"/>
      <c r="BQ152" s="24"/>
      <c r="BR152" s="24"/>
      <c r="BS152" s="24"/>
      <c r="BT152" s="24"/>
      <c r="BU152" s="241"/>
      <c r="BV152" s="24"/>
      <c r="BW152" s="24"/>
      <c r="BX152" s="24"/>
      <c r="BY152" s="24"/>
      <c r="BZ152" s="24"/>
      <c r="CA152" s="241"/>
      <c r="CB152" s="24"/>
      <c r="CC152" s="24"/>
      <c r="CD152" s="24"/>
      <c r="CE152" s="24"/>
      <c r="CF152" s="24"/>
      <c r="CG152" s="241"/>
      <c r="CH152" s="24"/>
      <c r="CI152" s="24"/>
      <c r="CJ152" s="24"/>
      <c r="CK152" s="24"/>
      <c r="CL152" s="24"/>
      <c r="CM152" s="241"/>
    </row>
    <row r="153" spans="1:91" s="281" customFormat="1" ht="12.75" customHeight="1" x14ac:dyDescent="0.2">
      <c r="A153" s="358" t="s">
        <v>123</v>
      </c>
      <c r="B153" s="143">
        <v>1.0157673E-3</v>
      </c>
      <c r="C153" s="143"/>
      <c r="D153" s="143"/>
      <c r="E153" s="143"/>
      <c r="F153" s="143"/>
      <c r="G153" s="241"/>
      <c r="H153" s="143">
        <v>9.0783949999999997E-4</v>
      </c>
      <c r="I153" s="143"/>
      <c r="J153" s="143"/>
      <c r="K153" s="143"/>
      <c r="L153" s="143"/>
      <c r="M153" s="241"/>
      <c r="N153" s="24">
        <v>7.9125289289975776E-5</v>
      </c>
      <c r="O153" s="24">
        <v>7.9435648661721925E-5</v>
      </c>
      <c r="P153" s="24">
        <v>7.9326950568533682E-5</v>
      </c>
      <c r="Q153" s="24">
        <v>7.9275288785755132E-5</v>
      </c>
      <c r="R153" s="24">
        <v>7.9222781436493592E-5</v>
      </c>
      <c r="S153" s="241"/>
      <c r="T153" s="24">
        <v>7.775622981249036E-5</v>
      </c>
      <c r="U153" s="24">
        <v>7.6443980789462341E-5</v>
      </c>
      <c r="V153" s="24">
        <v>7.61058689542358E-5</v>
      </c>
      <c r="W153" s="24">
        <v>7.5881291673110863E-5</v>
      </c>
      <c r="X153" s="24">
        <v>7.570275920421382E-5</v>
      </c>
      <c r="Y153" s="208"/>
      <c r="Z153" s="195">
        <v>7.6335150207049605E-5</v>
      </c>
      <c r="AA153" s="143">
        <v>7.6222906642511802E-5</v>
      </c>
      <c r="AB153" s="24">
        <v>7.590392680309447E-5</v>
      </c>
      <c r="AC153" s="24">
        <v>7.5655815913523031E-5</v>
      </c>
      <c r="AD153" s="24">
        <v>7.5419928017884914E-5</v>
      </c>
      <c r="AE153" s="241"/>
      <c r="AF153" s="195">
        <v>7.6405790376037552E-5</v>
      </c>
      <c r="AG153" s="143">
        <v>7.6164181460418399E-5</v>
      </c>
      <c r="AH153" s="24">
        <v>7.5694333988739928E-5</v>
      </c>
      <c r="AI153" s="24">
        <v>7.5292020653156225E-5</v>
      </c>
      <c r="AJ153" s="24">
        <v>7.5125687887323122E-5</v>
      </c>
      <c r="AK153" s="241"/>
      <c r="AL153" s="24"/>
      <c r="AM153" s="24"/>
      <c r="AN153" s="24"/>
      <c r="AO153" s="24"/>
      <c r="AP153" s="24"/>
      <c r="AQ153" s="241"/>
      <c r="AR153" s="24"/>
      <c r="AS153" s="24"/>
      <c r="AT153" s="24"/>
      <c r="AU153" s="24"/>
      <c r="AV153" s="24"/>
      <c r="AW153" s="241"/>
      <c r="AX153" s="24"/>
      <c r="AY153" s="24"/>
      <c r="AZ153" s="24"/>
      <c r="BA153" s="24"/>
      <c r="BB153" s="24"/>
      <c r="BC153" s="241"/>
      <c r="BD153" s="24"/>
      <c r="BE153" s="24"/>
      <c r="BF153" s="24"/>
      <c r="BG153" s="24"/>
      <c r="BH153" s="24"/>
      <c r="BI153" s="241"/>
      <c r="BJ153" s="24"/>
      <c r="BK153" s="24"/>
      <c r="BL153" s="24"/>
      <c r="BM153" s="24"/>
      <c r="BN153" s="24"/>
      <c r="BO153" s="241"/>
      <c r="BP153" s="24"/>
      <c r="BQ153" s="24"/>
      <c r="BR153" s="24"/>
      <c r="BS153" s="24"/>
      <c r="BT153" s="24"/>
      <c r="BU153" s="241"/>
      <c r="BV153" s="24"/>
      <c r="BW153" s="24"/>
      <c r="BX153" s="24"/>
      <c r="BY153" s="24"/>
      <c r="BZ153" s="24"/>
      <c r="CA153" s="241"/>
      <c r="CB153" s="24"/>
      <c r="CC153" s="24"/>
      <c r="CD153" s="24"/>
      <c r="CE153" s="24"/>
      <c r="CF153" s="24"/>
      <c r="CG153" s="241"/>
      <c r="CH153" s="24"/>
      <c r="CI153" s="24"/>
      <c r="CJ153" s="24"/>
      <c r="CK153" s="24"/>
      <c r="CL153" s="24"/>
      <c r="CM153" s="241"/>
    </row>
    <row r="154" spans="1:91" s="281" customFormat="1" ht="12.75" customHeight="1" x14ac:dyDescent="0.2">
      <c r="A154" s="358" t="s">
        <v>91</v>
      </c>
      <c r="B154" s="143"/>
      <c r="C154" s="143"/>
      <c r="D154" s="143"/>
      <c r="E154" s="143"/>
      <c r="F154" s="143"/>
      <c r="G154" s="241"/>
      <c r="H154" s="143"/>
      <c r="I154" s="143"/>
      <c r="J154" s="143"/>
      <c r="K154" s="143"/>
      <c r="L154" s="143"/>
      <c r="M154" s="241"/>
      <c r="N154" s="24">
        <v>4.9149497101623179E-3</v>
      </c>
      <c r="O154" s="24">
        <v>4.9505752532870671E-3</v>
      </c>
      <c r="P154" s="24">
        <v>4.9432562741118036E-3</v>
      </c>
      <c r="Q154" s="24">
        <v>4.9396526460536066E-3</v>
      </c>
      <c r="R154" s="24">
        <v>4.9337959957861752E-3</v>
      </c>
      <c r="S154" s="241"/>
      <c r="T154" s="24">
        <v>4.8306704164242332E-3</v>
      </c>
      <c r="U154" s="24">
        <v>4.7611953388025157E-3</v>
      </c>
      <c r="V154" s="24">
        <v>4.7330112672766848E-3</v>
      </c>
      <c r="W154" s="24">
        <v>4.7164261482274695E-3</v>
      </c>
      <c r="X154" s="24">
        <v>4.7014787168127561E-3</v>
      </c>
      <c r="Y154" s="208"/>
      <c r="Z154" s="195">
        <v>4.7460662980220976E-3</v>
      </c>
      <c r="AA154" s="143">
        <v>4.7428275378979465E-3</v>
      </c>
      <c r="AB154" s="24">
        <v>4.7179899685088102E-3</v>
      </c>
      <c r="AC154" s="24">
        <v>4.6976683294929853E-3</v>
      </c>
      <c r="AD154" s="24">
        <v>4.6792020798980573E-3</v>
      </c>
      <c r="AE154" s="241"/>
      <c r="AF154" s="195">
        <v>4.7496059014585316E-3</v>
      </c>
      <c r="AG154" s="143">
        <v>4.7380066131481055E-3</v>
      </c>
      <c r="AH154" s="24">
        <v>4.7025768892538121E-3</v>
      </c>
      <c r="AI154" s="24">
        <v>4.673532363191118E-3</v>
      </c>
      <c r="AJ154" s="24">
        <v>4.6592590137795398E-3</v>
      </c>
      <c r="AK154" s="241"/>
      <c r="AL154" s="24"/>
      <c r="AM154" s="24"/>
      <c r="AN154" s="24"/>
      <c r="AO154" s="24"/>
      <c r="AP154" s="24"/>
      <c r="AQ154" s="241"/>
      <c r="AR154" s="24"/>
      <c r="AS154" s="24"/>
      <c r="AT154" s="24"/>
      <c r="AU154" s="24"/>
      <c r="AV154" s="24"/>
      <c r="AW154" s="241"/>
      <c r="AX154" s="24"/>
      <c r="AY154" s="24"/>
      <c r="AZ154" s="24"/>
      <c r="BA154" s="24"/>
      <c r="BB154" s="24"/>
      <c r="BC154" s="241"/>
      <c r="BD154" s="24"/>
      <c r="BE154" s="24"/>
      <c r="BF154" s="24"/>
      <c r="BG154" s="24"/>
      <c r="BH154" s="24"/>
      <c r="BI154" s="241"/>
      <c r="BJ154" s="24"/>
      <c r="BK154" s="24"/>
      <c r="BL154" s="24"/>
      <c r="BM154" s="24"/>
      <c r="BN154" s="24"/>
      <c r="BO154" s="241"/>
      <c r="BP154" s="24"/>
      <c r="BQ154" s="24"/>
      <c r="BR154" s="24"/>
      <c r="BS154" s="24"/>
      <c r="BT154" s="24"/>
      <c r="BU154" s="241"/>
      <c r="BV154" s="24"/>
      <c r="BW154" s="24"/>
      <c r="BX154" s="24"/>
      <c r="BY154" s="24"/>
      <c r="BZ154" s="24"/>
      <c r="CA154" s="241"/>
      <c r="CB154" s="24"/>
      <c r="CC154" s="24"/>
      <c r="CD154" s="24"/>
      <c r="CE154" s="24"/>
      <c r="CF154" s="24"/>
      <c r="CG154" s="241"/>
      <c r="CH154" s="24"/>
      <c r="CI154" s="24"/>
      <c r="CJ154" s="24"/>
      <c r="CK154" s="24"/>
      <c r="CL154" s="24"/>
      <c r="CM154" s="241"/>
    </row>
    <row r="155" spans="1:91" s="281" customFormat="1" ht="12.75" customHeight="1" x14ac:dyDescent="0.2">
      <c r="A155" s="359" t="s">
        <v>1</v>
      </c>
      <c r="B155" s="147">
        <v>1.3140000000000001E-2</v>
      </c>
      <c r="C155" s="147"/>
      <c r="D155" s="147"/>
      <c r="E155" s="147"/>
      <c r="F155" s="147"/>
      <c r="G155" s="241"/>
      <c r="H155" s="147">
        <v>1.163E-2</v>
      </c>
      <c r="I155" s="147"/>
      <c r="J155" s="147"/>
      <c r="K155" s="147"/>
      <c r="L155" s="147"/>
      <c r="M155" s="241"/>
      <c r="N155" s="183">
        <v>1.3922690265661267E-3</v>
      </c>
      <c r="O155" s="183">
        <v>1.3932744722460167E-3</v>
      </c>
      <c r="P155" s="183">
        <v>1.3912972921552181E-3</v>
      </c>
      <c r="Q155" s="183">
        <v>1.390268122788287E-3</v>
      </c>
      <c r="R155" s="183">
        <v>1.3892241309845931E-3</v>
      </c>
      <c r="S155" s="241"/>
      <c r="T155" s="183">
        <v>1.3703036422273477E-3</v>
      </c>
      <c r="U155" s="183">
        <v>1.3482818614146026E-3</v>
      </c>
      <c r="V155" s="183">
        <v>1.3453158677248337E-3</v>
      </c>
      <c r="W155" s="183">
        <v>1.3432352865106222E-3</v>
      </c>
      <c r="X155" s="183">
        <v>1.3412792169441349E-3</v>
      </c>
      <c r="Y155" s="208"/>
      <c r="Z155" s="197">
        <v>1.3483029230208193E-3</v>
      </c>
      <c r="AA155" s="147">
        <v>1.347263479522667E-3</v>
      </c>
      <c r="AB155" s="183">
        <v>1.3442820686190037E-3</v>
      </c>
      <c r="AC155" s="183">
        <v>1.3423338439645664E-3</v>
      </c>
      <c r="AD155" s="183">
        <v>1.3392295624537233E-3</v>
      </c>
      <c r="AE155" s="241"/>
      <c r="AF155" s="197">
        <v>1.3493141752274527E-3</v>
      </c>
      <c r="AG155" s="147">
        <v>1.3462860251841566E-3</v>
      </c>
      <c r="AH155" s="183">
        <v>1.3423073881481688E-3</v>
      </c>
      <c r="AI155" s="183">
        <v>1.3392671819357331E-3</v>
      </c>
      <c r="AJ155" s="183">
        <v>1.3373326681314793E-3</v>
      </c>
      <c r="AK155" s="241"/>
      <c r="AL155" s="183"/>
      <c r="AM155" s="183"/>
      <c r="AN155" s="183"/>
      <c r="AO155" s="183"/>
      <c r="AP155" s="183"/>
      <c r="AQ155" s="241"/>
      <c r="AR155" s="183"/>
      <c r="AS155" s="183"/>
      <c r="AT155" s="183"/>
      <c r="AU155" s="183"/>
      <c r="AV155" s="183"/>
      <c r="AW155" s="241"/>
      <c r="AX155" s="183"/>
      <c r="AY155" s="183"/>
      <c r="AZ155" s="183"/>
      <c r="BA155" s="183"/>
      <c r="BB155" s="183"/>
      <c r="BC155" s="241"/>
      <c r="BD155" s="183"/>
      <c r="BE155" s="183"/>
      <c r="BF155" s="183"/>
      <c r="BG155" s="183"/>
      <c r="BH155" s="183"/>
      <c r="BI155" s="241"/>
      <c r="BJ155" s="183"/>
      <c r="BK155" s="183"/>
      <c r="BL155" s="183"/>
      <c r="BM155" s="183"/>
      <c r="BN155" s="183"/>
      <c r="BO155" s="241"/>
      <c r="BP155" s="183"/>
      <c r="BQ155" s="183"/>
      <c r="BR155" s="183"/>
      <c r="BS155" s="183"/>
      <c r="BT155" s="183"/>
      <c r="BU155" s="241"/>
      <c r="BV155" s="183"/>
      <c r="BW155" s="183"/>
      <c r="BX155" s="183"/>
      <c r="BY155" s="183"/>
      <c r="BZ155" s="183"/>
      <c r="CA155" s="241"/>
      <c r="CB155" s="183"/>
      <c r="CC155" s="183"/>
      <c r="CD155" s="183"/>
      <c r="CE155" s="183"/>
      <c r="CF155" s="183"/>
      <c r="CG155" s="241"/>
      <c r="CH155" s="183"/>
      <c r="CI155" s="183"/>
      <c r="CJ155" s="183"/>
      <c r="CK155" s="183"/>
      <c r="CL155" s="183"/>
      <c r="CM155" s="241"/>
    </row>
    <row r="156" spans="1:91" s="281" customFormat="1" ht="12.75" customHeight="1" x14ac:dyDescent="0.2">
      <c r="A156" s="359" t="s">
        <v>92</v>
      </c>
      <c r="B156" s="147">
        <v>3.957565674333979E-6</v>
      </c>
      <c r="C156" s="147"/>
      <c r="D156" s="147"/>
      <c r="E156" s="147"/>
      <c r="F156" s="147"/>
      <c r="G156" s="241"/>
      <c r="H156" s="147">
        <v>3.5251759166032027E-6</v>
      </c>
      <c r="I156" s="147"/>
      <c r="J156" s="147"/>
      <c r="K156" s="147"/>
      <c r="L156" s="147"/>
      <c r="M156" s="241"/>
      <c r="N156" s="183">
        <v>3.8351410599606007E-7</v>
      </c>
      <c r="O156" s="183">
        <v>3.83115472971367E-7</v>
      </c>
      <c r="P156" s="183">
        <v>3.8241171366621467E-7</v>
      </c>
      <c r="Q156" s="183">
        <v>3.8180363346185095E-7</v>
      </c>
      <c r="R156" s="183">
        <v>3.8130151742013412E-7</v>
      </c>
      <c r="S156" s="241"/>
      <c r="T156" s="183">
        <v>3.7674348166522103E-7</v>
      </c>
      <c r="U156" s="183">
        <v>3.6949724424612943E-7</v>
      </c>
      <c r="V156" s="183">
        <v>3.6846651252972066E-7</v>
      </c>
      <c r="W156" s="183">
        <v>3.6768440508342143E-7</v>
      </c>
      <c r="X156" s="183">
        <v>3.6704640883071527E-7</v>
      </c>
      <c r="Y156" s="208"/>
      <c r="Z156" s="197">
        <v>3.6991310832402785E-7</v>
      </c>
      <c r="AA156" s="147">
        <v>3.6861208815388542E-7</v>
      </c>
      <c r="AB156" s="183">
        <v>3.6739709036096166E-7</v>
      </c>
      <c r="AC156" s="183">
        <v>3.6630110059483144E-7</v>
      </c>
      <c r="AD156" s="183">
        <v>3.653826316322585E-7</v>
      </c>
      <c r="AE156" s="241"/>
      <c r="AF156" s="197">
        <v>3.6984611522023935E-7</v>
      </c>
      <c r="AG156" s="147">
        <v>3.6829824680037903E-7</v>
      </c>
      <c r="AH156" s="183">
        <v>3.6681400033947687E-7</v>
      </c>
      <c r="AI156" s="183">
        <v>3.6540289736861937E-7</v>
      </c>
      <c r="AJ156" s="183">
        <v>3.6424060665675257E-7</v>
      </c>
      <c r="AK156" s="241"/>
      <c r="AL156" s="183"/>
      <c r="AM156" s="183"/>
      <c r="AN156" s="183"/>
      <c r="AO156" s="183"/>
      <c r="AP156" s="183"/>
      <c r="AQ156" s="241"/>
      <c r="AR156" s="183"/>
      <c r="AS156" s="183"/>
      <c r="AT156" s="183"/>
      <c r="AU156" s="183"/>
      <c r="AV156" s="183"/>
      <c r="AW156" s="241"/>
      <c r="AX156" s="183"/>
      <c r="AY156" s="183"/>
      <c r="AZ156" s="183"/>
      <c r="BA156" s="183"/>
      <c r="BB156" s="183"/>
      <c r="BC156" s="241"/>
      <c r="BD156" s="183"/>
      <c r="BE156" s="183"/>
      <c r="BF156" s="183"/>
      <c r="BG156" s="183"/>
      <c r="BH156" s="183"/>
      <c r="BI156" s="241"/>
      <c r="BJ156" s="183"/>
      <c r="BK156" s="183"/>
      <c r="BL156" s="183"/>
      <c r="BM156" s="183"/>
      <c r="BN156" s="183"/>
      <c r="BO156" s="241"/>
      <c r="BP156" s="183"/>
      <c r="BQ156" s="183"/>
      <c r="BR156" s="183"/>
      <c r="BS156" s="183"/>
      <c r="BT156" s="183"/>
      <c r="BU156" s="241"/>
      <c r="BV156" s="183"/>
      <c r="BW156" s="183"/>
      <c r="BX156" s="183"/>
      <c r="BY156" s="183"/>
      <c r="BZ156" s="183"/>
      <c r="CA156" s="241"/>
      <c r="CB156" s="183"/>
      <c r="CC156" s="183"/>
      <c r="CD156" s="183"/>
      <c r="CE156" s="183"/>
      <c r="CF156" s="183"/>
      <c r="CG156" s="241"/>
      <c r="CH156" s="183"/>
      <c r="CI156" s="183"/>
      <c r="CJ156" s="183"/>
      <c r="CK156" s="183"/>
      <c r="CL156" s="183"/>
      <c r="CM156" s="241"/>
    </row>
    <row r="157" spans="1:91" s="281" customFormat="1" ht="12.75" customHeight="1" x14ac:dyDescent="0.2">
      <c r="A157" s="351" t="s">
        <v>124</v>
      </c>
      <c r="B157" s="143">
        <v>5.0440050110000002E-3</v>
      </c>
      <c r="C157" s="143"/>
      <c r="D157" s="143"/>
      <c r="E157" s="143"/>
      <c r="F157" s="143"/>
      <c r="G157" s="241"/>
      <c r="H157" s="143">
        <v>4.3250042700000001E-3</v>
      </c>
      <c r="I157" s="143"/>
      <c r="J157" s="143"/>
      <c r="K157" s="143"/>
      <c r="L157" s="143"/>
      <c r="M157" s="241"/>
      <c r="N157" s="24">
        <v>2.904561245077609E-4</v>
      </c>
      <c r="O157" s="24">
        <v>2.8485611607729041E-4</v>
      </c>
      <c r="P157" s="24">
        <v>2.8406069803887989E-4</v>
      </c>
      <c r="Q157" s="24">
        <v>2.8295456973870958E-4</v>
      </c>
      <c r="R157" s="24">
        <v>2.822455361870786E-4</v>
      </c>
      <c r="S157" s="241"/>
      <c r="T157" s="24">
        <v>2.8366285615742762E-4</v>
      </c>
      <c r="U157" s="24">
        <v>2.7485745958214598E-4</v>
      </c>
      <c r="V157" s="24">
        <v>2.75964793981622E-4</v>
      </c>
      <c r="W157" s="24">
        <v>2.7624838878200587E-4</v>
      </c>
      <c r="X157" s="24">
        <v>2.7635752993412709E-4</v>
      </c>
      <c r="Y157" s="208"/>
      <c r="Z157" s="195">
        <v>2.7786242731096708E-4</v>
      </c>
      <c r="AA157" s="143">
        <v>2.7475373260941099E-4</v>
      </c>
      <c r="AB157" s="24">
        <v>2.7465763098421018E-4</v>
      </c>
      <c r="AC157" s="24">
        <v>2.7436823651228061E-4</v>
      </c>
      <c r="AD157" s="24">
        <v>2.7414699258294668E-4</v>
      </c>
      <c r="AE157" s="241"/>
      <c r="AF157" s="195">
        <v>2.7696448859931919E-4</v>
      </c>
      <c r="AG157" s="143">
        <v>2.7475837378758384E-4</v>
      </c>
      <c r="AH157" s="24">
        <v>2.7536305809030621E-4</v>
      </c>
      <c r="AI157" s="24">
        <v>2.7575501274061361E-4</v>
      </c>
      <c r="AJ157" s="24">
        <v>2.7426822558089124E-4</v>
      </c>
      <c r="AK157" s="241"/>
      <c r="AL157" s="24"/>
      <c r="AM157" s="24"/>
      <c r="AN157" s="24"/>
      <c r="AO157" s="24"/>
      <c r="AP157" s="24"/>
      <c r="AQ157" s="241"/>
      <c r="AR157" s="24"/>
      <c r="AS157" s="24"/>
      <c r="AT157" s="24"/>
      <c r="AU157" s="24"/>
      <c r="AV157" s="24"/>
      <c r="AW157" s="241"/>
      <c r="AX157" s="24"/>
      <c r="AY157" s="24"/>
      <c r="AZ157" s="24"/>
      <c r="BA157" s="24"/>
      <c r="BB157" s="24"/>
      <c r="BC157" s="241"/>
      <c r="BD157" s="24"/>
      <c r="BE157" s="24"/>
      <c r="BF157" s="24"/>
      <c r="BG157" s="24"/>
      <c r="BH157" s="24"/>
      <c r="BI157" s="241"/>
      <c r="BJ157" s="24"/>
      <c r="BK157" s="24"/>
      <c r="BL157" s="24"/>
      <c r="BM157" s="24"/>
      <c r="BN157" s="24"/>
      <c r="BO157" s="241"/>
      <c r="BP157" s="24"/>
      <c r="BQ157" s="24"/>
      <c r="BR157" s="24"/>
      <c r="BS157" s="24"/>
      <c r="BT157" s="24"/>
      <c r="BU157" s="241"/>
      <c r="BV157" s="24"/>
      <c r="BW157" s="24"/>
      <c r="BX157" s="24"/>
      <c r="BY157" s="24"/>
      <c r="BZ157" s="24"/>
      <c r="CA157" s="241"/>
      <c r="CB157" s="24"/>
      <c r="CC157" s="24"/>
      <c r="CD157" s="24"/>
      <c r="CE157" s="24"/>
      <c r="CF157" s="24"/>
      <c r="CG157" s="241"/>
      <c r="CH157" s="24"/>
      <c r="CI157" s="24"/>
      <c r="CJ157" s="24"/>
      <c r="CK157" s="24"/>
      <c r="CL157" s="24"/>
      <c r="CM157" s="241"/>
    </row>
    <row r="158" spans="1:91" s="281" customFormat="1" ht="12.75" customHeight="1" x14ac:dyDescent="0.2">
      <c r="A158" s="351" t="s">
        <v>94</v>
      </c>
      <c r="B158" s="143">
        <v>1.1350000000000001E-2</v>
      </c>
      <c r="C158" s="143"/>
      <c r="D158" s="143"/>
      <c r="E158" s="143"/>
      <c r="F158" s="143"/>
      <c r="G158" s="241"/>
      <c r="H158" s="143">
        <v>9.7579999999999993E-3</v>
      </c>
      <c r="I158" s="143"/>
      <c r="J158" s="143"/>
      <c r="K158" s="143"/>
      <c r="L158" s="143"/>
      <c r="M158" s="241"/>
      <c r="N158" s="24">
        <v>5.3110262435819924E-4</v>
      </c>
      <c r="O158" s="24">
        <v>5.1770198624159249E-4</v>
      </c>
      <c r="P158" s="24">
        <v>5.1641034646997773E-4</v>
      </c>
      <c r="Q158" s="24">
        <v>5.1479928258930312E-4</v>
      </c>
      <c r="R158" s="24">
        <v>5.138829074873174E-4</v>
      </c>
      <c r="S158" s="241"/>
      <c r="T158" s="24">
        <v>5.1721460831807419E-4</v>
      </c>
      <c r="U158" s="24">
        <v>4.9830417162964017E-4</v>
      </c>
      <c r="V158" s="24">
        <v>5.0191784566864064E-4</v>
      </c>
      <c r="W158" s="24">
        <v>5.0328815798372686E-4</v>
      </c>
      <c r="X158" s="24">
        <v>5.0420496141800029E-4</v>
      </c>
      <c r="Y158" s="208"/>
      <c r="Z158" s="195">
        <v>5.0521350624467044E-4</v>
      </c>
      <c r="AA158" s="143">
        <v>4.9929764586318878E-4</v>
      </c>
      <c r="AB158" s="24">
        <v>5.0040499920393419E-4</v>
      </c>
      <c r="AC158" s="24">
        <v>5.008245571334265E-4</v>
      </c>
      <c r="AD158" s="24">
        <v>5.0128592733518008E-4</v>
      </c>
      <c r="AE158" s="241"/>
      <c r="AF158" s="195">
        <v>5.0371728587438481E-4</v>
      </c>
      <c r="AG158" s="143">
        <v>4.9990620756838148E-4</v>
      </c>
      <c r="AH158" s="24">
        <v>5.0301519038726834E-4</v>
      </c>
      <c r="AI158" s="24">
        <v>5.0520078685268026E-4</v>
      </c>
      <c r="AJ158" s="24">
        <v>5.0352525440343061E-4</v>
      </c>
      <c r="AK158" s="241"/>
      <c r="AL158" s="24"/>
      <c r="AM158" s="24"/>
      <c r="AN158" s="24"/>
      <c r="AO158" s="24"/>
      <c r="AP158" s="24"/>
      <c r="AQ158" s="241"/>
      <c r="AR158" s="24"/>
      <c r="AS158" s="24"/>
      <c r="AT158" s="24"/>
      <c r="AU158" s="24"/>
      <c r="AV158" s="24"/>
      <c r="AW158" s="241"/>
      <c r="AX158" s="24"/>
      <c r="AY158" s="24"/>
      <c r="AZ158" s="24"/>
      <c r="BA158" s="24"/>
      <c r="BB158" s="24"/>
      <c r="BC158" s="241"/>
      <c r="BD158" s="24"/>
      <c r="BE158" s="24"/>
      <c r="BF158" s="24"/>
      <c r="BG158" s="24"/>
      <c r="BH158" s="24"/>
      <c r="BI158" s="241"/>
      <c r="BJ158" s="24"/>
      <c r="BK158" s="24"/>
      <c r="BL158" s="24"/>
      <c r="BM158" s="24"/>
      <c r="BN158" s="24"/>
      <c r="BO158" s="241"/>
      <c r="BP158" s="24"/>
      <c r="BQ158" s="24"/>
      <c r="BR158" s="24"/>
      <c r="BS158" s="24"/>
      <c r="BT158" s="24"/>
      <c r="BU158" s="241"/>
      <c r="BV158" s="24"/>
      <c r="BW158" s="24"/>
      <c r="BX158" s="24"/>
      <c r="BY158" s="24"/>
      <c r="BZ158" s="24"/>
      <c r="CA158" s="241"/>
      <c r="CB158" s="24"/>
      <c r="CC158" s="24"/>
      <c r="CD158" s="24"/>
      <c r="CE158" s="24"/>
      <c r="CF158" s="24"/>
      <c r="CG158" s="241"/>
      <c r="CH158" s="24"/>
      <c r="CI158" s="24"/>
      <c r="CJ158" s="24"/>
      <c r="CK158" s="24"/>
      <c r="CL158" s="24"/>
      <c r="CM158" s="241"/>
    </row>
    <row r="159" spans="1:91" s="281" customFormat="1" ht="12.75" customHeight="1" x14ac:dyDescent="0.2">
      <c r="A159" s="351" t="s">
        <v>95</v>
      </c>
      <c r="B159" s="143"/>
      <c r="C159" s="143"/>
      <c r="D159" s="143"/>
      <c r="E159" s="143"/>
      <c r="F159" s="143"/>
      <c r="G159" s="241"/>
      <c r="H159" s="143"/>
      <c r="I159" s="143"/>
      <c r="J159" s="143"/>
      <c r="K159" s="143"/>
      <c r="L159" s="143"/>
      <c r="M159" s="241"/>
      <c r="N159" s="24">
        <v>1.3864779075547631E-2</v>
      </c>
      <c r="O159" s="24">
        <v>1.3762211127687773E-2</v>
      </c>
      <c r="P159" s="24">
        <v>1.3735735049395528E-2</v>
      </c>
      <c r="Q159" s="24">
        <v>1.3708343748560737E-2</v>
      </c>
      <c r="R159" s="24">
        <v>1.3686408101669812E-2</v>
      </c>
      <c r="S159" s="241"/>
      <c r="T159" s="24">
        <v>1.3575408141435368E-2</v>
      </c>
      <c r="U159" s="24">
        <v>1.3239367720178433E-2</v>
      </c>
      <c r="V159" s="24">
        <v>1.322340473314693E-2</v>
      </c>
      <c r="W159" s="24">
        <v>1.3200812307528257E-2</v>
      </c>
      <c r="X159" s="24">
        <v>1.3183744488098913E-2</v>
      </c>
      <c r="Y159" s="208"/>
      <c r="Z159" s="195">
        <v>1.330588943223565E-2</v>
      </c>
      <c r="AA159" s="143">
        <v>1.3209183272950299E-2</v>
      </c>
      <c r="AB159" s="24">
        <v>1.3168463118167575E-2</v>
      </c>
      <c r="AC159" s="24">
        <v>1.3132366073617875E-2</v>
      </c>
      <c r="AD159" s="24">
        <v>1.3099845494543605E-2</v>
      </c>
      <c r="AE159" s="241"/>
      <c r="AF159" s="195">
        <v>1.3295295685662227E-2</v>
      </c>
      <c r="AG159" s="143">
        <v>1.3202604959305968E-2</v>
      </c>
      <c r="AH159" s="24">
        <v>1.3163014327891135E-2</v>
      </c>
      <c r="AI159" s="24">
        <v>1.3126218662323965E-2</v>
      </c>
      <c r="AJ159" s="24">
        <v>1.307355211090417E-2</v>
      </c>
      <c r="AK159" s="241"/>
      <c r="AL159" s="24"/>
      <c r="AM159" s="24"/>
      <c r="AN159" s="24"/>
      <c r="AO159" s="24"/>
      <c r="AP159" s="24"/>
      <c r="AQ159" s="241"/>
      <c r="AR159" s="24"/>
      <c r="AS159" s="24"/>
      <c r="AT159" s="24"/>
      <c r="AU159" s="24"/>
      <c r="AV159" s="24"/>
      <c r="AW159" s="241"/>
      <c r="AX159" s="24"/>
      <c r="AY159" s="24"/>
      <c r="AZ159" s="24"/>
      <c r="BA159" s="24"/>
      <c r="BB159" s="24"/>
      <c r="BC159" s="241"/>
      <c r="BD159" s="24"/>
      <c r="BE159" s="24"/>
      <c r="BF159" s="24"/>
      <c r="BG159" s="24"/>
      <c r="BH159" s="24"/>
      <c r="BI159" s="241"/>
      <c r="BJ159" s="24"/>
      <c r="BK159" s="24"/>
      <c r="BL159" s="24"/>
      <c r="BM159" s="24"/>
      <c r="BN159" s="24"/>
      <c r="BO159" s="241"/>
      <c r="BP159" s="24"/>
      <c r="BQ159" s="24"/>
      <c r="BR159" s="24"/>
      <c r="BS159" s="24"/>
      <c r="BT159" s="24"/>
      <c r="BU159" s="241"/>
      <c r="BV159" s="24"/>
      <c r="BW159" s="24"/>
      <c r="BX159" s="24"/>
      <c r="BY159" s="24"/>
      <c r="BZ159" s="24"/>
      <c r="CA159" s="241"/>
      <c r="CB159" s="24"/>
      <c r="CC159" s="24"/>
      <c r="CD159" s="24"/>
      <c r="CE159" s="24"/>
      <c r="CF159" s="24"/>
      <c r="CG159" s="241"/>
      <c r="CH159" s="24"/>
      <c r="CI159" s="24"/>
      <c r="CJ159" s="24"/>
      <c r="CK159" s="24"/>
      <c r="CL159" s="24"/>
      <c r="CM159" s="241"/>
    </row>
    <row r="160" spans="1:91" s="281" customFormat="1" ht="12.75" customHeight="1" x14ac:dyDescent="0.2">
      <c r="A160" s="351" t="s">
        <v>96</v>
      </c>
      <c r="B160" s="143">
        <v>7.6540000000000009E-5</v>
      </c>
      <c r="C160" s="143"/>
      <c r="D160" s="143"/>
      <c r="E160" s="143"/>
      <c r="F160" s="143"/>
      <c r="G160" s="241"/>
      <c r="H160" s="143">
        <v>6.8579999999999997E-5</v>
      </c>
      <c r="I160" s="143"/>
      <c r="J160" s="143"/>
      <c r="K160" s="143"/>
      <c r="L160" s="143"/>
      <c r="M160" s="241"/>
      <c r="N160" s="24">
        <v>8.2946027566902925E-6</v>
      </c>
      <c r="O160" s="24">
        <v>8.279631070533041E-6</v>
      </c>
      <c r="P160" s="24">
        <v>8.2687668686176759E-6</v>
      </c>
      <c r="Q160" s="24">
        <v>8.2595929194141533E-6</v>
      </c>
      <c r="R160" s="24">
        <v>8.2503310701885596E-6</v>
      </c>
      <c r="S160" s="241"/>
      <c r="T160" s="24">
        <v>8.1718107715309724E-6</v>
      </c>
      <c r="U160" s="24">
        <v>8.0086742317112183E-6</v>
      </c>
      <c r="V160" s="24">
        <v>7.9748724262974714E-6</v>
      </c>
      <c r="W160" s="24">
        <v>7.948392272449677E-6</v>
      </c>
      <c r="X160" s="24">
        <v>7.9286505240239792E-6</v>
      </c>
      <c r="Y160" s="208"/>
      <c r="Z160" s="195">
        <v>8.0438072009891903E-6</v>
      </c>
      <c r="AA160" s="143">
        <v>7.9965638595276347E-6</v>
      </c>
      <c r="AB160" s="24">
        <v>7.9626707948481321E-6</v>
      </c>
      <c r="AC160" s="24">
        <v>7.9339732118680632E-6</v>
      </c>
      <c r="AD160" s="24">
        <v>7.9073554299918865E-6</v>
      </c>
      <c r="AE160" s="241"/>
      <c r="AF160" s="195">
        <v>8.0488741053041599E-6</v>
      </c>
      <c r="AG160" s="143">
        <v>7.989697451092901E-6</v>
      </c>
      <c r="AH160" s="24">
        <v>7.9418186750346216E-6</v>
      </c>
      <c r="AI160" s="24">
        <v>7.8995759543901565E-6</v>
      </c>
      <c r="AJ160" s="24">
        <v>7.8749589350778887E-6</v>
      </c>
      <c r="AK160" s="241"/>
      <c r="AL160" s="24"/>
      <c r="AM160" s="24"/>
      <c r="AN160" s="24"/>
      <c r="AO160" s="24"/>
      <c r="AP160" s="24"/>
      <c r="AQ160" s="241"/>
      <c r="AR160" s="24"/>
      <c r="AS160" s="24"/>
      <c r="AT160" s="24"/>
      <c r="AU160" s="24"/>
      <c r="AV160" s="24"/>
      <c r="AW160" s="241"/>
      <c r="AX160" s="24"/>
      <c r="AY160" s="24"/>
      <c r="AZ160" s="24"/>
      <c r="BA160" s="24"/>
      <c r="BB160" s="24"/>
      <c r="BC160" s="241"/>
      <c r="BD160" s="24"/>
      <c r="BE160" s="24"/>
      <c r="BF160" s="24"/>
      <c r="BG160" s="24"/>
      <c r="BH160" s="24"/>
      <c r="BI160" s="241"/>
      <c r="BJ160" s="24"/>
      <c r="BK160" s="24"/>
      <c r="BL160" s="24"/>
      <c r="BM160" s="24"/>
      <c r="BN160" s="24"/>
      <c r="BO160" s="241"/>
      <c r="BP160" s="24"/>
      <c r="BQ160" s="24"/>
      <c r="BR160" s="24"/>
      <c r="BS160" s="24"/>
      <c r="BT160" s="24"/>
      <c r="BU160" s="241"/>
      <c r="BV160" s="24"/>
      <c r="BW160" s="24"/>
      <c r="BX160" s="24"/>
      <c r="BY160" s="24"/>
      <c r="BZ160" s="24"/>
      <c r="CA160" s="241"/>
      <c r="CB160" s="24"/>
      <c r="CC160" s="24"/>
      <c r="CD160" s="24"/>
      <c r="CE160" s="24"/>
      <c r="CF160" s="24"/>
      <c r="CG160" s="241"/>
      <c r="CH160" s="24"/>
      <c r="CI160" s="24"/>
      <c r="CJ160" s="24"/>
      <c r="CK160" s="24"/>
      <c r="CL160" s="24"/>
      <c r="CM160" s="241"/>
    </row>
    <row r="161" spans="1:91" s="281" customFormat="1" ht="12.75" customHeight="1" x14ac:dyDescent="0.2">
      <c r="A161" s="351" t="s">
        <v>97</v>
      </c>
      <c r="B161" s="143">
        <v>1.061E-5</v>
      </c>
      <c r="C161" s="143"/>
      <c r="D161" s="143"/>
      <c r="E161" s="143"/>
      <c r="F161" s="143"/>
      <c r="G161" s="241"/>
      <c r="H161" s="143">
        <v>8.7520000000000002E-6</v>
      </c>
      <c r="I161" s="143"/>
      <c r="J161" s="143"/>
      <c r="K161" s="143"/>
      <c r="L161" s="143"/>
      <c r="M161" s="241"/>
      <c r="N161" s="24">
        <v>3.4886741125450073E-9</v>
      </c>
      <c r="O161" s="24">
        <v>3.5697032242972244E-9</v>
      </c>
      <c r="P161" s="24">
        <v>3.636777105878054E-9</v>
      </c>
      <c r="Q161" s="24">
        <v>3.6967129365651143E-9</v>
      </c>
      <c r="R161" s="24">
        <v>3.7466044598043816E-9</v>
      </c>
      <c r="S161" s="241"/>
      <c r="T161" s="24">
        <v>3.6618114118206717E-9</v>
      </c>
      <c r="U161" s="24">
        <v>3.9228200745312102E-9</v>
      </c>
      <c r="V161" s="24">
        <v>4.1359710877637079E-9</v>
      </c>
      <c r="W161" s="24">
        <v>4.2927519357435524E-9</v>
      </c>
      <c r="X161" s="24">
        <v>4.4109182302189668E-9</v>
      </c>
      <c r="Y161" s="208"/>
      <c r="Z161" s="195">
        <v>3.8928746115704959E-9</v>
      </c>
      <c r="AA161" s="143">
        <v>4.3378483375573914E-9</v>
      </c>
      <c r="AB161" s="24">
        <v>4.7029868204215441E-9</v>
      </c>
      <c r="AC161" s="24">
        <v>5.0162475614622214E-9</v>
      </c>
      <c r="AD161" s="24">
        <v>5.2839057344608068E-9</v>
      </c>
      <c r="AE161" s="241"/>
      <c r="AF161" s="195">
        <v>3.9479192361918127E-9</v>
      </c>
      <c r="AG161" s="143">
        <v>4.545965813121837E-9</v>
      </c>
      <c r="AH161" s="24">
        <v>5.1061693118453072E-9</v>
      </c>
      <c r="AI161" s="24">
        <v>5.631123401268243E-9</v>
      </c>
      <c r="AJ161" s="24">
        <v>6.1505299748245825E-9</v>
      </c>
      <c r="AK161" s="241"/>
      <c r="AL161" s="24"/>
      <c r="AM161" s="24"/>
      <c r="AN161" s="24"/>
      <c r="AO161" s="24"/>
      <c r="AP161" s="24"/>
      <c r="AQ161" s="241"/>
      <c r="AR161" s="24"/>
      <c r="AS161" s="24"/>
      <c r="AT161" s="24"/>
      <c r="AU161" s="24"/>
      <c r="AV161" s="24"/>
      <c r="AW161" s="241"/>
      <c r="AX161" s="24"/>
      <c r="AY161" s="24"/>
      <c r="AZ161" s="24"/>
      <c r="BA161" s="24"/>
      <c r="BB161" s="24"/>
      <c r="BC161" s="241"/>
      <c r="BD161" s="24"/>
      <c r="BE161" s="24"/>
      <c r="BF161" s="24"/>
      <c r="BG161" s="24"/>
      <c r="BH161" s="24"/>
      <c r="BI161" s="241"/>
      <c r="BJ161" s="24"/>
      <c r="BK161" s="24"/>
      <c r="BL161" s="24"/>
      <c r="BM161" s="24"/>
      <c r="BN161" s="24"/>
      <c r="BO161" s="241"/>
      <c r="BP161" s="24"/>
      <c r="BQ161" s="24"/>
      <c r="BR161" s="24"/>
      <c r="BS161" s="24"/>
      <c r="BT161" s="24"/>
      <c r="BU161" s="241"/>
      <c r="BV161" s="24"/>
      <c r="BW161" s="24"/>
      <c r="BX161" s="24"/>
      <c r="BY161" s="24"/>
      <c r="BZ161" s="24"/>
      <c r="CA161" s="241"/>
      <c r="CB161" s="24"/>
      <c r="CC161" s="24"/>
      <c r="CD161" s="24"/>
      <c r="CE161" s="24"/>
      <c r="CF161" s="24"/>
      <c r="CG161" s="241"/>
      <c r="CH161" s="24"/>
      <c r="CI161" s="24"/>
      <c r="CJ161" s="24"/>
      <c r="CK161" s="24"/>
      <c r="CL161" s="24"/>
      <c r="CM161" s="241"/>
    </row>
    <row r="162" spans="1:91" s="281" customFormat="1" ht="12.75" customHeight="1" x14ac:dyDescent="0.2">
      <c r="A162" s="351" t="s">
        <v>125</v>
      </c>
      <c r="B162" s="143">
        <v>5.4646034108999991E-4</v>
      </c>
      <c r="C162" s="143"/>
      <c r="D162" s="143"/>
      <c r="E162" s="143"/>
      <c r="F162" s="143"/>
      <c r="G162" s="241"/>
      <c r="H162" s="143">
        <v>4.8903654463999997E-4</v>
      </c>
      <c r="I162" s="143"/>
      <c r="J162" s="143"/>
      <c r="K162" s="143"/>
      <c r="L162" s="143"/>
      <c r="M162" s="241"/>
      <c r="N162" s="24">
        <v>3.7284204384558551E-5</v>
      </c>
      <c r="O162" s="24">
        <v>3.6354161696142117E-5</v>
      </c>
      <c r="P162" s="24">
        <v>3.6284753319564952E-5</v>
      </c>
      <c r="Q162" s="24">
        <v>3.6183978329576879E-5</v>
      </c>
      <c r="R162" s="24">
        <v>3.6112826276069622E-5</v>
      </c>
      <c r="S162" s="241"/>
      <c r="T162" s="24">
        <v>3.6615113453296732E-5</v>
      </c>
      <c r="U162" s="24">
        <v>3.525437000688464E-5</v>
      </c>
      <c r="V162" s="24">
        <v>3.5295287006993462E-5</v>
      </c>
      <c r="W162" s="24">
        <v>3.5253175088339466E-5</v>
      </c>
      <c r="X162" s="24">
        <v>3.5224332724177176E-5</v>
      </c>
      <c r="Y162" s="208"/>
      <c r="Z162" s="195">
        <v>3.5965080269332046E-5</v>
      </c>
      <c r="AA162" s="143">
        <v>3.5283900346786283E-5</v>
      </c>
      <c r="AB162" s="24">
        <v>3.5224391079282334E-5</v>
      </c>
      <c r="AC162" s="24">
        <v>3.514574089074737E-5</v>
      </c>
      <c r="AD162" s="24">
        <v>3.5083013713360155E-5</v>
      </c>
      <c r="AE162" s="241"/>
      <c r="AF162" s="195">
        <v>3.5905360228420955E-5</v>
      </c>
      <c r="AG162" s="143">
        <v>3.5274494242325155E-5</v>
      </c>
      <c r="AH162" s="24">
        <v>3.5245071114886012E-5</v>
      </c>
      <c r="AI162" s="24">
        <v>3.5194021158157307E-5</v>
      </c>
      <c r="AJ162" s="24">
        <v>3.5025712819715794E-5</v>
      </c>
      <c r="AK162" s="241"/>
      <c r="AL162" s="24"/>
      <c r="AM162" s="24"/>
      <c r="AN162" s="24"/>
      <c r="AO162" s="24"/>
      <c r="AP162" s="24"/>
      <c r="AQ162" s="241"/>
      <c r="AR162" s="24"/>
      <c r="AS162" s="24"/>
      <c r="AT162" s="24"/>
      <c r="AU162" s="24"/>
      <c r="AV162" s="24"/>
      <c r="AW162" s="241"/>
      <c r="AX162" s="24"/>
      <c r="AY162" s="24"/>
      <c r="AZ162" s="24"/>
      <c r="BA162" s="24"/>
      <c r="BB162" s="24"/>
      <c r="BC162" s="241"/>
      <c r="BD162" s="24"/>
      <c r="BE162" s="24"/>
      <c r="BF162" s="24"/>
      <c r="BG162" s="24"/>
      <c r="BH162" s="24"/>
      <c r="BI162" s="241"/>
      <c r="BJ162" s="24"/>
      <c r="BK162" s="24"/>
      <c r="BL162" s="24"/>
      <c r="BM162" s="24"/>
      <c r="BN162" s="24"/>
      <c r="BO162" s="241"/>
      <c r="BP162" s="24"/>
      <c r="BQ162" s="24"/>
      <c r="BR162" s="24"/>
      <c r="BS162" s="24"/>
      <c r="BT162" s="24"/>
      <c r="BU162" s="241"/>
      <c r="BV162" s="24"/>
      <c r="BW162" s="24"/>
      <c r="BX162" s="24"/>
      <c r="BY162" s="24"/>
      <c r="BZ162" s="24"/>
      <c r="CA162" s="241"/>
      <c r="CB162" s="24"/>
      <c r="CC162" s="24"/>
      <c r="CD162" s="24"/>
      <c r="CE162" s="24"/>
      <c r="CF162" s="24"/>
      <c r="CG162" s="241"/>
      <c r="CH162" s="24"/>
      <c r="CI162" s="24"/>
      <c r="CJ162" s="24"/>
      <c r="CK162" s="24"/>
      <c r="CL162" s="24"/>
      <c r="CM162" s="241"/>
    </row>
    <row r="163" spans="1:91" s="281" customFormat="1" ht="12.75" customHeight="1" x14ac:dyDescent="0.2">
      <c r="A163" s="351" t="s">
        <v>126</v>
      </c>
      <c r="B163" s="143">
        <v>2.0856900000000003E-4</v>
      </c>
      <c r="C163" s="143"/>
      <c r="D163" s="143"/>
      <c r="E163" s="143"/>
      <c r="F163" s="143"/>
      <c r="G163" s="241"/>
      <c r="H163" s="143">
        <v>1.8890899999999999E-4</v>
      </c>
      <c r="I163" s="143"/>
      <c r="J163" s="143"/>
      <c r="K163" s="143"/>
      <c r="L163" s="143"/>
      <c r="M163" s="241"/>
      <c r="N163" s="24">
        <v>1.377066088919715E-5</v>
      </c>
      <c r="O163" s="24">
        <v>1.3486656844052613E-5</v>
      </c>
      <c r="P163" s="24">
        <v>1.3456875462729193E-5</v>
      </c>
      <c r="Q163" s="24">
        <v>1.3425589217400846E-5</v>
      </c>
      <c r="R163" s="24">
        <v>1.3395161113230135E-5</v>
      </c>
      <c r="S163" s="241"/>
      <c r="T163" s="24">
        <v>1.3537999852224199E-5</v>
      </c>
      <c r="U163" s="24">
        <v>1.309173685760811E-5</v>
      </c>
      <c r="V163" s="24">
        <v>1.3102076246340221E-5</v>
      </c>
      <c r="W163" s="24">
        <v>1.3091293123706281E-5</v>
      </c>
      <c r="X163" s="24">
        <v>1.3071721167966367E-5</v>
      </c>
      <c r="Y163" s="208"/>
      <c r="Z163" s="195">
        <v>1.3324993724394179E-5</v>
      </c>
      <c r="AA163" s="143">
        <v>1.3111564181932177E-5</v>
      </c>
      <c r="AB163" s="24">
        <v>1.3091747020948022E-5</v>
      </c>
      <c r="AC163" s="24">
        <v>1.3062248635121663E-5</v>
      </c>
      <c r="AD163" s="24">
        <v>1.3040235276528486E-5</v>
      </c>
      <c r="AE163" s="241"/>
      <c r="AF163" s="195">
        <v>1.3305097968032301E-5</v>
      </c>
      <c r="AG163" s="143">
        <v>1.3111785664293544E-5</v>
      </c>
      <c r="AH163" s="24">
        <v>1.3091998065179869E-5</v>
      </c>
      <c r="AI163" s="24">
        <v>1.308160976291072E-5</v>
      </c>
      <c r="AJ163" s="24">
        <v>1.3021239097782796E-5</v>
      </c>
      <c r="AK163" s="241"/>
      <c r="AL163" s="24"/>
      <c r="AM163" s="24"/>
      <c r="AN163" s="24"/>
      <c r="AO163" s="24"/>
      <c r="AP163" s="24"/>
      <c r="AQ163" s="241"/>
      <c r="AR163" s="24"/>
      <c r="AS163" s="24"/>
      <c r="AT163" s="24"/>
      <c r="AU163" s="24"/>
      <c r="AV163" s="24"/>
      <c r="AW163" s="241"/>
      <c r="AX163" s="24"/>
      <c r="AY163" s="24"/>
      <c r="AZ163" s="24"/>
      <c r="BA163" s="24"/>
      <c r="BB163" s="24"/>
      <c r="BC163" s="241"/>
      <c r="BD163" s="24"/>
      <c r="BE163" s="24"/>
      <c r="BF163" s="24"/>
      <c r="BG163" s="24"/>
      <c r="BH163" s="24"/>
      <c r="BI163" s="241"/>
      <c r="BJ163" s="24"/>
      <c r="BK163" s="24"/>
      <c r="BL163" s="24"/>
      <c r="BM163" s="24"/>
      <c r="BN163" s="24"/>
      <c r="BO163" s="241"/>
      <c r="BP163" s="24"/>
      <c r="BQ163" s="24"/>
      <c r="BR163" s="24"/>
      <c r="BS163" s="24"/>
      <c r="BT163" s="24"/>
      <c r="BU163" s="241"/>
      <c r="BV163" s="24"/>
      <c r="BW163" s="24"/>
      <c r="BX163" s="24"/>
      <c r="BY163" s="24"/>
      <c r="BZ163" s="24"/>
      <c r="CA163" s="241"/>
      <c r="CB163" s="24"/>
      <c r="CC163" s="24"/>
      <c r="CD163" s="24"/>
      <c r="CE163" s="24"/>
      <c r="CF163" s="24"/>
      <c r="CG163" s="241"/>
      <c r="CH163" s="24"/>
      <c r="CI163" s="24"/>
      <c r="CJ163" s="24"/>
      <c r="CK163" s="24"/>
      <c r="CL163" s="24"/>
      <c r="CM163" s="241"/>
    </row>
    <row r="164" spans="1:91" s="281" customFormat="1" ht="12.75" customHeight="1" x14ac:dyDescent="0.2">
      <c r="A164" s="351" t="s">
        <v>127</v>
      </c>
      <c r="B164" s="143"/>
      <c r="C164" s="143"/>
      <c r="D164" s="143"/>
      <c r="E164" s="143"/>
      <c r="F164" s="143"/>
      <c r="G164" s="241"/>
      <c r="H164" s="143"/>
      <c r="I164" s="143"/>
      <c r="J164" s="143"/>
      <c r="K164" s="143"/>
      <c r="L164" s="143"/>
      <c r="M164" s="241"/>
      <c r="N164" s="24">
        <v>1.5322960838357084E-3</v>
      </c>
      <c r="O164" s="24">
        <v>1.5147984122157877E-3</v>
      </c>
      <c r="P164" s="24">
        <v>1.5122231315668399E-3</v>
      </c>
      <c r="Q164" s="24">
        <v>1.5091910578958606E-3</v>
      </c>
      <c r="R164" s="24">
        <v>1.5068431070852323E-3</v>
      </c>
      <c r="S164" s="241"/>
      <c r="T164" s="24">
        <v>1.4985320560474543E-3</v>
      </c>
      <c r="U164" s="24">
        <v>1.4561044019639304E-3</v>
      </c>
      <c r="V164" s="24">
        <v>1.4568420530417995E-3</v>
      </c>
      <c r="W164" s="24">
        <v>1.4558550134362335E-3</v>
      </c>
      <c r="X164" s="24">
        <v>1.4548028493998838E-3</v>
      </c>
      <c r="Y164" s="208"/>
      <c r="Z164" s="195">
        <v>1.469530159126252E-3</v>
      </c>
      <c r="AA164" s="143">
        <v>1.4577850938413417E-3</v>
      </c>
      <c r="AB164" s="24">
        <v>1.455605427426515E-3</v>
      </c>
      <c r="AC164" s="24">
        <v>1.4529613574835536E-3</v>
      </c>
      <c r="AD164" s="24">
        <v>1.4509487126599077E-3</v>
      </c>
      <c r="AE164" s="241"/>
      <c r="AF164" s="195">
        <v>1.4691420760371255E-3</v>
      </c>
      <c r="AG164" s="143">
        <v>1.462410696450041E-3</v>
      </c>
      <c r="AH164" s="24">
        <v>1.4646354012409564E-3</v>
      </c>
      <c r="AI164" s="24">
        <v>1.4654923636835222E-3</v>
      </c>
      <c r="AJ164" s="24">
        <v>1.4620636955929569E-3</v>
      </c>
      <c r="AK164" s="241"/>
      <c r="AL164" s="24"/>
      <c r="AM164" s="24"/>
      <c r="AN164" s="24"/>
      <c r="AO164" s="24"/>
      <c r="AP164" s="24"/>
      <c r="AQ164" s="241"/>
      <c r="AR164" s="24"/>
      <c r="AS164" s="24"/>
      <c r="AT164" s="24"/>
      <c r="AU164" s="24"/>
      <c r="AV164" s="24"/>
      <c r="AW164" s="241"/>
      <c r="AX164" s="24"/>
      <c r="AY164" s="24"/>
      <c r="AZ164" s="24"/>
      <c r="BA164" s="24"/>
      <c r="BB164" s="24"/>
      <c r="BC164" s="241"/>
      <c r="BD164" s="24"/>
      <c r="BE164" s="24"/>
      <c r="BF164" s="24"/>
      <c r="BG164" s="24"/>
      <c r="BH164" s="24"/>
      <c r="BI164" s="241"/>
      <c r="BJ164" s="24"/>
      <c r="BK164" s="24"/>
      <c r="BL164" s="24"/>
      <c r="BM164" s="24"/>
      <c r="BN164" s="24"/>
      <c r="BO164" s="241"/>
      <c r="BP164" s="24"/>
      <c r="BQ164" s="24"/>
      <c r="BR164" s="24"/>
      <c r="BS164" s="24"/>
      <c r="BT164" s="24"/>
      <c r="BU164" s="241"/>
      <c r="BV164" s="24"/>
      <c r="BW164" s="24"/>
      <c r="BX164" s="24"/>
      <c r="BY164" s="24"/>
      <c r="BZ164" s="24"/>
      <c r="CA164" s="241"/>
      <c r="CB164" s="24"/>
      <c r="CC164" s="24"/>
      <c r="CD164" s="24"/>
      <c r="CE164" s="24"/>
      <c r="CF164" s="24"/>
      <c r="CG164" s="241"/>
      <c r="CH164" s="24"/>
      <c r="CI164" s="24"/>
      <c r="CJ164" s="24"/>
      <c r="CK164" s="24"/>
      <c r="CL164" s="24"/>
      <c r="CM164" s="241"/>
    </row>
    <row r="165" spans="1:91" s="281" customFormat="1" ht="12.75" customHeight="1" x14ac:dyDescent="0.2">
      <c r="A165" s="360" t="s">
        <v>34</v>
      </c>
      <c r="B165" s="143">
        <v>3.8800000000000002E-3</v>
      </c>
      <c r="C165" s="143"/>
      <c r="D165" s="143"/>
      <c r="E165" s="143"/>
      <c r="F165" s="143"/>
      <c r="G165" s="241"/>
      <c r="H165" s="143">
        <v>3.4759999999999999E-3</v>
      </c>
      <c r="I165" s="143"/>
      <c r="J165" s="143"/>
      <c r="K165" s="143"/>
      <c r="L165" s="143"/>
      <c r="M165" s="241"/>
      <c r="N165" s="24">
        <v>2.9435687824598501E-4</v>
      </c>
      <c r="O165" s="24">
        <v>2.8945702244651629E-4</v>
      </c>
      <c r="P165" s="24">
        <v>2.8906176666632501E-4</v>
      </c>
      <c r="Q165" s="24">
        <v>2.8845563065621721E-4</v>
      </c>
      <c r="R165" s="24">
        <v>2.8804647208319857E-4</v>
      </c>
      <c r="S165" s="241"/>
      <c r="T165" s="24">
        <v>2.8966418597740142E-4</v>
      </c>
      <c r="U165" s="24">
        <v>2.8125879779657733E-4</v>
      </c>
      <c r="V165" s="24">
        <v>2.8166613260320687E-4</v>
      </c>
      <c r="W165" s="24">
        <v>2.8144929979455628E-4</v>
      </c>
      <c r="X165" s="24">
        <v>2.8125855018992595E-4</v>
      </c>
      <c r="Y165" s="208"/>
      <c r="Z165" s="195">
        <v>2.8506404529742837E-4</v>
      </c>
      <c r="AA165" s="143">
        <v>2.817551018422682E-4</v>
      </c>
      <c r="AB165" s="24">
        <v>2.8145905811710392E-4</v>
      </c>
      <c r="AC165" s="24">
        <v>2.8106990324444349E-4</v>
      </c>
      <c r="AD165" s="24">
        <v>2.8064810696378997E-4</v>
      </c>
      <c r="AE165" s="241"/>
      <c r="AF165" s="195">
        <v>2.8476630517958174E-4</v>
      </c>
      <c r="AG165" s="143">
        <v>2.8165984003852791E-4</v>
      </c>
      <c r="AH165" s="24">
        <v>2.8156447821438865E-4</v>
      </c>
      <c r="AI165" s="24">
        <v>2.8135613015572948E-4</v>
      </c>
      <c r="AJ165" s="24">
        <v>2.8036974336369009E-4</v>
      </c>
      <c r="AK165" s="241"/>
      <c r="AL165" s="24"/>
      <c r="AM165" s="24"/>
      <c r="AN165" s="24"/>
      <c r="AO165" s="24"/>
      <c r="AP165" s="24"/>
      <c r="AQ165" s="241"/>
      <c r="AR165" s="24"/>
      <c r="AS165" s="24"/>
      <c r="AT165" s="24"/>
      <c r="AU165" s="24"/>
      <c r="AV165" s="24"/>
      <c r="AW165" s="241"/>
      <c r="AX165" s="24"/>
      <c r="AY165" s="24"/>
      <c r="AZ165" s="24"/>
      <c r="BA165" s="24"/>
      <c r="BB165" s="24"/>
      <c r="BC165" s="241"/>
      <c r="BD165" s="24"/>
      <c r="BE165" s="24"/>
      <c r="BF165" s="24"/>
      <c r="BG165" s="24"/>
      <c r="BH165" s="24"/>
      <c r="BI165" s="241"/>
      <c r="BJ165" s="24"/>
      <c r="BK165" s="24"/>
      <c r="BL165" s="24"/>
      <c r="BM165" s="24"/>
      <c r="BN165" s="24"/>
      <c r="BO165" s="241"/>
      <c r="BP165" s="24"/>
      <c r="BQ165" s="24"/>
      <c r="BR165" s="24"/>
      <c r="BS165" s="24"/>
      <c r="BT165" s="24"/>
      <c r="BU165" s="241"/>
      <c r="BV165" s="24"/>
      <c r="BW165" s="24"/>
      <c r="BX165" s="24"/>
      <c r="BY165" s="24"/>
      <c r="BZ165" s="24"/>
      <c r="CA165" s="241"/>
      <c r="CB165" s="24"/>
      <c r="CC165" s="24"/>
      <c r="CD165" s="24"/>
      <c r="CE165" s="24"/>
      <c r="CF165" s="24"/>
      <c r="CG165" s="241"/>
      <c r="CH165" s="24"/>
      <c r="CI165" s="24"/>
      <c r="CJ165" s="24"/>
      <c r="CK165" s="24"/>
      <c r="CL165" s="24"/>
      <c r="CM165" s="241"/>
    </row>
    <row r="166" spans="1:91" s="281" customFormat="1" ht="12.75" customHeight="1" x14ac:dyDescent="0.2">
      <c r="A166" s="360" t="s">
        <v>128</v>
      </c>
      <c r="B166" s="143">
        <v>1.3086294724259234E-3</v>
      </c>
      <c r="C166" s="143"/>
      <c r="D166" s="143"/>
      <c r="E166" s="143"/>
      <c r="F166" s="143"/>
      <c r="G166" s="241"/>
      <c r="H166" s="143">
        <v>1.1780890814262076E-3</v>
      </c>
      <c r="I166" s="143"/>
      <c r="J166" s="143"/>
      <c r="K166" s="143"/>
      <c r="L166" s="143"/>
      <c r="M166" s="241"/>
      <c r="N166" s="24">
        <v>1.3647637117453158E-4</v>
      </c>
      <c r="O166" s="24">
        <v>1.3440647780360354E-4</v>
      </c>
      <c r="P166" s="24">
        <v>1.3415866699984143E-4</v>
      </c>
      <c r="Q166" s="24">
        <v>1.3388582080319433E-4</v>
      </c>
      <c r="R166" s="24">
        <v>1.3367156595110933E-4</v>
      </c>
      <c r="S166" s="241"/>
      <c r="T166" s="24">
        <v>1.3413972369278075E-4</v>
      </c>
      <c r="U166" s="24">
        <v>1.3015720966311737E-4</v>
      </c>
      <c r="V166" s="24">
        <v>1.3005053466288692E-4</v>
      </c>
      <c r="W166" s="24">
        <v>1.2979273501897504E-4</v>
      </c>
      <c r="X166" s="24">
        <v>1.2957697431402885E-4</v>
      </c>
      <c r="Y166" s="208"/>
      <c r="Z166" s="195">
        <v>1.3181961589385293E-4</v>
      </c>
      <c r="AA166" s="143">
        <v>1.3006543643439316E-4</v>
      </c>
      <c r="AB166" s="24">
        <v>1.2969721416504926E-4</v>
      </c>
      <c r="AC166" s="24">
        <v>1.2935217041840365E-4</v>
      </c>
      <c r="AD166" s="24">
        <v>1.2902211617365968E-4</v>
      </c>
      <c r="AE166" s="241"/>
      <c r="AF166" s="195">
        <v>1.3173067225904781E-4</v>
      </c>
      <c r="AG166" s="143">
        <v>1.3002762501778631E-4</v>
      </c>
      <c r="AH166" s="24">
        <v>1.2965969204593676E-4</v>
      </c>
      <c r="AI166" s="24">
        <v>1.2926578834456621E-4</v>
      </c>
      <c r="AJ166" s="24">
        <v>1.2875202770522366E-4</v>
      </c>
      <c r="AK166" s="241"/>
      <c r="AL166" s="24"/>
      <c r="AM166" s="24"/>
      <c r="AN166" s="24"/>
      <c r="AO166" s="24"/>
      <c r="AP166" s="24"/>
      <c r="AQ166" s="241"/>
      <c r="AR166" s="24"/>
      <c r="AS166" s="24"/>
      <c r="AT166" s="24"/>
      <c r="AU166" s="24"/>
      <c r="AV166" s="24"/>
      <c r="AW166" s="241"/>
      <c r="AX166" s="24"/>
      <c r="AY166" s="24"/>
      <c r="AZ166" s="24"/>
      <c r="BA166" s="24"/>
      <c r="BB166" s="24"/>
      <c r="BC166" s="241"/>
      <c r="BD166" s="24"/>
      <c r="BE166" s="24"/>
      <c r="BF166" s="24"/>
      <c r="BG166" s="24"/>
      <c r="BH166" s="24"/>
      <c r="BI166" s="241"/>
      <c r="BJ166" s="24"/>
      <c r="BK166" s="24"/>
      <c r="BL166" s="24"/>
      <c r="BM166" s="24"/>
      <c r="BN166" s="24"/>
      <c r="BO166" s="241"/>
      <c r="BP166" s="24"/>
      <c r="BQ166" s="24"/>
      <c r="BR166" s="24"/>
      <c r="BS166" s="24"/>
      <c r="BT166" s="24"/>
      <c r="BU166" s="241"/>
      <c r="BV166" s="24"/>
      <c r="BW166" s="24"/>
      <c r="BX166" s="24"/>
      <c r="BY166" s="24"/>
      <c r="BZ166" s="24"/>
      <c r="CA166" s="241"/>
      <c r="CB166" s="24"/>
      <c r="CC166" s="24"/>
      <c r="CD166" s="24"/>
      <c r="CE166" s="24"/>
      <c r="CF166" s="24"/>
      <c r="CG166" s="241"/>
      <c r="CH166" s="24"/>
      <c r="CI166" s="24"/>
      <c r="CJ166" s="24"/>
      <c r="CK166" s="24"/>
      <c r="CL166" s="24"/>
      <c r="CM166" s="241"/>
    </row>
    <row r="167" spans="1:91" s="281" customFormat="1" ht="12.75" customHeight="1" x14ac:dyDescent="0.2">
      <c r="A167" s="357" t="s">
        <v>41</v>
      </c>
      <c r="B167" s="144">
        <v>3.388E-3</v>
      </c>
      <c r="C167" s="144"/>
      <c r="D167" s="144"/>
      <c r="E167" s="144"/>
      <c r="F167" s="144"/>
      <c r="G167" s="241"/>
      <c r="H167" s="144">
        <v>2.7820000000000002E-3</v>
      </c>
      <c r="I167" s="144"/>
      <c r="J167" s="144"/>
      <c r="K167" s="144"/>
      <c r="L167" s="144"/>
      <c r="M167" s="241"/>
      <c r="N167" s="180">
        <v>2.5744974672278808E-4</v>
      </c>
      <c r="O167" s="180">
        <v>2.5515026408467974E-4</v>
      </c>
      <c r="P167" s="180">
        <v>2.540542862742095E-4</v>
      </c>
      <c r="Q167" s="180">
        <v>2.5294878291594086E-4</v>
      </c>
      <c r="R167" s="180">
        <v>2.5204066307279874E-4</v>
      </c>
      <c r="S167" s="241"/>
      <c r="T167" s="180">
        <v>2.4925523185624458E-4</v>
      </c>
      <c r="U167" s="180">
        <v>2.3965009940277355E-4</v>
      </c>
      <c r="V167" s="180">
        <v>2.3765579938395576E-4</v>
      </c>
      <c r="W167" s="180">
        <v>2.3594132843474E-4</v>
      </c>
      <c r="X167" s="180">
        <v>2.3484888899215724E-4</v>
      </c>
      <c r="Y167" s="208"/>
      <c r="Z167" s="196">
        <v>2.4145424749052357E-4</v>
      </c>
      <c r="AA167" s="144">
        <v>2.3664628007057388E-4</v>
      </c>
      <c r="AB167" s="180">
        <v>2.3344898423785379E-4</v>
      </c>
      <c r="AC167" s="180">
        <v>2.3085741519152155E-4</v>
      </c>
      <c r="AD167" s="180">
        <v>2.2883922620568477E-4</v>
      </c>
      <c r="AE167" s="241"/>
      <c r="AF167" s="196">
        <v>2.4075605780374192E-4</v>
      </c>
      <c r="AG167" s="144">
        <v>2.3575008628224793E-4</v>
      </c>
      <c r="AH167" s="180">
        <v>2.3235320884263758E-4</v>
      </c>
      <c r="AI167" s="180">
        <v>2.294457741120666E-4</v>
      </c>
      <c r="AJ167" s="180">
        <v>2.2615625749029729E-4</v>
      </c>
      <c r="AK167" s="241"/>
      <c r="AL167" s="180"/>
      <c r="AM167" s="180"/>
      <c r="AN167" s="180"/>
      <c r="AO167" s="180"/>
      <c r="AP167" s="180"/>
      <c r="AQ167" s="241"/>
      <c r="AR167" s="180"/>
      <c r="AS167" s="180"/>
      <c r="AT167" s="180"/>
      <c r="AU167" s="180"/>
      <c r="AV167" s="180"/>
      <c r="AW167" s="241"/>
      <c r="AX167" s="180"/>
      <c r="AY167" s="180"/>
      <c r="AZ167" s="180"/>
      <c r="BA167" s="180"/>
      <c r="BB167" s="180"/>
      <c r="BC167" s="241"/>
      <c r="BD167" s="180"/>
      <c r="BE167" s="180"/>
      <c r="BF167" s="180"/>
      <c r="BG167" s="180"/>
      <c r="BH167" s="180"/>
      <c r="BI167" s="241"/>
      <c r="BJ167" s="180"/>
      <c r="BK167" s="180"/>
      <c r="BL167" s="180"/>
      <c r="BM167" s="180"/>
      <c r="BN167" s="180"/>
      <c r="BO167" s="241"/>
      <c r="BP167" s="180"/>
      <c r="BQ167" s="180"/>
      <c r="BR167" s="180"/>
      <c r="BS167" s="180"/>
      <c r="BT167" s="180"/>
      <c r="BU167" s="241"/>
      <c r="BV167" s="180"/>
      <c r="BW167" s="180"/>
      <c r="BX167" s="180"/>
      <c r="BY167" s="180"/>
      <c r="BZ167" s="180"/>
      <c r="CA167" s="241"/>
      <c r="CB167" s="180"/>
      <c r="CC167" s="180"/>
      <c r="CD167" s="180"/>
      <c r="CE167" s="180"/>
      <c r="CF167" s="180"/>
      <c r="CG167" s="241"/>
      <c r="CH167" s="180"/>
      <c r="CI167" s="180"/>
      <c r="CJ167" s="180"/>
      <c r="CK167" s="180"/>
      <c r="CL167" s="180"/>
      <c r="CM167" s="241"/>
    </row>
    <row r="168" spans="1:91" s="281" customFormat="1" ht="12.75" customHeight="1" x14ac:dyDescent="0.2">
      <c r="A168" s="357" t="s">
        <v>30</v>
      </c>
      <c r="B168" s="144">
        <v>1.052E-2</v>
      </c>
      <c r="C168" s="144"/>
      <c r="D168" s="144"/>
      <c r="E168" s="144"/>
      <c r="F168" s="144"/>
      <c r="G168" s="241"/>
      <c r="H168" s="144">
        <v>9.2890000000000004E-3</v>
      </c>
      <c r="I168" s="144"/>
      <c r="J168" s="144"/>
      <c r="K168" s="144"/>
      <c r="L168" s="144"/>
      <c r="M168" s="241"/>
      <c r="N168" s="180">
        <v>7.8135097956426596E-4</v>
      </c>
      <c r="O168" s="180">
        <v>7.8255416158311806E-4</v>
      </c>
      <c r="P168" s="180">
        <v>7.8666809509710936E-4</v>
      </c>
      <c r="Q168" s="180">
        <v>7.9185271425286823E-4</v>
      </c>
      <c r="R168" s="180">
        <v>7.9582839526597603E-4</v>
      </c>
      <c r="S168" s="241"/>
      <c r="T168" s="180">
        <v>7.8607418425289972E-4</v>
      </c>
      <c r="U168" s="180">
        <v>7.9236564585508031E-4</v>
      </c>
      <c r="V168" s="180">
        <v>8.0488898048934859E-4</v>
      </c>
      <c r="W168" s="180">
        <v>8.1354250338625477E-4</v>
      </c>
      <c r="X168" s="180">
        <v>8.1967063257697126E-4</v>
      </c>
      <c r="Y168" s="208"/>
      <c r="Z168" s="196">
        <v>7.8957739423785955E-4</v>
      </c>
      <c r="AA168" s="144">
        <v>8.1235887013237577E-4</v>
      </c>
      <c r="AB168" s="180">
        <v>8.3107438304726947E-4</v>
      </c>
      <c r="AC168" s="180">
        <v>8.460104062781149E-4</v>
      </c>
      <c r="AD168" s="180">
        <v>8.5724694397243189E-4</v>
      </c>
      <c r="AE168" s="241"/>
      <c r="AF168" s="196">
        <v>7.9328470894951271E-4</v>
      </c>
      <c r="AG168" s="144">
        <v>8.1587333636160225E-4</v>
      </c>
      <c r="AH168" s="180">
        <v>8.3469114412045226E-4</v>
      </c>
      <c r="AI168" s="180">
        <v>8.5006958769766956E-4</v>
      </c>
      <c r="AJ168" s="180">
        <v>8.6901617208124846E-4</v>
      </c>
      <c r="AK168" s="241"/>
      <c r="AL168" s="180"/>
      <c r="AM168" s="180"/>
      <c r="AN168" s="180"/>
      <c r="AO168" s="180"/>
      <c r="AP168" s="180"/>
      <c r="AQ168" s="241"/>
      <c r="AR168" s="180"/>
      <c r="AS168" s="180"/>
      <c r="AT168" s="180"/>
      <c r="AU168" s="180"/>
      <c r="AV168" s="180"/>
      <c r="AW168" s="241"/>
      <c r="AX168" s="180"/>
      <c r="AY168" s="180"/>
      <c r="AZ168" s="180"/>
      <c r="BA168" s="180"/>
      <c r="BB168" s="180"/>
      <c r="BC168" s="241"/>
      <c r="BD168" s="180"/>
      <c r="BE168" s="180"/>
      <c r="BF168" s="180"/>
      <c r="BG168" s="180"/>
      <c r="BH168" s="180"/>
      <c r="BI168" s="241"/>
      <c r="BJ168" s="180"/>
      <c r="BK168" s="180"/>
      <c r="BL168" s="180"/>
      <c r="BM168" s="180"/>
      <c r="BN168" s="180"/>
      <c r="BO168" s="241"/>
      <c r="BP168" s="180"/>
      <c r="BQ168" s="180"/>
      <c r="BR168" s="180"/>
      <c r="BS168" s="180"/>
      <c r="BT168" s="180"/>
      <c r="BU168" s="241"/>
      <c r="BV168" s="180"/>
      <c r="BW168" s="180"/>
      <c r="BX168" s="180"/>
      <c r="BY168" s="180"/>
      <c r="BZ168" s="180"/>
      <c r="CA168" s="241"/>
      <c r="CB168" s="180"/>
      <c r="CC168" s="180"/>
      <c r="CD168" s="180"/>
      <c r="CE168" s="180"/>
      <c r="CF168" s="180"/>
      <c r="CG168" s="241"/>
      <c r="CH168" s="180"/>
      <c r="CI168" s="180"/>
      <c r="CJ168" s="180"/>
      <c r="CK168" s="180"/>
      <c r="CL168" s="180"/>
      <c r="CM168" s="241"/>
    </row>
    <row r="169" spans="1:91" s="281" customFormat="1" ht="12.75" customHeight="1" x14ac:dyDescent="0.2">
      <c r="A169" s="357" t="s">
        <v>129</v>
      </c>
      <c r="B169" s="144">
        <v>2.282E-2</v>
      </c>
      <c r="C169" s="144"/>
      <c r="D169" s="144"/>
      <c r="E169" s="144"/>
      <c r="F169" s="144"/>
      <c r="G169" s="241"/>
      <c r="H169" s="144">
        <v>1.9970000000000002E-2</v>
      </c>
      <c r="I169" s="144"/>
      <c r="J169" s="144"/>
      <c r="K169" s="144"/>
      <c r="L169" s="144"/>
      <c r="M169" s="241"/>
      <c r="N169" s="180">
        <v>2.2624371681699558E-3</v>
      </c>
      <c r="O169" s="180">
        <v>2.2584449090678432E-3</v>
      </c>
      <c r="P169" s="180">
        <v>2.2544817372522371E-3</v>
      </c>
      <c r="Q169" s="180">
        <v>2.251434204601751E-3</v>
      </c>
      <c r="R169" s="180">
        <v>2.2483627404271886E-3</v>
      </c>
      <c r="S169" s="241"/>
      <c r="T169" s="180">
        <v>2.2184915901169761E-3</v>
      </c>
      <c r="U169" s="180">
        <v>2.1724541565226385E-3</v>
      </c>
      <c r="V169" s="180">
        <v>2.1665086762022228E-3</v>
      </c>
      <c r="W169" s="180">
        <v>2.1613785957925948E-3</v>
      </c>
      <c r="X169" s="180">
        <v>2.1574491207669642E-3</v>
      </c>
      <c r="Y169" s="208"/>
      <c r="Z169" s="196">
        <v>2.1764889914638744E-3</v>
      </c>
      <c r="AA169" s="144">
        <v>2.1674238753716553E-3</v>
      </c>
      <c r="AB169" s="180">
        <v>2.1584529048212873E-3</v>
      </c>
      <c r="AC169" s="180">
        <v>2.1525353444200794E-3</v>
      </c>
      <c r="AD169" s="180">
        <v>2.1463679171215013E-3</v>
      </c>
      <c r="AE169" s="241"/>
      <c r="AF169" s="196">
        <v>2.1765067793142602E-3</v>
      </c>
      <c r="AG169" s="144">
        <v>2.1654600627962102E-3</v>
      </c>
      <c r="AH169" s="180">
        <v>2.1564938366970582E-3</v>
      </c>
      <c r="AI169" s="180">
        <v>2.1484286085122887E-3</v>
      </c>
      <c r="AJ169" s="180">
        <v>2.1405324680638486E-3</v>
      </c>
      <c r="AK169" s="241"/>
      <c r="AL169" s="180"/>
      <c r="AM169" s="180"/>
      <c r="AN169" s="180"/>
      <c r="AO169" s="180"/>
      <c r="AP169" s="180"/>
      <c r="AQ169" s="241"/>
      <c r="AR169" s="180"/>
      <c r="AS169" s="180"/>
      <c r="AT169" s="180"/>
      <c r="AU169" s="180"/>
      <c r="AV169" s="180"/>
      <c r="AW169" s="241"/>
      <c r="AX169" s="180"/>
      <c r="AY169" s="180"/>
      <c r="AZ169" s="180"/>
      <c r="BA169" s="180"/>
      <c r="BB169" s="180"/>
      <c r="BC169" s="241"/>
      <c r="BD169" s="180"/>
      <c r="BE169" s="180"/>
      <c r="BF169" s="180"/>
      <c r="BG169" s="180"/>
      <c r="BH169" s="180"/>
      <c r="BI169" s="241"/>
      <c r="BJ169" s="180"/>
      <c r="BK169" s="180"/>
      <c r="BL169" s="180"/>
      <c r="BM169" s="180"/>
      <c r="BN169" s="180"/>
      <c r="BO169" s="241"/>
      <c r="BP169" s="180"/>
      <c r="BQ169" s="180"/>
      <c r="BR169" s="180"/>
      <c r="BS169" s="180"/>
      <c r="BT169" s="180"/>
      <c r="BU169" s="241"/>
      <c r="BV169" s="180"/>
      <c r="BW169" s="180"/>
      <c r="BX169" s="180"/>
      <c r="BY169" s="180"/>
      <c r="BZ169" s="180"/>
      <c r="CA169" s="241"/>
      <c r="CB169" s="180"/>
      <c r="CC169" s="180"/>
      <c r="CD169" s="180"/>
      <c r="CE169" s="180"/>
      <c r="CF169" s="180"/>
      <c r="CG169" s="241"/>
      <c r="CH169" s="180"/>
      <c r="CI169" s="180"/>
      <c r="CJ169" s="180"/>
      <c r="CK169" s="180"/>
      <c r="CL169" s="180"/>
      <c r="CM169" s="241"/>
    </row>
    <row r="170" spans="1:91" s="281" customFormat="1" ht="12.75" customHeight="1" x14ac:dyDescent="0.2">
      <c r="A170" s="357" t="s">
        <v>113</v>
      </c>
      <c r="B170" s="144">
        <v>1.8391754534474062E-2</v>
      </c>
      <c r="C170" s="144"/>
      <c r="D170" s="144"/>
      <c r="E170" s="144"/>
      <c r="F170" s="144"/>
      <c r="G170" s="241"/>
      <c r="H170" s="144">
        <v>1.6366790335072316E-2</v>
      </c>
      <c r="I170" s="144"/>
      <c r="J170" s="144"/>
      <c r="K170" s="144"/>
      <c r="L170" s="144"/>
      <c r="M170" s="241"/>
      <c r="N170" s="180">
        <v>1.9928850829260109E-3</v>
      </c>
      <c r="O170" s="180">
        <v>1.9938927928373541E-3</v>
      </c>
      <c r="P170" s="180">
        <v>1.9919256343113711E-3</v>
      </c>
      <c r="Q170" s="180">
        <v>1.9907839364012997E-3</v>
      </c>
      <c r="R170" s="180">
        <v>1.9897210123691503E-3</v>
      </c>
      <c r="S170" s="241"/>
      <c r="T170" s="180">
        <v>1.9638351614227555E-3</v>
      </c>
      <c r="U170" s="180">
        <v>1.932804057119865E-3</v>
      </c>
      <c r="V170" s="180">
        <v>1.9298531116641595E-3</v>
      </c>
      <c r="W170" s="180">
        <v>1.9277376703057138E-3</v>
      </c>
      <c r="X170" s="180">
        <v>1.9258008980643081E-3</v>
      </c>
      <c r="Y170" s="208"/>
      <c r="Z170" s="196">
        <v>1.9328342495885987E-3</v>
      </c>
      <c r="AA170" s="144">
        <v>1.9317777909057751E-3</v>
      </c>
      <c r="AB170" s="180">
        <v>1.9298049279713586E-3</v>
      </c>
      <c r="AC170" s="180">
        <v>1.9268792228117294E-3</v>
      </c>
      <c r="AD170" s="180">
        <v>1.9237297538636979E-3</v>
      </c>
      <c r="AE170" s="241"/>
      <c r="AF170" s="196">
        <v>1.9348505119051035E-3</v>
      </c>
      <c r="AG170" s="144">
        <v>1.9318104227642498E-3</v>
      </c>
      <c r="AH170" s="180">
        <v>1.9278414753478247E-3</v>
      </c>
      <c r="AI170" s="180">
        <v>1.9237837921846073E-3</v>
      </c>
      <c r="AJ170" s="180">
        <v>1.9218780766999436E-3</v>
      </c>
      <c r="AK170" s="241"/>
      <c r="AL170" s="180"/>
      <c r="AM170" s="180"/>
      <c r="AN170" s="180"/>
      <c r="AO170" s="180"/>
      <c r="AP170" s="180"/>
      <c r="AQ170" s="241"/>
      <c r="AR170" s="180"/>
      <c r="AS170" s="180"/>
      <c r="AT170" s="180"/>
      <c r="AU170" s="180"/>
      <c r="AV170" s="180"/>
      <c r="AW170" s="241"/>
      <c r="AX170" s="180"/>
      <c r="AY170" s="180"/>
      <c r="AZ170" s="180"/>
      <c r="BA170" s="180"/>
      <c r="BB170" s="180"/>
      <c r="BC170" s="241"/>
      <c r="BD170" s="180"/>
      <c r="BE170" s="180"/>
      <c r="BF170" s="180"/>
      <c r="BG170" s="180"/>
      <c r="BH170" s="180"/>
      <c r="BI170" s="241"/>
      <c r="BJ170" s="180"/>
      <c r="BK170" s="180"/>
      <c r="BL170" s="180"/>
      <c r="BM170" s="180"/>
      <c r="BN170" s="180"/>
      <c r="BO170" s="241"/>
      <c r="BP170" s="180"/>
      <c r="BQ170" s="180"/>
      <c r="BR170" s="180"/>
      <c r="BS170" s="180"/>
      <c r="BT170" s="180"/>
      <c r="BU170" s="241"/>
      <c r="BV170" s="180"/>
      <c r="BW170" s="180"/>
      <c r="BX170" s="180"/>
      <c r="BY170" s="180"/>
      <c r="BZ170" s="180"/>
      <c r="CA170" s="241"/>
      <c r="CB170" s="180"/>
      <c r="CC170" s="180"/>
      <c r="CD170" s="180"/>
      <c r="CE170" s="180"/>
      <c r="CF170" s="180"/>
      <c r="CG170" s="241"/>
      <c r="CH170" s="180"/>
      <c r="CI170" s="180"/>
      <c r="CJ170" s="180"/>
      <c r="CK170" s="180"/>
      <c r="CL170" s="180"/>
      <c r="CM170" s="241"/>
    </row>
    <row r="171" spans="1:91" s="281" customFormat="1" ht="12.75" customHeight="1" x14ac:dyDescent="0.2">
      <c r="A171" s="357" t="s">
        <v>130</v>
      </c>
      <c r="B171" s="144"/>
      <c r="C171" s="144"/>
      <c r="D171" s="144"/>
      <c r="E171" s="144"/>
      <c r="F171" s="144"/>
      <c r="G171" s="241"/>
      <c r="H171" s="144"/>
      <c r="I171" s="144"/>
      <c r="J171" s="144"/>
      <c r="K171" s="144"/>
      <c r="L171" s="144"/>
      <c r="M171" s="241"/>
      <c r="N171" s="180">
        <v>2.7532320038998396E-3</v>
      </c>
      <c r="O171" s="180">
        <v>2.7523422058338761E-3</v>
      </c>
      <c r="P171" s="180">
        <v>2.7475871039183207E-3</v>
      </c>
      <c r="Q171" s="180">
        <v>2.7437291470739774E-3</v>
      </c>
      <c r="R171" s="180">
        <v>2.7400420656914261E-3</v>
      </c>
      <c r="S171" s="241"/>
      <c r="T171" s="180">
        <v>2.698497953551213E-3</v>
      </c>
      <c r="U171" s="180">
        <v>2.6448529125657522E-3</v>
      </c>
      <c r="V171" s="180">
        <v>2.6349186545334795E-3</v>
      </c>
      <c r="W171" s="180">
        <v>2.6288604818053016E-3</v>
      </c>
      <c r="X171" s="180">
        <v>2.6231460658894018E-3</v>
      </c>
      <c r="Y171" s="208"/>
      <c r="Z171" s="196">
        <v>2.6461945201364089E-3</v>
      </c>
      <c r="AA171" s="144">
        <v>2.6366156335335578E-3</v>
      </c>
      <c r="AB171" s="180">
        <v>2.6259509992204856E-3</v>
      </c>
      <c r="AC171" s="180">
        <v>2.6166507718415094E-3</v>
      </c>
      <c r="AD171" s="180">
        <v>2.6082470895943391E-3</v>
      </c>
      <c r="AE171" s="241"/>
      <c r="AF171" s="196">
        <v>2.6458160536038974E-3</v>
      </c>
      <c r="AG171" s="144">
        <v>2.6353598953604875E-3</v>
      </c>
      <c r="AH171" s="180">
        <v>2.6225005521502863E-3</v>
      </c>
      <c r="AI171" s="180">
        <v>2.6108208551208698E-3</v>
      </c>
      <c r="AJ171" s="180">
        <v>2.6020472721594843E-3</v>
      </c>
      <c r="AK171" s="241"/>
      <c r="AL171" s="144"/>
      <c r="AM171" s="144"/>
      <c r="AN171" s="144"/>
      <c r="AO171" s="144"/>
      <c r="AP171" s="144"/>
      <c r="AQ171" s="241"/>
      <c r="AR171" s="144"/>
      <c r="AS171" s="144"/>
      <c r="AT171" s="144"/>
      <c r="AU171" s="144"/>
      <c r="AV171" s="144"/>
      <c r="AW171" s="241"/>
      <c r="AX171" s="144"/>
      <c r="AY171" s="144"/>
      <c r="AZ171" s="144"/>
      <c r="BA171" s="144"/>
      <c r="BB171" s="144"/>
      <c r="BC171" s="241"/>
      <c r="BD171" s="144"/>
      <c r="BE171" s="144"/>
      <c r="BF171" s="144"/>
      <c r="BG171" s="144"/>
      <c r="BH171" s="144"/>
      <c r="BI171" s="241"/>
      <c r="BJ171" s="144"/>
      <c r="BK171" s="144"/>
      <c r="BL171" s="144"/>
      <c r="BM171" s="144"/>
      <c r="BN171" s="144"/>
      <c r="BO171" s="241"/>
      <c r="BP171" s="144"/>
      <c r="BQ171" s="144"/>
      <c r="BR171" s="144"/>
      <c r="BS171" s="144"/>
      <c r="BT171" s="144"/>
      <c r="BU171" s="241"/>
      <c r="BV171" s="144"/>
      <c r="BW171" s="144"/>
      <c r="BX171" s="144"/>
      <c r="BY171" s="144"/>
      <c r="BZ171" s="144"/>
      <c r="CA171" s="241"/>
      <c r="CB171" s="144"/>
      <c r="CC171" s="144"/>
      <c r="CD171" s="144"/>
      <c r="CE171" s="144"/>
      <c r="CF171" s="144"/>
      <c r="CG171" s="241"/>
      <c r="CH171" s="144"/>
      <c r="CI171" s="144"/>
      <c r="CJ171" s="144"/>
      <c r="CK171" s="144"/>
      <c r="CL171" s="144"/>
      <c r="CM171" s="241"/>
    </row>
    <row r="172" spans="1:91" s="281" customFormat="1" ht="12.75" customHeight="1" x14ac:dyDescent="0.2">
      <c r="A172" s="361" t="s">
        <v>131</v>
      </c>
      <c r="B172" s="143">
        <v>4.0641738584000003E-3</v>
      </c>
      <c r="C172" s="143"/>
      <c r="D172" s="143"/>
      <c r="E172" s="143"/>
      <c r="F172" s="143"/>
      <c r="G172" s="241"/>
      <c r="H172" s="143">
        <v>3.5421513482E-3</v>
      </c>
      <c r="I172" s="143"/>
      <c r="J172" s="143"/>
      <c r="K172" s="143"/>
      <c r="L172" s="143"/>
      <c r="M172" s="241"/>
      <c r="N172" s="24">
        <v>4.6200927352832275E-4</v>
      </c>
      <c r="O172" s="24">
        <v>4.6421144871415743E-4</v>
      </c>
      <c r="P172" s="24">
        <v>4.635190446661188E-4</v>
      </c>
      <c r="Q172" s="24">
        <v>4.6330935240143189E-4</v>
      </c>
      <c r="R172" s="24">
        <v>4.6289468128314567E-4</v>
      </c>
      <c r="S172" s="241"/>
      <c r="T172" s="24">
        <v>4.5322042800442032E-4</v>
      </c>
      <c r="U172" s="24">
        <v>4.4571317736170267E-4</v>
      </c>
      <c r="V172" s="24">
        <v>4.4372418233463995E-4</v>
      </c>
      <c r="W172" s="24">
        <v>4.4249750964857001E-4</v>
      </c>
      <c r="X172" s="24">
        <v>4.4151191047239372E-4</v>
      </c>
      <c r="Y172" s="208"/>
      <c r="Z172" s="195">
        <v>4.4461989268636091E-4</v>
      </c>
      <c r="AA172" s="143">
        <v>4.4450693063805767E-4</v>
      </c>
      <c r="AB172" s="24">
        <v>4.4261287277178686E-4</v>
      </c>
      <c r="AC172" s="24">
        <v>4.4112971077887706E-4</v>
      </c>
      <c r="AD172" s="24">
        <v>4.3979538700683439E-4</v>
      </c>
      <c r="AE172" s="241"/>
      <c r="AF172" s="195">
        <v>4.4502361960133303E-4</v>
      </c>
      <c r="AG172" s="143">
        <v>4.4441441806079086E-4</v>
      </c>
      <c r="AH172" s="24">
        <v>4.4202122277976064E-4</v>
      </c>
      <c r="AI172" s="24">
        <v>4.3990776098504415E-4</v>
      </c>
      <c r="AJ172" s="24">
        <v>4.390292106927965E-4</v>
      </c>
      <c r="AK172" s="241"/>
      <c r="AL172" s="24"/>
      <c r="AM172" s="24"/>
      <c r="AN172" s="24"/>
      <c r="AO172" s="24"/>
      <c r="AP172" s="24"/>
      <c r="AQ172" s="241"/>
      <c r="AR172" s="24"/>
      <c r="AS172" s="24"/>
      <c r="AT172" s="24"/>
      <c r="AU172" s="24"/>
      <c r="AV172" s="24"/>
      <c r="AW172" s="241"/>
      <c r="AX172" s="24"/>
      <c r="AY172" s="24"/>
      <c r="AZ172" s="24"/>
      <c r="BA172" s="24"/>
      <c r="BB172" s="24"/>
      <c r="BC172" s="241"/>
      <c r="BD172" s="24"/>
      <c r="BE172" s="24"/>
      <c r="BF172" s="24"/>
      <c r="BG172" s="24"/>
      <c r="BH172" s="24"/>
      <c r="BI172" s="241"/>
      <c r="BJ172" s="24"/>
      <c r="BK172" s="24"/>
      <c r="BL172" s="24"/>
      <c r="BM172" s="24"/>
      <c r="BN172" s="24"/>
      <c r="BO172" s="241"/>
      <c r="BP172" s="24"/>
      <c r="BQ172" s="24"/>
      <c r="BR172" s="24"/>
      <c r="BS172" s="24"/>
      <c r="BT172" s="24"/>
      <c r="BU172" s="241"/>
      <c r="BV172" s="24"/>
      <c r="BW172" s="24"/>
      <c r="BX172" s="24"/>
      <c r="BY172" s="24"/>
      <c r="BZ172" s="24"/>
      <c r="CA172" s="241"/>
      <c r="CB172" s="24"/>
      <c r="CC172" s="24"/>
      <c r="CD172" s="24"/>
      <c r="CE172" s="24"/>
      <c r="CF172" s="24"/>
      <c r="CG172" s="241"/>
      <c r="CH172" s="24"/>
      <c r="CI172" s="24"/>
      <c r="CJ172" s="24"/>
      <c r="CK172" s="24"/>
      <c r="CL172" s="24"/>
      <c r="CM172" s="241"/>
    </row>
    <row r="173" spans="1:91" s="281" customFormat="1" ht="12.75" customHeight="1" x14ac:dyDescent="0.2">
      <c r="A173" s="361" t="s">
        <v>105</v>
      </c>
      <c r="B173" s="143">
        <v>1.4170000000000001E-3</v>
      </c>
      <c r="C173" s="143"/>
      <c r="D173" s="143"/>
      <c r="E173" s="143"/>
      <c r="F173" s="143"/>
      <c r="G173" s="241"/>
      <c r="H173" s="143">
        <v>1.348E-3</v>
      </c>
      <c r="I173" s="143"/>
      <c r="J173" s="143"/>
      <c r="K173" s="143"/>
      <c r="L173" s="143"/>
      <c r="M173" s="241"/>
      <c r="N173" s="24">
        <v>2.3114466382143095E-4</v>
      </c>
      <c r="O173" s="24">
        <v>2.3334596868269613E-4</v>
      </c>
      <c r="P173" s="24">
        <v>2.3364992627423361E-4</v>
      </c>
      <c r="Q173" s="24">
        <v>2.3424517579641495E-4</v>
      </c>
      <c r="R173" s="24">
        <v>2.3463785538443881E-4</v>
      </c>
      <c r="S173" s="241"/>
      <c r="T173" s="24">
        <v>2.3025102075966092E-4</v>
      </c>
      <c r="U173" s="24">
        <v>2.3054819662912898E-4</v>
      </c>
      <c r="V173" s="24">
        <v>2.3125429637024651E-4</v>
      </c>
      <c r="W173" s="24">
        <v>2.3184061013638293E-4</v>
      </c>
      <c r="X173" s="24">
        <v>2.3224834763193743E-4</v>
      </c>
      <c r="Y173" s="208"/>
      <c r="Z173" s="195">
        <v>2.2915148343031875E-4</v>
      </c>
      <c r="AA173" s="143">
        <v>2.3254547809132894E-4</v>
      </c>
      <c r="AB173" s="24">
        <v>2.3404911016134441E-4</v>
      </c>
      <c r="AC173" s="24">
        <v>2.3515848488529773E-4</v>
      </c>
      <c r="AD173" s="24">
        <v>2.3594044345245208E-4</v>
      </c>
      <c r="AE173" s="241"/>
      <c r="AF173" s="195">
        <v>2.2985351924927251E-4</v>
      </c>
      <c r="AG173" s="143">
        <v>2.3314953378189221E-4</v>
      </c>
      <c r="AH173" s="24">
        <v>2.3455371275763457E-4</v>
      </c>
      <c r="AI173" s="24">
        <v>2.3564701125023055E-4</v>
      </c>
      <c r="AJ173" s="24">
        <v>2.3755909400241312E-4</v>
      </c>
      <c r="AK173" s="241"/>
      <c r="AL173" s="24"/>
      <c r="AM173" s="24"/>
      <c r="AN173" s="24"/>
      <c r="AO173" s="24"/>
      <c r="AP173" s="24"/>
      <c r="AQ173" s="241"/>
      <c r="AR173" s="24"/>
      <c r="AS173" s="24"/>
      <c r="AT173" s="24"/>
      <c r="AU173" s="24"/>
      <c r="AV173" s="24"/>
      <c r="AW173" s="241"/>
      <c r="AX173" s="24"/>
      <c r="AY173" s="24"/>
      <c r="AZ173" s="24"/>
      <c r="BA173" s="24"/>
      <c r="BB173" s="24"/>
      <c r="BC173" s="241"/>
      <c r="BD173" s="24"/>
      <c r="BE173" s="24"/>
      <c r="BF173" s="24"/>
      <c r="BG173" s="24"/>
      <c r="BH173" s="24"/>
      <c r="BI173" s="241"/>
      <c r="BJ173" s="24"/>
      <c r="BK173" s="24"/>
      <c r="BL173" s="24"/>
      <c r="BM173" s="24"/>
      <c r="BN173" s="24"/>
      <c r="BO173" s="241"/>
      <c r="BP173" s="24"/>
      <c r="BQ173" s="24"/>
      <c r="BR173" s="24"/>
      <c r="BS173" s="24"/>
      <c r="BT173" s="24"/>
      <c r="BU173" s="241"/>
      <c r="BV173" s="24"/>
      <c r="BW173" s="24"/>
      <c r="BX173" s="24"/>
      <c r="BY173" s="24"/>
      <c r="BZ173" s="24"/>
      <c r="CA173" s="241"/>
      <c r="CB173" s="24"/>
      <c r="CC173" s="24"/>
      <c r="CD173" s="24"/>
      <c r="CE173" s="24"/>
      <c r="CF173" s="24"/>
      <c r="CG173" s="241"/>
      <c r="CH173" s="24"/>
      <c r="CI173" s="24"/>
      <c r="CJ173" s="24"/>
      <c r="CK173" s="24"/>
      <c r="CL173" s="24"/>
      <c r="CM173" s="241"/>
    </row>
    <row r="174" spans="1:91" s="281" customFormat="1" ht="12.75" customHeight="1" x14ac:dyDescent="0.2">
      <c r="A174" s="361" t="s">
        <v>106</v>
      </c>
      <c r="B174" s="143">
        <v>2.061E-7</v>
      </c>
      <c r="C174" s="143"/>
      <c r="D174" s="143"/>
      <c r="E174" s="143"/>
      <c r="F174" s="143"/>
      <c r="G174" s="241"/>
      <c r="H174" s="143">
        <v>1.7050000000000002E-7</v>
      </c>
      <c r="I174" s="143"/>
      <c r="J174" s="143"/>
      <c r="K174" s="143"/>
      <c r="L174" s="143"/>
      <c r="M174" s="241"/>
      <c r="N174" s="24">
        <v>1.679324493968769E-8</v>
      </c>
      <c r="O174" s="24">
        <v>1.6853320069881824E-8</v>
      </c>
      <c r="P174" s="24">
        <v>1.6873605548999663E-8</v>
      </c>
      <c r="Q174" s="24">
        <v>1.6883256052277903E-8</v>
      </c>
      <c r="R174" s="24">
        <v>1.6892725394045914E-8</v>
      </c>
      <c r="S174" s="241"/>
      <c r="T174" s="24">
        <v>1.6583674735860895E-8</v>
      </c>
      <c r="U174" s="24">
        <v>1.6393427083520278E-8</v>
      </c>
      <c r="V174" s="24">
        <v>1.6443860866465627E-8</v>
      </c>
      <c r="W174" s="24">
        <v>1.6472885457058784E-8</v>
      </c>
      <c r="X174" s="24">
        <v>1.648343139093165E-8</v>
      </c>
      <c r="Y174" s="208"/>
      <c r="Z174" s="195">
        <v>1.6373678671996148E-8</v>
      </c>
      <c r="AA174" s="143">
        <v>1.6493225521402211E-8</v>
      </c>
      <c r="AB174" s="24">
        <v>1.6553473389616453E-8</v>
      </c>
      <c r="AC174" s="24">
        <v>1.6594127027848104E-8</v>
      </c>
      <c r="AD174" s="24">
        <v>1.6622849386094757E-8</v>
      </c>
      <c r="AE174" s="241"/>
      <c r="AF174" s="195">
        <v>1.6383814818551276E-8</v>
      </c>
      <c r="AG174" s="143">
        <v>1.6523510502260229E-8</v>
      </c>
      <c r="AH174" s="24">
        <v>1.6603802267704621E-8</v>
      </c>
      <c r="AI174" s="24">
        <v>1.6663324309969615E-8</v>
      </c>
      <c r="AJ174" s="24">
        <v>1.6714157729601362E-8</v>
      </c>
      <c r="AK174" s="241"/>
      <c r="AL174" s="24"/>
      <c r="AM174" s="24"/>
      <c r="AN174" s="24"/>
      <c r="AO174" s="24"/>
      <c r="AP174" s="24"/>
      <c r="AQ174" s="241"/>
      <c r="AR174" s="24"/>
      <c r="AS174" s="24"/>
      <c r="AT174" s="24"/>
      <c r="AU174" s="24"/>
      <c r="AV174" s="24"/>
      <c r="AW174" s="241"/>
      <c r="AX174" s="24"/>
      <c r="AY174" s="24"/>
      <c r="AZ174" s="24"/>
      <c r="BA174" s="24"/>
      <c r="BB174" s="24"/>
      <c r="BC174" s="241"/>
      <c r="BD174" s="24"/>
      <c r="BE174" s="24"/>
      <c r="BF174" s="24"/>
      <c r="BG174" s="24"/>
      <c r="BH174" s="24"/>
      <c r="BI174" s="241"/>
      <c r="BJ174" s="24"/>
      <c r="BK174" s="24"/>
      <c r="BL174" s="24"/>
      <c r="BM174" s="24"/>
      <c r="BN174" s="24"/>
      <c r="BO174" s="241"/>
      <c r="BP174" s="24"/>
      <c r="BQ174" s="24"/>
      <c r="BR174" s="24"/>
      <c r="BS174" s="24"/>
      <c r="BT174" s="24"/>
      <c r="BU174" s="241"/>
      <c r="BV174" s="24"/>
      <c r="BW174" s="24"/>
      <c r="BX174" s="24"/>
      <c r="BY174" s="24"/>
      <c r="BZ174" s="24"/>
      <c r="CA174" s="241"/>
      <c r="CB174" s="24"/>
      <c r="CC174" s="24"/>
      <c r="CD174" s="24"/>
      <c r="CE174" s="24"/>
      <c r="CF174" s="24"/>
      <c r="CG174" s="241"/>
      <c r="CH174" s="24"/>
      <c r="CI174" s="24"/>
      <c r="CJ174" s="24"/>
      <c r="CK174" s="24"/>
      <c r="CL174" s="24"/>
      <c r="CM174" s="241"/>
    </row>
    <row r="175" spans="1:91" s="281" customFormat="1" ht="12.75" customHeight="1" x14ac:dyDescent="0.2">
      <c r="A175" s="361" t="s">
        <v>107</v>
      </c>
      <c r="B175" s="143">
        <v>9.2020000000000003E-4</v>
      </c>
      <c r="C175" s="143"/>
      <c r="D175" s="143"/>
      <c r="E175" s="143"/>
      <c r="F175" s="143"/>
      <c r="G175" s="241"/>
      <c r="H175" s="143">
        <v>8.4329999999999995E-4</v>
      </c>
      <c r="I175" s="143"/>
      <c r="J175" s="143"/>
      <c r="K175" s="143"/>
      <c r="L175" s="143"/>
      <c r="M175" s="241"/>
      <c r="N175" s="24">
        <v>1.3272564642623921E-4</v>
      </c>
      <c r="O175" s="24">
        <v>1.3382636352226638E-4</v>
      </c>
      <c r="P175" s="24">
        <v>1.3402863921552785E-4</v>
      </c>
      <c r="Q175" s="24">
        <v>1.3432590567659494E-4</v>
      </c>
      <c r="R175" s="24">
        <v>1.3462171924443931E-4</v>
      </c>
      <c r="S175" s="241"/>
      <c r="T175" s="24">
        <v>1.3212927820308951E-4</v>
      </c>
      <c r="U175" s="24">
        <v>1.3222764249184752E-4</v>
      </c>
      <c r="V175" s="24">
        <v>1.3253111708069924E-4</v>
      </c>
      <c r="W175" s="24">
        <v>1.3282326585898038E-4</v>
      </c>
      <c r="X175" s="24">
        <v>1.3302769265739742E-4</v>
      </c>
      <c r="Y175" s="208"/>
      <c r="Z175" s="195">
        <v>1.3142952825291962E-4</v>
      </c>
      <c r="AA175" s="143">
        <v>1.3322605454522585E-4</v>
      </c>
      <c r="AB175" s="24">
        <v>1.3392810192565819E-4</v>
      </c>
      <c r="AC175" s="24">
        <v>1.3463348390285442E-4</v>
      </c>
      <c r="AD175" s="24">
        <v>1.3502314483289965E-4</v>
      </c>
      <c r="AE175" s="241"/>
      <c r="AF175" s="195">
        <v>1.3183069554853838E-4</v>
      </c>
      <c r="AG175" s="143">
        <v>1.3352836876826516E-4</v>
      </c>
      <c r="AH175" s="24">
        <v>1.3423073881481688E-4</v>
      </c>
      <c r="AI175" s="24">
        <v>1.348268977781455E-4</v>
      </c>
      <c r="AJ175" s="24">
        <v>1.3593381421022293E-4</v>
      </c>
      <c r="AK175" s="241"/>
      <c r="AL175" s="24"/>
      <c r="AM175" s="24"/>
      <c r="AN175" s="24"/>
      <c r="AO175" s="24"/>
      <c r="AP175" s="24"/>
      <c r="AQ175" s="241"/>
      <c r="AR175" s="24"/>
      <c r="AS175" s="24"/>
      <c r="AT175" s="24"/>
      <c r="AU175" s="24"/>
      <c r="AV175" s="24"/>
      <c r="AW175" s="241"/>
      <c r="AX175" s="24"/>
      <c r="AY175" s="24"/>
      <c r="AZ175" s="24"/>
      <c r="BA175" s="24"/>
      <c r="BB175" s="24"/>
      <c r="BC175" s="241"/>
      <c r="BD175" s="24"/>
      <c r="BE175" s="24"/>
      <c r="BF175" s="24"/>
      <c r="BG175" s="24"/>
      <c r="BH175" s="24"/>
      <c r="BI175" s="241"/>
      <c r="BJ175" s="24"/>
      <c r="BK175" s="24"/>
      <c r="BL175" s="24"/>
      <c r="BM175" s="24"/>
      <c r="BN175" s="24"/>
      <c r="BO175" s="241"/>
      <c r="BP175" s="24"/>
      <c r="BQ175" s="24"/>
      <c r="BR175" s="24"/>
      <c r="BS175" s="24"/>
      <c r="BT175" s="24"/>
      <c r="BU175" s="241"/>
      <c r="BV175" s="24"/>
      <c r="BW175" s="24"/>
      <c r="BX175" s="24"/>
      <c r="BY175" s="24"/>
      <c r="BZ175" s="24"/>
      <c r="CA175" s="241"/>
      <c r="CB175" s="24"/>
      <c r="CC175" s="24"/>
      <c r="CD175" s="24"/>
      <c r="CE175" s="24"/>
      <c r="CF175" s="24"/>
      <c r="CG175" s="241"/>
      <c r="CH175" s="24"/>
      <c r="CI175" s="24"/>
      <c r="CJ175" s="24"/>
      <c r="CK175" s="24"/>
      <c r="CL175" s="24"/>
      <c r="CM175" s="241"/>
    </row>
    <row r="176" spans="1:91" s="281" customFormat="1" ht="12.75" customHeight="1" x14ac:dyDescent="0.2">
      <c r="A176" s="361" t="s">
        <v>108</v>
      </c>
      <c r="B176" s="143">
        <v>3.637E-4</v>
      </c>
      <c r="C176" s="143"/>
      <c r="D176" s="143"/>
      <c r="E176" s="143"/>
      <c r="F176" s="143"/>
      <c r="G176" s="241"/>
      <c r="H176" s="143">
        <v>3.3789999999999997E-4</v>
      </c>
      <c r="I176" s="143"/>
      <c r="J176" s="143"/>
      <c r="K176" s="143"/>
      <c r="L176" s="143"/>
      <c r="M176" s="241"/>
      <c r="N176" s="24">
        <v>2.0864031533167674E-5</v>
      </c>
      <c r="O176" s="24">
        <v>2.1264189002117961E-5</v>
      </c>
      <c r="P176" s="24">
        <v>2.1454584411739344E-5</v>
      </c>
      <c r="Q176" s="24">
        <v>2.166417808603906E-5</v>
      </c>
      <c r="R176" s="24">
        <v>2.1823520905747892E-5</v>
      </c>
      <c r="S176" s="241"/>
      <c r="T176" s="24">
        <v>2.1584782919172383E-5</v>
      </c>
      <c r="U176" s="24">
        <v>2.2574719296830548E-5</v>
      </c>
      <c r="V176" s="24">
        <v>2.3195446076237099E-5</v>
      </c>
      <c r="W176" s="24">
        <v>2.3654143355157271E-5</v>
      </c>
      <c r="X176" s="24">
        <v>2.3984993006950301E-5</v>
      </c>
      <c r="Y176" s="208"/>
      <c r="Z176" s="195">
        <v>2.2164979802775484E-5</v>
      </c>
      <c r="AA176" s="143">
        <v>2.3554606490541062E-5</v>
      </c>
      <c r="AB176" s="24">
        <v>2.4525146073316945E-5</v>
      </c>
      <c r="AC176" s="24">
        <v>2.5326298754979747E-5</v>
      </c>
      <c r="AD176" s="24">
        <v>2.5974452380077065E-5</v>
      </c>
      <c r="AE176" s="241"/>
      <c r="AF176" s="195">
        <v>2.2275186569544379E-5</v>
      </c>
      <c r="AG176" s="143">
        <v>2.3725040503245317E-5</v>
      </c>
      <c r="AH176" s="24">
        <v>2.4795678205807082E-5</v>
      </c>
      <c r="AI176" s="24">
        <v>2.5725132127996307E-5</v>
      </c>
      <c r="AJ176" s="24">
        <v>2.6726648386292541E-5</v>
      </c>
      <c r="AK176" s="241"/>
      <c r="AL176" s="24"/>
      <c r="AM176" s="24"/>
      <c r="AN176" s="24"/>
      <c r="AO176" s="24"/>
      <c r="AP176" s="24"/>
      <c r="AQ176" s="241"/>
      <c r="AR176" s="24"/>
      <c r="AS176" s="24"/>
      <c r="AT176" s="24"/>
      <c r="AU176" s="24"/>
      <c r="AV176" s="24"/>
      <c r="AW176" s="241"/>
      <c r="AX176" s="24"/>
      <c r="AY176" s="24"/>
      <c r="AZ176" s="24"/>
      <c r="BA176" s="24"/>
      <c r="BB176" s="24"/>
      <c r="BC176" s="241"/>
      <c r="BD176" s="24"/>
      <c r="BE176" s="24"/>
      <c r="BF176" s="24"/>
      <c r="BG176" s="24"/>
      <c r="BH176" s="24"/>
      <c r="BI176" s="241"/>
      <c r="BJ176" s="24"/>
      <c r="BK176" s="24"/>
      <c r="BL176" s="24"/>
      <c r="BM176" s="24"/>
      <c r="BN176" s="24"/>
      <c r="BO176" s="241"/>
      <c r="BP176" s="24"/>
      <c r="BQ176" s="24"/>
      <c r="BR176" s="24"/>
      <c r="BS176" s="24"/>
      <c r="BT176" s="24"/>
      <c r="BU176" s="241"/>
      <c r="BV176" s="24"/>
      <c r="BW176" s="24"/>
      <c r="BX176" s="24"/>
      <c r="BY176" s="24"/>
      <c r="BZ176" s="24"/>
      <c r="CA176" s="241"/>
      <c r="CB176" s="24"/>
      <c r="CC176" s="24"/>
      <c r="CD176" s="24"/>
      <c r="CE176" s="24"/>
      <c r="CF176" s="24"/>
      <c r="CG176" s="241"/>
      <c r="CH176" s="24"/>
      <c r="CI176" s="24"/>
      <c r="CJ176" s="24"/>
      <c r="CK176" s="24"/>
      <c r="CL176" s="24"/>
      <c r="CM176" s="241"/>
    </row>
    <row r="177" spans="1:91" s="281" customFormat="1" ht="12.75" customHeight="1" x14ac:dyDescent="0.2">
      <c r="A177" s="361" t="s">
        <v>109</v>
      </c>
      <c r="B177" s="143">
        <v>1.433E-3</v>
      </c>
      <c r="C177" s="143"/>
      <c r="D177" s="143"/>
      <c r="E177" s="143"/>
      <c r="F177" s="143"/>
      <c r="G177" s="241"/>
      <c r="H177" s="143">
        <v>1.2049999999999999E-3</v>
      </c>
      <c r="I177" s="143"/>
      <c r="J177" s="143"/>
      <c r="K177" s="143"/>
      <c r="L177" s="143"/>
      <c r="M177" s="241"/>
      <c r="N177" s="24">
        <v>4.9719607263363621E-5</v>
      </c>
      <c r="O177" s="24">
        <v>4.9719794698743351E-5</v>
      </c>
      <c r="P177" s="24">
        <v>4.9880658490137116E-5</v>
      </c>
      <c r="Q177" s="24">
        <v>5.0029648562496485E-5</v>
      </c>
      <c r="R177" s="24">
        <v>5.0158092274209747E-5</v>
      </c>
      <c r="S177" s="241"/>
      <c r="T177" s="24">
        <v>5.0001079616748264E-5</v>
      </c>
      <c r="U177" s="24">
        <v>5.0130479891765489E-5</v>
      </c>
      <c r="V177" s="24">
        <v>5.0851939565152831E-5</v>
      </c>
      <c r="W177" s="24">
        <v>5.1298985737252284E-5</v>
      </c>
      <c r="X177" s="24">
        <v>5.1600741836053633E-5</v>
      </c>
      <c r="Y177" s="208"/>
      <c r="Z177" s="195">
        <v>5.003124051149954E-5</v>
      </c>
      <c r="AA177" s="143">
        <v>5.1129999311951546E-5</v>
      </c>
      <c r="AB177" s="24">
        <v>5.1980907073013117E-5</v>
      </c>
      <c r="AC177" s="24">
        <v>5.257307514066886E-5</v>
      </c>
      <c r="AD177" s="24">
        <v>5.2999084775521135E-5</v>
      </c>
      <c r="AE177" s="241"/>
      <c r="AF177" s="195">
        <v>5.0071658718966853E-5</v>
      </c>
      <c r="AG177" s="143">
        <v>5.132090338202012E-5</v>
      </c>
      <c r="AH177" s="24">
        <v>5.231197943379227E-5</v>
      </c>
      <c r="AI177" s="24">
        <v>5.3050583517454281E-5</v>
      </c>
      <c r="AJ177" s="24">
        <v>5.3563324142438831E-5</v>
      </c>
      <c r="AK177" s="241"/>
      <c r="AL177" s="24"/>
      <c r="AM177" s="24"/>
      <c r="AN177" s="24"/>
      <c r="AO177" s="24"/>
      <c r="AP177" s="24"/>
      <c r="AQ177" s="241"/>
      <c r="AR177" s="24"/>
      <c r="AS177" s="24"/>
      <c r="AT177" s="24"/>
      <c r="AU177" s="24"/>
      <c r="AV177" s="24"/>
      <c r="AW177" s="241"/>
      <c r="AX177" s="24"/>
      <c r="AY177" s="24"/>
      <c r="AZ177" s="24"/>
      <c r="BA177" s="24"/>
      <c r="BB177" s="24"/>
      <c r="BC177" s="241"/>
      <c r="BD177" s="24"/>
      <c r="BE177" s="24"/>
      <c r="BF177" s="24"/>
      <c r="BG177" s="24"/>
      <c r="BH177" s="24"/>
      <c r="BI177" s="241"/>
      <c r="BJ177" s="24"/>
      <c r="BK177" s="24"/>
      <c r="BL177" s="24"/>
      <c r="BM177" s="24"/>
      <c r="BN177" s="24"/>
      <c r="BO177" s="241"/>
      <c r="BP177" s="24"/>
      <c r="BQ177" s="24"/>
      <c r="BR177" s="24"/>
      <c r="BS177" s="24"/>
      <c r="BT177" s="24"/>
      <c r="BU177" s="241"/>
      <c r="BV177" s="24"/>
      <c r="BW177" s="24"/>
      <c r="BX177" s="24"/>
      <c r="BY177" s="24"/>
      <c r="BZ177" s="24"/>
      <c r="CA177" s="241"/>
      <c r="CB177" s="24"/>
      <c r="CC177" s="24"/>
      <c r="CD177" s="24"/>
      <c r="CE177" s="24"/>
      <c r="CF177" s="24"/>
      <c r="CG177" s="241"/>
      <c r="CH177" s="24"/>
      <c r="CI177" s="24"/>
      <c r="CJ177" s="24"/>
      <c r="CK177" s="24"/>
      <c r="CL177" s="24"/>
      <c r="CM177" s="241"/>
    </row>
    <row r="178" spans="1:91" s="281" customFormat="1" ht="12.75" customHeight="1" x14ac:dyDescent="0.2">
      <c r="A178" s="361" t="s">
        <v>110</v>
      </c>
      <c r="B178" s="143">
        <v>6.6379999999999998E-4</v>
      </c>
      <c r="C178" s="143"/>
      <c r="D178" s="143"/>
      <c r="E178" s="143"/>
      <c r="F178" s="143"/>
      <c r="G178" s="241"/>
      <c r="H178" s="143">
        <v>5.5849999999999997E-4</v>
      </c>
      <c r="I178" s="143"/>
      <c r="J178" s="143"/>
      <c r="K178" s="143"/>
      <c r="L178" s="143"/>
      <c r="M178" s="241"/>
      <c r="N178" s="24">
        <v>1.2212359780439948E-5</v>
      </c>
      <c r="O178" s="24">
        <v>1.210238414513769E-5</v>
      </c>
      <c r="P178" s="24">
        <v>1.2082581803907286E-5</v>
      </c>
      <c r="Q178" s="24">
        <v>1.2062326302753051E-5</v>
      </c>
      <c r="R178" s="24">
        <v>1.205194440486994E-5</v>
      </c>
      <c r="S178" s="241"/>
      <c r="T178" s="24">
        <v>1.1972652990847703E-5</v>
      </c>
      <c r="U178" s="24">
        <v>1.167244015037716E-5</v>
      </c>
      <c r="V178" s="24">
        <v>1.1702747696937216E-5</v>
      </c>
      <c r="W178" s="24">
        <v>1.1712051530185694E-5</v>
      </c>
      <c r="X178" s="24">
        <v>1.1712438203143789E-5</v>
      </c>
      <c r="Y178" s="208"/>
      <c r="Z178" s="195">
        <v>1.1752640464016784E-5</v>
      </c>
      <c r="AA178" s="143">
        <v>1.169228661887155E-5</v>
      </c>
      <c r="AB178" s="24">
        <v>1.170245550806722E-5</v>
      </c>
      <c r="AC178" s="24">
        <v>1.1692908074475246E-5</v>
      </c>
      <c r="AD178" s="24">
        <v>1.1692004171085904E-5</v>
      </c>
      <c r="AE178" s="241"/>
      <c r="AF178" s="195">
        <v>1.1732731857240934E-5</v>
      </c>
      <c r="AG178" s="143">
        <v>1.1712488376602137E-5</v>
      </c>
      <c r="AH178" s="24">
        <v>1.1752691364188513E-5</v>
      </c>
      <c r="AI178" s="24">
        <v>1.1772348567127392E-5</v>
      </c>
      <c r="AJ178" s="24">
        <v>1.1742921109845601E-5</v>
      </c>
      <c r="AK178" s="241"/>
      <c r="AL178" s="24"/>
      <c r="AM178" s="24"/>
      <c r="AN178" s="24"/>
      <c r="AO178" s="24"/>
      <c r="AP178" s="24"/>
      <c r="AQ178" s="241"/>
      <c r="AR178" s="24"/>
      <c r="AS178" s="24"/>
      <c r="AT178" s="24"/>
      <c r="AU178" s="24"/>
      <c r="AV178" s="24"/>
      <c r="AW178" s="241"/>
      <c r="AX178" s="24"/>
      <c r="AY178" s="24"/>
      <c r="AZ178" s="24"/>
      <c r="BA178" s="24"/>
      <c r="BB178" s="24"/>
      <c r="BC178" s="241"/>
      <c r="BD178" s="24"/>
      <c r="BE178" s="24"/>
      <c r="BF178" s="24"/>
      <c r="BG178" s="24"/>
      <c r="BH178" s="24"/>
      <c r="BI178" s="241"/>
      <c r="BJ178" s="24"/>
      <c r="BK178" s="24"/>
      <c r="BL178" s="24"/>
      <c r="BM178" s="24"/>
      <c r="BN178" s="24"/>
      <c r="BO178" s="241"/>
      <c r="BP178" s="24"/>
      <c r="BQ178" s="24"/>
      <c r="BR178" s="24"/>
      <c r="BS178" s="24"/>
      <c r="BT178" s="24"/>
      <c r="BU178" s="241"/>
      <c r="BV178" s="24"/>
      <c r="BW178" s="24"/>
      <c r="BX178" s="24"/>
      <c r="BY178" s="24"/>
      <c r="BZ178" s="24"/>
      <c r="CA178" s="241"/>
      <c r="CB178" s="24"/>
      <c r="CC178" s="24"/>
      <c r="CD178" s="24"/>
      <c r="CE178" s="24"/>
      <c r="CF178" s="24"/>
      <c r="CG178" s="241"/>
      <c r="CH178" s="24"/>
      <c r="CI178" s="24"/>
      <c r="CJ178" s="24"/>
      <c r="CK178" s="24"/>
      <c r="CL178" s="24"/>
      <c r="CM178" s="241"/>
    </row>
    <row r="179" spans="1:91" s="281" customFormat="1" ht="12.75" customHeight="1" x14ac:dyDescent="0.2">
      <c r="A179" s="361" t="s">
        <v>111</v>
      </c>
      <c r="B179" s="143">
        <v>1.578E-7</v>
      </c>
      <c r="C179" s="143"/>
      <c r="D179" s="143"/>
      <c r="E179" s="143"/>
      <c r="F179" s="143"/>
      <c r="G179" s="241"/>
      <c r="H179" s="143">
        <v>1.2349999999999999E-7</v>
      </c>
      <c r="I179" s="143"/>
      <c r="J179" s="143"/>
      <c r="K179" s="143"/>
      <c r="L179" s="143"/>
      <c r="M179" s="241"/>
      <c r="N179" s="24">
        <v>9.6978739091847444E-10</v>
      </c>
      <c r="O179" s="24">
        <v>9.1648054480906321E-10</v>
      </c>
      <c r="P179" s="24">
        <v>9.1339517411656736E-10</v>
      </c>
      <c r="Q179" s="24">
        <v>9.0377429910179569E-10</v>
      </c>
      <c r="R179" s="24">
        <v>8.9644462822281559E-10</v>
      </c>
      <c r="S179" s="241"/>
      <c r="T179" s="24">
        <v>8.8109523973581803E-10</v>
      </c>
      <c r="U179" s="24">
        <v>7.7486198667499452E-10</v>
      </c>
      <c r="V179" s="24">
        <v>7.5947831848584848E-10</v>
      </c>
      <c r="W179" s="24">
        <v>7.4563060766468267E-10</v>
      </c>
      <c r="X179" s="24">
        <v>7.3625326740684379E-10</v>
      </c>
      <c r="Y179" s="208"/>
      <c r="Z179" s="165">
        <v>8.6519438309570375E-10</v>
      </c>
      <c r="AA179" s="143">
        <v>8.0935828331829414E-10</v>
      </c>
      <c r="AB179" s="24">
        <v>7.847646659512428E-10</v>
      </c>
      <c r="AC179" s="24">
        <v>7.6348988308357185E-10</v>
      </c>
      <c r="AD179" s="24">
        <v>7.4772817094130205E-10</v>
      </c>
      <c r="AE179" s="241"/>
      <c r="AF179" s="165">
        <v>8.9700886015120797E-10</v>
      </c>
      <c r="AG179" s="143">
        <v>9.4860153512975788E-10</v>
      </c>
      <c r="AH179" s="24">
        <v>9.9752843383023005E-10</v>
      </c>
      <c r="AI179" s="24">
        <v>1.0282051254891216E-9</v>
      </c>
      <c r="AJ179" s="24">
        <v>1.0292560325409815E-9</v>
      </c>
      <c r="AK179" s="241"/>
      <c r="AL179" s="24"/>
      <c r="AM179" s="24"/>
      <c r="AN179" s="24"/>
      <c r="AO179" s="24"/>
      <c r="AP179" s="24"/>
      <c r="AQ179" s="241"/>
      <c r="AR179" s="24"/>
      <c r="AS179" s="24"/>
      <c r="AT179" s="24"/>
      <c r="AU179" s="24"/>
      <c r="AV179" s="24"/>
      <c r="AW179" s="241"/>
      <c r="AX179" s="24"/>
      <c r="AY179" s="24"/>
      <c r="AZ179" s="24"/>
      <c r="BA179" s="24"/>
      <c r="BB179" s="24"/>
      <c r="BC179" s="241"/>
      <c r="BD179" s="24"/>
      <c r="BE179" s="24"/>
      <c r="BF179" s="24"/>
      <c r="BG179" s="24"/>
      <c r="BH179" s="24"/>
      <c r="BI179" s="241"/>
      <c r="BJ179" s="24"/>
      <c r="BK179" s="24"/>
      <c r="BL179" s="24"/>
      <c r="BM179" s="24"/>
      <c r="BN179" s="24"/>
      <c r="BO179" s="241"/>
      <c r="BP179" s="24"/>
      <c r="BQ179" s="24"/>
      <c r="BR179" s="24"/>
      <c r="BS179" s="24"/>
      <c r="BT179" s="24"/>
      <c r="BU179" s="241"/>
      <c r="BV179" s="24"/>
      <c r="BW179" s="24"/>
      <c r="BX179" s="24"/>
      <c r="BY179" s="24"/>
      <c r="BZ179" s="24"/>
      <c r="CA179" s="241"/>
      <c r="CB179" s="24"/>
      <c r="CC179" s="24"/>
      <c r="CD179" s="24"/>
      <c r="CE179" s="24"/>
      <c r="CF179" s="24"/>
      <c r="CG179" s="241"/>
      <c r="CH179" s="24"/>
      <c r="CI179" s="24"/>
      <c r="CJ179" s="24"/>
      <c r="CK179" s="24"/>
      <c r="CL179" s="24"/>
      <c r="CM179" s="241"/>
    </row>
    <row r="180" spans="1:91" s="281" customFormat="1" ht="12.75" customHeight="1" x14ac:dyDescent="0.2">
      <c r="A180" s="361" t="s">
        <v>132</v>
      </c>
      <c r="B180" s="143">
        <v>0.52084290772338848</v>
      </c>
      <c r="C180" s="143"/>
      <c r="D180" s="143"/>
      <c r="E180" s="143"/>
      <c r="F180" s="143"/>
      <c r="G180" s="241"/>
      <c r="H180" s="143">
        <v>0.45500930653924798</v>
      </c>
      <c r="I180" s="143"/>
      <c r="J180" s="143"/>
      <c r="K180" s="143"/>
      <c r="L180" s="143"/>
      <c r="M180" s="241"/>
      <c r="N180" s="24">
        <v>1.8116500630885241E-2</v>
      </c>
      <c r="O180" s="24">
        <v>1.8152576020669747E-2</v>
      </c>
      <c r="P180" s="24">
        <v>1.8121872278409952E-2</v>
      </c>
      <c r="Q180" s="24">
        <v>1.8096490032811854E-2</v>
      </c>
      <c r="R180" s="24">
        <v>1.807391596185931E-2</v>
      </c>
      <c r="S180" s="241"/>
      <c r="T180" s="24">
        <v>1.7761935823849082E-2</v>
      </c>
      <c r="U180" s="24">
        <v>1.7434644752461377E-2</v>
      </c>
      <c r="V180" s="24">
        <v>1.736407692468633E-2</v>
      </c>
      <c r="W180" s="24">
        <v>1.731703332140351E-2</v>
      </c>
      <c r="X180" s="24">
        <v>1.7278596922229626E-2</v>
      </c>
      <c r="Y180" s="208"/>
      <c r="Z180" s="165">
        <v>1.7426915302516121E-2</v>
      </c>
      <c r="AA180" s="143">
        <v>1.7381399218370383E-2</v>
      </c>
      <c r="AB180" s="24">
        <v>1.7304631003852221E-2</v>
      </c>
      <c r="AC180" s="24">
        <v>1.7243288476978508E-2</v>
      </c>
      <c r="AD180" s="24">
        <v>1.7186946080063315E-2</v>
      </c>
      <c r="AE180" s="241"/>
      <c r="AF180" s="165">
        <v>1.743205889241219E-2</v>
      </c>
      <c r="AG180" s="143">
        <v>1.7374691339876659E-2</v>
      </c>
      <c r="AH180" s="24">
        <v>1.7282957794196876E-2</v>
      </c>
      <c r="AI180" s="24">
        <v>1.720743285886658E-2</v>
      </c>
      <c r="AJ180" s="24">
        <v>1.71512664625658E-2</v>
      </c>
      <c r="AK180" s="241"/>
      <c r="AL180" s="24"/>
      <c r="AM180" s="24"/>
      <c r="AN180" s="24"/>
      <c r="AO180" s="24"/>
      <c r="AP180" s="24"/>
      <c r="AQ180" s="241"/>
      <c r="AR180" s="24"/>
      <c r="AS180" s="24"/>
      <c r="AT180" s="24"/>
      <c r="AU180" s="24"/>
      <c r="AV180" s="24"/>
      <c r="AW180" s="241"/>
      <c r="AX180" s="24"/>
      <c r="AY180" s="24"/>
      <c r="AZ180" s="24"/>
      <c r="BA180" s="24"/>
      <c r="BB180" s="24"/>
      <c r="BC180" s="241"/>
      <c r="BD180" s="24"/>
      <c r="BE180" s="24"/>
      <c r="BF180" s="24"/>
      <c r="BG180" s="24"/>
      <c r="BH180" s="24"/>
      <c r="BI180" s="241"/>
      <c r="BJ180" s="24"/>
      <c r="BK180" s="24"/>
      <c r="BL180" s="24"/>
      <c r="BM180" s="24"/>
      <c r="BN180" s="24"/>
      <c r="BO180" s="241"/>
      <c r="BP180" s="24"/>
      <c r="BQ180" s="24"/>
      <c r="BR180" s="24"/>
      <c r="BS180" s="24"/>
      <c r="BT180" s="24"/>
      <c r="BU180" s="241"/>
      <c r="BV180" s="24"/>
      <c r="BW180" s="24"/>
      <c r="BX180" s="24"/>
      <c r="BY180" s="24"/>
      <c r="BZ180" s="24"/>
      <c r="CA180" s="241"/>
      <c r="CB180" s="24"/>
      <c r="CC180" s="24"/>
      <c r="CD180" s="24"/>
      <c r="CE180" s="24"/>
      <c r="CF180" s="24"/>
      <c r="CG180" s="241"/>
      <c r="CH180" s="24"/>
      <c r="CI180" s="24"/>
      <c r="CJ180" s="24"/>
      <c r="CK180" s="24"/>
      <c r="CL180" s="24"/>
      <c r="CM180" s="241"/>
    </row>
    <row r="181" spans="1:91" ht="12.75" customHeight="1" x14ac:dyDescent="0.2">
      <c r="A181" s="111" t="s">
        <v>133</v>
      </c>
      <c r="B181" s="148">
        <f>SUM(B100:B180)</f>
        <v>1</v>
      </c>
      <c r="C181" s="148">
        <f>SUM(C100:C180)</f>
        <v>0</v>
      </c>
      <c r="D181" s="148">
        <f>SUM(D100:D180)</f>
        <v>0</v>
      </c>
      <c r="E181" s="148">
        <f>SUM(E100:E180)</f>
        <v>0</v>
      </c>
      <c r="F181" s="148">
        <f>SUM(F100:F180)</f>
        <v>0</v>
      </c>
      <c r="G181" s="208"/>
      <c r="H181" s="148">
        <f>SUM(H100:H180)</f>
        <v>1</v>
      </c>
      <c r="I181" s="148">
        <f>SUM(I100:I180)</f>
        <v>0</v>
      </c>
      <c r="J181" s="148">
        <f>SUM(J100:J180)</f>
        <v>0</v>
      </c>
      <c r="K181" s="148">
        <f>SUM(K100:K180)</f>
        <v>0</v>
      </c>
      <c r="L181" s="148">
        <f>SUM(L100:L180)</f>
        <v>0</v>
      </c>
      <c r="M181" s="208"/>
      <c r="N181" s="148">
        <f t="shared" ref="N181:T181" si="0">SUM(N100:N180)</f>
        <v>1.0001515883198118</v>
      </c>
      <c r="O181" s="148">
        <f t="shared" si="0"/>
        <v>1.0001654771715249</v>
      </c>
      <c r="P181" s="148">
        <f t="shared" si="0"/>
        <v>1.0001267312635451</v>
      </c>
      <c r="Q181" s="148">
        <f t="shared" si="0"/>
        <v>1.0001568615891752</v>
      </c>
      <c r="R181" s="148">
        <f t="shared" si="0"/>
        <v>1.0001130015674753</v>
      </c>
      <c r="S181" s="208"/>
      <c r="T181" s="148">
        <f t="shared" si="0"/>
        <v>1.0000942659358456</v>
      </c>
      <c r="U181" s="148">
        <f>SUM(U100:U180)</f>
        <v>1.0001021308827467</v>
      </c>
      <c r="V181" s="148">
        <f>SUM(V100:V180)</f>
        <v>1.0001969532504007</v>
      </c>
      <c r="W181" s="148">
        <f>SUM(W100:W180)</f>
        <v>1.0001305747553453</v>
      </c>
      <c r="X181" s="148">
        <f>SUM(X100:X180)</f>
        <v>1.0001050733192498</v>
      </c>
      <c r="Y181" s="208"/>
      <c r="Z181" s="83">
        <f>SUM(Z100:Z180)</f>
        <v>1.0001646178289672</v>
      </c>
      <c r="AA181" s="83">
        <f>SUM(AA100:AA180)</f>
        <v>1.0001434878578317</v>
      </c>
      <c r="AB181" s="83">
        <f>SUM(AB100:AB180)</f>
        <v>1.0001169995961672</v>
      </c>
      <c r="AC181" s="83">
        <f>SUM(AC100:AC180)</f>
        <v>1.0001499274031147</v>
      </c>
      <c r="AD181" s="83">
        <f>SUM(AD100:AD180)</f>
        <v>1.0000451856978843</v>
      </c>
      <c r="AE181" s="208"/>
      <c r="AF181" s="83">
        <f>SUM(AF100:AF180)</f>
        <v>1.0001425342803096</v>
      </c>
      <c r="AG181" s="83">
        <f>SUM(AG100:AG180)</f>
        <v>1.0001354715006685</v>
      </c>
      <c r="AH181" s="83">
        <f>SUM(AH100:AH180)</f>
        <v>1.000127389378936</v>
      </c>
      <c r="AI181" s="83">
        <f>SUM(AI100:AI180)</f>
        <v>1.000070098096336</v>
      </c>
      <c r="AJ181" s="83">
        <f>SUM(AJ100:AJ180)</f>
        <v>1.0001615022262109</v>
      </c>
      <c r="AK181" s="208"/>
      <c r="AL181" s="83">
        <f>SUM(AL100:AL180)</f>
        <v>0</v>
      </c>
      <c r="AM181" s="83">
        <f>SUM(AM100:AM180)</f>
        <v>0</v>
      </c>
      <c r="AN181" s="83">
        <f>SUM(AN100:AN180)</f>
        <v>0</v>
      </c>
      <c r="AO181" s="83">
        <f>SUM(AO100:AO180)</f>
        <v>0</v>
      </c>
      <c r="AP181" s="83">
        <f>SUM(AP100:AP180)</f>
        <v>0</v>
      </c>
      <c r="AQ181" s="208"/>
      <c r="AR181" s="83">
        <f>SUM(AR100:AR180)</f>
        <v>0</v>
      </c>
      <c r="AS181" s="83">
        <f>SUM(AS100:AS180)</f>
        <v>0</v>
      </c>
      <c r="AT181" s="83">
        <f>SUM(AT100:AT180)</f>
        <v>0</v>
      </c>
      <c r="AU181" s="83">
        <f>SUM(AU100:AU180)</f>
        <v>0</v>
      </c>
      <c r="AV181" s="83">
        <f>SUM(AV100:AV180)</f>
        <v>0</v>
      </c>
      <c r="AW181" s="208"/>
      <c r="AX181" s="83">
        <f>SUM(AX100:AX180)</f>
        <v>0</v>
      </c>
      <c r="AY181" s="83">
        <f>SUM(AY100:AY180)</f>
        <v>0</v>
      </c>
      <c r="AZ181" s="83">
        <f>SUM(AZ100:AZ180)</f>
        <v>0</v>
      </c>
      <c r="BA181" s="83">
        <f>SUM(BA100:BA180)</f>
        <v>0</v>
      </c>
      <c r="BB181" s="83">
        <f>SUM(BB100:BB180)</f>
        <v>0</v>
      </c>
      <c r="BC181" s="208"/>
      <c r="BD181" s="83">
        <f>SUM(BD100:BD180)</f>
        <v>0</v>
      </c>
      <c r="BE181" s="83">
        <f>SUM(BE100:BE180)</f>
        <v>0</v>
      </c>
      <c r="BF181" s="83">
        <f>SUM(BF100:BF180)</f>
        <v>0</v>
      </c>
      <c r="BG181" s="83">
        <f>SUM(BG100:BG180)</f>
        <v>0</v>
      </c>
      <c r="BH181" s="83">
        <f>SUM(BH100:BH180)</f>
        <v>0</v>
      </c>
      <c r="BI181" s="208"/>
      <c r="BJ181" s="83">
        <f>SUM(BJ100:BJ180)</f>
        <v>0</v>
      </c>
      <c r="BK181" s="83">
        <f>SUM(BK100:BK180)</f>
        <v>0</v>
      </c>
      <c r="BL181" s="83">
        <f>SUM(BL100:BL180)</f>
        <v>0</v>
      </c>
      <c r="BM181" s="83">
        <f>SUM(BM100:BM180)</f>
        <v>0</v>
      </c>
      <c r="BN181" s="83">
        <f>SUM(BN100:BN180)</f>
        <v>0</v>
      </c>
      <c r="BO181" s="208"/>
      <c r="BP181" s="83">
        <f>SUM(BP100:BP180)</f>
        <v>0</v>
      </c>
      <c r="BQ181" s="83">
        <f>SUM(BQ100:BQ180)</f>
        <v>0</v>
      </c>
      <c r="BR181" s="83">
        <f>SUM(BR100:BR180)</f>
        <v>0</v>
      </c>
      <c r="BS181" s="83">
        <f>SUM(BS100:BS180)</f>
        <v>0</v>
      </c>
      <c r="BT181" s="83">
        <f>SUM(BT100:BT180)</f>
        <v>0</v>
      </c>
      <c r="BU181" s="208"/>
      <c r="BV181" s="83">
        <f>SUM(BV100:BV180)</f>
        <v>0</v>
      </c>
      <c r="BW181" s="83">
        <f>SUM(BW100:BW180)</f>
        <v>0</v>
      </c>
      <c r="BX181" s="83">
        <f>SUM(BX100:BX180)</f>
        <v>0</v>
      </c>
      <c r="BY181" s="83">
        <f>SUM(BY100:BY180)</f>
        <v>0</v>
      </c>
      <c r="BZ181" s="83">
        <f>SUM(BZ100:BZ180)</f>
        <v>0</v>
      </c>
      <c r="CA181" s="208"/>
      <c r="CB181" s="83">
        <f>SUM(CB100:CB180)</f>
        <v>0</v>
      </c>
      <c r="CC181" s="83">
        <f>SUM(CC100:CC180)</f>
        <v>0</v>
      </c>
      <c r="CD181" s="83">
        <f>SUM(CD100:CD180)</f>
        <v>0</v>
      </c>
      <c r="CE181" s="83">
        <f>SUM(CE100:CE180)</f>
        <v>0</v>
      </c>
      <c r="CF181" s="83">
        <f>SUM(CF100:CF180)</f>
        <v>0</v>
      </c>
      <c r="CG181" s="208"/>
      <c r="CH181" s="83">
        <f>SUM(CH100:CH180)</f>
        <v>0</v>
      </c>
      <c r="CI181" s="83">
        <f>SUM(CI100:CI180)</f>
        <v>0</v>
      </c>
      <c r="CJ181" s="83">
        <f>SUM(CJ100:CJ180)</f>
        <v>0</v>
      </c>
      <c r="CK181" s="83">
        <f>SUM(CK100:CK180)</f>
        <v>0</v>
      </c>
      <c r="CL181" s="83">
        <f>SUM(CL100:CL180)</f>
        <v>0</v>
      </c>
      <c r="CM181" s="208"/>
    </row>
    <row r="182" spans="1:91" ht="12.75" customHeight="1" x14ac:dyDescent="0.2">
      <c r="A182" s="127" t="s">
        <v>136</v>
      </c>
      <c r="B182" s="164"/>
      <c r="C182" s="142"/>
      <c r="D182" s="142"/>
      <c r="E182" s="142"/>
      <c r="F182" s="142"/>
      <c r="G182" s="208"/>
      <c r="H182" s="142"/>
      <c r="I182" s="142"/>
      <c r="J182" s="142"/>
      <c r="K182" s="142"/>
      <c r="L182" s="142"/>
      <c r="M182" s="208"/>
      <c r="N182" s="164"/>
      <c r="O182" s="142"/>
      <c r="P182" s="142"/>
      <c r="Q182" s="142"/>
      <c r="R182" s="142"/>
      <c r="S182" s="208"/>
      <c r="T182" s="208"/>
      <c r="U182" s="208"/>
      <c r="V182" s="208"/>
      <c r="W182" s="208"/>
      <c r="X182" s="208"/>
      <c r="Y182" s="208"/>
      <c r="Z182" s="164"/>
      <c r="AA182" s="142"/>
      <c r="AB182" s="142"/>
      <c r="AC182" s="142"/>
      <c r="AD182" s="142"/>
      <c r="AE182" s="208"/>
      <c r="AF182" s="164"/>
      <c r="AG182" s="142"/>
      <c r="AH182" s="142"/>
      <c r="AI182" s="142"/>
      <c r="AJ182" s="142"/>
      <c r="AK182" s="208"/>
      <c r="AL182" s="164"/>
      <c r="AM182" s="142"/>
      <c r="AN182" s="142"/>
      <c r="AO182" s="142"/>
      <c r="AP182" s="142"/>
      <c r="AQ182" s="208"/>
      <c r="AR182" s="164"/>
      <c r="AS182" s="142"/>
      <c r="AT182" s="142"/>
      <c r="AU182" s="142"/>
      <c r="AV182" s="142"/>
      <c r="AW182" s="208"/>
      <c r="AX182" s="164"/>
      <c r="AY182" s="142"/>
      <c r="AZ182" s="142"/>
      <c r="BA182" s="142"/>
      <c r="BB182" s="142"/>
      <c r="BC182" s="208"/>
      <c r="BD182" s="164"/>
      <c r="BE182" s="142"/>
      <c r="BF182" s="142"/>
      <c r="BG182" s="142"/>
      <c r="BH182" s="142"/>
      <c r="BI182" s="208"/>
      <c r="BJ182" s="164"/>
      <c r="BK182" s="142"/>
      <c r="BL182" s="142"/>
      <c r="BM182" s="142"/>
      <c r="BN182" s="142"/>
      <c r="BO182" s="208"/>
      <c r="BP182" s="164"/>
      <c r="BQ182" s="142"/>
      <c r="BR182" s="142"/>
      <c r="BS182" s="142"/>
      <c r="BT182" s="142"/>
      <c r="BU182" s="208"/>
      <c r="BV182" s="164"/>
      <c r="BW182" s="142"/>
      <c r="BX182" s="142"/>
      <c r="BY182" s="142"/>
      <c r="BZ182" s="142"/>
      <c r="CA182" s="208"/>
      <c r="CB182" s="164"/>
      <c r="CC182" s="142"/>
      <c r="CD182" s="142"/>
      <c r="CE182" s="142"/>
      <c r="CF182" s="142"/>
      <c r="CG182" s="208"/>
      <c r="CH182" s="164"/>
      <c r="CI182" s="142"/>
      <c r="CJ182" s="142"/>
      <c r="CK182" s="142"/>
      <c r="CL182" s="142"/>
      <c r="CM182" s="208"/>
    </row>
    <row r="183" spans="1:91" ht="12.75" customHeight="1" x14ac:dyDescent="0.2">
      <c r="A183" s="119" t="s">
        <v>31</v>
      </c>
      <c r="B183" s="170"/>
      <c r="C183" s="150"/>
      <c r="D183" s="150"/>
      <c r="E183" s="150"/>
      <c r="F183" s="150"/>
      <c r="G183" s="208"/>
      <c r="H183" s="150"/>
      <c r="I183" s="150"/>
      <c r="J183" s="150"/>
      <c r="K183" s="150"/>
      <c r="L183" s="150"/>
      <c r="M183" s="208"/>
      <c r="N183" s="170"/>
      <c r="O183" s="150"/>
      <c r="P183" s="150"/>
      <c r="Q183" s="150"/>
      <c r="R183" s="150"/>
      <c r="S183" s="208"/>
      <c r="T183" s="170"/>
      <c r="U183" s="170"/>
      <c r="V183" s="150"/>
      <c r="W183" s="150"/>
      <c r="X183" s="150"/>
      <c r="Y183" s="208"/>
      <c r="Z183" s="170"/>
      <c r="AA183" s="150"/>
      <c r="AB183" s="150"/>
      <c r="AC183" s="150"/>
      <c r="AD183" s="150"/>
      <c r="AE183" s="208"/>
      <c r="AF183" s="170"/>
      <c r="AG183" s="150"/>
      <c r="AH183" s="150"/>
      <c r="AI183" s="150"/>
      <c r="AJ183" s="150"/>
      <c r="AK183" s="208"/>
      <c r="AL183" s="170"/>
      <c r="AM183" s="150"/>
      <c r="AN183" s="150"/>
      <c r="AO183" s="150"/>
      <c r="AP183" s="150"/>
      <c r="AQ183" s="208"/>
      <c r="AR183" s="170"/>
      <c r="AS183" s="150"/>
      <c r="AT183" s="150"/>
      <c r="AU183" s="150"/>
      <c r="AV183" s="150"/>
      <c r="AW183" s="208"/>
      <c r="AX183" s="170"/>
      <c r="AY183" s="150"/>
      <c r="AZ183" s="150"/>
      <c r="BA183" s="150"/>
      <c r="BB183" s="150"/>
      <c r="BC183" s="208"/>
      <c r="BD183" s="170"/>
      <c r="BE183" s="150"/>
      <c r="BF183" s="150"/>
      <c r="BG183" s="150"/>
      <c r="BH183" s="150"/>
      <c r="BI183" s="208"/>
      <c r="BJ183" s="170"/>
      <c r="BK183" s="150"/>
      <c r="BL183" s="150"/>
      <c r="BM183" s="150"/>
      <c r="BN183" s="150"/>
      <c r="BO183" s="208"/>
      <c r="BP183" s="170"/>
      <c r="BQ183" s="150"/>
      <c r="BR183" s="150"/>
      <c r="BS183" s="150"/>
      <c r="BT183" s="150"/>
      <c r="BU183" s="208"/>
      <c r="BV183" s="170"/>
      <c r="BW183" s="150"/>
      <c r="BX183" s="150"/>
      <c r="BY183" s="150"/>
      <c r="BZ183" s="150"/>
      <c r="CA183" s="208"/>
      <c r="CB183" s="170"/>
      <c r="CC183" s="150"/>
      <c r="CD183" s="150"/>
      <c r="CE183" s="150"/>
      <c r="CF183" s="150"/>
      <c r="CG183" s="208"/>
      <c r="CH183" s="170"/>
      <c r="CI183" s="150"/>
      <c r="CJ183" s="150"/>
      <c r="CK183" s="150"/>
      <c r="CL183" s="150"/>
      <c r="CM183" s="208"/>
    </row>
    <row r="184" spans="1:91" ht="12.75" customHeight="1" x14ac:dyDescent="0.2">
      <c r="A184" s="120" t="s">
        <v>32</v>
      </c>
      <c r="B184" s="171"/>
      <c r="C184" s="151"/>
      <c r="D184" s="151"/>
      <c r="E184" s="151"/>
      <c r="F184" s="151"/>
      <c r="G184" s="208"/>
      <c r="H184" s="151"/>
      <c r="I184" s="151"/>
      <c r="J184" s="151"/>
      <c r="K184" s="151"/>
      <c r="L184" s="151"/>
      <c r="M184" s="208"/>
      <c r="N184" s="171"/>
      <c r="O184" s="151"/>
      <c r="P184" s="151"/>
      <c r="Q184" s="151"/>
      <c r="R184" s="151"/>
      <c r="S184" s="208"/>
      <c r="T184" s="171"/>
      <c r="U184" s="171"/>
      <c r="V184" s="151"/>
      <c r="W184" s="151"/>
      <c r="X184" s="151"/>
      <c r="Y184" s="208"/>
      <c r="Z184" s="171"/>
      <c r="AA184" s="151"/>
      <c r="AB184" s="151"/>
      <c r="AC184" s="151"/>
      <c r="AD184" s="151"/>
      <c r="AE184" s="208"/>
      <c r="AF184" s="171"/>
      <c r="AG184" s="151"/>
      <c r="AH184" s="151"/>
      <c r="AI184" s="151"/>
      <c r="AJ184" s="151"/>
      <c r="AK184" s="208"/>
      <c r="AL184" s="171"/>
      <c r="AM184" s="151"/>
      <c r="AN184" s="151"/>
      <c r="AO184" s="151"/>
      <c r="AP184" s="151"/>
      <c r="AQ184" s="208"/>
      <c r="AR184" s="171"/>
      <c r="AS184" s="151"/>
      <c r="AT184" s="151"/>
      <c r="AU184" s="151"/>
      <c r="AV184" s="151"/>
      <c r="AW184" s="208"/>
      <c r="AX184" s="171"/>
      <c r="AY184" s="151"/>
      <c r="AZ184" s="151"/>
      <c r="BA184" s="151"/>
      <c r="BB184" s="151"/>
      <c r="BC184" s="208"/>
      <c r="BD184" s="171"/>
      <c r="BE184" s="151"/>
      <c r="BF184" s="151"/>
      <c r="BG184" s="151"/>
      <c r="BH184" s="151"/>
      <c r="BI184" s="208"/>
      <c r="BJ184" s="171"/>
      <c r="BK184" s="151"/>
      <c r="BL184" s="151"/>
      <c r="BM184" s="151"/>
      <c r="BN184" s="151"/>
      <c r="BO184" s="208"/>
      <c r="BP184" s="171"/>
      <c r="BQ184" s="151"/>
      <c r="BR184" s="151"/>
      <c r="BS184" s="151"/>
      <c r="BT184" s="151"/>
      <c r="BU184" s="208"/>
      <c r="BV184" s="171"/>
      <c r="BW184" s="151"/>
      <c r="BX184" s="151"/>
      <c r="BY184" s="151"/>
      <c r="BZ184" s="151"/>
      <c r="CA184" s="208"/>
      <c r="CB184" s="171"/>
      <c r="CC184" s="151"/>
      <c r="CD184" s="151"/>
      <c r="CE184" s="151"/>
      <c r="CF184" s="151"/>
      <c r="CG184" s="208"/>
      <c r="CH184" s="171"/>
      <c r="CI184" s="151"/>
      <c r="CJ184" s="151"/>
      <c r="CK184" s="151"/>
      <c r="CL184" s="151"/>
      <c r="CM184" s="208"/>
    </row>
    <row r="185" spans="1:91" ht="12.75" customHeight="1" x14ac:dyDescent="0.2">
      <c r="A185" s="119" t="s">
        <v>2</v>
      </c>
      <c r="B185" s="172"/>
      <c r="C185" s="152"/>
      <c r="D185" s="152"/>
      <c r="E185" s="152"/>
      <c r="F185" s="152"/>
      <c r="G185" s="208"/>
      <c r="H185" s="152"/>
      <c r="I185" s="152"/>
      <c r="J185" s="152"/>
      <c r="K185" s="152"/>
      <c r="L185" s="152"/>
      <c r="M185" s="208"/>
      <c r="N185" s="172"/>
      <c r="O185" s="152"/>
      <c r="P185" s="152"/>
      <c r="Q185" s="152"/>
      <c r="R185" s="152"/>
      <c r="S185" s="208"/>
      <c r="T185" s="172"/>
      <c r="U185" s="172"/>
      <c r="V185" s="152"/>
      <c r="W185" s="152"/>
      <c r="X185" s="152"/>
      <c r="Y185" s="208"/>
      <c r="Z185" s="172"/>
      <c r="AA185" s="152"/>
      <c r="AB185" s="152"/>
      <c r="AC185" s="152"/>
      <c r="AD185" s="152"/>
      <c r="AE185" s="208"/>
      <c r="AF185" s="172"/>
      <c r="AG185" s="152"/>
      <c r="AH185" s="152"/>
      <c r="AI185" s="152"/>
      <c r="AJ185" s="152"/>
      <c r="AK185" s="208"/>
      <c r="AL185" s="172"/>
      <c r="AM185" s="152"/>
      <c r="AN185" s="152"/>
      <c r="AO185" s="152"/>
      <c r="AP185" s="152"/>
      <c r="AQ185" s="208"/>
      <c r="AR185" s="172"/>
      <c r="AS185" s="152"/>
      <c r="AT185" s="152"/>
      <c r="AU185" s="152"/>
      <c r="AV185" s="152"/>
      <c r="AW185" s="208"/>
      <c r="AX185" s="172"/>
      <c r="AY185" s="152"/>
      <c r="AZ185" s="152"/>
      <c r="BA185" s="152"/>
      <c r="BB185" s="152"/>
      <c r="BC185" s="208"/>
      <c r="BD185" s="172"/>
      <c r="BE185" s="152"/>
      <c r="BF185" s="152"/>
      <c r="BG185" s="152"/>
      <c r="BH185" s="152"/>
      <c r="BI185" s="208"/>
      <c r="BJ185" s="172"/>
      <c r="BK185" s="152"/>
      <c r="BL185" s="152"/>
      <c r="BM185" s="152"/>
      <c r="BN185" s="152"/>
      <c r="BO185" s="208"/>
      <c r="BP185" s="172"/>
      <c r="BQ185" s="152"/>
      <c r="BR185" s="152"/>
      <c r="BS185" s="152"/>
      <c r="BT185" s="152"/>
      <c r="BU185" s="208"/>
      <c r="BV185" s="172"/>
      <c r="BW185" s="152"/>
      <c r="BX185" s="152"/>
      <c r="BY185" s="152"/>
      <c r="BZ185" s="152"/>
      <c r="CA185" s="208"/>
      <c r="CB185" s="172"/>
      <c r="CC185" s="152"/>
      <c r="CD185" s="152"/>
      <c r="CE185" s="152"/>
      <c r="CF185" s="152"/>
      <c r="CG185" s="208"/>
      <c r="CH185" s="172"/>
      <c r="CI185" s="152"/>
      <c r="CJ185" s="152"/>
      <c r="CK185" s="152"/>
      <c r="CL185" s="152"/>
      <c r="CM185" s="208"/>
    </row>
    <row r="186" spans="1:91" ht="12.75" customHeight="1" x14ac:dyDescent="0.2">
      <c r="A186" s="120" t="s">
        <v>3</v>
      </c>
      <c r="B186" s="171"/>
      <c r="C186" s="151"/>
      <c r="D186" s="151"/>
      <c r="E186" s="151"/>
      <c r="F186" s="151"/>
      <c r="G186" s="208"/>
      <c r="H186" s="151"/>
      <c r="I186" s="151"/>
      <c r="J186" s="151"/>
      <c r="K186" s="151"/>
      <c r="L186" s="151"/>
      <c r="M186" s="208"/>
      <c r="N186" s="171"/>
      <c r="O186" s="151"/>
      <c r="P186" s="151"/>
      <c r="Q186" s="151"/>
      <c r="R186" s="151"/>
      <c r="S186" s="208"/>
      <c r="T186" s="171"/>
      <c r="U186" s="171"/>
      <c r="V186" s="151"/>
      <c r="W186" s="151"/>
      <c r="X186" s="151"/>
      <c r="Y186" s="208"/>
      <c r="Z186" s="171"/>
      <c r="AA186" s="151"/>
      <c r="AB186" s="151"/>
      <c r="AC186" s="151"/>
      <c r="AD186" s="151"/>
      <c r="AE186" s="208"/>
      <c r="AF186" s="171"/>
      <c r="AG186" s="151"/>
      <c r="AH186" s="151"/>
      <c r="AI186" s="151"/>
      <c r="AJ186" s="151"/>
      <c r="AK186" s="208"/>
      <c r="AL186" s="171"/>
      <c r="AM186" s="151"/>
      <c r="AN186" s="151"/>
      <c r="AO186" s="151"/>
      <c r="AP186" s="151"/>
      <c r="AQ186" s="208"/>
      <c r="AR186" s="171"/>
      <c r="AS186" s="151"/>
      <c r="AT186" s="151"/>
      <c r="AU186" s="151"/>
      <c r="AV186" s="151"/>
      <c r="AW186" s="208"/>
      <c r="AX186" s="171"/>
      <c r="AY186" s="151"/>
      <c r="AZ186" s="151"/>
      <c r="BA186" s="151"/>
      <c r="BB186" s="151"/>
      <c r="BC186" s="208"/>
      <c r="BD186" s="171"/>
      <c r="BE186" s="151"/>
      <c r="BF186" s="151"/>
      <c r="BG186" s="151"/>
      <c r="BH186" s="151"/>
      <c r="BI186" s="208"/>
      <c r="BJ186" s="171"/>
      <c r="BK186" s="151"/>
      <c r="BL186" s="151"/>
      <c r="BM186" s="151"/>
      <c r="BN186" s="151"/>
      <c r="BO186" s="208"/>
      <c r="BP186" s="171"/>
      <c r="BQ186" s="151"/>
      <c r="BR186" s="151"/>
      <c r="BS186" s="151"/>
      <c r="BT186" s="151"/>
      <c r="BU186" s="208"/>
      <c r="BV186" s="171"/>
      <c r="BW186" s="151"/>
      <c r="BX186" s="151"/>
      <c r="BY186" s="151"/>
      <c r="BZ186" s="151"/>
      <c r="CA186" s="208"/>
      <c r="CB186" s="171"/>
      <c r="CC186" s="151"/>
      <c r="CD186" s="151"/>
      <c r="CE186" s="151"/>
      <c r="CF186" s="151"/>
      <c r="CG186" s="208"/>
      <c r="CH186" s="171"/>
      <c r="CI186" s="151"/>
      <c r="CJ186" s="151"/>
      <c r="CK186" s="151"/>
      <c r="CL186" s="151"/>
      <c r="CM186" s="208"/>
    </row>
    <row r="187" spans="1:91" ht="12.75" customHeight="1" x14ac:dyDescent="0.2">
      <c r="A187" s="119" t="s">
        <v>4</v>
      </c>
      <c r="B187" s="172"/>
      <c r="C187" s="152"/>
      <c r="D187" s="152"/>
      <c r="E187" s="152"/>
      <c r="F187" s="152"/>
      <c r="G187" s="208"/>
      <c r="H187" s="152"/>
      <c r="I187" s="152"/>
      <c r="J187" s="152"/>
      <c r="K187" s="152"/>
      <c r="L187" s="152"/>
      <c r="M187" s="208"/>
      <c r="N187" s="172"/>
      <c r="O187" s="152"/>
      <c r="P187" s="152"/>
      <c r="Q187" s="152"/>
      <c r="R187" s="152"/>
      <c r="S187" s="208"/>
      <c r="T187" s="172"/>
      <c r="U187" s="172"/>
      <c r="V187" s="152"/>
      <c r="W187" s="152"/>
      <c r="X187" s="152"/>
      <c r="Y187" s="208"/>
      <c r="Z187" s="172"/>
      <c r="AA187" s="152"/>
      <c r="AB187" s="152"/>
      <c r="AC187" s="152"/>
      <c r="AD187" s="152"/>
      <c r="AE187" s="208"/>
      <c r="AF187" s="172"/>
      <c r="AG187" s="152"/>
      <c r="AH187" s="152"/>
      <c r="AI187" s="152"/>
      <c r="AJ187" s="152"/>
      <c r="AK187" s="208"/>
      <c r="AL187" s="172"/>
      <c r="AM187" s="152"/>
      <c r="AN187" s="152"/>
      <c r="AO187" s="152"/>
      <c r="AP187" s="152"/>
      <c r="AQ187" s="208"/>
      <c r="AR187" s="172"/>
      <c r="AS187" s="152"/>
      <c r="AT187" s="152"/>
      <c r="AU187" s="152"/>
      <c r="AV187" s="152"/>
      <c r="AW187" s="208"/>
      <c r="AX187" s="172"/>
      <c r="AY187" s="152"/>
      <c r="AZ187" s="152"/>
      <c r="BA187" s="152"/>
      <c r="BB187" s="152"/>
      <c r="BC187" s="208"/>
      <c r="BD187" s="172"/>
      <c r="BE187" s="152"/>
      <c r="BF187" s="152"/>
      <c r="BG187" s="152"/>
      <c r="BH187" s="152"/>
      <c r="BI187" s="208"/>
      <c r="BJ187" s="172"/>
      <c r="BK187" s="152"/>
      <c r="BL187" s="152"/>
      <c r="BM187" s="152"/>
      <c r="BN187" s="152"/>
      <c r="BO187" s="208"/>
      <c r="BP187" s="172"/>
      <c r="BQ187" s="152"/>
      <c r="BR187" s="152"/>
      <c r="BS187" s="152"/>
      <c r="BT187" s="152"/>
      <c r="BU187" s="208"/>
      <c r="BV187" s="172"/>
      <c r="BW187" s="152"/>
      <c r="BX187" s="152"/>
      <c r="BY187" s="152"/>
      <c r="BZ187" s="152"/>
      <c r="CA187" s="208"/>
      <c r="CB187" s="172"/>
      <c r="CC187" s="152"/>
      <c r="CD187" s="152"/>
      <c r="CE187" s="152"/>
      <c r="CF187" s="152"/>
      <c r="CG187" s="208"/>
      <c r="CH187" s="172"/>
      <c r="CI187" s="152"/>
      <c r="CJ187" s="152"/>
      <c r="CK187" s="152"/>
      <c r="CL187" s="152"/>
      <c r="CM187" s="208"/>
    </row>
    <row r="188" spans="1:91" ht="12.75" customHeight="1" x14ac:dyDescent="0.2">
      <c r="A188" s="119" t="s">
        <v>5</v>
      </c>
      <c r="B188" s="172"/>
      <c r="C188" s="152"/>
      <c r="D188" s="152"/>
      <c r="E188" s="152"/>
      <c r="F188" s="152"/>
      <c r="G188" s="208"/>
      <c r="H188" s="152"/>
      <c r="I188" s="152"/>
      <c r="J188" s="152"/>
      <c r="K188" s="152"/>
      <c r="L188" s="152"/>
      <c r="M188" s="208"/>
      <c r="N188" s="172"/>
      <c r="O188" s="152"/>
      <c r="P188" s="152"/>
      <c r="Q188" s="152"/>
      <c r="R188" s="152"/>
      <c r="S188" s="208"/>
      <c r="T188" s="172"/>
      <c r="U188" s="172"/>
      <c r="V188" s="152"/>
      <c r="W188" s="152"/>
      <c r="X188" s="152"/>
      <c r="Y188" s="208"/>
      <c r="Z188" s="172"/>
      <c r="AA188" s="152"/>
      <c r="AB188" s="152"/>
      <c r="AC188" s="152"/>
      <c r="AD188" s="152"/>
      <c r="AE188" s="208"/>
      <c r="AF188" s="172"/>
      <c r="AG188" s="152"/>
      <c r="AH188" s="152"/>
      <c r="AI188" s="152"/>
      <c r="AJ188" s="152"/>
      <c r="AK188" s="208"/>
      <c r="AL188" s="172"/>
      <c r="AM188" s="152"/>
      <c r="AN188" s="152"/>
      <c r="AO188" s="152"/>
      <c r="AP188" s="152"/>
      <c r="AQ188" s="208"/>
      <c r="AR188" s="172"/>
      <c r="AS188" s="152"/>
      <c r="AT188" s="152"/>
      <c r="AU188" s="152"/>
      <c r="AV188" s="152"/>
      <c r="AW188" s="208"/>
      <c r="AX188" s="172"/>
      <c r="AY188" s="152"/>
      <c r="AZ188" s="152"/>
      <c r="BA188" s="152"/>
      <c r="BB188" s="152"/>
      <c r="BC188" s="208"/>
      <c r="BD188" s="172"/>
      <c r="BE188" s="152"/>
      <c r="BF188" s="152"/>
      <c r="BG188" s="152"/>
      <c r="BH188" s="152"/>
      <c r="BI188" s="208"/>
      <c r="BJ188" s="172"/>
      <c r="BK188" s="152"/>
      <c r="BL188" s="152"/>
      <c r="BM188" s="152"/>
      <c r="BN188" s="152"/>
      <c r="BO188" s="208"/>
      <c r="BP188" s="172"/>
      <c r="BQ188" s="152"/>
      <c r="BR188" s="152"/>
      <c r="BS188" s="152"/>
      <c r="BT188" s="152"/>
      <c r="BU188" s="208"/>
      <c r="BV188" s="172"/>
      <c r="BW188" s="152"/>
      <c r="BX188" s="152"/>
      <c r="BY188" s="152"/>
      <c r="BZ188" s="152"/>
      <c r="CA188" s="208"/>
      <c r="CB188" s="172"/>
      <c r="CC188" s="152"/>
      <c r="CD188" s="152"/>
      <c r="CE188" s="152"/>
      <c r="CF188" s="152"/>
      <c r="CG188" s="208"/>
      <c r="CH188" s="172"/>
      <c r="CI188" s="152"/>
      <c r="CJ188" s="152"/>
      <c r="CK188" s="152"/>
      <c r="CL188" s="152"/>
      <c r="CM188" s="208"/>
    </row>
    <row r="189" spans="1:91" ht="12.75" customHeight="1" x14ac:dyDescent="0.2">
      <c r="A189" s="121" t="s">
        <v>6</v>
      </c>
      <c r="B189" s="172"/>
      <c r="C189" s="152"/>
      <c r="D189" s="152"/>
      <c r="E189" s="152"/>
      <c r="F189" s="152"/>
      <c r="G189" s="208"/>
      <c r="H189" s="152"/>
      <c r="I189" s="152"/>
      <c r="J189" s="152"/>
      <c r="K189" s="152"/>
      <c r="L189" s="152"/>
      <c r="M189" s="208"/>
      <c r="N189" s="172"/>
      <c r="O189" s="152"/>
      <c r="P189" s="152"/>
      <c r="Q189" s="152"/>
      <c r="R189" s="152"/>
      <c r="S189" s="208"/>
      <c r="T189" s="172"/>
      <c r="U189" s="172"/>
      <c r="V189" s="152"/>
      <c r="W189" s="152"/>
      <c r="X189" s="152"/>
      <c r="Y189" s="208"/>
      <c r="Z189" s="172"/>
      <c r="AA189" s="152"/>
      <c r="AB189" s="152"/>
      <c r="AC189" s="152"/>
      <c r="AD189" s="152"/>
      <c r="AE189" s="208"/>
      <c r="AF189" s="172"/>
      <c r="AG189" s="152"/>
      <c r="AH189" s="152"/>
      <c r="AI189" s="152"/>
      <c r="AJ189" s="152"/>
      <c r="AK189" s="208"/>
      <c r="AL189" s="172"/>
      <c r="AM189" s="152"/>
      <c r="AN189" s="152"/>
      <c r="AO189" s="152"/>
      <c r="AP189" s="152"/>
      <c r="AQ189" s="208"/>
      <c r="AR189" s="172"/>
      <c r="AS189" s="152"/>
      <c r="AT189" s="152"/>
      <c r="AU189" s="152"/>
      <c r="AV189" s="152"/>
      <c r="AW189" s="208"/>
      <c r="AX189" s="172"/>
      <c r="AY189" s="152"/>
      <c r="AZ189" s="152"/>
      <c r="BA189" s="152"/>
      <c r="BB189" s="152"/>
      <c r="BC189" s="208"/>
      <c r="BD189" s="172"/>
      <c r="BE189" s="152"/>
      <c r="BF189" s="152"/>
      <c r="BG189" s="152"/>
      <c r="BH189" s="152"/>
      <c r="BI189" s="208"/>
      <c r="BJ189" s="172"/>
      <c r="BK189" s="152"/>
      <c r="BL189" s="152"/>
      <c r="BM189" s="152"/>
      <c r="BN189" s="152"/>
      <c r="BO189" s="208"/>
      <c r="BP189" s="172"/>
      <c r="BQ189" s="152"/>
      <c r="BR189" s="152"/>
      <c r="BS189" s="152"/>
      <c r="BT189" s="152"/>
      <c r="BU189" s="208"/>
      <c r="BV189" s="172"/>
      <c r="BW189" s="152"/>
      <c r="BX189" s="152"/>
      <c r="BY189" s="152"/>
      <c r="BZ189" s="152"/>
      <c r="CA189" s="208"/>
      <c r="CB189" s="172"/>
      <c r="CC189" s="152"/>
      <c r="CD189" s="152"/>
      <c r="CE189" s="152"/>
      <c r="CF189" s="152"/>
      <c r="CG189" s="208"/>
      <c r="CH189" s="172"/>
      <c r="CI189" s="152"/>
      <c r="CJ189" s="152"/>
      <c r="CK189" s="152"/>
      <c r="CL189" s="152"/>
      <c r="CM189" s="208"/>
    </row>
    <row r="190" spans="1:91" ht="12.75" customHeight="1" x14ac:dyDescent="0.2">
      <c r="A190" s="121" t="s">
        <v>7</v>
      </c>
      <c r="B190" s="172"/>
      <c r="C190" s="152"/>
      <c r="D190" s="152"/>
      <c r="E190" s="152"/>
      <c r="F190" s="152"/>
      <c r="G190" s="208"/>
      <c r="H190" s="152"/>
      <c r="I190" s="152"/>
      <c r="J190" s="152"/>
      <c r="K190" s="152"/>
      <c r="L190" s="152"/>
      <c r="M190" s="208"/>
      <c r="N190" s="172"/>
      <c r="O190" s="152"/>
      <c r="P190" s="152"/>
      <c r="Q190" s="152"/>
      <c r="R190" s="152"/>
      <c r="S190" s="208"/>
      <c r="T190" s="172"/>
      <c r="U190" s="172"/>
      <c r="V190" s="152"/>
      <c r="W190" s="152"/>
      <c r="X190" s="152"/>
      <c r="Y190" s="208"/>
      <c r="Z190" s="172"/>
      <c r="AA190" s="152"/>
      <c r="AB190" s="152"/>
      <c r="AC190" s="152"/>
      <c r="AD190" s="152"/>
      <c r="AE190" s="208"/>
      <c r="AF190" s="172"/>
      <c r="AG190" s="152"/>
      <c r="AH190" s="152"/>
      <c r="AI190" s="152"/>
      <c r="AJ190" s="152"/>
      <c r="AK190" s="208"/>
      <c r="AL190" s="172"/>
      <c r="AM190" s="152"/>
      <c r="AN190" s="152"/>
      <c r="AO190" s="152"/>
      <c r="AP190" s="152"/>
      <c r="AQ190" s="208"/>
      <c r="AR190" s="172"/>
      <c r="AS190" s="152"/>
      <c r="AT190" s="152"/>
      <c r="AU190" s="152"/>
      <c r="AV190" s="152"/>
      <c r="AW190" s="208"/>
      <c r="AX190" s="172"/>
      <c r="AY190" s="152"/>
      <c r="AZ190" s="152"/>
      <c r="BA190" s="152"/>
      <c r="BB190" s="152"/>
      <c r="BC190" s="208"/>
      <c r="BD190" s="172"/>
      <c r="BE190" s="152"/>
      <c r="BF190" s="152"/>
      <c r="BG190" s="152"/>
      <c r="BH190" s="152"/>
      <c r="BI190" s="208"/>
      <c r="BJ190" s="172"/>
      <c r="BK190" s="152"/>
      <c r="BL190" s="152"/>
      <c r="BM190" s="152"/>
      <c r="BN190" s="152"/>
      <c r="BO190" s="208"/>
      <c r="BP190" s="172"/>
      <c r="BQ190" s="152"/>
      <c r="BR190" s="152"/>
      <c r="BS190" s="152"/>
      <c r="BT190" s="152"/>
      <c r="BU190" s="208"/>
      <c r="BV190" s="172"/>
      <c r="BW190" s="152"/>
      <c r="BX190" s="152"/>
      <c r="BY190" s="152"/>
      <c r="BZ190" s="152"/>
      <c r="CA190" s="208"/>
      <c r="CB190" s="172"/>
      <c r="CC190" s="152"/>
      <c r="CD190" s="152"/>
      <c r="CE190" s="152"/>
      <c r="CF190" s="152"/>
      <c r="CG190" s="208"/>
      <c r="CH190" s="172"/>
      <c r="CI190" s="152"/>
      <c r="CJ190" s="152"/>
      <c r="CK190" s="152"/>
      <c r="CL190" s="152"/>
      <c r="CM190" s="208"/>
    </row>
    <row r="191" spans="1:91" ht="12.75" customHeight="1" x14ac:dyDescent="0.2">
      <c r="A191" s="122" t="s">
        <v>8</v>
      </c>
      <c r="B191" s="173"/>
      <c r="C191" s="153"/>
      <c r="D191" s="153"/>
      <c r="E191" s="153"/>
      <c r="F191" s="153"/>
      <c r="G191" s="208"/>
      <c r="H191" s="153"/>
      <c r="I191" s="153"/>
      <c r="J191" s="153"/>
      <c r="K191" s="153"/>
      <c r="L191" s="153"/>
      <c r="M191" s="208"/>
      <c r="N191" s="173"/>
      <c r="O191" s="153"/>
      <c r="P191" s="153"/>
      <c r="Q191" s="153"/>
      <c r="R191" s="153"/>
      <c r="S191" s="208"/>
      <c r="T191" s="173"/>
      <c r="U191" s="173"/>
      <c r="V191" s="153"/>
      <c r="W191" s="153"/>
      <c r="X191" s="153"/>
      <c r="Y191" s="208"/>
      <c r="Z191" s="173"/>
      <c r="AA191" s="153"/>
      <c r="AB191" s="153"/>
      <c r="AC191" s="153"/>
      <c r="AD191" s="153"/>
      <c r="AE191" s="208"/>
      <c r="AF191" s="173"/>
      <c r="AG191" s="153"/>
      <c r="AH191" s="153"/>
      <c r="AI191" s="153"/>
      <c r="AJ191" s="153"/>
      <c r="AK191" s="208"/>
      <c r="AL191" s="173"/>
      <c r="AM191" s="153"/>
      <c r="AN191" s="153"/>
      <c r="AO191" s="153"/>
      <c r="AP191" s="153"/>
      <c r="AQ191" s="208"/>
      <c r="AR191" s="173"/>
      <c r="AS191" s="153"/>
      <c r="AT191" s="153"/>
      <c r="AU191" s="153"/>
      <c r="AV191" s="153"/>
      <c r="AW191" s="208"/>
      <c r="AX191" s="173"/>
      <c r="AY191" s="153"/>
      <c r="AZ191" s="153"/>
      <c r="BA191" s="153"/>
      <c r="BB191" s="153"/>
      <c r="BC191" s="208"/>
      <c r="BD191" s="173"/>
      <c r="BE191" s="153"/>
      <c r="BF191" s="153"/>
      <c r="BG191" s="153"/>
      <c r="BH191" s="153"/>
      <c r="BI191" s="208"/>
      <c r="BJ191" s="173"/>
      <c r="BK191" s="153"/>
      <c r="BL191" s="153"/>
      <c r="BM191" s="153"/>
      <c r="BN191" s="153"/>
      <c r="BO191" s="208"/>
      <c r="BP191" s="173"/>
      <c r="BQ191" s="153"/>
      <c r="BR191" s="153"/>
      <c r="BS191" s="153"/>
      <c r="BT191" s="153"/>
      <c r="BU191" s="208"/>
      <c r="BV191" s="173"/>
      <c r="BW191" s="153"/>
      <c r="BX191" s="153"/>
      <c r="BY191" s="153"/>
      <c r="BZ191" s="153"/>
      <c r="CA191" s="208"/>
      <c r="CB191" s="173"/>
      <c r="CC191" s="153"/>
      <c r="CD191" s="153"/>
      <c r="CE191" s="153"/>
      <c r="CF191" s="153"/>
      <c r="CG191" s="208"/>
      <c r="CH191" s="173"/>
      <c r="CI191" s="153"/>
      <c r="CJ191" s="153"/>
      <c r="CK191" s="153"/>
      <c r="CL191" s="153"/>
      <c r="CM191" s="208"/>
    </row>
    <row r="192" spans="1:91" ht="12.75" customHeight="1" x14ac:dyDescent="0.2">
      <c r="A192" s="121" t="s">
        <v>9</v>
      </c>
      <c r="B192" s="172"/>
      <c r="C192" s="152"/>
      <c r="D192" s="152"/>
      <c r="E192" s="152"/>
      <c r="F192" s="152"/>
      <c r="G192" s="208"/>
      <c r="H192" s="152"/>
      <c r="I192" s="152"/>
      <c r="J192" s="152"/>
      <c r="K192" s="152"/>
      <c r="L192" s="152"/>
      <c r="M192" s="208"/>
      <c r="N192" s="172"/>
      <c r="O192" s="152"/>
      <c r="P192" s="152"/>
      <c r="Q192" s="152"/>
      <c r="R192" s="152"/>
      <c r="S192" s="208"/>
      <c r="T192" s="172"/>
      <c r="U192" s="172"/>
      <c r="V192" s="152"/>
      <c r="W192" s="152"/>
      <c r="X192" s="152"/>
      <c r="Y192" s="208"/>
      <c r="Z192" s="172"/>
      <c r="AA192" s="152"/>
      <c r="AB192" s="152"/>
      <c r="AC192" s="152"/>
      <c r="AD192" s="152"/>
      <c r="AE192" s="208"/>
      <c r="AF192" s="172"/>
      <c r="AG192" s="152"/>
      <c r="AH192" s="152"/>
      <c r="AI192" s="152"/>
      <c r="AJ192" s="152"/>
      <c r="AK192" s="208"/>
      <c r="AL192" s="172"/>
      <c r="AM192" s="152"/>
      <c r="AN192" s="152"/>
      <c r="AO192" s="152"/>
      <c r="AP192" s="152"/>
      <c r="AQ192" s="208"/>
      <c r="AR192" s="172"/>
      <c r="AS192" s="152"/>
      <c r="AT192" s="152"/>
      <c r="AU192" s="152"/>
      <c r="AV192" s="152"/>
      <c r="AW192" s="208"/>
      <c r="AX192" s="172"/>
      <c r="AY192" s="152"/>
      <c r="AZ192" s="152"/>
      <c r="BA192" s="152"/>
      <c r="BB192" s="152"/>
      <c r="BC192" s="208"/>
      <c r="BD192" s="172"/>
      <c r="BE192" s="152"/>
      <c r="BF192" s="152"/>
      <c r="BG192" s="152"/>
      <c r="BH192" s="152"/>
      <c r="BI192" s="208"/>
      <c r="BJ192" s="172"/>
      <c r="BK192" s="152"/>
      <c r="BL192" s="152"/>
      <c r="BM192" s="152"/>
      <c r="BN192" s="152"/>
      <c r="BO192" s="208"/>
      <c r="BP192" s="172"/>
      <c r="BQ192" s="152"/>
      <c r="BR192" s="152"/>
      <c r="BS192" s="152"/>
      <c r="BT192" s="152"/>
      <c r="BU192" s="208"/>
      <c r="BV192" s="172"/>
      <c r="BW192" s="152"/>
      <c r="BX192" s="152"/>
      <c r="BY192" s="152"/>
      <c r="BZ192" s="152"/>
      <c r="CA192" s="208"/>
      <c r="CB192" s="172"/>
      <c r="CC192" s="152"/>
      <c r="CD192" s="152"/>
      <c r="CE192" s="152"/>
      <c r="CF192" s="152"/>
      <c r="CG192" s="208"/>
      <c r="CH192" s="172"/>
      <c r="CI192" s="152"/>
      <c r="CJ192" s="152"/>
      <c r="CK192" s="152"/>
      <c r="CL192" s="152"/>
      <c r="CM192" s="208"/>
    </row>
    <row r="193" spans="1:91" ht="12.75" customHeight="1" x14ac:dyDescent="0.2">
      <c r="A193" s="122" t="s">
        <v>10</v>
      </c>
      <c r="B193" s="173"/>
      <c r="C193" s="153"/>
      <c r="D193" s="153"/>
      <c r="E193" s="153"/>
      <c r="F193" s="153"/>
      <c r="G193" s="208"/>
      <c r="H193" s="153"/>
      <c r="I193" s="153"/>
      <c r="J193" s="153"/>
      <c r="K193" s="153"/>
      <c r="L193" s="153"/>
      <c r="M193" s="208"/>
      <c r="N193" s="173"/>
      <c r="O193" s="153"/>
      <c r="P193" s="153"/>
      <c r="Q193" s="153"/>
      <c r="R193" s="153"/>
      <c r="S193" s="208"/>
      <c r="T193" s="173"/>
      <c r="U193" s="173"/>
      <c r="V193" s="153"/>
      <c r="W193" s="153"/>
      <c r="X193" s="153"/>
      <c r="Y193" s="208"/>
      <c r="Z193" s="173"/>
      <c r="AA193" s="153"/>
      <c r="AB193" s="153"/>
      <c r="AC193" s="153"/>
      <c r="AD193" s="153"/>
      <c r="AE193" s="208"/>
      <c r="AF193" s="173"/>
      <c r="AG193" s="153"/>
      <c r="AH193" s="153"/>
      <c r="AI193" s="153"/>
      <c r="AJ193" s="153"/>
      <c r="AK193" s="208"/>
      <c r="AL193" s="173"/>
      <c r="AM193" s="153"/>
      <c r="AN193" s="153"/>
      <c r="AO193" s="153"/>
      <c r="AP193" s="153"/>
      <c r="AQ193" s="208"/>
      <c r="AR193" s="173"/>
      <c r="AS193" s="153"/>
      <c r="AT193" s="153"/>
      <c r="AU193" s="153"/>
      <c r="AV193" s="153"/>
      <c r="AW193" s="208"/>
      <c r="AX193" s="173"/>
      <c r="AY193" s="153"/>
      <c r="AZ193" s="153"/>
      <c r="BA193" s="153"/>
      <c r="BB193" s="153"/>
      <c r="BC193" s="208"/>
      <c r="BD193" s="173"/>
      <c r="BE193" s="153"/>
      <c r="BF193" s="153"/>
      <c r="BG193" s="153"/>
      <c r="BH193" s="153"/>
      <c r="BI193" s="208"/>
      <c r="BJ193" s="173"/>
      <c r="BK193" s="153"/>
      <c r="BL193" s="153"/>
      <c r="BM193" s="153"/>
      <c r="BN193" s="153"/>
      <c r="BO193" s="208"/>
      <c r="BP193" s="173"/>
      <c r="BQ193" s="153"/>
      <c r="BR193" s="153"/>
      <c r="BS193" s="153"/>
      <c r="BT193" s="153"/>
      <c r="BU193" s="208"/>
      <c r="BV193" s="173"/>
      <c r="BW193" s="153"/>
      <c r="BX193" s="153"/>
      <c r="BY193" s="153"/>
      <c r="BZ193" s="153"/>
      <c r="CA193" s="208"/>
      <c r="CB193" s="173"/>
      <c r="CC193" s="153"/>
      <c r="CD193" s="153"/>
      <c r="CE193" s="153"/>
      <c r="CF193" s="153"/>
      <c r="CG193" s="208"/>
      <c r="CH193" s="173"/>
      <c r="CI193" s="153"/>
      <c r="CJ193" s="153"/>
      <c r="CK193" s="153"/>
      <c r="CL193" s="153"/>
      <c r="CM193" s="208"/>
    </row>
    <row r="194" spans="1:91" ht="12.75" customHeight="1" x14ac:dyDescent="0.2">
      <c r="A194" s="121" t="s">
        <v>11</v>
      </c>
      <c r="B194" s="172"/>
      <c r="C194" s="152"/>
      <c r="D194" s="152"/>
      <c r="E194" s="152"/>
      <c r="F194" s="152"/>
      <c r="G194" s="208"/>
      <c r="H194" s="152"/>
      <c r="I194" s="152"/>
      <c r="J194" s="152"/>
      <c r="K194" s="152"/>
      <c r="L194" s="152"/>
      <c r="M194" s="208"/>
      <c r="N194" s="172"/>
      <c r="O194" s="152"/>
      <c r="P194" s="152"/>
      <c r="Q194" s="152"/>
      <c r="R194" s="152"/>
      <c r="S194" s="208"/>
      <c r="T194" s="172"/>
      <c r="U194" s="172"/>
      <c r="V194" s="152"/>
      <c r="W194" s="152"/>
      <c r="X194" s="152"/>
      <c r="Y194" s="208"/>
      <c r="Z194" s="172"/>
      <c r="AA194" s="152"/>
      <c r="AB194" s="152"/>
      <c r="AC194" s="152"/>
      <c r="AD194" s="152"/>
      <c r="AE194" s="208"/>
      <c r="AF194" s="172"/>
      <c r="AG194" s="152"/>
      <c r="AH194" s="152"/>
      <c r="AI194" s="152"/>
      <c r="AJ194" s="152"/>
      <c r="AK194" s="208"/>
      <c r="AL194" s="172"/>
      <c r="AM194" s="152"/>
      <c r="AN194" s="152"/>
      <c r="AO194" s="152"/>
      <c r="AP194" s="152"/>
      <c r="AQ194" s="208"/>
      <c r="AR194" s="172"/>
      <c r="AS194" s="152"/>
      <c r="AT194" s="152"/>
      <c r="AU194" s="152"/>
      <c r="AV194" s="152"/>
      <c r="AW194" s="208"/>
      <c r="AX194" s="172"/>
      <c r="AY194" s="152"/>
      <c r="AZ194" s="152"/>
      <c r="BA194" s="152"/>
      <c r="BB194" s="152"/>
      <c r="BC194" s="208"/>
      <c r="BD194" s="172"/>
      <c r="BE194" s="152"/>
      <c r="BF194" s="152"/>
      <c r="BG194" s="152"/>
      <c r="BH194" s="152"/>
      <c r="BI194" s="208"/>
      <c r="BJ194" s="172"/>
      <c r="BK194" s="152"/>
      <c r="BL194" s="152"/>
      <c r="BM194" s="152"/>
      <c r="BN194" s="152"/>
      <c r="BO194" s="208"/>
      <c r="BP194" s="172"/>
      <c r="BQ194" s="152"/>
      <c r="BR194" s="152"/>
      <c r="BS194" s="152"/>
      <c r="BT194" s="152"/>
      <c r="BU194" s="208"/>
      <c r="BV194" s="172"/>
      <c r="BW194" s="152"/>
      <c r="BX194" s="152"/>
      <c r="BY194" s="152"/>
      <c r="BZ194" s="152"/>
      <c r="CA194" s="208"/>
      <c r="CB194" s="172"/>
      <c r="CC194" s="152"/>
      <c r="CD194" s="152"/>
      <c r="CE194" s="152"/>
      <c r="CF194" s="152"/>
      <c r="CG194" s="208"/>
      <c r="CH194" s="172"/>
      <c r="CI194" s="152"/>
      <c r="CJ194" s="152"/>
      <c r="CK194" s="152"/>
      <c r="CL194" s="152"/>
      <c r="CM194" s="208"/>
    </row>
    <row r="195" spans="1:91" ht="12.75" customHeight="1" x14ac:dyDescent="0.2">
      <c r="A195" s="121" t="s">
        <v>12</v>
      </c>
      <c r="B195" s="172"/>
      <c r="C195" s="152"/>
      <c r="D195" s="152"/>
      <c r="E195" s="152"/>
      <c r="F195" s="152"/>
      <c r="G195" s="208"/>
      <c r="H195" s="152"/>
      <c r="I195" s="152"/>
      <c r="J195" s="152"/>
      <c r="K195" s="152"/>
      <c r="L195" s="152"/>
      <c r="M195" s="208"/>
      <c r="N195" s="172"/>
      <c r="O195" s="152"/>
      <c r="P195" s="152"/>
      <c r="Q195" s="152"/>
      <c r="R195" s="152"/>
      <c r="S195" s="208"/>
      <c r="T195" s="172"/>
      <c r="U195" s="172"/>
      <c r="V195" s="152"/>
      <c r="W195" s="152"/>
      <c r="X195" s="152"/>
      <c r="Y195" s="208"/>
      <c r="Z195" s="172"/>
      <c r="AA195" s="152"/>
      <c r="AB195" s="152"/>
      <c r="AC195" s="152"/>
      <c r="AD195" s="152"/>
      <c r="AE195" s="208"/>
      <c r="AF195" s="172"/>
      <c r="AG195" s="152"/>
      <c r="AH195" s="152"/>
      <c r="AI195" s="152"/>
      <c r="AJ195" s="152"/>
      <c r="AK195" s="208"/>
      <c r="AL195" s="172"/>
      <c r="AM195" s="152"/>
      <c r="AN195" s="152"/>
      <c r="AO195" s="152"/>
      <c r="AP195" s="152"/>
      <c r="AQ195" s="208"/>
      <c r="AR195" s="172"/>
      <c r="AS195" s="152"/>
      <c r="AT195" s="152"/>
      <c r="AU195" s="152"/>
      <c r="AV195" s="152"/>
      <c r="AW195" s="208"/>
      <c r="AX195" s="172"/>
      <c r="AY195" s="152"/>
      <c r="AZ195" s="152"/>
      <c r="BA195" s="152"/>
      <c r="BB195" s="152"/>
      <c r="BC195" s="208"/>
      <c r="BD195" s="172"/>
      <c r="BE195" s="152"/>
      <c r="BF195" s="152"/>
      <c r="BG195" s="152"/>
      <c r="BH195" s="152"/>
      <c r="BI195" s="208"/>
      <c r="BJ195" s="172"/>
      <c r="BK195" s="152"/>
      <c r="BL195" s="152"/>
      <c r="BM195" s="152"/>
      <c r="BN195" s="152"/>
      <c r="BO195" s="208"/>
      <c r="BP195" s="172"/>
      <c r="BQ195" s="152"/>
      <c r="BR195" s="152"/>
      <c r="BS195" s="152"/>
      <c r="BT195" s="152"/>
      <c r="BU195" s="208"/>
      <c r="BV195" s="172"/>
      <c r="BW195" s="152"/>
      <c r="BX195" s="152"/>
      <c r="BY195" s="152"/>
      <c r="BZ195" s="152"/>
      <c r="CA195" s="208"/>
      <c r="CB195" s="172"/>
      <c r="CC195" s="152"/>
      <c r="CD195" s="152"/>
      <c r="CE195" s="152"/>
      <c r="CF195" s="152"/>
      <c r="CG195" s="208"/>
      <c r="CH195" s="172"/>
      <c r="CI195" s="152"/>
      <c r="CJ195" s="152"/>
      <c r="CK195" s="152"/>
      <c r="CL195" s="152"/>
      <c r="CM195" s="208"/>
    </row>
    <row r="196" spans="1:91" ht="12.75" customHeight="1" x14ac:dyDescent="0.2">
      <c r="A196" s="121" t="s">
        <v>13</v>
      </c>
      <c r="B196" s="172"/>
      <c r="C196" s="152"/>
      <c r="D196" s="152"/>
      <c r="E196" s="152"/>
      <c r="F196" s="152"/>
      <c r="G196" s="208"/>
      <c r="H196" s="152"/>
      <c r="I196" s="152"/>
      <c r="J196" s="152"/>
      <c r="K196" s="152"/>
      <c r="L196" s="152"/>
      <c r="M196" s="208"/>
      <c r="N196" s="172"/>
      <c r="O196" s="152"/>
      <c r="P196" s="152"/>
      <c r="Q196" s="152"/>
      <c r="R196" s="152"/>
      <c r="S196" s="208"/>
      <c r="T196" s="172"/>
      <c r="U196" s="172"/>
      <c r="V196" s="152"/>
      <c r="W196" s="152"/>
      <c r="X196" s="152"/>
      <c r="Y196" s="208"/>
      <c r="Z196" s="172"/>
      <c r="AA196" s="152"/>
      <c r="AB196" s="152"/>
      <c r="AC196" s="152"/>
      <c r="AD196" s="152"/>
      <c r="AE196" s="208"/>
      <c r="AF196" s="172"/>
      <c r="AG196" s="152"/>
      <c r="AH196" s="152"/>
      <c r="AI196" s="152"/>
      <c r="AJ196" s="152"/>
      <c r="AK196" s="208"/>
      <c r="AL196" s="172"/>
      <c r="AM196" s="152"/>
      <c r="AN196" s="152"/>
      <c r="AO196" s="152"/>
      <c r="AP196" s="152"/>
      <c r="AQ196" s="208"/>
      <c r="AR196" s="172"/>
      <c r="AS196" s="152"/>
      <c r="AT196" s="152"/>
      <c r="AU196" s="152"/>
      <c r="AV196" s="152"/>
      <c r="AW196" s="208"/>
      <c r="AX196" s="172"/>
      <c r="AY196" s="152"/>
      <c r="AZ196" s="152"/>
      <c r="BA196" s="152"/>
      <c r="BB196" s="152"/>
      <c r="BC196" s="208"/>
      <c r="BD196" s="172"/>
      <c r="BE196" s="152"/>
      <c r="BF196" s="152"/>
      <c r="BG196" s="152"/>
      <c r="BH196" s="152"/>
      <c r="BI196" s="208"/>
      <c r="BJ196" s="172"/>
      <c r="BK196" s="152"/>
      <c r="BL196" s="152"/>
      <c r="BM196" s="152"/>
      <c r="BN196" s="152"/>
      <c r="BO196" s="208"/>
      <c r="BP196" s="172"/>
      <c r="BQ196" s="152"/>
      <c r="BR196" s="152"/>
      <c r="BS196" s="152"/>
      <c r="BT196" s="152"/>
      <c r="BU196" s="208"/>
      <c r="BV196" s="172"/>
      <c r="BW196" s="152"/>
      <c r="BX196" s="152"/>
      <c r="BY196" s="152"/>
      <c r="BZ196" s="152"/>
      <c r="CA196" s="208"/>
      <c r="CB196" s="172"/>
      <c r="CC196" s="152"/>
      <c r="CD196" s="152"/>
      <c r="CE196" s="152"/>
      <c r="CF196" s="152"/>
      <c r="CG196" s="208"/>
      <c r="CH196" s="172"/>
      <c r="CI196" s="152"/>
      <c r="CJ196" s="152"/>
      <c r="CK196" s="152"/>
      <c r="CL196" s="152"/>
      <c r="CM196" s="208"/>
    </row>
    <row r="197" spans="1:91" ht="12.75" customHeight="1" x14ac:dyDescent="0.2">
      <c r="A197" s="122" t="s">
        <v>35</v>
      </c>
      <c r="B197" s="173"/>
      <c r="C197" s="153"/>
      <c r="D197" s="153"/>
      <c r="E197" s="153"/>
      <c r="F197" s="153"/>
      <c r="G197" s="208"/>
      <c r="H197" s="153"/>
      <c r="I197" s="153"/>
      <c r="J197" s="153"/>
      <c r="K197" s="153"/>
      <c r="L197" s="153"/>
      <c r="M197" s="208"/>
      <c r="N197" s="173"/>
      <c r="O197" s="153"/>
      <c r="P197" s="153"/>
      <c r="Q197" s="153"/>
      <c r="R197" s="153"/>
      <c r="S197" s="208"/>
      <c r="T197" s="173"/>
      <c r="U197" s="173"/>
      <c r="V197" s="153"/>
      <c r="W197" s="153"/>
      <c r="X197" s="153"/>
      <c r="Y197" s="208"/>
      <c r="Z197" s="173"/>
      <c r="AA197" s="153"/>
      <c r="AB197" s="153"/>
      <c r="AC197" s="153"/>
      <c r="AD197" s="153"/>
      <c r="AE197" s="208"/>
      <c r="AF197" s="173"/>
      <c r="AG197" s="153"/>
      <c r="AH197" s="153"/>
      <c r="AI197" s="153"/>
      <c r="AJ197" s="153"/>
      <c r="AK197" s="208"/>
      <c r="AL197" s="173"/>
      <c r="AM197" s="153"/>
      <c r="AN197" s="153"/>
      <c r="AO197" s="153"/>
      <c r="AP197" s="153"/>
      <c r="AQ197" s="208"/>
      <c r="AR197" s="173"/>
      <c r="AS197" s="153"/>
      <c r="AT197" s="153"/>
      <c r="AU197" s="153"/>
      <c r="AV197" s="153"/>
      <c r="AW197" s="208"/>
      <c r="AX197" s="173"/>
      <c r="AY197" s="153"/>
      <c r="AZ197" s="153"/>
      <c r="BA197" s="153"/>
      <c r="BB197" s="153"/>
      <c r="BC197" s="208"/>
      <c r="BD197" s="173"/>
      <c r="BE197" s="153"/>
      <c r="BF197" s="153"/>
      <c r="BG197" s="153"/>
      <c r="BH197" s="153"/>
      <c r="BI197" s="208"/>
      <c r="BJ197" s="173"/>
      <c r="BK197" s="153"/>
      <c r="BL197" s="153"/>
      <c r="BM197" s="153"/>
      <c r="BN197" s="153"/>
      <c r="BO197" s="208"/>
      <c r="BP197" s="173"/>
      <c r="BQ197" s="153"/>
      <c r="BR197" s="153"/>
      <c r="BS197" s="153"/>
      <c r="BT197" s="153"/>
      <c r="BU197" s="208"/>
      <c r="BV197" s="173"/>
      <c r="BW197" s="153"/>
      <c r="BX197" s="153"/>
      <c r="BY197" s="153"/>
      <c r="BZ197" s="153"/>
      <c r="CA197" s="208"/>
      <c r="CB197" s="173"/>
      <c r="CC197" s="153"/>
      <c r="CD197" s="153"/>
      <c r="CE197" s="153"/>
      <c r="CF197" s="153"/>
      <c r="CG197" s="208"/>
      <c r="CH197" s="173"/>
      <c r="CI197" s="153"/>
      <c r="CJ197" s="153"/>
      <c r="CK197" s="153"/>
      <c r="CL197" s="153"/>
      <c r="CM197" s="208"/>
    </row>
    <row r="198" spans="1:91" ht="12.75" customHeight="1" x14ac:dyDescent="0.2">
      <c r="A198" s="121" t="s">
        <v>14</v>
      </c>
      <c r="B198" s="172"/>
      <c r="C198" s="152"/>
      <c r="D198" s="152"/>
      <c r="E198" s="152"/>
      <c r="F198" s="152"/>
      <c r="G198" s="208"/>
      <c r="H198" s="152"/>
      <c r="I198" s="152"/>
      <c r="J198" s="152"/>
      <c r="K198" s="152"/>
      <c r="L198" s="152"/>
      <c r="M198" s="208"/>
      <c r="N198" s="172"/>
      <c r="O198" s="152"/>
      <c r="P198" s="152"/>
      <c r="Q198" s="152"/>
      <c r="R198" s="152"/>
      <c r="S198" s="208"/>
      <c r="T198" s="172"/>
      <c r="U198" s="172"/>
      <c r="V198" s="152"/>
      <c r="W198" s="152"/>
      <c r="X198" s="152"/>
      <c r="Y198" s="208"/>
      <c r="Z198" s="172"/>
      <c r="AA198" s="152"/>
      <c r="AB198" s="152"/>
      <c r="AC198" s="152"/>
      <c r="AD198" s="152"/>
      <c r="AE198" s="208"/>
      <c r="AF198" s="172"/>
      <c r="AG198" s="152"/>
      <c r="AH198" s="152"/>
      <c r="AI198" s="152"/>
      <c r="AJ198" s="152"/>
      <c r="AK198" s="208"/>
      <c r="AL198" s="172"/>
      <c r="AM198" s="152"/>
      <c r="AN198" s="152"/>
      <c r="AO198" s="152"/>
      <c r="AP198" s="152"/>
      <c r="AQ198" s="208"/>
      <c r="AR198" s="172"/>
      <c r="AS198" s="152"/>
      <c r="AT198" s="152"/>
      <c r="AU198" s="152"/>
      <c r="AV198" s="152"/>
      <c r="AW198" s="208"/>
      <c r="AX198" s="172"/>
      <c r="AY198" s="152"/>
      <c r="AZ198" s="152"/>
      <c r="BA198" s="152"/>
      <c r="BB198" s="152"/>
      <c r="BC198" s="208"/>
      <c r="BD198" s="172"/>
      <c r="BE198" s="152"/>
      <c r="BF198" s="152"/>
      <c r="BG198" s="152"/>
      <c r="BH198" s="152"/>
      <c r="BI198" s="208"/>
      <c r="BJ198" s="172"/>
      <c r="BK198" s="152"/>
      <c r="BL198" s="152"/>
      <c r="BM198" s="152"/>
      <c r="BN198" s="152"/>
      <c r="BO198" s="208"/>
      <c r="BP198" s="172"/>
      <c r="BQ198" s="152"/>
      <c r="BR198" s="152"/>
      <c r="BS198" s="152"/>
      <c r="BT198" s="152"/>
      <c r="BU198" s="208"/>
      <c r="BV198" s="172"/>
      <c r="BW198" s="152"/>
      <c r="BX198" s="152"/>
      <c r="BY198" s="152"/>
      <c r="BZ198" s="152"/>
      <c r="CA198" s="208"/>
      <c r="CB198" s="172"/>
      <c r="CC198" s="152"/>
      <c r="CD198" s="152"/>
      <c r="CE198" s="152"/>
      <c r="CF198" s="152"/>
      <c r="CG198" s="208"/>
      <c r="CH198" s="172"/>
      <c r="CI198" s="152"/>
      <c r="CJ198" s="152"/>
      <c r="CK198" s="152"/>
      <c r="CL198" s="152"/>
      <c r="CM198" s="208"/>
    </row>
    <row r="199" spans="1:91" ht="12.75" customHeight="1" x14ac:dyDescent="0.2">
      <c r="A199" s="121" t="s">
        <v>15</v>
      </c>
      <c r="B199" s="172"/>
      <c r="C199" s="152"/>
      <c r="D199" s="152"/>
      <c r="E199" s="152"/>
      <c r="F199" s="152"/>
      <c r="G199" s="208"/>
      <c r="H199" s="152"/>
      <c r="I199" s="152"/>
      <c r="J199" s="152"/>
      <c r="K199" s="152"/>
      <c r="L199" s="152"/>
      <c r="M199" s="208"/>
      <c r="N199" s="172"/>
      <c r="O199" s="152"/>
      <c r="P199" s="152"/>
      <c r="Q199" s="152"/>
      <c r="R199" s="152"/>
      <c r="S199" s="208"/>
      <c r="T199" s="172"/>
      <c r="U199" s="172"/>
      <c r="V199" s="152"/>
      <c r="W199" s="152"/>
      <c r="X199" s="152"/>
      <c r="Y199" s="208"/>
      <c r="Z199" s="172"/>
      <c r="AA199" s="152"/>
      <c r="AB199" s="152"/>
      <c r="AC199" s="152"/>
      <c r="AD199" s="152"/>
      <c r="AE199" s="208"/>
      <c r="AF199" s="172"/>
      <c r="AG199" s="152"/>
      <c r="AH199" s="152"/>
      <c r="AI199" s="152"/>
      <c r="AJ199" s="152"/>
      <c r="AK199" s="208"/>
      <c r="AL199" s="172"/>
      <c r="AM199" s="152"/>
      <c r="AN199" s="152"/>
      <c r="AO199" s="152"/>
      <c r="AP199" s="152"/>
      <c r="AQ199" s="208"/>
      <c r="AR199" s="172"/>
      <c r="AS199" s="152"/>
      <c r="AT199" s="152"/>
      <c r="AU199" s="152"/>
      <c r="AV199" s="152"/>
      <c r="AW199" s="208"/>
      <c r="AX199" s="172"/>
      <c r="AY199" s="152"/>
      <c r="AZ199" s="152"/>
      <c r="BA199" s="152"/>
      <c r="BB199" s="152"/>
      <c r="BC199" s="208"/>
      <c r="BD199" s="172"/>
      <c r="BE199" s="152"/>
      <c r="BF199" s="152"/>
      <c r="BG199" s="152"/>
      <c r="BH199" s="152"/>
      <c r="BI199" s="208"/>
      <c r="BJ199" s="172"/>
      <c r="BK199" s="152"/>
      <c r="BL199" s="152"/>
      <c r="BM199" s="152"/>
      <c r="BN199" s="152"/>
      <c r="BO199" s="208"/>
      <c r="BP199" s="172"/>
      <c r="BQ199" s="152"/>
      <c r="BR199" s="152"/>
      <c r="BS199" s="152"/>
      <c r="BT199" s="152"/>
      <c r="BU199" s="208"/>
      <c r="BV199" s="172"/>
      <c r="BW199" s="152"/>
      <c r="BX199" s="152"/>
      <c r="BY199" s="152"/>
      <c r="BZ199" s="152"/>
      <c r="CA199" s="208"/>
      <c r="CB199" s="172"/>
      <c r="CC199" s="152"/>
      <c r="CD199" s="152"/>
      <c r="CE199" s="152"/>
      <c r="CF199" s="152"/>
      <c r="CG199" s="208"/>
      <c r="CH199" s="172"/>
      <c r="CI199" s="152"/>
      <c r="CJ199" s="152"/>
      <c r="CK199" s="152"/>
      <c r="CL199" s="152"/>
      <c r="CM199" s="208"/>
    </row>
    <row r="200" spans="1:91" ht="12.75" customHeight="1" x14ac:dyDescent="0.2">
      <c r="A200" s="122" t="s">
        <v>16</v>
      </c>
      <c r="B200" s="173"/>
      <c r="C200" s="153"/>
      <c r="D200" s="153"/>
      <c r="E200" s="153"/>
      <c r="F200" s="153"/>
      <c r="G200" s="208"/>
      <c r="H200" s="153"/>
      <c r="I200" s="153"/>
      <c r="J200" s="153"/>
      <c r="K200" s="153"/>
      <c r="L200" s="153"/>
      <c r="M200" s="208"/>
      <c r="N200" s="173"/>
      <c r="O200" s="153"/>
      <c r="P200" s="153"/>
      <c r="Q200" s="153"/>
      <c r="R200" s="153"/>
      <c r="S200" s="208"/>
      <c r="T200" s="173"/>
      <c r="U200" s="173"/>
      <c r="V200" s="153"/>
      <c r="W200" s="153"/>
      <c r="X200" s="153"/>
      <c r="Y200" s="208"/>
      <c r="Z200" s="173"/>
      <c r="AA200" s="153"/>
      <c r="AB200" s="153"/>
      <c r="AC200" s="153"/>
      <c r="AD200" s="153"/>
      <c r="AE200" s="208"/>
      <c r="AF200" s="173"/>
      <c r="AG200" s="153"/>
      <c r="AH200" s="153"/>
      <c r="AI200" s="153"/>
      <c r="AJ200" s="153"/>
      <c r="AK200" s="208"/>
      <c r="AL200" s="173"/>
      <c r="AM200" s="153"/>
      <c r="AN200" s="153"/>
      <c r="AO200" s="153"/>
      <c r="AP200" s="153"/>
      <c r="AQ200" s="208"/>
      <c r="AR200" s="173"/>
      <c r="AS200" s="153"/>
      <c r="AT200" s="153"/>
      <c r="AU200" s="153"/>
      <c r="AV200" s="153"/>
      <c r="AW200" s="208"/>
      <c r="AX200" s="173"/>
      <c r="AY200" s="153"/>
      <c r="AZ200" s="153"/>
      <c r="BA200" s="153"/>
      <c r="BB200" s="153"/>
      <c r="BC200" s="208"/>
      <c r="BD200" s="173"/>
      <c r="BE200" s="153"/>
      <c r="BF200" s="153"/>
      <c r="BG200" s="153"/>
      <c r="BH200" s="153"/>
      <c r="BI200" s="208"/>
      <c r="BJ200" s="173"/>
      <c r="BK200" s="153"/>
      <c r="BL200" s="153"/>
      <c r="BM200" s="153"/>
      <c r="BN200" s="153"/>
      <c r="BO200" s="208"/>
      <c r="BP200" s="173"/>
      <c r="BQ200" s="153"/>
      <c r="BR200" s="153"/>
      <c r="BS200" s="153"/>
      <c r="BT200" s="153"/>
      <c r="BU200" s="208"/>
      <c r="BV200" s="173"/>
      <c r="BW200" s="153"/>
      <c r="BX200" s="153"/>
      <c r="BY200" s="153"/>
      <c r="BZ200" s="153"/>
      <c r="CA200" s="208"/>
      <c r="CB200" s="173"/>
      <c r="CC200" s="153"/>
      <c r="CD200" s="153"/>
      <c r="CE200" s="153"/>
      <c r="CF200" s="153"/>
      <c r="CG200" s="208"/>
      <c r="CH200" s="173"/>
      <c r="CI200" s="153"/>
      <c r="CJ200" s="153"/>
      <c r="CK200" s="153"/>
      <c r="CL200" s="153"/>
      <c r="CM200" s="208"/>
    </row>
    <row r="201" spans="1:91" ht="12.75" customHeight="1" x14ac:dyDescent="0.2">
      <c r="A201" s="121" t="s">
        <v>17</v>
      </c>
      <c r="B201" s="172"/>
      <c r="C201" s="152"/>
      <c r="D201" s="152"/>
      <c r="E201" s="152"/>
      <c r="F201" s="152"/>
      <c r="G201" s="208"/>
      <c r="H201" s="152"/>
      <c r="I201" s="152"/>
      <c r="J201" s="152"/>
      <c r="K201" s="152"/>
      <c r="L201" s="152"/>
      <c r="M201" s="208"/>
      <c r="N201" s="172"/>
      <c r="O201" s="152"/>
      <c r="P201" s="152"/>
      <c r="Q201" s="152"/>
      <c r="R201" s="152"/>
      <c r="S201" s="208"/>
      <c r="T201" s="172"/>
      <c r="U201" s="172"/>
      <c r="V201" s="152"/>
      <c r="W201" s="152"/>
      <c r="X201" s="152"/>
      <c r="Y201" s="208"/>
      <c r="Z201" s="172"/>
      <c r="AA201" s="152"/>
      <c r="AB201" s="152"/>
      <c r="AC201" s="152"/>
      <c r="AD201" s="152"/>
      <c r="AE201" s="208"/>
      <c r="AF201" s="172"/>
      <c r="AG201" s="152"/>
      <c r="AH201" s="152"/>
      <c r="AI201" s="152"/>
      <c r="AJ201" s="152"/>
      <c r="AK201" s="208"/>
      <c r="AL201" s="172"/>
      <c r="AM201" s="152"/>
      <c r="AN201" s="152"/>
      <c r="AO201" s="152"/>
      <c r="AP201" s="152"/>
      <c r="AQ201" s="208"/>
      <c r="AR201" s="172"/>
      <c r="AS201" s="152"/>
      <c r="AT201" s="152"/>
      <c r="AU201" s="152"/>
      <c r="AV201" s="152"/>
      <c r="AW201" s="208"/>
      <c r="AX201" s="172"/>
      <c r="AY201" s="152"/>
      <c r="AZ201" s="152"/>
      <c r="BA201" s="152"/>
      <c r="BB201" s="152"/>
      <c r="BC201" s="208"/>
      <c r="BD201" s="172"/>
      <c r="BE201" s="152"/>
      <c r="BF201" s="152"/>
      <c r="BG201" s="152"/>
      <c r="BH201" s="152"/>
      <c r="BI201" s="208"/>
      <c r="BJ201" s="172"/>
      <c r="BK201" s="152"/>
      <c r="BL201" s="152"/>
      <c r="BM201" s="152"/>
      <c r="BN201" s="152"/>
      <c r="BO201" s="208"/>
      <c r="BP201" s="172"/>
      <c r="BQ201" s="152"/>
      <c r="BR201" s="152"/>
      <c r="BS201" s="152"/>
      <c r="BT201" s="152"/>
      <c r="BU201" s="208"/>
      <c r="BV201" s="172"/>
      <c r="BW201" s="152"/>
      <c r="BX201" s="152"/>
      <c r="BY201" s="152"/>
      <c r="BZ201" s="152"/>
      <c r="CA201" s="208"/>
      <c r="CB201" s="172"/>
      <c r="CC201" s="152"/>
      <c r="CD201" s="152"/>
      <c r="CE201" s="152"/>
      <c r="CF201" s="152"/>
      <c r="CG201" s="208"/>
      <c r="CH201" s="172"/>
      <c r="CI201" s="152"/>
      <c r="CJ201" s="152"/>
      <c r="CK201" s="152"/>
      <c r="CL201" s="152"/>
      <c r="CM201" s="208"/>
    </row>
    <row r="202" spans="1:91" ht="12.75" customHeight="1" x14ac:dyDescent="0.2">
      <c r="A202" s="122" t="s">
        <v>18</v>
      </c>
      <c r="B202" s="173"/>
      <c r="C202" s="153"/>
      <c r="D202" s="153"/>
      <c r="E202" s="153"/>
      <c r="F202" s="153"/>
      <c r="G202" s="208"/>
      <c r="H202" s="153"/>
      <c r="I202" s="153"/>
      <c r="J202" s="153"/>
      <c r="K202" s="153"/>
      <c r="L202" s="153"/>
      <c r="M202" s="208"/>
      <c r="N202" s="173"/>
      <c r="O202" s="153"/>
      <c r="P202" s="153"/>
      <c r="Q202" s="153"/>
      <c r="R202" s="153"/>
      <c r="S202" s="208"/>
      <c r="T202" s="173"/>
      <c r="U202" s="173"/>
      <c r="V202" s="153"/>
      <c r="W202" s="153"/>
      <c r="X202" s="153"/>
      <c r="Y202" s="208"/>
      <c r="Z202" s="173"/>
      <c r="AA202" s="153"/>
      <c r="AB202" s="153"/>
      <c r="AC202" s="153"/>
      <c r="AD202" s="153"/>
      <c r="AE202" s="208"/>
      <c r="AF202" s="173"/>
      <c r="AG202" s="153"/>
      <c r="AH202" s="153"/>
      <c r="AI202" s="153"/>
      <c r="AJ202" s="153"/>
      <c r="AK202" s="208"/>
      <c r="AL202" s="173"/>
      <c r="AM202" s="153"/>
      <c r="AN202" s="153"/>
      <c r="AO202" s="153"/>
      <c r="AP202" s="153"/>
      <c r="AQ202" s="208"/>
      <c r="AR202" s="173"/>
      <c r="AS202" s="153"/>
      <c r="AT202" s="153"/>
      <c r="AU202" s="153"/>
      <c r="AV202" s="153"/>
      <c r="AW202" s="208"/>
      <c r="AX202" s="173"/>
      <c r="AY202" s="153"/>
      <c r="AZ202" s="153"/>
      <c r="BA202" s="153"/>
      <c r="BB202" s="153"/>
      <c r="BC202" s="208"/>
      <c r="BD202" s="173"/>
      <c r="BE202" s="153"/>
      <c r="BF202" s="153"/>
      <c r="BG202" s="153"/>
      <c r="BH202" s="153"/>
      <c r="BI202" s="208"/>
      <c r="BJ202" s="173"/>
      <c r="BK202" s="153"/>
      <c r="BL202" s="153"/>
      <c r="BM202" s="153"/>
      <c r="BN202" s="153"/>
      <c r="BO202" s="208"/>
      <c r="BP202" s="173"/>
      <c r="BQ202" s="153"/>
      <c r="BR202" s="153"/>
      <c r="BS202" s="153"/>
      <c r="BT202" s="153"/>
      <c r="BU202" s="208"/>
      <c r="BV202" s="173"/>
      <c r="BW202" s="153"/>
      <c r="BX202" s="153"/>
      <c r="BY202" s="153"/>
      <c r="BZ202" s="153"/>
      <c r="CA202" s="208"/>
      <c r="CB202" s="173"/>
      <c r="CC202" s="153"/>
      <c r="CD202" s="153"/>
      <c r="CE202" s="153"/>
      <c r="CF202" s="153"/>
      <c r="CG202" s="208"/>
      <c r="CH202" s="173"/>
      <c r="CI202" s="153"/>
      <c r="CJ202" s="153"/>
      <c r="CK202" s="153"/>
      <c r="CL202" s="153"/>
      <c r="CM202" s="208"/>
    </row>
    <row r="203" spans="1:91" ht="12.75" customHeight="1" x14ac:dyDescent="0.2">
      <c r="A203" s="121" t="s">
        <v>19</v>
      </c>
      <c r="B203" s="172"/>
      <c r="C203" s="152"/>
      <c r="D203" s="152"/>
      <c r="E203" s="152"/>
      <c r="F203" s="152"/>
      <c r="G203" s="208"/>
      <c r="H203" s="152"/>
      <c r="I203" s="152"/>
      <c r="J203" s="152"/>
      <c r="K203" s="152"/>
      <c r="L203" s="152"/>
      <c r="M203" s="208"/>
      <c r="N203" s="172"/>
      <c r="O203" s="152"/>
      <c r="P203" s="152"/>
      <c r="Q203" s="152"/>
      <c r="R203" s="152"/>
      <c r="S203" s="208"/>
      <c r="T203" s="172"/>
      <c r="U203" s="172"/>
      <c r="V203" s="152"/>
      <c r="W203" s="152"/>
      <c r="X203" s="152"/>
      <c r="Y203" s="208"/>
      <c r="Z203" s="172"/>
      <c r="AA203" s="152"/>
      <c r="AB203" s="152"/>
      <c r="AC203" s="152"/>
      <c r="AD203" s="152"/>
      <c r="AE203" s="208"/>
      <c r="AF203" s="172"/>
      <c r="AG203" s="152"/>
      <c r="AH203" s="152"/>
      <c r="AI203" s="152"/>
      <c r="AJ203" s="152"/>
      <c r="AK203" s="208"/>
      <c r="AL203" s="172"/>
      <c r="AM203" s="152"/>
      <c r="AN203" s="152"/>
      <c r="AO203" s="152"/>
      <c r="AP203" s="152"/>
      <c r="AQ203" s="208"/>
      <c r="AR203" s="172"/>
      <c r="AS203" s="152"/>
      <c r="AT203" s="152"/>
      <c r="AU203" s="152"/>
      <c r="AV203" s="152"/>
      <c r="AW203" s="208"/>
      <c r="AX203" s="172"/>
      <c r="AY203" s="152"/>
      <c r="AZ203" s="152"/>
      <c r="BA203" s="152"/>
      <c r="BB203" s="152"/>
      <c r="BC203" s="208"/>
      <c r="BD203" s="172"/>
      <c r="BE203" s="152"/>
      <c r="BF203" s="152"/>
      <c r="BG203" s="152"/>
      <c r="BH203" s="152"/>
      <c r="BI203" s="208"/>
      <c r="BJ203" s="172"/>
      <c r="BK203" s="152"/>
      <c r="BL203" s="152"/>
      <c r="BM203" s="152"/>
      <c r="BN203" s="152"/>
      <c r="BO203" s="208"/>
      <c r="BP203" s="172"/>
      <c r="BQ203" s="152"/>
      <c r="BR203" s="152"/>
      <c r="BS203" s="152"/>
      <c r="BT203" s="152"/>
      <c r="BU203" s="208"/>
      <c r="BV203" s="172"/>
      <c r="BW203" s="152"/>
      <c r="BX203" s="152"/>
      <c r="BY203" s="152"/>
      <c r="BZ203" s="152"/>
      <c r="CA203" s="208"/>
      <c r="CB203" s="172"/>
      <c r="CC203" s="152"/>
      <c r="CD203" s="152"/>
      <c r="CE203" s="152"/>
      <c r="CF203" s="152"/>
      <c r="CG203" s="208"/>
      <c r="CH203" s="172"/>
      <c r="CI203" s="152"/>
      <c r="CJ203" s="152"/>
      <c r="CK203" s="152"/>
      <c r="CL203" s="152"/>
      <c r="CM203" s="208"/>
    </row>
    <row r="204" spans="1:91" ht="12.75" customHeight="1" x14ac:dyDescent="0.2">
      <c r="A204" s="122" t="s">
        <v>20</v>
      </c>
      <c r="B204" s="173"/>
      <c r="C204" s="153"/>
      <c r="D204" s="153"/>
      <c r="E204" s="153"/>
      <c r="F204" s="153"/>
      <c r="G204" s="208"/>
      <c r="H204" s="153"/>
      <c r="I204" s="153"/>
      <c r="J204" s="153"/>
      <c r="K204" s="153"/>
      <c r="L204" s="153"/>
      <c r="M204" s="208"/>
      <c r="N204" s="173"/>
      <c r="O204" s="153"/>
      <c r="P204" s="153"/>
      <c r="Q204" s="153"/>
      <c r="R204" s="153"/>
      <c r="S204" s="208"/>
      <c r="T204" s="173"/>
      <c r="U204" s="173"/>
      <c r="V204" s="153"/>
      <c r="W204" s="153"/>
      <c r="X204" s="153"/>
      <c r="Y204" s="208"/>
      <c r="Z204" s="173"/>
      <c r="AA204" s="153"/>
      <c r="AB204" s="153"/>
      <c r="AC204" s="153"/>
      <c r="AD204" s="153"/>
      <c r="AE204" s="208"/>
      <c r="AF204" s="173"/>
      <c r="AG204" s="153"/>
      <c r="AH204" s="153"/>
      <c r="AI204" s="153"/>
      <c r="AJ204" s="153"/>
      <c r="AK204" s="208"/>
      <c r="AL204" s="173"/>
      <c r="AM204" s="153"/>
      <c r="AN204" s="153"/>
      <c r="AO204" s="153"/>
      <c r="AP204" s="153"/>
      <c r="AQ204" s="208"/>
      <c r="AR204" s="173"/>
      <c r="AS204" s="153"/>
      <c r="AT204" s="153"/>
      <c r="AU204" s="153"/>
      <c r="AV204" s="153"/>
      <c r="AW204" s="208"/>
      <c r="AX204" s="173"/>
      <c r="AY204" s="153"/>
      <c r="AZ204" s="153"/>
      <c r="BA204" s="153"/>
      <c r="BB204" s="153"/>
      <c r="BC204" s="208"/>
      <c r="BD204" s="173"/>
      <c r="BE204" s="153"/>
      <c r="BF204" s="153"/>
      <c r="BG204" s="153"/>
      <c r="BH204" s="153"/>
      <c r="BI204" s="208"/>
      <c r="BJ204" s="173"/>
      <c r="BK204" s="153"/>
      <c r="BL204" s="153"/>
      <c r="BM204" s="153"/>
      <c r="BN204" s="153"/>
      <c r="BO204" s="208"/>
      <c r="BP204" s="173"/>
      <c r="BQ204" s="153"/>
      <c r="BR204" s="153"/>
      <c r="BS204" s="153"/>
      <c r="BT204" s="153"/>
      <c r="BU204" s="208"/>
      <c r="BV204" s="173"/>
      <c r="BW204" s="153"/>
      <c r="BX204" s="153"/>
      <c r="BY204" s="153"/>
      <c r="BZ204" s="153"/>
      <c r="CA204" s="208"/>
      <c r="CB204" s="173"/>
      <c r="CC204" s="153"/>
      <c r="CD204" s="153"/>
      <c r="CE204" s="153"/>
      <c r="CF204" s="153"/>
      <c r="CG204" s="208"/>
      <c r="CH204" s="173"/>
      <c r="CI204" s="153"/>
      <c r="CJ204" s="153"/>
      <c r="CK204" s="153"/>
      <c r="CL204" s="153"/>
      <c r="CM204" s="208"/>
    </row>
    <row r="205" spans="1:91" ht="12.75" customHeight="1" x14ac:dyDescent="0.2">
      <c r="A205" s="121" t="s">
        <v>21</v>
      </c>
      <c r="B205" s="172"/>
      <c r="C205" s="152"/>
      <c r="D205" s="152"/>
      <c r="E205" s="152"/>
      <c r="F205" s="152"/>
      <c r="G205" s="208"/>
      <c r="H205" s="152"/>
      <c r="I205" s="152"/>
      <c r="J205" s="152"/>
      <c r="K205" s="152"/>
      <c r="L205" s="152"/>
      <c r="M205" s="208"/>
      <c r="N205" s="172"/>
      <c r="O205" s="152"/>
      <c r="P205" s="152"/>
      <c r="Q205" s="152"/>
      <c r="R205" s="152"/>
      <c r="S205" s="208"/>
      <c r="T205" s="172"/>
      <c r="U205" s="172"/>
      <c r="V205" s="152"/>
      <c r="W205" s="152"/>
      <c r="X205" s="152"/>
      <c r="Y205" s="208"/>
      <c r="Z205" s="172"/>
      <c r="AA205" s="152"/>
      <c r="AB205" s="152"/>
      <c r="AC205" s="152"/>
      <c r="AD205" s="152"/>
      <c r="AE205" s="208"/>
      <c r="AF205" s="172"/>
      <c r="AG205" s="152"/>
      <c r="AH205" s="152"/>
      <c r="AI205" s="152"/>
      <c r="AJ205" s="152"/>
      <c r="AK205" s="208"/>
      <c r="AL205" s="172"/>
      <c r="AM205" s="152"/>
      <c r="AN205" s="152"/>
      <c r="AO205" s="152"/>
      <c r="AP205" s="152"/>
      <c r="AQ205" s="208"/>
      <c r="AR205" s="172"/>
      <c r="AS205" s="152"/>
      <c r="AT205" s="152"/>
      <c r="AU205" s="152"/>
      <c r="AV205" s="152"/>
      <c r="AW205" s="208"/>
      <c r="AX205" s="172"/>
      <c r="AY205" s="152"/>
      <c r="AZ205" s="152"/>
      <c r="BA205" s="152"/>
      <c r="BB205" s="152"/>
      <c r="BC205" s="208"/>
      <c r="BD205" s="172"/>
      <c r="BE205" s="152"/>
      <c r="BF205" s="152"/>
      <c r="BG205" s="152"/>
      <c r="BH205" s="152"/>
      <c r="BI205" s="208"/>
      <c r="BJ205" s="172"/>
      <c r="BK205" s="152"/>
      <c r="BL205" s="152"/>
      <c r="BM205" s="152"/>
      <c r="BN205" s="152"/>
      <c r="BO205" s="208"/>
      <c r="BP205" s="172"/>
      <c r="BQ205" s="152"/>
      <c r="BR205" s="152"/>
      <c r="BS205" s="152"/>
      <c r="BT205" s="152"/>
      <c r="BU205" s="208"/>
      <c r="BV205" s="172"/>
      <c r="BW205" s="152"/>
      <c r="BX205" s="152"/>
      <c r="BY205" s="152"/>
      <c r="BZ205" s="152"/>
      <c r="CA205" s="208"/>
      <c r="CB205" s="172"/>
      <c r="CC205" s="152"/>
      <c r="CD205" s="152"/>
      <c r="CE205" s="152"/>
      <c r="CF205" s="152"/>
      <c r="CG205" s="208"/>
      <c r="CH205" s="172"/>
      <c r="CI205" s="152"/>
      <c r="CJ205" s="152"/>
      <c r="CK205" s="152"/>
      <c r="CL205" s="152"/>
      <c r="CM205" s="208"/>
    </row>
    <row r="206" spans="1:91" ht="12.75" customHeight="1" x14ac:dyDescent="0.2">
      <c r="A206" s="121" t="s">
        <v>36</v>
      </c>
      <c r="B206" s="172"/>
      <c r="C206" s="152"/>
      <c r="D206" s="152"/>
      <c r="E206" s="152"/>
      <c r="F206" s="152"/>
      <c r="G206" s="208"/>
      <c r="H206" s="152"/>
      <c r="I206" s="152"/>
      <c r="J206" s="152"/>
      <c r="K206" s="152"/>
      <c r="L206" s="152"/>
      <c r="M206" s="208"/>
      <c r="N206" s="172"/>
      <c r="O206" s="152"/>
      <c r="P206" s="152"/>
      <c r="Q206" s="152"/>
      <c r="R206" s="152"/>
      <c r="S206" s="208"/>
      <c r="T206" s="172"/>
      <c r="U206" s="172"/>
      <c r="V206" s="152"/>
      <c r="W206" s="152"/>
      <c r="X206" s="152"/>
      <c r="Y206" s="208"/>
      <c r="Z206" s="172"/>
      <c r="AA206" s="152"/>
      <c r="AB206" s="152"/>
      <c r="AC206" s="152"/>
      <c r="AD206" s="152"/>
      <c r="AE206" s="208"/>
      <c r="AF206" s="172"/>
      <c r="AG206" s="152"/>
      <c r="AH206" s="152"/>
      <c r="AI206" s="152"/>
      <c r="AJ206" s="152"/>
      <c r="AK206" s="208"/>
      <c r="AL206" s="172"/>
      <c r="AM206" s="152"/>
      <c r="AN206" s="152"/>
      <c r="AO206" s="152"/>
      <c r="AP206" s="152"/>
      <c r="AQ206" s="208"/>
      <c r="AR206" s="172"/>
      <c r="AS206" s="152"/>
      <c r="AT206" s="152"/>
      <c r="AU206" s="152"/>
      <c r="AV206" s="152"/>
      <c r="AW206" s="208"/>
      <c r="AX206" s="172"/>
      <c r="AY206" s="152"/>
      <c r="AZ206" s="152"/>
      <c r="BA206" s="152"/>
      <c r="BB206" s="152"/>
      <c r="BC206" s="208"/>
      <c r="BD206" s="172"/>
      <c r="BE206" s="152"/>
      <c r="BF206" s="152"/>
      <c r="BG206" s="152"/>
      <c r="BH206" s="152"/>
      <c r="BI206" s="208"/>
      <c r="BJ206" s="172"/>
      <c r="BK206" s="152"/>
      <c r="BL206" s="152"/>
      <c r="BM206" s="152"/>
      <c r="BN206" s="152"/>
      <c r="BO206" s="208"/>
      <c r="BP206" s="172"/>
      <c r="BQ206" s="152"/>
      <c r="BR206" s="152"/>
      <c r="BS206" s="152"/>
      <c r="BT206" s="152"/>
      <c r="BU206" s="208"/>
      <c r="BV206" s="172"/>
      <c r="BW206" s="152"/>
      <c r="BX206" s="152"/>
      <c r="BY206" s="152"/>
      <c r="BZ206" s="152"/>
      <c r="CA206" s="208"/>
      <c r="CB206" s="172"/>
      <c r="CC206" s="152"/>
      <c r="CD206" s="152"/>
      <c r="CE206" s="152"/>
      <c r="CF206" s="152"/>
      <c r="CG206" s="208"/>
      <c r="CH206" s="172"/>
      <c r="CI206" s="152"/>
      <c r="CJ206" s="152"/>
      <c r="CK206" s="152"/>
      <c r="CL206" s="152"/>
      <c r="CM206" s="208"/>
    </row>
    <row r="207" spans="1:91" ht="12.75" customHeight="1" x14ac:dyDescent="0.2">
      <c r="A207" s="121" t="s">
        <v>83</v>
      </c>
      <c r="B207" s="172"/>
      <c r="C207" s="152"/>
      <c r="D207" s="152"/>
      <c r="E207" s="152"/>
      <c r="F207" s="152"/>
      <c r="G207" s="208"/>
      <c r="H207" s="152"/>
      <c r="I207" s="152"/>
      <c r="J207" s="152"/>
      <c r="K207" s="152"/>
      <c r="L207" s="152"/>
      <c r="M207" s="208"/>
      <c r="N207" s="172"/>
      <c r="O207" s="152"/>
      <c r="P207" s="152"/>
      <c r="Q207" s="152"/>
      <c r="R207" s="152"/>
      <c r="S207" s="208"/>
      <c r="T207" s="172"/>
      <c r="U207" s="172"/>
      <c r="V207" s="152"/>
      <c r="W207" s="152"/>
      <c r="X207" s="152"/>
      <c r="Y207" s="208"/>
      <c r="Z207" s="172"/>
      <c r="AA207" s="152"/>
      <c r="AB207" s="152"/>
      <c r="AC207" s="152"/>
      <c r="AD207" s="152"/>
      <c r="AE207" s="208"/>
      <c r="AF207" s="172"/>
      <c r="AG207" s="152"/>
      <c r="AH207" s="152"/>
      <c r="AI207" s="152"/>
      <c r="AJ207" s="152"/>
      <c r="AK207" s="208"/>
      <c r="AL207" s="172"/>
      <c r="AM207" s="152"/>
      <c r="AN207" s="152"/>
      <c r="AO207" s="152"/>
      <c r="AP207" s="152"/>
      <c r="AQ207" s="208"/>
      <c r="AR207" s="172"/>
      <c r="AS207" s="152"/>
      <c r="AT207" s="152"/>
      <c r="AU207" s="152"/>
      <c r="AV207" s="152"/>
      <c r="AW207" s="208"/>
      <c r="AX207" s="172"/>
      <c r="AY207" s="152"/>
      <c r="AZ207" s="152"/>
      <c r="BA207" s="152"/>
      <c r="BB207" s="152"/>
      <c r="BC207" s="208"/>
      <c r="BD207" s="172"/>
      <c r="BE207" s="152"/>
      <c r="BF207" s="152"/>
      <c r="BG207" s="152"/>
      <c r="BH207" s="152"/>
      <c r="BI207" s="208"/>
      <c r="BJ207" s="172"/>
      <c r="BK207" s="152"/>
      <c r="BL207" s="152"/>
      <c r="BM207" s="152"/>
      <c r="BN207" s="152"/>
      <c r="BO207" s="208"/>
      <c r="BP207" s="172"/>
      <c r="BQ207" s="152"/>
      <c r="BR207" s="152"/>
      <c r="BS207" s="152"/>
      <c r="BT207" s="152"/>
      <c r="BU207" s="208"/>
      <c r="BV207" s="172"/>
      <c r="BW207" s="152"/>
      <c r="BX207" s="152"/>
      <c r="BY207" s="152"/>
      <c r="BZ207" s="152"/>
      <c r="CA207" s="208"/>
      <c r="CB207" s="172"/>
      <c r="CC207" s="152"/>
      <c r="CD207" s="152"/>
      <c r="CE207" s="152"/>
      <c r="CF207" s="152"/>
      <c r="CG207" s="208"/>
      <c r="CH207" s="172"/>
      <c r="CI207" s="152"/>
      <c r="CJ207" s="152"/>
      <c r="CK207" s="152"/>
      <c r="CL207" s="152"/>
      <c r="CM207" s="208"/>
    </row>
    <row r="208" spans="1:91" ht="12.75" customHeight="1" x14ac:dyDescent="0.2">
      <c r="A208" s="122" t="s">
        <v>39</v>
      </c>
      <c r="B208" s="173"/>
      <c r="C208" s="153"/>
      <c r="D208" s="153"/>
      <c r="E208" s="153"/>
      <c r="F208" s="153"/>
      <c r="G208" s="208"/>
      <c r="H208" s="153"/>
      <c r="I208" s="153"/>
      <c r="J208" s="153"/>
      <c r="K208" s="153"/>
      <c r="L208" s="153"/>
      <c r="M208" s="208"/>
      <c r="N208" s="173"/>
      <c r="O208" s="153"/>
      <c r="P208" s="153"/>
      <c r="Q208" s="153"/>
      <c r="R208" s="153"/>
      <c r="S208" s="208"/>
      <c r="T208" s="173"/>
      <c r="U208" s="173"/>
      <c r="V208" s="153"/>
      <c r="W208" s="153"/>
      <c r="X208" s="153"/>
      <c r="Y208" s="208"/>
      <c r="Z208" s="173"/>
      <c r="AA208" s="153"/>
      <c r="AB208" s="153"/>
      <c r="AC208" s="153"/>
      <c r="AD208" s="153"/>
      <c r="AE208" s="208"/>
      <c r="AF208" s="173"/>
      <c r="AG208" s="153"/>
      <c r="AH208" s="153"/>
      <c r="AI208" s="153"/>
      <c r="AJ208" s="153"/>
      <c r="AK208" s="208"/>
      <c r="AL208" s="173"/>
      <c r="AM208" s="153"/>
      <c r="AN208" s="153"/>
      <c r="AO208" s="153"/>
      <c r="AP208" s="153"/>
      <c r="AQ208" s="208"/>
      <c r="AR208" s="173"/>
      <c r="AS208" s="153"/>
      <c r="AT208" s="153"/>
      <c r="AU208" s="153"/>
      <c r="AV208" s="153"/>
      <c r="AW208" s="208"/>
      <c r="AX208" s="173"/>
      <c r="AY208" s="153"/>
      <c r="AZ208" s="153"/>
      <c r="BA208" s="153"/>
      <c r="BB208" s="153"/>
      <c r="BC208" s="208"/>
      <c r="BD208" s="173"/>
      <c r="BE208" s="153"/>
      <c r="BF208" s="153"/>
      <c r="BG208" s="153"/>
      <c r="BH208" s="153"/>
      <c r="BI208" s="208"/>
      <c r="BJ208" s="173"/>
      <c r="BK208" s="153"/>
      <c r="BL208" s="153"/>
      <c r="BM208" s="153"/>
      <c r="BN208" s="153"/>
      <c r="BO208" s="208"/>
      <c r="BP208" s="173"/>
      <c r="BQ208" s="153"/>
      <c r="BR208" s="153"/>
      <c r="BS208" s="153"/>
      <c r="BT208" s="153"/>
      <c r="BU208" s="208"/>
      <c r="BV208" s="173"/>
      <c r="BW208" s="153"/>
      <c r="BX208" s="153"/>
      <c r="BY208" s="153"/>
      <c r="BZ208" s="153"/>
      <c r="CA208" s="208"/>
      <c r="CB208" s="173"/>
      <c r="CC208" s="153"/>
      <c r="CD208" s="153"/>
      <c r="CE208" s="153"/>
      <c r="CF208" s="153"/>
      <c r="CG208" s="208"/>
      <c r="CH208" s="173"/>
      <c r="CI208" s="153"/>
      <c r="CJ208" s="153"/>
      <c r="CK208" s="153"/>
      <c r="CL208" s="153"/>
      <c r="CM208" s="208"/>
    </row>
    <row r="209" spans="1:91" ht="12.75" customHeight="1" x14ac:dyDescent="0.2">
      <c r="A209" s="121" t="s">
        <v>37</v>
      </c>
      <c r="B209" s="172"/>
      <c r="C209" s="152"/>
      <c r="D209" s="152"/>
      <c r="E209" s="152"/>
      <c r="F209" s="152"/>
      <c r="G209" s="208"/>
      <c r="H209" s="152"/>
      <c r="I209" s="152"/>
      <c r="J209" s="152"/>
      <c r="K209" s="152"/>
      <c r="L209" s="152"/>
      <c r="M209" s="208"/>
      <c r="N209" s="172"/>
      <c r="O209" s="152"/>
      <c r="P209" s="152"/>
      <c r="Q209" s="152"/>
      <c r="R209" s="152"/>
      <c r="S209" s="208"/>
      <c r="T209" s="172"/>
      <c r="U209" s="172"/>
      <c r="V209" s="152"/>
      <c r="W209" s="152"/>
      <c r="X209" s="152"/>
      <c r="Y209" s="208"/>
      <c r="Z209" s="172"/>
      <c r="AA209" s="152"/>
      <c r="AB209" s="152"/>
      <c r="AC209" s="152"/>
      <c r="AD209" s="152"/>
      <c r="AE209" s="208"/>
      <c r="AF209" s="172"/>
      <c r="AG209" s="152"/>
      <c r="AH209" s="152"/>
      <c r="AI209" s="152"/>
      <c r="AJ209" s="152"/>
      <c r="AK209" s="208"/>
      <c r="AL209" s="172"/>
      <c r="AM209" s="152"/>
      <c r="AN209" s="152"/>
      <c r="AO209" s="152"/>
      <c r="AP209" s="152"/>
      <c r="AQ209" s="208"/>
      <c r="AR209" s="172"/>
      <c r="AS209" s="152"/>
      <c r="AT209" s="152"/>
      <c r="AU209" s="152"/>
      <c r="AV209" s="152"/>
      <c r="AW209" s="208"/>
      <c r="AX209" s="172"/>
      <c r="AY209" s="152"/>
      <c r="AZ209" s="152"/>
      <c r="BA209" s="152"/>
      <c r="BB209" s="152"/>
      <c r="BC209" s="208"/>
      <c r="BD209" s="172"/>
      <c r="BE209" s="152"/>
      <c r="BF209" s="152"/>
      <c r="BG209" s="152"/>
      <c r="BH209" s="152"/>
      <c r="BI209" s="208"/>
      <c r="BJ209" s="172"/>
      <c r="BK209" s="152"/>
      <c r="BL209" s="152"/>
      <c r="BM209" s="152"/>
      <c r="BN209" s="152"/>
      <c r="BO209" s="208"/>
      <c r="BP209" s="172"/>
      <c r="BQ209" s="152"/>
      <c r="BR209" s="152"/>
      <c r="BS209" s="152"/>
      <c r="BT209" s="152"/>
      <c r="BU209" s="208"/>
      <c r="BV209" s="172"/>
      <c r="BW209" s="152"/>
      <c r="BX209" s="152"/>
      <c r="BY209" s="152"/>
      <c r="BZ209" s="152"/>
      <c r="CA209" s="208"/>
      <c r="CB209" s="172"/>
      <c r="CC209" s="152"/>
      <c r="CD209" s="152"/>
      <c r="CE209" s="152"/>
      <c r="CF209" s="152"/>
      <c r="CG209" s="208"/>
      <c r="CH209" s="172"/>
      <c r="CI209" s="152"/>
      <c r="CJ209" s="152"/>
      <c r="CK209" s="152"/>
      <c r="CL209" s="152"/>
      <c r="CM209" s="208"/>
    </row>
    <row r="210" spans="1:91" ht="12.75" customHeight="1" x14ac:dyDescent="0.2">
      <c r="A210" s="122" t="s">
        <v>40</v>
      </c>
      <c r="B210" s="173"/>
      <c r="C210" s="153"/>
      <c r="D210" s="153"/>
      <c r="E210" s="153"/>
      <c r="F210" s="153"/>
      <c r="G210" s="208"/>
      <c r="H210" s="153"/>
      <c r="I210" s="153"/>
      <c r="J210" s="153"/>
      <c r="K210" s="153"/>
      <c r="L210" s="153"/>
      <c r="M210" s="208"/>
      <c r="N210" s="173"/>
      <c r="O210" s="153"/>
      <c r="P210" s="153"/>
      <c r="Q210" s="153"/>
      <c r="R210" s="153"/>
      <c r="S210" s="208"/>
      <c r="T210" s="173"/>
      <c r="U210" s="173"/>
      <c r="V210" s="153"/>
      <c r="W210" s="153"/>
      <c r="X210" s="153"/>
      <c r="Y210" s="208"/>
      <c r="Z210" s="173"/>
      <c r="AA210" s="153"/>
      <c r="AB210" s="153"/>
      <c r="AC210" s="153"/>
      <c r="AD210" s="153"/>
      <c r="AE210" s="208"/>
      <c r="AF210" s="173"/>
      <c r="AG210" s="153"/>
      <c r="AH210" s="153"/>
      <c r="AI210" s="153"/>
      <c r="AJ210" s="153"/>
      <c r="AK210" s="208"/>
      <c r="AL210" s="173"/>
      <c r="AM210" s="153"/>
      <c r="AN210" s="153"/>
      <c r="AO210" s="153"/>
      <c r="AP210" s="153"/>
      <c r="AQ210" s="208"/>
      <c r="AR210" s="173"/>
      <c r="AS210" s="153"/>
      <c r="AT210" s="153"/>
      <c r="AU210" s="153"/>
      <c r="AV210" s="153"/>
      <c r="AW210" s="208"/>
      <c r="AX210" s="173"/>
      <c r="AY210" s="153"/>
      <c r="AZ210" s="153"/>
      <c r="BA210" s="153"/>
      <c r="BB210" s="153"/>
      <c r="BC210" s="208"/>
      <c r="BD210" s="173"/>
      <c r="BE210" s="153"/>
      <c r="BF210" s="153"/>
      <c r="BG210" s="153"/>
      <c r="BH210" s="153"/>
      <c r="BI210" s="208"/>
      <c r="BJ210" s="173"/>
      <c r="BK210" s="153"/>
      <c r="BL210" s="153"/>
      <c r="BM210" s="153"/>
      <c r="BN210" s="153"/>
      <c r="BO210" s="208"/>
      <c r="BP210" s="173"/>
      <c r="BQ210" s="153"/>
      <c r="BR210" s="153"/>
      <c r="BS210" s="153"/>
      <c r="BT210" s="153"/>
      <c r="BU210" s="208"/>
      <c r="BV210" s="173"/>
      <c r="BW210" s="153"/>
      <c r="BX210" s="153"/>
      <c r="BY210" s="153"/>
      <c r="BZ210" s="153"/>
      <c r="CA210" s="208"/>
      <c r="CB210" s="173"/>
      <c r="CC210" s="153"/>
      <c r="CD210" s="153"/>
      <c r="CE210" s="153"/>
      <c r="CF210" s="153"/>
      <c r="CG210" s="208"/>
      <c r="CH210" s="173"/>
      <c r="CI210" s="153"/>
      <c r="CJ210" s="153"/>
      <c r="CK210" s="153"/>
      <c r="CL210" s="153"/>
      <c r="CM210" s="208"/>
    </row>
    <row r="211" spans="1:91" ht="12.75" customHeight="1" x14ac:dyDescent="0.2">
      <c r="A211" s="121" t="s">
        <v>64</v>
      </c>
      <c r="B211" s="172"/>
      <c r="C211" s="152"/>
      <c r="D211" s="152"/>
      <c r="E211" s="152"/>
      <c r="F211" s="152"/>
      <c r="G211" s="208"/>
      <c r="H211" s="152"/>
      <c r="I211" s="152"/>
      <c r="J211" s="152"/>
      <c r="K211" s="152"/>
      <c r="L211" s="152"/>
      <c r="M211" s="208"/>
      <c r="N211" s="172"/>
      <c r="O211" s="152"/>
      <c r="P211" s="152"/>
      <c r="Q211" s="152"/>
      <c r="R211" s="152"/>
      <c r="S211" s="208"/>
      <c r="T211" s="172"/>
      <c r="U211" s="172"/>
      <c r="V211" s="152"/>
      <c r="W211" s="152"/>
      <c r="X211" s="152"/>
      <c r="Y211" s="208"/>
      <c r="Z211" s="172"/>
      <c r="AA211" s="152"/>
      <c r="AB211" s="152"/>
      <c r="AC211" s="152"/>
      <c r="AD211" s="152"/>
      <c r="AE211" s="208"/>
      <c r="AF211" s="172"/>
      <c r="AG211" s="152"/>
      <c r="AH211" s="152"/>
      <c r="AI211" s="152"/>
      <c r="AJ211" s="152"/>
      <c r="AK211" s="208"/>
      <c r="AL211" s="172"/>
      <c r="AM211" s="152"/>
      <c r="AN211" s="152"/>
      <c r="AO211" s="152"/>
      <c r="AP211" s="152"/>
      <c r="AQ211" s="208"/>
      <c r="AR211" s="172"/>
      <c r="AS211" s="152"/>
      <c r="AT211" s="152"/>
      <c r="AU211" s="152"/>
      <c r="AV211" s="152"/>
      <c r="AW211" s="208"/>
      <c r="AX211" s="172"/>
      <c r="AY211" s="152"/>
      <c r="AZ211" s="152"/>
      <c r="BA211" s="152"/>
      <c r="BB211" s="152"/>
      <c r="BC211" s="208"/>
      <c r="BD211" s="172"/>
      <c r="BE211" s="152"/>
      <c r="BF211" s="152"/>
      <c r="BG211" s="152"/>
      <c r="BH211" s="152"/>
      <c r="BI211" s="208"/>
      <c r="BJ211" s="172"/>
      <c r="BK211" s="152"/>
      <c r="BL211" s="152"/>
      <c r="BM211" s="152"/>
      <c r="BN211" s="152"/>
      <c r="BO211" s="208"/>
      <c r="BP211" s="172"/>
      <c r="BQ211" s="152"/>
      <c r="BR211" s="152"/>
      <c r="BS211" s="152"/>
      <c r="BT211" s="152"/>
      <c r="BU211" s="208"/>
      <c r="BV211" s="172"/>
      <c r="BW211" s="152"/>
      <c r="BX211" s="152"/>
      <c r="BY211" s="152"/>
      <c r="BZ211" s="152"/>
      <c r="CA211" s="208"/>
      <c r="CB211" s="172"/>
      <c r="CC211" s="152"/>
      <c r="CD211" s="152"/>
      <c r="CE211" s="152"/>
      <c r="CF211" s="152"/>
      <c r="CG211" s="208"/>
      <c r="CH211" s="172"/>
      <c r="CI211" s="152"/>
      <c r="CJ211" s="152"/>
      <c r="CK211" s="152"/>
      <c r="CL211" s="152"/>
      <c r="CM211" s="208"/>
    </row>
    <row r="212" spans="1:91" ht="12.75" customHeight="1" x14ac:dyDescent="0.2">
      <c r="A212" s="199" t="s">
        <v>42</v>
      </c>
      <c r="B212" s="203">
        <v>0</v>
      </c>
      <c r="C212" s="203">
        <v>0</v>
      </c>
      <c r="D212" s="203">
        <v>0</v>
      </c>
      <c r="E212" s="203">
        <v>0</v>
      </c>
      <c r="F212" s="203">
        <v>0</v>
      </c>
      <c r="G212" s="208"/>
      <c r="H212" s="203">
        <v>0</v>
      </c>
      <c r="I212" s="203">
        <v>0</v>
      </c>
      <c r="J212" s="203">
        <v>0</v>
      </c>
      <c r="K212" s="203">
        <v>0</v>
      </c>
      <c r="L212" s="203">
        <v>0</v>
      </c>
      <c r="M212" s="208"/>
      <c r="N212" s="203">
        <v>0</v>
      </c>
      <c r="O212" s="203">
        <v>0</v>
      </c>
      <c r="P212" s="203">
        <v>0</v>
      </c>
      <c r="Q212" s="203">
        <v>0</v>
      </c>
      <c r="R212" s="203">
        <v>0</v>
      </c>
      <c r="S212" s="208"/>
      <c r="T212" s="203">
        <v>0</v>
      </c>
      <c r="U212" s="203">
        <v>0</v>
      </c>
      <c r="V212" s="203">
        <v>0</v>
      </c>
      <c r="W212" s="203">
        <v>0</v>
      </c>
      <c r="X212" s="203">
        <v>0</v>
      </c>
      <c r="Y212" s="208"/>
      <c r="Z212" s="203">
        <v>0</v>
      </c>
      <c r="AA212" s="203">
        <v>0</v>
      </c>
      <c r="AB212" s="203">
        <v>0</v>
      </c>
      <c r="AC212" s="203">
        <v>0</v>
      </c>
      <c r="AD212" s="203">
        <v>0</v>
      </c>
      <c r="AE212" s="208"/>
      <c r="AF212" s="203">
        <v>0</v>
      </c>
      <c r="AG212" s="203">
        <v>0</v>
      </c>
      <c r="AH212" s="203">
        <v>0</v>
      </c>
      <c r="AI212" s="203">
        <v>0</v>
      </c>
      <c r="AJ212" s="203">
        <v>0</v>
      </c>
      <c r="AK212" s="208"/>
      <c r="AL212" s="203">
        <v>0</v>
      </c>
      <c r="AM212" s="203">
        <v>0</v>
      </c>
      <c r="AN212" s="203">
        <v>0</v>
      </c>
      <c r="AO212" s="203">
        <v>0</v>
      </c>
      <c r="AP212" s="203">
        <v>0</v>
      </c>
      <c r="AQ212" s="208"/>
      <c r="AR212" s="203">
        <v>0</v>
      </c>
      <c r="AS212" s="203">
        <v>0</v>
      </c>
      <c r="AT212" s="203">
        <v>0</v>
      </c>
      <c r="AU212" s="203">
        <v>0</v>
      </c>
      <c r="AV212" s="203">
        <v>0</v>
      </c>
      <c r="AW212" s="208"/>
      <c r="AX212" s="203">
        <v>0</v>
      </c>
      <c r="AY212" s="203">
        <v>0</v>
      </c>
      <c r="AZ212" s="203">
        <v>0</v>
      </c>
      <c r="BA212" s="203">
        <v>0</v>
      </c>
      <c r="BB212" s="203">
        <v>0</v>
      </c>
      <c r="BC212" s="208"/>
      <c r="BD212" s="203">
        <v>0</v>
      </c>
      <c r="BE212" s="203">
        <v>0</v>
      </c>
      <c r="BF212" s="203">
        <v>0</v>
      </c>
      <c r="BG212" s="203">
        <v>0</v>
      </c>
      <c r="BH212" s="203">
        <v>0</v>
      </c>
      <c r="BI212" s="208"/>
      <c r="BJ212" s="203">
        <v>0</v>
      </c>
      <c r="BK212" s="203">
        <v>0</v>
      </c>
      <c r="BL212" s="203">
        <v>0</v>
      </c>
      <c r="BM212" s="203">
        <v>0</v>
      </c>
      <c r="BN212" s="203">
        <v>0</v>
      </c>
      <c r="BO212" s="208"/>
      <c r="BP212" s="203">
        <v>0</v>
      </c>
      <c r="BQ212" s="203">
        <v>0</v>
      </c>
      <c r="BR212" s="203">
        <v>0</v>
      </c>
      <c r="BS212" s="203">
        <v>0</v>
      </c>
      <c r="BT212" s="203">
        <v>0</v>
      </c>
      <c r="BU212" s="208"/>
      <c r="BV212" s="203">
        <v>0</v>
      </c>
      <c r="BW212" s="203">
        <v>0</v>
      </c>
      <c r="BX212" s="203">
        <v>0</v>
      </c>
      <c r="BY212" s="203">
        <v>0</v>
      </c>
      <c r="BZ212" s="203">
        <v>0</v>
      </c>
      <c r="CA212" s="208"/>
      <c r="CB212" s="203">
        <v>0</v>
      </c>
      <c r="CC212" s="203">
        <v>0</v>
      </c>
      <c r="CD212" s="203">
        <v>0</v>
      </c>
      <c r="CE212" s="203">
        <v>0</v>
      </c>
      <c r="CF212" s="203">
        <v>0</v>
      </c>
      <c r="CG212" s="208"/>
      <c r="CH212" s="203">
        <v>0</v>
      </c>
      <c r="CI212" s="203">
        <v>0</v>
      </c>
      <c r="CJ212" s="203">
        <v>0</v>
      </c>
      <c r="CK212" s="203">
        <v>0</v>
      </c>
      <c r="CL212" s="203">
        <v>0</v>
      </c>
      <c r="CM212" s="208"/>
    </row>
    <row r="213" spans="1:91" ht="12.75" customHeight="1" x14ac:dyDescent="0.2">
      <c r="A213" s="199" t="s">
        <v>33</v>
      </c>
      <c r="B213" s="203">
        <v>0</v>
      </c>
      <c r="C213" s="203">
        <v>0</v>
      </c>
      <c r="D213" s="203">
        <v>0</v>
      </c>
      <c r="E213" s="203">
        <v>0</v>
      </c>
      <c r="F213" s="203">
        <v>0</v>
      </c>
      <c r="G213" s="208"/>
      <c r="H213" s="203">
        <v>0</v>
      </c>
      <c r="I213" s="203">
        <v>0</v>
      </c>
      <c r="J213" s="203">
        <v>0</v>
      </c>
      <c r="K213" s="203">
        <v>0</v>
      </c>
      <c r="L213" s="203">
        <v>0</v>
      </c>
      <c r="M213" s="208"/>
      <c r="N213" s="203">
        <v>0</v>
      </c>
      <c r="O213" s="203">
        <v>0</v>
      </c>
      <c r="P213" s="203">
        <v>0</v>
      </c>
      <c r="Q213" s="203">
        <v>0</v>
      </c>
      <c r="R213" s="203">
        <v>0</v>
      </c>
      <c r="S213" s="208"/>
      <c r="T213" s="203">
        <v>0</v>
      </c>
      <c r="U213" s="203">
        <v>0</v>
      </c>
      <c r="V213" s="203">
        <v>0</v>
      </c>
      <c r="W213" s="203">
        <v>0</v>
      </c>
      <c r="X213" s="203">
        <v>0</v>
      </c>
      <c r="Y213" s="208"/>
      <c r="Z213" s="203">
        <v>0</v>
      </c>
      <c r="AA213" s="203">
        <v>0</v>
      </c>
      <c r="AB213" s="203">
        <v>0</v>
      </c>
      <c r="AC213" s="203">
        <v>0</v>
      </c>
      <c r="AD213" s="203">
        <v>0</v>
      </c>
      <c r="AE213" s="208"/>
      <c r="AF213" s="203">
        <v>0</v>
      </c>
      <c r="AG213" s="203">
        <v>0</v>
      </c>
      <c r="AH213" s="203">
        <v>0</v>
      </c>
      <c r="AI213" s="203">
        <v>0</v>
      </c>
      <c r="AJ213" s="203">
        <v>0</v>
      </c>
      <c r="AK213" s="208"/>
      <c r="AL213" s="203">
        <v>0</v>
      </c>
      <c r="AM213" s="203">
        <v>0</v>
      </c>
      <c r="AN213" s="203">
        <v>0</v>
      </c>
      <c r="AO213" s="203">
        <v>0</v>
      </c>
      <c r="AP213" s="203">
        <v>0</v>
      </c>
      <c r="AQ213" s="208"/>
      <c r="AR213" s="203">
        <v>0</v>
      </c>
      <c r="AS213" s="203">
        <v>0</v>
      </c>
      <c r="AT213" s="203">
        <v>0</v>
      </c>
      <c r="AU213" s="203">
        <v>0</v>
      </c>
      <c r="AV213" s="203">
        <v>0</v>
      </c>
      <c r="AW213" s="208"/>
      <c r="AX213" s="203">
        <v>0</v>
      </c>
      <c r="AY213" s="203">
        <v>0</v>
      </c>
      <c r="AZ213" s="203">
        <v>0</v>
      </c>
      <c r="BA213" s="203">
        <v>0</v>
      </c>
      <c r="BB213" s="203">
        <v>0</v>
      </c>
      <c r="BC213" s="208"/>
      <c r="BD213" s="203">
        <v>0</v>
      </c>
      <c r="BE213" s="203">
        <v>0</v>
      </c>
      <c r="BF213" s="203">
        <v>0</v>
      </c>
      <c r="BG213" s="203">
        <v>0</v>
      </c>
      <c r="BH213" s="203">
        <v>0</v>
      </c>
      <c r="BI213" s="208"/>
      <c r="BJ213" s="203">
        <v>0</v>
      </c>
      <c r="BK213" s="203">
        <v>0</v>
      </c>
      <c r="BL213" s="203">
        <v>0</v>
      </c>
      <c r="BM213" s="203">
        <v>0</v>
      </c>
      <c r="BN213" s="203">
        <v>0</v>
      </c>
      <c r="BO213" s="208"/>
      <c r="BP213" s="203">
        <v>0</v>
      </c>
      <c r="BQ213" s="203">
        <v>0</v>
      </c>
      <c r="BR213" s="203">
        <v>0</v>
      </c>
      <c r="BS213" s="203">
        <v>0</v>
      </c>
      <c r="BT213" s="203">
        <v>0</v>
      </c>
      <c r="BU213" s="208"/>
      <c r="BV213" s="203">
        <v>0</v>
      </c>
      <c r="BW213" s="203">
        <v>0</v>
      </c>
      <c r="BX213" s="203">
        <v>0</v>
      </c>
      <c r="BY213" s="203">
        <v>0</v>
      </c>
      <c r="BZ213" s="203">
        <v>0</v>
      </c>
      <c r="CA213" s="208"/>
      <c r="CB213" s="203">
        <v>0</v>
      </c>
      <c r="CC213" s="203">
        <v>0</v>
      </c>
      <c r="CD213" s="203">
        <v>0</v>
      </c>
      <c r="CE213" s="203">
        <v>0</v>
      </c>
      <c r="CF213" s="203">
        <v>0</v>
      </c>
      <c r="CG213" s="208"/>
      <c r="CH213" s="203">
        <v>0</v>
      </c>
      <c r="CI213" s="203">
        <v>0</v>
      </c>
      <c r="CJ213" s="203">
        <v>0</v>
      </c>
      <c r="CK213" s="203">
        <v>0</v>
      </c>
      <c r="CL213" s="203">
        <v>0</v>
      </c>
      <c r="CM213" s="208"/>
    </row>
    <row r="214" spans="1:91" ht="12.75" customHeight="1" x14ac:dyDescent="0.2">
      <c r="A214" s="199" t="s">
        <v>85</v>
      </c>
      <c r="B214" s="203">
        <v>0</v>
      </c>
      <c r="C214" s="203">
        <v>0</v>
      </c>
      <c r="D214" s="203">
        <v>0</v>
      </c>
      <c r="E214" s="203">
        <v>0</v>
      </c>
      <c r="F214" s="203">
        <v>0</v>
      </c>
      <c r="G214" s="208"/>
      <c r="H214" s="203">
        <v>0</v>
      </c>
      <c r="I214" s="203">
        <v>0</v>
      </c>
      <c r="J214" s="203">
        <v>0</v>
      </c>
      <c r="K214" s="203">
        <v>0</v>
      </c>
      <c r="L214" s="203">
        <v>0</v>
      </c>
      <c r="M214" s="208"/>
      <c r="N214" s="203">
        <v>0</v>
      </c>
      <c r="O214" s="203">
        <v>0</v>
      </c>
      <c r="P214" s="203">
        <v>0</v>
      </c>
      <c r="Q214" s="203">
        <v>0</v>
      </c>
      <c r="R214" s="203">
        <v>0</v>
      </c>
      <c r="S214" s="208"/>
      <c r="T214" s="203">
        <v>0</v>
      </c>
      <c r="U214" s="203">
        <v>0</v>
      </c>
      <c r="V214" s="203">
        <v>0</v>
      </c>
      <c r="W214" s="203">
        <v>0</v>
      </c>
      <c r="X214" s="203">
        <v>0</v>
      </c>
      <c r="Y214" s="208"/>
      <c r="Z214" s="203">
        <v>0</v>
      </c>
      <c r="AA214" s="203">
        <v>0</v>
      </c>
      <c r="AB214" s="203">
        <v>0</v>
      </c>
      <c r="AC214" s="203">
        <v>0</v>
      </c>
      <c r="AD214" s="203">
        <v>0</v>
      </c>
      <c r="AE214" s="208"/>
      <c r="AF214" s="203">
        <v>0</v>
      </c>
      <c r="AG214" s="203">
        <v>0</v>
      </c>
      <c r="AH214" s="203">
        <v>0</v>
      </c>
      <c r="AI214" s="203">
        <v>0</v>
      </c>
      <c r="AJ214" s="203">
        <v>0</v>
      </c>
      <c r="AK214" s="208"/>
      <c r="AL214" s="203">
        <v>0</v>
      </c>
      <c r="AM214" s="203">
        <v>0</v>
      </c>
      <c r="AN214" s="203">
        <v>0</v>
      </c>
      <c r="AO214" s="203">
        <v>0</v>
      </c>
      <c r="AP214" s="203">
        <v>0</v>
      </c>
      <c r="AQ214" s="208"/>
      <c r="AR214" s="203">
        <v>0</v>
      </c>
      <c r="AS214" s="203">
        <v>0</v>
      </c>
      <c r="AT214" s="203">
        <v>0</v>
      </c>
      <c r="AU214" s="203">
        <v>0</v>
      </c>
      <c r="AV214" s="203">
        <v>0</v>
      </c>
      <c r="AW214" s="208"/>
      <c r="AX214" s="203">
        <v>0</v>
      </c>
      <c r="AY214" s="203">
        <v>0</v>
      </c>
      <c r="AZ214" s="203">
        <v>0</v>
      </c>
      <c r="BA214" s="203">
        <v>0</v>
      </c>
      <c r="BB214" s="203">
        <v>0</v>
      </c>
      <c r="BC214" s="208"/>
      <c r="BD214" s="203">
        <v>0</v>
      </c>
      <c r="BE214" s="203">
        <v>0</v>
      </c>
      <c r="BF214" s="203">
        <v>0</v>
      </c>
      <c r="BG214" s="203">
        <v>0</v>
      </c>
      <c r="BH214" s="203">
        <v>0</v>
      </c>
      <c r="BI214" s="208"/>
      <c r="BJ214" s="203">
        <v>0</v>
      </c>
      <c r="BK214" s="203">
        <v>0</v>
      </c>
      <c r="BL214" s="203">
        <v>0</v>
      </c>
      <c r="BM214" s="203">
        <v>0</v>
      </c>
      <c r="BN214" s="203">
        <v>0</v>
      </c>
      <c r="BO214" s="208"/>
      <c r="BP214" s="203">
        <v>0</v>
      </c>
      <c r="BQ214" s="203">
        <v>0</v>
      </c>
      <c r="BR214" s="203">
        <v>0</v>
      </c>
      <c r="BS214" s="203">
        <v>0</v>
      </c>
      <c r="BT214" s="203">
        <v>0</v>
      </c>
      <c r="BU214" s="208"/>
      <c r="BV214" s="203">
        <v>0</v>
      </c>
      <c r="BW214" s="203">
        <v>0</v>
      </c>
      <c r="BX214" s="203">
        <v>0</v>
      </c>
      <c r="BY214" s="203">
        <v>0</v>
      </c>
      <c r="BZ214" s="203">
        <v>0</v>
      </c>
      <c r="CA214" s="208"/>
      <c r="CB214" s="203">
        <v>0</v>
      </c>
      <c r="CC214" s="203">
        <v>0</v>
      </c>
      <c r="CD214" s="203">
        <v>0</v>
      </c>
      <c r="CE214" s="203">
        <v>0</v>
      </c>
      <c r="CF214" s="203">
        <v>0</v>
      </c>
      <c r="CG214" s="208"/>
      <c r="CH214" s="203">
        <v>0</v>
      </c>
      <c r="CI214" s="203">
        <v>0</v>
      </c>
      <c r="CJ214" s="203">
        <v>0</v>
      </c>
      <c r="CK214" s="203">
        <v>0</v>
      </c>
      <c r="CL214" s="203">
        <v>0</v>
      </c>
      <c r="CM214" s="208"/>
    </row>
    <row r="215" spans="1:91" ht="12.75" customHeight="1" x14ac:dyDescent="0.2">
      <c r="A215" s="200" t="s">
        <v>44</v>
      </c>
      <c r="B215" s="203">
        <v>0</v>
      </c>
      <c r="C215" s="203">
        <v>0</v>
      </c>
      <c r="D215" s="203">
        <v>0</v>
      </c>
      <c r="E215" s="203">
        <v>0</v>
      </c>
      <c r="F215" s="203">
        <v>0</v>
      </c>
      <c r="G215" s="208"/>
      <c r="H215" s="203">
        <v>0</v>
      </c>
      <c r="I215" s="203">
        <v>0</v>
      </c>
      <c r="J215" s="203">
        <v>0</v>
      </c>
      <c r="K215" s="203">
        <v>0</v>
      </c>
      <c r="L215" s="203">
        <v>0</v>
      </c>
      <c r="M215" s="208"/>
      <c r="N215" s="203">
        <v>0</v>
      </c>
      <c r="O215" s="203">
        <v>0</v>
      </c>
      <c r="P215" s="203">
        <v>0</v>
      </c>
      <c r="Q215" s="203">
        <v>0</v>
      </c>
      <c r="R215" s="203">
        <v>0</v>
      </c>
      <c r="S215" s="208"/>
      <c r="T215" s="203">
        <v>0</v>
      </c>
      <c r="U215" s="203">
        <v>0</v>
      </c>
      <c r="V215" s="203">
        <v>0</v>
      </c>
      <c r="W215" s="203">
        <v>0</v>
      </c>
      <c r="X215" s="203">
        <v>0</v>
      </c>
      <c r="Y215" s="208"/>
      <c r="Z215" s="203">
        <v>0</v>
      </c>
      <c r="AA215" s="203">
        <v>0</v>
      </c>
      <c r="AB215" s="203">
        <v>0</v>
      </c>
      <c r="AC215" s="203">
        <v>0</v>
      </c>
      <c r="AD215" s="203">
        <v>0</v>
      </c>
      <c r="AE215" s="208"/>
      <c r="AF215" s="203">
        <v>0</v>
      </c>
      <c r="AG215" s="203">
        <v>0</v>
      </c>
      <c r="AH215" s="203">
        <v>0</v>
      </c>
      <c r="AI215" s="203">
        <v>0</v>
      </c>
      <c r="AJ215" s="203">
        <v>0</v>
      </c>
      <c r="AK215" s="208"/>
      <c r="AL215" s="203">
        <v>0</v>
      </c>
      <c r="AM215" s="203">
        <v>0</v>
      </c>
      <c r="AN215" s="203">
        <v>0</v>
      </c>
      <c r="AO215" s="203">
        <v>0</v>
      </c>
      <c r="AP215" s="203">
        <v>0</v>
      </c>
      <c r="AQ215" s="208"/>
      <c r="AR215" s="203">
        <v>0</v>
      </c>
      <c r="AS215" s="203">
        <v>0</v>
      </c>
      <c r="AT215" s="203">
        <v>0</v>
      </c>
      <c r="AU215" s="203">
        <v>0</v>
      </c>
      <c r="AV215" s="203">
        <v>0</v>
      </c>
      <c r="AW215" s="208"/>
      <c r="AX215" s="203">
        <v>0</v>
      </c>
      <c r="AY215" s="203">
        <v>0</v>
      </c>
      <c r="AZ215" s="203">
        <v>0</v>
      </c>
      <c r="BA215" s="203">
        <v>0</v>
      </c>
      <c r="BB215" s="203">
        <v>0</v>
      </c>
      <c r="BC215" s="208"/>
      <c r="BD215" s="203">
        <v>0</v>
      </c>
      <c r="BE215" s="203">
        <v>0</v>
      </c>
      <c r="BF215" s="203">
        <v>0</v>
      </c>
      <c r="BG215" s="203">
        <v>0</v>
      </c>
      <c r="BH215" s="203">
        <v>0</v>
      </c>
      <c r="BI215" s="208"/>
      <c r="BJ215" s="203">
        <v>0</v>
      </c>
      <c r="BK215" s="203">
        <v>0</v>
      </c>
      <c r="BL215" s="203">
        <v>0</v>
      </c>
      <c r="BM215" s="203">
        <v>0</v>
      </c>
      <c r="BN215" s="203">
        <v>0</v>
      </c>
      <c r="BO215" s="208"/>
      <c r="BP215" s="203">
        <v>0</v>
      </c>
      <c r="BQ215" s="203">
        <v>0</v>
      </c>
      <c r="BR215" s="203">
        <v>0</v>
      </c>
      <c r="BS215" s="203">
        <v>0</v>
      </c>
      <c r="BT215" s="203">
        <v>0</v>
      </c>
      <c r="BU215" s="208"/>
      <c r="BV215" s="203">
        <v>0</v>
      </c>
      <c r="BW215" s="203">
        <v>0</v>
      </c>
      <c r="BX215" s="203">
        <v>0</v>
      </c>
      <c r="BY215" s="203">
        <v>0</v>
      </c>
      <c r="BZ215" s="203">
        <v>0</v>
      </c>
      <c r="CA215" s="208"/>
      <c r="CB215" s="203">
        <v>0</v>
      </c>
      <c r="CC215" s="203">
        <v>0</v>
      </c>
      <c r="CD215" s="203">
        <v>0</v>
      </c>
      <c r="CE215" s="203">
        <v>0</v>
      </c>
      <c r="CF215" s="203">
        <v>0</v>
      </c>
      <c r="CG215" s="208"/>
      <c r="CH215" s="203">
        <v>0</v>
      </c>
      <c r="CI215" s="203">
        <v>0</v>
      </c>
      <c r="CJ215" s="203">
        <v>0</v>
      </c>
      <c r="CK215" s="203">
        <v>0</v>
      </c>
      <c r="CL215" s="203">
        <v>0</v>
      </c>
      <c r="CM215" s="208"/>
    </row>
    <row r="216" spans="1:91" ht="12.75" customHeight="1" x14ac:dyDescent="0.2">
      <c r="A216" s="200" t="s">
        <v>43</v>
      </c>
      <c r="B216" s="203">
        <v>0</v>
      </c>
      <c r="C216" s="203">
        <v>0</v>
      </c>
      <c r="D216" s="203">
        <v>0</v>
      </c>
      <c r="E216" s="203">
        <v>0</v>
      </c>
      <c r="F216" s="203">
        <v>0</v>
      </c>
      <c r="G216" s="208"/>
      <c r="H216" s="203">
        <v>0</v>
      </c>
      <c r="I216" s="203">
        <v>0</v>
      </c>
      <c r="J216" s="203">
        <v>0</v>
      </c>
      <c r="K216" s="203">
        <v>0</v>
      </c>
      <c r="L216" s="203">
        <v>0</v>
      </c>
      <c r="M216" s="208"/>
      <c r="N216" s="203">
        <v>0</v>
      </c>
      <c r="O216" s="203">
        <v>0</v>
      </c>
      <c r="P216" s="203">
        <v>0</v>
      </c>
      <c r="Q216" s="203">
        <v>0</v>
      </c>
      <c r="R216" s="203">
        <v>0</v>
      </c>
      <c r="S216" s="208"/>
      <c r="T216" s="203">
        <v>0</v>
      </c>
      <c r="U216" s="203">
        <v>0</v>
      </c>
      <c r="V216" s="203">
        <v>0</v>
      </c>
      <c r="W216" s="203">
        <v>0</v>
      </c>
      <c r="X216" s="203">
        <v>0</v>
      </c>
      <c r="Y216" s="208"/>
      <c r="Z216" s="203">
        <v>0</v>
      </c>
      <c r="AA216" s="203">
        <v>0</v>
      </c>
      <c r="AB216" s="203">
        <v>0</v>
      </c>
      <c r="AC216" s="203">
        <v>0</v>
      </c>
      <c r="AD216" s="203">
        <v>0</v>
      </c>
      <c r="AE216" s="208"/>
      <c r="AF216" s="203">
        <v>0</v>
      </c>
      <c r="AG216" s="203">
        <v>0</v>
      </c>
      <c r="AH216" s="203">
        <v>0</v>
      </c>
      <c r="AI216" s="203">
        <v>0</v>
      </c>
      <c r="AJ216" s="203">
        <v>0</v>
      </c>
      <c r="AK216" s="208"/>
      <c r="AL216" s="203">
        <v>0</v>
      </c>
      <c r="AM216" s="203">
        <v>0</v>
      </c>
      <c r="AN216" s="203">
        <v>0</v>
      </c>
      <c r="AO216" s="203">
        <v>0</v>
      </c>
      <c r="AP216" s="203">
        <v>0</v>
      </c>
      <c r="AQ216" s="208"/>
      <c r="AR216" s="203">
        <v>0</v>
      </c>
      <c r="AS216" s="203">
        <v>0</v>
      </c>
      <c r="AT216" s="203">
        <v>0</v>
      </c>
      <c r="AU216" s="203">
        <v>0</v>
      </c>
      <c r="AV216" s="203">
        <v>0</v>
      </c>
      <c r="AW216" s="208"/>
      <c r="AX216" s="203">
        <v>0</v>
      </c>
      <c r="AY216" s="203">
        <v>0</v>
      </c>
      <c r="AZ216" s="203">
        <v>0</v>
      </c>
      <c r="BA216" s="203">
        <v>0</v>
      </c>
      <c r="BB216" s="203">
        <v>0</v>
      </c>
      <c r="BC216" s="208"/>
      <c r="BD216" s="203">
        <v>0</v>
      </c>
      <c r="BE216" s="203">
        <v>0</v>
      </c>
      <c r="BF216" s="203">
        <v>0</v>
      </c>
      <c r="BG216" s="203">
        <v>0</v>
      </c>
      <c r="BH216" s="203">
        <v>0</v>
      </c>
      <c r="BI216" s="208"/>
      <c r="BJ216" s="203">
        <v>0</v>
      </c>
      <c r="BK216" s="203">
        <v>0</v>
      </c>
      <c r="BL216" s="203">
        <v>0</v>
      </c>
      <c r="BM216" s="203">
        <v>0</v>
      </c>
      <c r="BN216" s="203">
        <v>0</v>
      </c>
      <c r="BO216" s="208"/>
      <c r="BP216" s="203">
        <v>0</v>
      </c>
      <c r="BQ216" s="203">
        <v>0</v>
      </c>
      <c r="BR216" s="203">
        <v>0</v>
      </c>
      <c r="BS216" s="203">
        <v>0</v>
      </c>
      <c r="BT216" s="203">
        <v>0</v>
      </c>
      <c r="BU216" s="208"/>
      <c r="BV216" s="203">
        <v>0</v>
      </c>
      <c r="BW216" s="203">
        <v>0</v>
      </c>
      <c r="BX216" s="203">
        <v>0</v>
      </c>
      <c r="BY216" s="203">
        <v>0</v>
      </c>
      <c r="BZ216" s="203">
        <v>0</v>
      </c>
      <c r="CA216" s="208"/>
      <c r="CB216" s="203">
        <v>0</v>
      </c>
      <c r="CC216" s="203">
        <v>0</v>
      </c>
      <c r="CD216" s="203">
        <v>0</v>
      </c>
      <c r="CE216" s="203">
        <v>0</v>
      </c>
      <c r="CF216" s="203">
        <v>0</v>
      </c>
      <c r="CG216" s="208"/>
      <c r="CH216" s="203">
        <v>0</v>
      </c>
      <c r="CI216" s="203">
        <v>0</v>
      </c>
      <c r="CJ216" s="203">
        <v>0</v>
      </c>
      <c r="CK216" s="203">
        <v>0</v>
      </c>
      <c r="CL216" s="203">
        <v>0</v>
      </c>
      <c r="CM216" s="208"/>
    </row>
    <row r="217" spans="1:91" ht="12.75" customHeight="1" x14ac:dyDescent="0.2">
      <c r="A217" s="200" t="s">
        <v>119</v>
      </c>
      <c r="B217" s="203">
        <v>0</v>
      </c>
      <c r="C217" s="203">
        <v>0</v>
      </c>
      <c r="D217" s="203">
        <v>0</v>
      </c>
      <c r="E217" s="203">
        <v>0</v>
      </c>
      <c r="F217" s="203">
        <v>0</v>
      </c>
      <c r="G217" s="208"/>
      <c r="H217" s="203">
        <v>0</v>
      </c>
      <c r="I217" s="203">
        <v>0</v>
      </c>
      <c r="J217" s="203">
        <v>0</v>
      </c>
      <c r="K217" s="203">
        <v>0</v>
      </c>
      <c r="L217" s="203">
        <v>0</v>
      </c>
      <c r="M217" s="208"/>
      <c r="N217" s="203">
        <v>0</v>
      </c>
      <c r="O217" s="203">
        <v>0</v>
      </c>
      <c r="P217" s="203">
        <v>0</v>
      </c>
      <c r="Q217" s="203">
        <v>0</v>
      </c>
      <c r="R217" s="203">
        <v>0</v>
      </c>
      <c r="S217" s="208"/>
      <c r="T217" s="203">
        <v>0</v>
      </c>
      <c r="U217" s="203">
        <v>0</v>
      </c>
      <c r="V217" s="203">
        <v>0</v>
      </c>
      <c r="W217" s="203">
        <v>0</v>
      </c>
      <c r="X217" s="203">
        <v>0</v>
      </c>
      <c r="Y217" s="208"/>
      <c r="Z217" s="203">
        <v>0</v>
      </c>
      <c r="AA217" s="203">
        <v>0</v>
      </c>
      <c r="AB217" s="203">
        <v>0</v>
      </c>
      <c r="AC217" s="203">
        <v>0</v>
      </c>
      <c r="AD217" s="203">
        <v>0</v>
      </c>
      <c r="AE217" s="208"/>
      <c r="AF217" s="203">
        <v>0</v>
      </c>
      <c r="AG217" s="203">
        <v>0</v>
      </c>
      <c r="AH217" s="203">
        <v>0</v>
      </c>
      <c r="AI217" s="203">
        <v>0</v>
      </c>
      <c r="AJ217" s="203">
        <v>0</v>
      </c>
      <c r="AK217" s="208"/>
      <c r="AL217" s="203">
        <v>0</v>
      </c>
      <c r="AM217" s="203">
        <v>0</v>
      </c>
      <c r="AN217" s="203">
        <v>0</v>
      </c>
      <c r="AO217" s="203">
        <v>0</v>
      </c>
      <c r="AP217" s="203">
        <v>0</v>
      </c>
      <c r="AQ217" s="208"/>
      <c r="AR217" s="203">
        <v>0</v>
      </c>
      <c r="AS217" s="203">
        <v>0</v>
      </c>
      <c r="AT217" s="203">
        <v>0</v>
      </c>
      <c r="AU217" s="203">
        <v>0</v>
      </c>
      <c r="AV217" s="203">
        <v>0</v>
      </c>
      <c r="AW217" s="208"/>
      <c r="AX217" s="203">
        <v>0</v>
      </c>
      <c r="AY217" s="203">
        <v>0</v>
      </c>
      <c r="AZ217" s="203">
        <v>0</v>
      </c>
      <c r="BA217" s="203">
        <v>0</v>
      </c>
      <c r="BB217" s="203">
        <v>0</v>
      </c>
      <c r="BC217" s="208"/>
      <c r="BD217" s="203">
        <v>0</v>
      </c>
      <c r="BE217" s="203">
        <v>0</v>
      </c>
      <c r="BF217" s="203">
        <v>0</v>
      </c>
      <c r="BG217" s="203">
        <v>0</v>
      </c>
      <c r="BH217" s="203">
        <v>0</v>
      </c>
      <c r="BI217" s="208"/>
      <c r="BJ217" s="203">
        <v>0</v>
      </c>
      <c r="BK217" s="203">
        <v>0</v>
      </c>
      <c r="BL217" s="203">
        <v>0</v>
      </c>
      <c r="BM217" s="203">
        <v>0</v>
      </c>
      <c r="BN217" s="203">
        <v>0</v>
      </c>
      <c r="BO217" s="208"/>
      <c r="BP217" s="203">
        <v>0</v>
      </c>
      <c r="BQ217" s="203">
        <v>0</v>
      </c>
      <c r="BR217" s="203">
        <v>0</v>
      </c>
      <c r="BS217" s="203">
        <v>0</v>
      </c>
      <c r="BT217" s="203">
        <v>0</v>
      </c>
      <c r="BU217" s="208"/>
      <c r="BV217" s="203">
        <v>0</v>
      </c>
      <c r="BW217" s="203">
        <v>0</v>
      </c>
      <c r="BX217" s="203">
        <v>0</v>
      </c>
      <c r="BY217" s="203">
        <v>0</v>
      </c>
      <c r="BZ217" s="203">
        <v>0</v>
      </c>
      <c r="CA217" s="208"/>
      <c r="CB217" s="203">
        <v>0</v>
      </c>
      <c r="CC217" s="203">
        <v>0</v>
      </c>
      <c r="CD217" s="203">
        <v>0</v>
      </c>
      <c r="CE217" s="203">
        <v>0</v>
      </c>
      <c r="CF217" s="203">
        <v>0</v>
      </c>
      <c r="CG217" s="208"/>
      <c r="CH217" s="203">
        <v>0</v>
      </c>
      <c r="CI217" s="203">
        <v>0</v>
      </c>
      <c r="CJ217" s="203">
        <v>0</v>
      </c>
      <c r="CK217" s="203">
        <v>0</v>
      </c>
      <c r="CL217" s="203">
        <v>0</v>
      </c>
      <c r="CM217" s="208"/>
    </row>
    <row r="218" spans="1:91" ht="12.75" customHeight="1" x14ac:dyDescent="0.2">
      <c r="A218" s="201" t="s">
        <v>120</v>
      </c>
      <c r="B218" s="203">
        <v>0</v>
      </c>
      <c r="C218" s="203">
        <v>0</v>
      </c>
      <c r="D218" s="203">
        <v>0</v>
      </c>
      <c r="E218" s="203">
        <v>0</v>
      </c>
      <c r="F218" s="203">
        <v>0</v>
      </c>
      <c r="G218" s="208"/>
      <c r="H218" s="203">
        <v>0</v>
      </c>
      <c r="I218" s="203">
        <v>0</v>
      </c>
      <c r="J218" s="203">
        <v>0</v>
      </c>
      <c r="K218" s="203">
        <v>0</v>
      </c>
      <c r="L218" s="203">
        <v>0</v>
      </c>
      <c r="M218" s="208"/>
      <c r="N218" s="203">
        <v>0</v>
      </c>
      <c r="O218" s="203">
        <v>0</v>
      </c>
      <c r="P218" s="203">
        <v>0</v>
      </c>
      <c r="Q218" s="203">
        <v>0</v>
      </c>
      <c r="R218" s="203">
        <v>0</v>
      </c>
      <c r="S218" s="208"/>
      <c r="T218" s="203">
        <v>0</v>
      </c>
      <c r="U218" s="203">
        <v>0</v>
      </c>
      <c r="V218" s="203">
        <v>0</v>
      </c>
      <c r="W218" s="203">
        <v>0</v>
      </c>
      <c r="X218" s="203">
        <v>0</v>
      </c>
      <c r="Y218" s="208"/>
      <c r="Z218" s="203">
        <v>0</v>
      </c>
      <c r="AA218" s="203">
        <v>0</v>
      </c>
      <c r="AB218" s="203">
        <v>0</v>
      </c>
      <c r="AC218" s="203">
        <v>0</v>
      </c>
      <c r="AD218" s="203">
        <v>0</v>
      </c>
      <c r="AE218" s="208"/>
      <c r="AF218" s="203">
        <v>0</v>
      </c>
      <c r="AG218" s="203">
        <v>0</v>
      </c>
      <c r="AH218" s="203">
        <v>0</v>
      </c>
      <c r="AI218" s="203">
        <v>0</v>
      </c>
      <c r="AJ218" s="203">
        <v>0</v>
      </c>
      <c r="AK218" s="208"/>
      <c r="AL218" s="203">
        <v>0</v>
      </c>
      <c r="AM218" s="203">
        <v>0</v>
      </c>
      <c r="AN218" s="203">
        <v>0</v>
      </c>
      <c r="AO218" s="203">
        <v>0</v>
      </c>
      <c r="AP218" s="203">
        <v>0</v>
      </c>
      <c r="AQ218" s="208"/>
      <c r="AR218" s="203">
        <v>0</v>
      </c>
      <c r="AS218" s="203">
        <v>0</v>
      </c>
      <c r="AT218" s="203">
        <v>0</v>
      </c>
      <c r="AU218" s="203">
        <v>0</v>
      </c>
      <c r="AV218" s="203">
        <v>0</v>
      </c>
      <c r="AW218" s="208"/>
      <c r="AX218" s="203">
        <v>0</v>
      </c>
      <c r="AY218" s="203">
        <v>0</v>
      </c>
      <c r="AZ218" s="203">
        <v>0</v>
      </c>
      <c r="BA218" s="203">
        <v>0</v>
      </c>
      <c r="BB218" s="203">
        <v>0</v>
      </c>
      <c r="BC218" s="208"/>
      <c r="BD218" s="203">
        <v>0</v>
      </c>
      <c r="BE218" s="203">
        <v>0</v>
      </c>
      <c r="BF218" s="203">
        <v>0</v>
      </c>
      <c r="BG218" s="203">
        <v>0</v>
      </c>
      <c r="BH218" s="203">
        <v>0</v>
      </c>
      <c r="BI218" s="208"/>
      <c r="BJ218" s="203">
        <v>0</v>
      </c>
      <c r="BK218" s="203">
        <v>0</v>
      </c>
      <c r="BL218" s="203">
        <v>0</v>
      </c>
      <c r="BM218" s="203">
        <v>0</v>
      </c>
      <c r="BN218" s="203">
        <v>0</v>
      </c>
      <c r="BO218" s="208"/>
      <c r="BP218" s="203">
        <v>0</v>
      </c>
      <c r="BQ218" s="203">
        <v>0</v>
      </c>
      <c r="BR218" s="203">
        <v>0</v>
      </c>
      <c r="BS218" s="203">
        <v>0</v>
      </c>
      <c r="BT218" s="203">
        <v>0</v>
      </c>
      <c r="BU218" s="208"/>
      <c r="BV218" s="203">
        <v>0</v>
      </c>
      <c r="BW218" s="203">
        <v>0</v>
      </c>
      <c r="BX218" s="203">
        <v>0</v>
      </c>
      <c r="BY218" s="203">
        <v>0</v>
      </c>
      <c r="BZ218" s="203">
        <v>0</v>
      </c>
      <c r="CA218" s="208"/>
      <c r="CB218" s="203">
        <v>0</v>
      </c>
      <c r="CC218" s="203">
        <v>0</v>
      </c>
      <c r="CD218" s="203">
        <v>0</v>
      </c>
      <c r="CE218" s="203">
        <v>0</v>
      </c>
      <c r="CF218" s="203">
        <v>0</v>
      </c>
      <c r="CG218" s="208"/>
      <c r="CH218" s="203">
        <v>0</v>
      </c>
      <c r="CI218" s="203">
        <v>0</v>
      </c>
      <c r="CJ218" s="203">
        <v>0</v>
      </c>
      <c r="CK218" s="203">
        <v>0</v>
      </c>
      <c r="CL218" s="203">
        <v>0</v>
      </c>
      <c r="CM218" s="208"/>
    </row>
    <row r="219" spans="1:91" ht="12.75" customHeight="1" x14ac:dyDescent="0.2">
      <c r="A219" s="201" t="s">
        <v>121</v>
      </c>
      <c r="B219" s="203">
        <v>0</v>
      </c>
      <c r="C219" s="203">
        <v>0</v>
      </c>
      <c r="D219" s="203">
        <v>0</v>
      </c>
      <c r="E219" s="203">
        <v>0</v>
      </c>
      <c r="F219" s="203">
        <v>0</v>
      </c>
      <c r="G219" s="208"/>
      <c r="H219" s="203">
        <v>0</v>
      </c>
      <c r="I219" s="203">
        <v>0</v>
      </c>
      <c r="J219" s="203">
        <v>0</v>
      </c>
      <c r="K219" s="203">
        <v>0</v>
      </c>
      <c r="L219" s="203">
        <v>0</v>
      </c>
      <c r="M219" s="208"/>
      <c r="N219" s="203">
        <v>0</v>
      </c>
      <c r="O219" s="203">
        <v>0</v>
      </c>
      <c r="P219" s="203">
        <v>0</v>
      </c>
      <c r="Q219" s="203">
        <v>0</v>
      </c>
      <c r="R219" s="203">
        <v>0</v>
      </c>
      <c r="S219" s="208"/>
      <c r="T219" s="203">
        <v>0</v>
      </c>
      <c r="U219" s="203">
        <v>0</v>
      </c>
      <c r="V219" s="203">
        <v>0</v>
      </c>
      <c r="W219" s="203">
        <v>0</v>
      </c>
      <c r="X219" s="203">
        <v>0</v>
      </c>
      <c r="Y219" s="208"/>
      <c r="Z219" s="203">
        <v>0</v>
      </c>
      <c r="AA219" s="203">
        <v>0</v>
      </c>
      <c r="AB219" s="203">
        <v>0</v>
      </c>
      <c r="AC219" s="203">
        <v>0</v>
      </c>
      <c r="AD219" s="203">
        <v>0</v>
      </c>
      <c r="AE219" s="208"/>
      <c r="AF219" s="203">
        <v>0</v>
      </c>
      <c r="AG219" s="203">
        <v>0</v>
      </c>
      <c r="AH219" s="203">
        <v>0</v>
      </c>
      <c r="AI219" s="203">
        <v>0</v>
      </c>
      <c r="AJ219" s="203">
        <v>0</v>
      </c>
      <c r="AK219" s="208"/>
      <c r="AL219" s="203">
        <v>0</v>
      </c>
      <c r="AM219" s="203">
        <v>0</v>
      </c>
      <c r="AN219" s="203">
        <v>0</v>
      </c>
      <c r="AO219" s="203">
        <v>0</v>
      </c>
      <c r="AP219" s="203">
        <v>0</v>
      </c>
      <c r="AQ219" s="208"/>
      <c r="AR219" s="203">
        <v>0</v>
      </c>
      <c r="AS219" s="203">
        <v>0</v>
      </c>
      <c r="AT219" s="203">
        <v>0</v>
      </c>
      <c r="AU219" s="203">
        <v>0</v>
      </c>
      <c r="AV219" s="203">
        <v>0</v>
      </c>
      <c r="AW219" s="208"/>
      <c r="AX219" s="203">
        <v>0</v>
      </c>
      <c r="AY219" s="203">
        <v>0</v>
      </c>
      <c r="AZ219" s="203">
        <v>0</v>
      </c>
      <c r="BA219" s="203">
        <v>0</v>
      </c>
      <c r="BB219" s="203">
        <v>0</v>
      </c>
      <c r="BC219" s="208"/>
      <c r="BD219" s="203">
        <v>0</v>
      </c>
      <c r="BE219" s="203">
        <v>0</v>
      </c>
      <c r="BF219" s="203">
        <v>0</v>
      </c>
      <c r="BG219" s="203">
        <v>0</v>
      </c>
      <c r="BH219" s="203">
        <v>0</v>
      </c>
      <c r="BI219" s="208"/>
      <c r="BJ219" s="203">
        <v>0</v>
      </c>
      <c r="BK219" s="203">
        <v>0</v>
      </c>
      <c r="BL219" s="203">
        <v>0</v>
      </c>
      <c r="BM219" s="203">
        <v>0</v>
      </c>
      <c r="BN219" s="203">
        <v>0</v>
      </c>
      <c r="BO219" s="208"/>
      <c r="BP219" s="203">
        <v>0</v>
      </c>
      <c r="BQ219" s="203">
        <v>0</v>
      </c>
      <c r="BR219" s="203">
        <v>0</v>
      </c>
      <c r="BS219" s="203">
        <v>0</v>
      </c>
      <c r="BT219" s="203">
        <v>0</v>
      </c>
      <c r="BU219" s="208"/>
      <c r="BV219" s="203">
        <v>0</v>
      </c>
      <c r="BW219" s="203">
        <v>0</v>
      </c>
      <c r="BX219" s="203">
        <v>0</v>
      </c>
      <c r="BY219" s="203">
        <v>0</v>
      </c>
      <c r="BZ219" s="203">
        <v>0</v>
      </c>
      <c r="CA219" s="208"/>
      <c r="CB219" s="203">
        <v>0</v>
      </c>
      <c r="CC219" s="203">
        <v>0</v>
      </c>
      <c r="CD219" s="203">
        <v>0</v>
      </c>
      <c r="CE219" s="203">
        <v>0</v>
      </c>
      <c r="CF219" s="203">
        <v>0</v>
      </c>
      <c r="CG219" s="208"/>
      <c r="CH219" s="203">
        <v>0</v>
      </c>
      <c r="CI219" s="203">
        <v>0</v>
      </c>
      <c r="CJ219" s="203">
        <v>0</v>
      </c>
      <c r="CK219" s="203">
        <v>0</v>
      </c>
      <c r="CL219" s="203">
        <v>0</v>
      </c>
      <c r="CM219" s="208"/>
    </row>
    <row r="220" spans="1:91" ht="12.75" customHeight="1" x14ac:dyDescent="0.2">
      <c r="A220" s="201" t="s">
        <v>114</v>
      </c>
      <c r="B220" s="203">
        <v>0</v>
      </c>
      <c r="C220" s="203">
        <v>0</v>
      </c>
      <c r="D220" s="203">
        <v>0</v>
      </c>
      <c r="E220" s="203">
        <v>0</v>
      </c>
      <c r="F220" s="203">
        <v>0</v>
      </c>
      <c r="G220" s="208"/>
      <c r="H220" s="203">
        <v>0</v>
      </c>
      <c r="I220" s="203">
        <v>0</v>
      </c>
      <c r="J220" s="203">
        <v>0</v>
      </c>
      <c r="K220" s="203">
        <v>0</v>
      </c>
      <c r="L220" s="203">
        <v>0</v>
      </c>
      <c r="M220" s="208"/>
      <c r="N220" s="203">
        <v>0</v>
      </c>
      <c r="O220" s="203">
        <v>0</v>
      </c>
      <c r="P220" s="203">
        <v>0</v>
      </c>
      <c r="Q220" s="203">
        <v>0</v>
      </c>
      <c r="R220" s="203">
        <v>0</v>
      </c>
      <c r="S220" s="208"/>
      <c r="T220" s="203">
        <v>0</v>
      </c>
      <c r="U220" s="203">
        <v>0</v>
      </c>
      <c r="V220" s="203">
        <v>0</v>
      </c>
      <c r="W220" s="203">
        <v>0</v>
      </c>
      <c r="X220" s="203">
        <v>0</v>
      </c>
      <c r="Y220" s="208"/>
      <c r="Z220" s="203">
        <v>0</v>
      </c>
      <c r="AA220" s="203">
        <v>0</v>
      </c>
      <c r="AB220" s="203">
        <v>0</v>
      </c>
      <c r="AC220" s="203">
        <v>0</v>
      </c>
      <c r="AD220" s="203">
        <v>0</v>
      </c>
      <c r="AE220" s="208"/>
      <c r="AF220" s="203">
        <v>0</v>
      </c>
      <c r="AG220" s="203">
        <v>0</v>
      </c>
      <c r="AH220" s="203">
        <v>0</v>
      </c>
      <c r="AI220" s="203">
        <v>0</v>
      </c>
      <c r="AJ220" s="203">
        <v>0</v>
      </c>
      <c r="AK220" s="208"/>
      <c r="AL220" s="203">
        <v>0</v>
      </c>
      <c r="AM220" s="203">
        <v>0</v>
      </c>
      <c r="AN220" s="203">
        <v>0</v>
      </c>
      <c r="AO220" s="203">
        <v>0</v>
      </c>
      <c r="AP220" s="203">
        <v>0</v>
      </c>
      <c r="AQ220" s="208"/>
      <c r="AR220" s="203">
        <v>0</v>
      </c>
      <c r="AS220" s="203">
        <v>0</v>
      </c>
      <c r="AT220" s="203">
        <v>0</v>
      </c>
      <c r="AU220" s="203">
        <v>0</v>
      </c>
      <c r="AV220" s="203">
        <v>0</v>
      </c>
      <c r="AW220" s="208"/>
      <c r="AX220" s="203">
        <v>0</v>
      </c>
      <c r="AY220" s="203">
        <v>0</v>
      </c>
      <c r="AZ220" s="203">
        <v>0</v>
      </c>
      <c r="BA220" s="203">
        <v>0</v>
      </c>
      <c r="BB220" s="203">
        <v>0</v>
      </c>
      <c r="BC220" s="208"/>
      <c r="BD220" s="203">
        <v>0</v>
      </c>
      <c r="BE220" s="203">
        <v>0</v>
      </c>
      <c r="BF220" s="203">
        <v>0</v>
      </c>
      <c r="BG220" s="203">
        <v>0</v>
      </c>
      <c r="BH220" s="203">
        <v>0</v>
      </c>
      <c r="BI220" s="208"/>
      <c r="BJ220" s="203">
        <v>0</v>
      </c>
      <c r="BK220" s="203">
        <v>0</v>
      </c>
      <c r="BL220" s="203">
        <v>0</v>
      </c>
      <c r="BM220" s="203">
        <v>0</v>
      </c>
      <c r="BN220" s="203">
        <v>0</v>
      </c>
      <c r="BO220" s="208"/>
      <c r="BP220" s="203">
        <v>0</v>
      </c>
      <c r="BQ220" s="203">
        <v>0</v>
      </c>
      <c r="BR220" s="203">
        <v>0</v>
      </c>
      <c r="BS220" s="203">
        <v>0</v>
      </c>
      <c r="BT220" s="203">
        <v>0</v>
      </c>
      <c r="BU220" s="208"/>
      <c r="BV220" s="203">
        <v>0</v>
      </c>
      <c r="BW220" s="203">
        <v>0</v>
      </c>
      <c r="BX220" s="203">
        <v>0</v>
      </c>
      <c r="BY220" s="203">
        <v>0</v>
      </c>
      <c r="BZ220" s="203">
        <v>0</v>
      </c>
      <c r="CA220" s="208"/>
      <c r="CB220" s="203">
        <v>0</v>
      </c>
      <c r="CC220" s="203">
        <v>0</v>
      </c>
      <c r="CD220" s="203">
        <v>0</v>
      </c>
      <c r="CE220" s="203">
        <v>0</v>
      </c>
      <c r="CF220" s="203">
        <v>0</v>
      </c>
      <c r="CG220" s="208"/>
      <c r="CH220" s="203">
        <v>0</v>
      </c>
      <c r="CI220" s="203">
        <v>0</v>
      </c>
      <c r="CJ220" s="203">
        <v>0</v>
      </c>
      <c r="CK220" s="203">
        <v>0</v>
      </c>
      <c r="CL220" s="203">
        <v>0</v>
      </c>
      <c r="CM220" s="208"/>
    </row>
    <row r="221" spans="1:91" ht="12.75" customHeight="1" x14ac:dyDescent="0.2">
      <c r="A221" s="103" t="s">
        <v>122</v>
      </c>
      <c r="B221" s="203">
        <v>0</v>
      </c>
      <c r="C221" s="203">
        <v>0</v>
      </c>
      <c r="D221" s="203">
        <v>0</v>
      </c>
      <c r="E221" s="203">
        <v>0</v>
      </c>
      <c r="F221" s="203">
        <v>0</v>
      </c>
      <c r="G221" s="208"/>
      <c r="H221" s="203">
        <v>0</v>
      </c>
      <c r="I221" s="203">
        <v>0</v>
      </c>
      <c r="J221" s="203">
        <v>0</v>
      </c>
      <c r="K221" s="203">
        <v>0</v>
      </c>
      <c r="L221" s="203">
        <v>0</v>
      </c>
      <c r="M221" s="208"/>
      <c r="N221" s="203">
        <v>0</v>
      </c>
      <c r="O221" s="203">
        <v>0</v>
      </c>
      <c r="P221" s="203">
        <v>0</v>
      </c>
      <c r="Q221" s="203">
        <v>0</v>
      </c>
      <c r="R221" s="203">
        <v>0</v>
      </c>
      <c r="S221" s="208"/>
      <c r="T221" s="203">
        <v>0</v>
      </c>
      <c r="U221" s="203">
        <v>0</v>
      </c>
      <c r="V221" s="203">
        <v>0</v>
      </c>
      <c r="W221" s="203">
        <v>0</v>
      </c>
      <c r="X221" s="203">
        <v>0</v>
      </c>
      <c r="Y221" s="208"/>
      <c r="Z221" s="203">
        <v>0</v>
      </c>
      <c r="AA221" s="203">
        <v>0</v>
      </c>
      <c r="AB221" s="203">
        <v>0</v>
      </c>
      <c r="AC221" s="203">
        <v>0</v>
      </c>
      <c r="AD221" s="203">
        <v>0</v>
      </c>
      <c r="AE221" s="208"/>
      <c r="AF221" s="203">
        <v>0</v>
      </c>
      <c r="AG221" s="203">
        <v>0</v>
      </c>
      <c r="AH221" s="203">
        <v>0</v>
      </c>
      <c r="AI221" s="203">
        <v>0</v>
      </c>
      <c r="AJ221" s="203">
        <v>0</v>
      </c>
      <c r="AK221" s="208"/>
      <c r="AL221" s="203">
        <v>0</v>
      </c>
      <c r="AM221" s="203">
        <v>0</v>
      </c>
      <c r="AN221" s="203">
        <v>0</v>
      </c>
      <c r="AO221" s="203">
        <v>0</v>
      </c>
      <c r="AP221" s="203">
        <v>0</v>
      </c>
      <c r="AQ221" s="208"/>
      <c r="AR221" s="203">
        <v>0</v>
      </c>
      <c r="AS221" s="203">
        <v>0</v>
      </c>
      <c r="AT221" s="203">
        <v>0</v>
      </c>
      <c r="AU221" s="203">
        <v>0</v>
      </c>
      <c r="AV221" s="203">
        <v>0</v>
      </c>
      <c r="AW221" s="208"/>
      <c r="AX221" s="203">
        <v>0</v>
      </c>
      <c r="AY221" s="203">
        <v>0</v>
      </c>
      <c r="AZ221" s="203">
        <v>0</v>
      </c>
      <c r="BA221" s="203">
        <v>0</v>
      </c>
      <c r="BB221" s="203">
        <v>0</v>
      </c>
      <c r="BC221" s="208"/>
      <c r="BD221" s="203">
        <v>0</v>
      </c>
      <c r="BE221" s="203">
        <v>0</v>
      </c>
      <c r="BF221" s="203">
        <v>0</v>
      </c>
      <c r="BG221" s="203">
        <v>0</v>
      </c>
      <c r="BH221" s="203">
        <v>0</v>
      </c>
      <c r="BI221" s="208"/>
      <c r="BJ221" s="203">
        <v>0</v>
      </c>
      <c r="BK221" s="203">
        <v>0</v>
      </c>
      <c r="BL221" s="203">
        <v>0</v>
      </c>
      <c r="BM221" s="203">
        <v>0</v>
      </c>
      <c r="BN221" s="203">
        <v>0</v>
      </c>
      <c r="BO221" s="208"/>
      <c r="BP221" s="203">
        <v>0</v>
      </c>
      <c r="BQ221" s="203">
        <v>0</v>
      </c>
      <c r="BR221" s="203">
        <v>0</v>
      </c>
      <c r="BS221" s="203">
        <v>0</v>
      </c>
      <c r="BT221" s="203">
        <v>0</v>
      </c>
      <c r="BU221" s="208"/>
      <c r="BV221" s="203">
        <v>0</v>
      </c>
      <c r="BW221" s="203">
        <v>0</v>
      </c>
      <c r="BX221" s="203">
        <v>0</v>
      </c>
      <c r="BY221" s="203">
        <v>0</v>
      </c>
      <c r="BZ221" s="203">
        <v>0</v>
      </c>
      <c r="CA221" s="208"/>
      <c r="CB221" s="203">
        <v>0</v>
      </c>
      <c r="CC221" s="203">
        <v>0</v>
      </c>
      <c r="CD221" s="203">
        <v>0</v>
      </c>
      <c r="CE221" s="203">
        <v>0</v>
      </c>
      <c r="CF221" s="203">
        <v>0</v>
      </c>
      <c r="CG221" s="208"/>
      <c r="CH221" s="203">
        <v>0</v>
      </c>
      <c r="CI221" s="203">
        <v>0</v>
      </c>
      <c r="CJ221" s="203">
        <v>0</v>
      </c>
      <c r="CK221" s="203">
        <v>0</v>
      </c>
      <c r="CL221" s="203">
        <v>0</v>
      </c>
      <c r="CM221" s="208"/>
    </row>
    <row r="222" spans="1:91" ht="12.75" customHeight="1" x14ac:dyDescent="0.2">
      <c r="A222" s="103" t="s">
        <v>123</v>
      </c>
      <c r="B222" s="203">
        <v>0</v>
      </c>
      <c r="C222" s="203">
        <v>0</v>
      </c>
      <c r="D222" s="203">
        <v>0</v>
      </c>
      <c r="E222" s="203">
        <v>0</v>
      </c>
      <c r="F222" s="203">
        <v>0</v>
      </c>
      <c r="G222" s="208"/>
      <c r="H222" s="203">
        <v>0</v>
      </c>
      <c r="I222" s="203">
        <v>0</v>
      </c>
      <c r="J222" s="203">
        <v>0</v>
      </c>
      <c r="K222" s="203">
        <v>0</v>
      </c>
      <c r="L222" s="203">
        <v>0</v>
      </c>
      <c r="M222" s="208"/>
      <c r="N222" s="203">
        <v>0</v>
      </c>
      <c r="O222" s="203">
        <v>0</v>
      </c>
      <c r="P222" s="203">
        <v>0</v>
      </c>
      <c r="Q222" s="203">
        <v>0</v>
      </c>
      <c r="R222" s="203">
        <v>0</v>
      </c>
      <c r="S222" s="208"/>
      <c r="T222" s="203">
        <v>0</v>
      </c>
      <c r="U222" s="203">
        <v>0</v>
      </c>
      <c r="V222" s="203">
        <v>0</v>
      </c>
      <c r="W222" s="203">
        <v>0</v>
      </c>
      <c r="X222" s="203">
        <v>0</v>
      </c>
      <c r="Y222" s="208"/>
      <c r="Z222" s="203">
        <v>0</v>
      </c>
      <c r="AA222" s="203">
        <v>0</v>
      </c>
      <c r="AB222" s="203">
        <v>0</v>
      </c>
      <c r="AC222" s="203">
        <v>0</v>
      </c>
      <c r="AD222" s="203">
        <v>0</v>
      </c>
      <c r="AE222" s="208"/>
      <c r="AF222" s="203">
        <v>0</v>
      </c>
      <c r="AG222" s="203">
        <v>0</v>
      </c>
      <c r="AH222" s="203">
        <v>0</v>
      </c>
      <c r="AI222" s="203">
        <v>0</v>
      </c>
      <c r="AJ222" s="203">
        <v>0</v>
      </c>
      <c r="AK222" s="208"/>
      <c r="AL222" s="203">
        <v>0</v>
      </c>
      <c r="AM222" s="203">
        <v>0</v>
      </c>
      <c r="AN222" s="203">
        <v>0</v>
      </c>
      <c r="AO222" s="203">
        <v>0</v>
      </c>
      <c r="AP222" s="203">
        <v>0</v>
      </c>
      <c r="AQ222" s="208"/>
      <c r="AR222" s="203">
        <v>0</v>
      </c>
      <c r="AS222" s="203">
        <v>0</v>
      </c>
      <c r="AT222" s="203">
        <v>0</v>
      </c>
      <c r="AU222" s="203">
        <v>0</v>
      </c>
      <c r="AV222" s="203">
        <v>0</v>
      </c>
      <c r="AW222" s="208"/>
      <c r="AX222" s="203">
        <v>0</v>
      </c>
      <c r="AY222" s="203">
        <v>0</v>
      </c>
      <c r="AZ222" s="203">
        <v>0</v>
      </c>
      <c r="BA222" s="203">
        <v>0</v>
      </c>
      <c r="BB222" s="203">
        <v>0</v>
      </c>
      <c r="BC222" s="208"/>
      <c r="BD222" s="203">
        <v>0</v>
      </c>
      <c r="BE222" s="203">
        <v>0</v>
      </c>
      <c r="BF222" s="203">
        <v>0</v>
      </c>
      <c r="BG222" s="203">
        <v>0</v>
      </c>
      <c r="BH222" s="203">
        <v>0</v>
      </c>
      <c r="BI222" s="208"/>
      <c r="BJ222" s="203">
        <v>0</v>
      </c>
      <c r="BK222" s="203">
        <v>0</v>
      </c>
      <c r="BL222" s="203">
        <v>0</v>
      </c>
      <c r="BM222" s="203">
        <v>0</v>
      </c>
      <c r="BN222" s="203">
        <v>0</v>
      </c>
      <c r="BO222" s="208"/>
      <c r="BP222" s="203">
        <v>0</v>
      </c>
      <c r="BQ222" s="203">
        <v>0</v>
      </c>
      <c r="BR222" s="203">
        <v>0</v>
      </c>
      <c r="BS222" s="203">
        <v>0</v>
      </c>
      <c r="BT222" s="203">
        <v>0</v>
      </c>
      <c r="BU222" s="208"/>
      <c r="BV222" s="203">
        <v>0</v>
      </c>
      <c r="BW222" s="203">
        <v>0</v>
      </c>
      <c r="BX222" s="203">
        <v>0</v>
      </c>
      <c r="BY222" s="203">
        <v>0</v>
      </c>
      <c r="BZ222" s="203">
        <v>0</v>
      </c>
      <c r="CA222" s="208"/>
      <c r="CB222" s="203">
        <v>0</v>
      </c>
      <c r="CC222" s="203">
        <v>0</v>
      </c>
      <c r="CD222" s="203">
        <v>0</v>
      </c>
      <c r="CE222" s="203">
        <v>0</v>
      </c>
      <c r="CF222" s="203">
        <v>0</v>
      </c>
      <c r="CG222" s="208"/>
      <c r="CH222" s="203">
        <v>0</v>
      </c>
      <c r="CI222" s="203">
        <v>0</v>
      </c>
      <c r="CJ222" s="203">
        <v>0</v>
      </c>
      <c r="CK222" s="203">
        <v>0</v>
      </c>
      <c r="CL222" s="203">
        <v>0</v>
      </c>
      <c r="CM222" s="208"/>
    </row>
    <row r="223" spans="1:91" ht="12.75" customHeight="1" x14ac:dyDescent="0.2">
      <c r="A223" s="103" t="s">
        <v>91</v>
      </c>
      <c r="B223" s="203">
        <v>0</v>
      </c>
      <c r="C223" s="203">
        <v>0</v>
      </c>
      <c r="D223" s="203">
        <v>0</v>
      </c>
      <c r="E223" s="203">
        <v>0</v>
      </c>
      <c r="F223" s="203">
        <v>0</v>
      </c>
      <c r="G223" s="208"/>
      <c r="H223" s="203">
        <v>0</v>
      </c>
      <c r="I223" s="203">
        <v>0</v>
      </c>
      <c r="J223" s="203">
        <v>0</v>
      </c>
      <c r="K223" s="203">
        <v>0</v>
      </c>
      <c r="L223" s="203">
        <v>0</v>
      </c>
      <c r="M223" s="208"/>
      <c r="N223" s="203">
        <v>0</v>
      </c>
      <c r="O223" s="203">
        <v>0</v>
      </c>
      <c r="P223" s="203">
        <v>0</v>
      </c>
      <c r="Q223" s="203">
        <v>0</v>
      </c>
      <c r="R223" s="203">
        <v>0</v>
      </c>
      <c r="S223" s="208"/>
      <c r="T223" s="203">
        <v>0</v>
      </c>
      <c r="U223" s="203">
        <v>0</v>
      </c>
      <c r="V223" s="203">
        <v>0</v>
      </c>
      <c r="W223" s="203">
        <v>0</v>
      </c>
      <c r="X223" s="203">
        <v>0</v>
      </c>
      <c r="Y223" s="208"/>
      <c r="Z223" s="203">
        <v>0</v>
      </c>
      <c r="AA223" s="203">
        <v>0</v>
      </c>
      <c r="AB223" s="203">
        <v>0</v>
      </c>
      <c r="AC223" s="203">
        <v>0</v>
      </c>
      <c r="AD223" s="203">
        <v>0</v>
      </c>
      <c r="AE223" s="208"/>
      <c r="AF223" s="203">
        <v>0</v>
      </c>
      <c r="AG223" s="203">
        <v>0</v>
      </c>
      <c r="AH223" s="203">
        <v>0</v>
      </c>
      <c r="AI223" s="203">
        <v>0</v>
      </c>
      <c r="AJ223" s="203">
        <v>0</v>
      </c>
      <c r="AK223" s="208"/>
      <c r="AL223" s="203">
        <v>0</v>
      </c>
      <c r="AM223" s="203">
        <v>0</v>
      </c>
      <c r="AN223" s="203">
        <v>0</v>
      </c>
      <c r="AO223" s="203">
        <v>0</v>
      </c>
      <c r="AP223" s="203">
        <v>0</v>
      </c>
      <c r="AQ223" s="208"/>
      <c r="AR223" s="203">
        <v>0</v>
      </c>
      <c r="AS223" s="203">
        <v>0</v>
      </c>
      <c r="AT223" s="203">
        <v>0</v>
      </c>
      <c r="AU223" s="203">
        <v>0</v>
      </c>
      <c r="AV223" s="203">
        <v>0</v>
      </c>
      <c r="AW223" s="208"/>
      <c r="AX223" s="203">
        <v>0</v>
      </c>
      <c r="AY223" s="203">
        <v>0</v>
      </c>
      <c r="AZ223" s="203">
        <v>0</v>
      </c>
      <c r="BA223" s="203">
        <v>0</v>
      </c>
      <c r="BB223" s="203">
        <v>0</v>
      </c>
      <c r="BC223" s="208"/>
      <c r="BD223" s="203">
        <v>0</v>
      </c>
      <c r="BE223" s="203">
        <v>0</v>
      </c>
      <c r="BF223" s="203">
        <v>0</v>
      </c>
      <c r="BG223" s="203">
        <v>0</v>
      </c>
      <c r="BH223" s="203">
        <v>0</v>
      </c>
      <c r="BI223" s="208"/>
      <c r="BJ223" s="203">
        <v>0</v>
      </c>
      <c r="BK223" s="203">
        <v>0</v>
      </c>
      <c r="BL223" s="203">
        <v>0</v>
      </c>
      <c r="BM223" s="203">
        <v>0</v>
      </c>
      <c r="BN223" s="203">
        <v>0</v>
      </c>
      <c r="BO223" s="208"/>
      <c r="BP223" s="203">
        <v>0</v>
      </c>
      <c r="BQ223" s="203">
        <v>0</v>
      </c>
      <c r="BR223" s="203">
        <v>0</v>
      </c>
      <c r="BS223" s="203">
        <v>0</v>
      </c>
      <c r="BT223" s="203">
        <v>0</v>
      </c>
      <c r="BU223" s="208"/>
      <c r="BV223" s="203">
        <v>0</v>
      </c>
      <c r="BW223" s="203">
        <v>0</v>
      </c>
      <c r="BX223" s="203">
        <v>0</v>
      </c>
      <c r="BY223" s="203">
        <v>0</v>
      </c>
      <c r="BZ223" s="203">
        <v>0</v>
      </c>
      <c r="CA223" s="208"/>
      <c r="CB223" s="203">
        <v>0</v>
      </c>
      <c r="CC223" s="203">
        <v>0</v>
      </c>
      <c r="CD223" s="203">
        <v>0</v>
      </c>
      <c r="CE223" s="203">
        <v>0</v>
      </c>
      <c r="CF223" s="203">
        <v>0</v>
      </c>
      <c r="CG223" s="208"/>
      <c r="CH223" s="203">
        <v>0</v>
      </c>
      <c r="CI223" s="203">
        <v>0</v>
      </c>
      <c r="CJ223" s="203">
        <v>0</v>
      </c>
      <c r="CK223" s="203">
        <v>0</v>
      </c>
      <c r="CL223" s="203">
        <v>0</v>
      </c>
      <c r="CM223" s="208"/>
    </row>
    <row r="224" spans="1:91" ht="12.75" customHeight="1" x14ac:dyDescent="0.2">
      <c r="A224" s="104" t="s">
        <v>1</v>
      </c>
      <c r="B224" s="203">
        <v>0</v>
      </c>
      <c r="C224" s="203">
        <v>0</v>
      </c>
      <c r="D224" s="203">
        <v>0</v>
      </c>
      <c r="E224" s="203">
        <v>0</v>
      </c>
      <c r="F224" s="203">
        <v>0</v>
      </c>
      <c r="G224" s="208"/>
      <c r="H224" s="203">
        <v>0</v>
      </c>
      <c r="I224" s="203">
        <v>0</v>
      </c>
      <c r="J224" s="203">
        <v>0</v>
      </c>
      <c r="K224" s="203">
        <v>0</v>
      </c>
      <c r="L224" s="203">
        <v>0</v>
      </c>
      <c r="M224" s="208"/>
      <c r="N224" s="203">
        <v>0</v>
      </c>
      <c r="O224" s="203">
        <v>0</v>
      </c>
      <c r="P224" s="203">
        <v>0</v>
      </c>
      <c r="Q224" s="203">
        <v>0</v>
      </c>
      <c r="R224" s="203">
        <v>0</v>
      </c>
      <c r="S224" s="208"/>
      <c r="T224" s="203">
        <v>0</v>
      </c>
      <c r="U224" s="203">
        <v>0</v>
      </c>
      <c r="V224" s="203">
        <v>0</v>
      </c>
      <c r="W224" s="203">
        <v>0</v>
      </c>
      <c r="X224" s="203">
        <v>0</v>
      </c>
      <c r="Y224" s="208"/>
      <c r="Z224" s="203">
        <v>0</v>
      </c>
      <c r="AA224" s="203">
        <v>0</v>
      </c>
      <c r="AB224" s="203">
        <v>0</v>
      </c>
      <c r="AC224" s="203">
        <v>0</v>
      </c>
      <c r="AD224" s="203">
        <v>0</v>
      </c>
      <c r="AE224" s="208"/>
      <c r="AF224" s="203">
        <v>0</v>
      </c>
      <c r="AG224" s="203">
        <v>0</v>
      </c>
      <c r="AH224" s="203">
        <v>0</v>
      </c>
      <c r="AI224" s="203">
        <v>0</v>
      </c>
      <c r="AJ224" s="203">
        <v>0</v>
      </c>
      <c r="AK224" s="208"/>
      <c r="AL224" s="203">
        <v>0</v>
      </c>
      <c r="AM224" s="203">
        <v>0</v>
      </c>
      <c r="AN224" s="203">
        <v>0</v>
      </c>
      <c r="AO224" s="203">
        <v>0</v>
      </c>
      <c r="AP224" s="203">
        <v>0</v>
      </c>
      <c r="AQ224" s="208"/>
      <c r="AR224" s="203">
        <v>0</v>
      </c>
      <c r="AS224" s="203">
        <v>0</v>
      </c>
      <c r="AT224" s="203">
        <v>0</v>
      </c>
      <c r="AU224" s="203">
        <v>0</v>
      </c>
      <c r="AV224" s="203">
        <v>0</v>
      </c>
      <c r="AW224" s="208"/>
      <c r="AX224" s="203">
        <v>0</v>
      </c>
      <c r="AY224" s="203">
        <v>0</v>
      </c>
      <c r="AZ224" s="203">
        <v>0</v>
      </c>
      <c r="BA224" s="203">
        <v>0</v>
      </c>
      <c r="BB224" s="203">
        <v>0</v>
      </c>
      <c r="BC224" s="208"/>
      <c r="BD224" s="203">
        <v>0</v>
      </c>
      <c r="BE224" s="203">
        <v>0</v>
      </c>
      <c r="BF224" s="203">
        <v>0</v>
      </c>
      <c r="BG224" s="203">
        <v>0</v>
      </c>
      <c r="BH224" s="203">
        <v>0</v>
      </c>
      <c r="BI224" s="208"/>
      <c r="BJ224" s="203">
        <v>0</v>
      </c>
      <c r="BK224" s="203">
        <v>0</v>
      </c>
      <c r="BL224" s="203">
        <v>0</v>
      </c>
      <c r="BM224" s="203">
        <v>0</v>
      </c>
      <c r="BN224" s="203">
        <v>0</v>
      </c>
      <c r="BO224" s="208"/>
      <c r="BP224" s="203">
        <v>0</v>
      </c>
      <c r="BQ224" s="203">
        <v>0</v>
      </c>
      <c r="BR224" s="203">
        <v>0</v>
      </c>
      <c r="BS224" s="203">
        <v>0</v>
      </c>
      <c r="BT224" s="203">
        <v>0</v>
      </c>
      <c r="BU224" s="208"/>
      <c r="BV224" s="203">
        <v>0</v>
      </c>
      <c r="BW224" s="203">
        <v>0</v>
      </c>
      <c r="BX224" s="203">
        <v>0</v>
      </c>
      <c r="BY224" s="203">
        <v>0</v>
      </c>
      <c r="BZ224" s="203">
        <v>0</v>
      </c>
      <c r="CA224" s="208"/>
      <c r="CB224" s="203">
        <v>0</v>
      </c>
      <c r="CC224" s="203">
        <v>0</v>
      </c>
      <c r="CD224" s="203">
        <v>0</v>
      </c>
      <c r="CE224" s="203">
        <v>0</v>
      </c>
      <c r="CF224" s="203">
        <v>0</v>
      </c>
      <c r="CG224" s="208"/>
      <c r="CH224" s="203">
        <v>0</v>
      </c>
      <c r="CI224" s="203">
        <v>0</v>
      </c>
      <c r="CJ224" s="203">
        <v>0</v>
      </c>
      <c r="CK224" s="203">
        <v>0</v>
      </c>
      <c r="CL224" s="203">
        <v>0</v>
      </c>
      <c r="CM224" s="208"/>
    </row>
    <row r="225" spans="1:91" ht="12.75" customHeight="1" x14ac:dyDescent="0.2">
      <c r="A225" s="104" t="s">
        <v>92</v>
      </c>
      <c r="B225" s="203">
        <v>0</v>
      </c>
      <c r="C225" s="203">
        <v>0</v>
      </c>
      <c r="D225" s="203">
        <v>0</v>
      </c>
      <c r="E225" s="203">
        <v>0</v>
      </c>
      <c r="F225" s="203">
        <v>0</v>
      </c>
      <c r="G225" s="208"/>
      <c r="H225" s="203">
        <v>0</v>
      </c>
      <c r="I225" s="203">
        <v>0</v>
      </c>
      <c r="J225" s="203">
        <v>0</v>
      </c>
      <c r="K225" s="203">
        <v>0</v>
      </c>
      <c r="L225" s="203">
        <v>0</v>
      </c>
      <c r="M225" s="208"/>
      <c r="N225" s="203">
        <v>0</v>
      </c>
      <c r="O225" s="203">
        <v>0</v>
      </c>
      <c r="P225" s="203">
        <v>0</v>
      </c>
      <c r="Q225" s="203">
        <v>0</v>
      </c>
      <c r="R225" s="203">
        <v>0</v>
      </c>
      <c r="S225" s="208"/>
      <c r="T225" s="203">
        <v>0</v>
      </c>
      <c r="U225" s="203">
        <v>0</v>
      </c>
      <c r="V225" s="203">
        <v>0</v>
      </c>
      <c r="W225" s="203">
        <v>0</v>
      </c>
      <c r="X225" s="203">
        <v>0</v>
      </c>
      <c r="Y225" s="208"/>
      <c r="Z225" s="203">
        <v>0</v>
      </c>
      <c r="AA225" s="203">
        <v>0</v>
      </c>
      <c r="AB225" s="203">
        <v>0</v>
      </c>
      <c r="AC225" s="203">
        <v>0</v>
      </c>
      <c r="AD225" s="203">
        <v>0</v>
      </c>
      <c r="AE225" s="208"/>
      <c r="AF225" s="203">
        <v>0</v>
      </c>
      <c r="AG225" s="203">
        <v>0</v>
      </c>
      <c r="AH225" s="203">
        <v>0</v>
      </c>
      <c r="AI225" s="203">
        <v>0</v>
      </c>
      <c r="AJ225" s="203">
        <v>0</v>
      </c>
      <c r="AK225" s="208"/>
      <c r="AL225" s="203">
        <v>0</v>
      </c>
      <c r="AM225" s="203">
        <v>0</v>
      </c>
      <c r="AN225" s="203">
        <v>0</v>
      </c>
      <c r="AO225" s="203">
        <v>0</v>
      </c>
      <c r="AP225" s="203">
        <v>0</v>
      </c>
      <c r="AQ225" s="208"/>
      <c r="AR225" s="203">
        <v>0</v>
      </c>
      <c r="AS225" s="203">
        <v>0</v>
      </c>
      <c r="AT225" s="203">
        <v>0</v>
      </c>
      <c r="AU225" s="203">
        <v>0</v>
      </c>
      <c r="AV225" s="203">
        <v>0</v>
      </c>
      <c r="AW225" s="208"/>
      <c r="AX225" s="203">
        <v>0</v>
      </c>
      <c r="AY225" s="203">
        <v>0</v>
      </c>
      <c r="AZ225" s="203">
        <v>0</v>
      </c>
      <c r="BA225" s="203">
        <v>0</v>
      </c>
      <c r="BB225" s="203">
        <v>0</v>
      </c>
      <c r="BC225" s="208"/>
      <c r="BD225" s="203">
        <v>0</v>
      </c>
      <c r="BE225" s="203">
        <v>0</v>
      </c>
      <c r="BF225" s="203">
        <v>0</v>
      </c>
      <c r="BG225" s="203">
        <v>0</v>
      </c>
      <c r="BH225" s="203">
        <v>0</v>
      </c>
      <c r="BI225" s="208"/>
      <c r="BJ225" s="203">
        <v>0</v>
      </c>
      <c r="BK225" s="203">
        <v>0</v>
      </c>
      <c r="BL225" s="203">
        <v>0</v>
      </c>
      <c r="BM225" s="203">
        <v>0</v>
      </c>
      <c r="BN225" s="203">
        <v>0</v>
      </c>
      <c r="BO225" s="208"/>
      <c r="BP225" s="203">
        <v>0</v>
      </c>
      <c r="BQ225" s="203">
        <v>0</v>
      </c>
      <c r="BR225" s="203">
        <v>0</v>
      </c>
      <c r="BS225" s="203">
        <v>0</v>
      </c>
      <c r="BT225" s="203">
        <v>0</v>
      </c>
      <c r="BU225" s="208"/>
      <c r="BV225" s="203">
        <v>0</v>
      </c>
      <c r="BW225" s="203">
        <v>0</v>
      </c>
      <c r="BX225" s="203">
        <v>0</v>
      </c>
      <c r="BY225" s="203">
        <v>0</v>
      </c>
      <c r="BZ225" s="203">
        <v>0</v>
      </c>
      <c r="CA225" s="208"/>
      <c r="CB225" s="203">
        <v>0</v>
      </c>
      <c r="CC225" s="203">
        <v>0</v>
      </c>
      <c r="CD225" s="203">
        <v>0</v>
      </c>
      <c r="CE225" s="203">
        <v>0</v>
      </c>
      <c r="CF225" s="203">
        <v>0</v>
      </c>
      <c r="CG225" s="208"/>
      <c r="CH225" s="203">
        <v>0</v>
      </c>
      <c r="CI225" s="203">
        <v>0</v>
      </c>
      <c r="CJ225" s="203">
        <v>0</v>
      </c>
      <c r="CK225" s="203">
        <v>0</v>
      </c>
      <c r="CL225" s="203">
        <v>0</v>
      </c>
      <c r="CM225" s="208"/>
    </row>
    <row r="226" spans="1:91" ht="12.75" customHeight="1" x14ac:dyDescent="0.2">
      <c r="A226" s="88" t="s">
        <v>124</v>
      </c>
      <c r="B226" s="203">
        <v>0</v>
      </c>
      <c r="C226" s="203">
        <v>0</v>
      </c>
      <c r="D226" s="203">
        <v>0</v>
      </c>
      <c r="E226" s="203">
        <v>0</v>
      </c>
      <c r="F226" s="203">
        <v>0</v>
      </c>
      <c r="G226" s="208"/>
      <c r="H226" s="203">
        <v>0</v>
      </c>
      <c r="I226" s="203">
        <v>0</v>
      </c>
      <c r="J226" s="203">
        <v>0</v>
      </c>
      <c r="K226" s="203">
        <v>0</v>
      </c>
      <c r="L226" s="203">
        <v>0</v>
      </c>
      <c r="M226" s="208"/>
      <c r="N226" s="203">
        <v>0</v>
      </c>
      <c r="O226" s="203">
        <v>0</v>
      </c>
      <c r="P226" s="203">
        <v>0</v>
      </c>
      <c r="Q226" s="203">
        <v>0</v>
      </c>
      <c r="R226" s="203">
        <v>0</v>
      </c>
      <c r="S226" s="208"/>
      <c r="T226" s="203">
        <v>0</v>
      </c>
      <c r="U226" s="203">
        <v>0</v>
      </c>
      <c r="V226" s="203">
        <v>0</v>
      </c>
      <c r="W226" s="203">
        <v>0</v>
      </c>
      <c r="X226" s="203">
        <v>0</v>
      </c>
      <c r="Y226" s="208"/>
      <c r="Z226" s="203">
        <v>0</v>
      </c>
      <c r="AA226" s="203">
        <v>0</v>
      </c>
      <c r="AB226" s="203">
        <v>0</v>
      </c>
      <c r="AC226" s="203">
        <v>0</v>
      </c>
      <c r="AD226" s="203">
        <v>0</v>
      </c>
      <c r="AE226" s="208"/>
      <c r="AF226" s="203">
        <v>0</v>
      </c>
      <c r="AG226" s="203">
        <v>0</v>
      </c>
      <c r="AH226" s="203">
        <v>0</v>
      </c>
      <c r="AI226" s="203">
        <v>0</v>
      </c>
      <c r="AJ226" s="203">
        <v>0</v>
      </c>
      <c r="AK226" s="208"/>
      <c r="AL226" s="203">
        <v>0</v>
      </c>
      <c r="AM226" s="203">
        <v>0</v>
      </c>
      <c r="AN226" s="203">
        <v>0</v>
      </c>
      <c r="AO226" s="203">
        <v>0</v>
      </c>
      <c r="AP226" s="203">
        <v>0</v>
      </c>
      <c r="AQ226" s="208"/>
      <c r="AR226" s="203">
        <v>0</v>
      </c>
      <c r="AS226" s="203">
        <v>0</v>
      </c>
      <c r="AT226" s="203">
        <v>0</v>
      </c>
      <c r="AU226" s="203">
        <v>0</v>
      </c>
      <c r="AV226" s="203">
        <v>0</v>
      </c>
      <c r="AW226" s="208"/>
      <c r="AX226" s="203">
        <v>0</v>
      </c>
      <c r="AY226" s="203">
        <v>0</v>
      </c>
      <c r="AZ226" s="203">
        <v>0</v>
      </c>
      <c r="BA226" s="203">
        <v>0</v>
      </c>
      <c r="BB226" s="203">
        <v>0</v>
      </c>
      <c r="BC226" s="208"/>
      <c r="BD226" s="203">
        <v>0</v>
      </c>
      <c r="BE226" s="203">
        <v>0</v>
      </c>
      <c r="BF226" s="203">
        <v>0</v>
      </c>
      <c r="BG226" s="203">
        <v>0</v>
      </c>
      <c r="BH226" s="203">
        <v>0</v>
      </c>
      <c r="BI226" s="208"/>
      <c r="BJ226" s="203">
        <v>0</v>
      </c>
      <c r="BK226" s="203">
        <v>0</v>
      </c>
      <c r="BL226" s="203">
        <v>0</v>
      </c>
      <c r="BM226" s="203">
        <v>0</v>
      </c>
      <c r="BN226" s="203">
        <v>0</v>
      </c>
      <c r="BO226" s="208"/>
      <c r="BP226" s="203">
        <v>0</v>
      </c>
      <c r="BQ226" s="203">
        <v>0</v>
      </c>
      <c r="BR226" s="203">
        <v>0</v>
      </c>
      <c r="BS226" s="203">
        <v>0</v>
      </c>
      <c r="BT226" s="203">
        <v>0</v>
      </c>
      <c r="BU226" s="208"/>
      <c r="BV226" s="203">
        <v>0</v>
      </c>
      <c r="BW226" s="203">
        <v>0</v>
      </c>
      <c r="BX226" s="203">
        <v>0</v>
      </c>
      <c r="BY226" s="203">
        <v>0</v>
      </c>
      <c r="BZ226" s="203">
        <v>0</v>
      </c>
      <c r="CA226" s="208"/>
      <c r="CB226" s="203">
        <v>0</v>
      </c>
      <c r="CC226" s="203">
        <v>0</v>
      </c>
      <c r="CD226" s="203">
        <v>0</v>
      </c>
      <c r="CE226" s="203">
        <v>0</v>
      </c>
      <c r="CF226" s="203">
        <v>0</v>
      </c>
      <c r="CG226" s="208"/>
      <c r="CH226" s="203">
        <v>0</v>
      </c>
      <c r="CI226" s="203">
        <v>0</v>
      </c>
      <c r="CJ226" s="203">
        <v>0</v>
      </c>
      <c r="CK226" s="203">
        <v>0</v>
      </c>
      <c r="CL226" s="203">
        <v>0</v>
      </c>
      <c r="CM226" s="208"/>
    </row>
    <row r="227" spans="1:91" ht="12.75" customHeight="1" x14ac:dyDescent="0.2">
      <c r="A227" s="88" t="s">
        <v>94</v>
      </c>
      <c r="B227" s="203">
        <v>0</v>
      </c>
      <c r="C227" s="203">
        <v>0</v>
      </c>
      <c r="D227" s="203">
        <v>0</v>
      </c>
      <c r="E227" s="203">
        <v>0</v>
      </c>
      <c r="F227" s="203">
        <v>0</v>
      </c>
      <c r="G227" s="208"/>
      <c r="H227" s="203">
        <v>0</v>
      </c>
      <c r="I227" s="203">
        <v>0</v>
      </c>
      <c r="J227" s="203">
        <v>0</v>
      </c>
      <c r="K227" s="203">
        <v>0</v>
      </c>
      <c r="L227" s="203">
        <v>0</v>
      </c>
      <c r="M227" s="208"/>
      <c r="N227" s="203">
        <v>0</v>
      </c>
      <c r="O227" s="203">
        <v>0</v>
      </c>
      <c r="P227" s="203">
        <v>0</v>
      </c>
      <c r="Q227" s="203">
        <v>0</v>
      </c>
      <c r="R227" s="203">
        <v>0</v>
      </c>
      <c r="S227" s="208"/>
      <c r="T227" s="203">
        <v>0</v>
      </c>
      <c r="U227" s="203">
        <v>0</v>
      </c>
      <c r="V227" s="203">
        <v>0</v>
      </c>
      <c r="W227" s="203">
        <v>0</v>
      </c>
      <c r="X227" s="203">
        <v>0</v>
      </c>
      <c r="Y227" s="208"/>
      <c r="Z227" s="203">
        <v>0</v>
      </c>
      <c r="AA227" s="203">
        <v>0</v>
      </c>
      <c r="AB227" s="203">
        <v>0</v>
      </c>
      <c r="AC227" s="203">
        <v>0</v>
      </c>
      <c r="AD227" s="203">
        <v>0</v>
      </c>
      <c r="AE227" s="208"/>
      <c r="AF227" s="203">
        <v>0</v>
      </c>
      <c r="AG227" s="203">
        <v>0</v>
      </c>
      <c r="AH227" s="203">
        <v>0</v>
      </c>
      <c r="AI227" s="203">
        <v>0</v>
      </c>
      <c r="AJ227" s="203">
        <v>0</v>
      </c>
      <c r="AK227" s="208"/>
      <c r="AL227" s="203">
        <v>0</v>
      </c>
      <c r="AM227" s="203">
        <v>0</v>
      </c>
      <c r="AN227" s="203">
        <v>0</v>
      </c>
      <c r="AO227" s="203">
        <v>0</v>
      </c>
      <c r="AP227" s="203">
        <v>0</v>
      </c>
      <c r="AQ227" s="208"/>
      <c r="AR227" s="203">
        <v>0</v>
      </c>
      <c r="AS227" s="203">
        <v>0</v>
      </c>
      <c r="AT227" s="203">
        <v>0</v>
      </c>
      <c r="AU227" s="203">
        <v>0</v>
      </c>
      <c r="AV227" s="203">
        <v>0</v>
      </c>
      <c r="AW227" s="208"/>
      <c r="AX227" s="203">
        <v>0</v>
      </c>
      <c r="AY227" s="203">
        <v>0</v>
      </c>
      <c r="AZ227" s="203">
        <v>0</v>
      </c>
      <c r="BA227" s="203">
        <v>0</v>
      </c>
      <c r="BB227" s="203">
        <v>0</v>
      </c>
      <c r="BC227" s="208"/>
      <c r="BD227" s="203">
        <v>0</v>
      </c>
      <c r="BE227" s="203">
        <v>0</v>
      </c>
      <c r="BF227" s="203">
        <v>0</v>
      </c>
      <c r="BG227" s="203">
        <v>0</v>
      </c>
      <c r="BH227" s="203">
        <v>0</v>
      </c>
      <c r="BI227" s="208"/>
      <c r="BJ227" s="203">
        <v>0</v>
      </c>
      <c r="BK227" s="203">
        <v>0</v>
      </c>
      <c r="BL227" s="203">
        <v>0</v>
      </c>
      <c r="BM227" s="203">
        <v>0</v>
      </c>
      <c r="BN227" s="203">
        <v>0</v>
      </c>
      <c r="BO227" s="208"/>
      <c r="BP227" s="203">
        <v>0</v>
      </c>
      <c r="BQ227" s="203">
        <v>0</v>
      </c>
      <c r="BR227" s="203">
        <v>0</v>
      </c>
      <c r="BS227" s="203">
        <v>0</v>
      </c>
      <c r="BT227" s="203">
        <v>0</v>
      </c>
      <c r="BU227" s="208"/>
      <c r="BV227" s="203">
        <v>0</v>
      </c>
      <c r="BW227" s="203">
        <v>0</v>
      </c>
      <c r="BX227" s="203">
        <v>0</v>
      </c>
      <c r="BY227" s="203">
        <v>0</v>
      </c>
      <c r="BZ227" s="203">
        <v>0</v>
      </c>
      <c r="CA227" s="208"/>
      <c r="CB227" s="203">
        <v>0</v>
      </c>
      <c r="CC227" s="203">
        <v>0</v>
      </c>
      <c r="CD227" s="203">
        <v>0</v>
      </c>
      <c r="CE227" s="203">
        <v>0</v>
      </c>
      <c r="CF227" s="203">
        <v>0</v>
      </c>
      <c r="CG227" s="208"/>
      <c r="CH227" s="203">
        <v>0</v>
      </c>
      <c r="CI227" s="203">
        <v>0</v>
      </c>
      <c r="CJ227" s="203">
        <v>0</v>
      </c>
      <c r="CK227" s="203">
        <v>0</v>
      </c>
      <c r="CL227" s="203">
        <v>0</v>
      </c>
      <c r="CM227" s="208"/>
    </row>
    <row r="228" spans="1:91" ht="12.75" customHeight="1" x14ac:dyDescent="0.2">
      <c r="A228" s="88" t="s">
        <v>95</v>
      </c>
      <c r="B228" s="203">
        <v>0</v>
      </c>
      <c r="C228" s="203">
        <v>0</v>
      </c>
      <c r="D228" s="203">
        <v>0</v>
      </c>
      <c r="E228" s="203">
        <v>0</v>
      </c>
      <c r="F228" s="203">
        <v>0</v>
      </c>
      <c r="G228" s="208"/>
      <c r="H228" s="203">
        <v>0</v>
      </c>
      <c r="I228" s="203">
        <v>0</v>
      </c>
      <c r="J228" s="203">
        <v>0</v>
      </c>
      <c r="K228" s="203">
        <v>0</v>
      </c>
      <c r="L228" s="203">
        <v>0</v>
      </c>
      <c r="M228" s="208"/>
      <c r="N228" s="203">
        <v>0</v>
      </c>
      <c r="O228" s="203">
        <v>0</v>
      </c>
      <c r="P228" s="203">
        <v>0</v>
      </c>
      <c r="Q228" s="203">
        <v>0</v>
      </c>
      <c r="R228" s="203">
        <v>0</v>
      </c>
      <c r="S228" s="208"/>
      <c r="T228" s="203">
        <v>0</v>
      </c>
      <c r="U228" s="203">
        <v>0</v>
      </c>
      <c r="V228" s="203">
        <v>0</v>
      </c>
      <c r="W228" s="203">
        <v>0</v>
      </c>
      <c r="X228" s="203">
        <v>0</v>
      </c>
      <c r="Y228" s="208"/>
      <c r="Z228" s="203">
        <v>0</v>
      </c>
      <c r="AA228" s="203">
        <v>0</v>
      </c>
      <c r="AB228" s="203">
        <v>0</v>
      </c>
      <c r="AC228" s="203">
        <v>0</v>
      </c>
      <c r="AD228" s="203">
        <v>0</v>
      </c>
      <c r="AE228" s="208"/>
      <c r="AF228" s="203">
        <v>0</v>
      </c>
      <c r="AG228" s="203">
        <v>0</v>
      </c>
      <c r="AH228" s="203">
        <v>0</v>
      </c>
      <c r="AI228" s="203">
        <v>0</v>
      </c>
      <c r="AJ228" s="203">
        <v>0</v>
      </c>
      <c r="AK228" s="208"/>
      <c r="AL228" s="203">
        <v>0</v>
      </c>
      <c r="AM228" s="203">
        <v>0</v>
      </c>
      <c r="AN228" s="203">
        <v>0</v>
      </c>
      <c r="AO228" s="203">
        <v>0</v>
      </c>
      <c r="AP228" s="203">
        <v>0</v>
      </c>
      <c r="AQ228" s="208"/>
      <c r="AR228" s="203">
        <v>0</v>
      </c>
      <c r="AS228" s="203">
        <v>0</v>
      </c>
      <c r="AT228" s="203">
        <v>0</v>
      </c>
      <c r="AU228" s="203">
        <v>0</v>
      </c>
      <c r="AV228" s="203">
        <v>0</v>
      </c>
      <c r="AW228" s="208"/>
      <c r="AX228" s="203">
        <v>0</v>
      </c>
      <c r="AY228" s="203">
        <v>0</v>
      </c>
      <c r="AZ228" s="203">
        <v>0</v>
      </c>
      <c r="BA228" s="203">
        <v>0</v>
      </c>
      <c r="BB228" s="203">
        <v>0</v>
      </c>
      <c r="BC228" s="208"/>
      <c r="BD228" s="203">
        <v>0</v>
      </c>
      <c r="BE228" s="203">
        <v>0</v>
      </c>
      <c r="BF228" s="203">
        <v>0</v>
      </c>
      <c r="BG228" s="203">
        <v>0</v>
      </c>
      <c r="BH228" s="203">
        <v>0</v>
      </c>
      <c r="BI228" s="208"/>
      <c r="BJ228" s="203">
        <v>0</v>
      </c>
      <c r="BK228" s="203">
        <v>0</v>
      </c>
      <c r="BL228" s="203">
        <v>0</v>
      </c>
      <c r="BM228" s="203">
        <v>0</v>
      </c>
      <c r="BN228" s="203">
        <v>0</v>
      </c>
      <c r="BO228" s="208"/>
      <c r="BP228" s="203">
        <v>0</v>
      </c>
      <c r="BQ228" s="203">
        <v>0</v>
      </c>
      <c r="BR228" s="203">
        <v>0</v>
      </c>
      <c r="BS228" s="203">
        <v>0</v>
      </c>
      <c r="BT228" s="203">
        <v>0</v>
      </c>
      <c r="BU228" s="208"/>
      <c r="BV228" s="203">
        <v>0</v>
      </c>
      <c r="BW228" s="203">
        <v>0</v>
      </c>
      <c r="BX228" s="203">
        <v>0</v>
      </c>
      <c r="BY228" s="203">
        <v>0</v>
      </c>
      <c r="BZ228" s="203">
        <v>0</v>
      </c>
      <c r="CA228" s="208"/>
      <c r="CB228" s="203">
        <v>0</v>
      </c>
      <c r="CC228" s="203">
        <v>0</v>
      </c>
      <c r="CD228" s="203">
        <v>0</v>
      </c>
      <c r="CE228" s="203">
        <v>0</v>
      </c>
      <c r="CF228" s="203">
        <v>0</v>
      </c>
      <c r="CG228" s="208"/>
      <c r="CH228" s="203">
        <v>0</v>
      </c>
      <c r="CI228" s="203">
        <v>0</v>
      </c>
      <c r="CJ228" s="203">
        <v>0</v>
      </c>
      <c r="CK228" s="203">
        <v>0</v>
      </c>
      <c r="CL228" s="203">
        <v>0</v>
      </c>
      <c r="CM228" s="208"/>
    </row>
    <row r="229" spans="1:91" ht="12.75" customHeight="1" x14ac:dyDescent="0.2">
      <c r="A229" s="88" t="s">
        <v>96</v>
      </c>
      <c r="B229" s="203">
        <v>0</v>
      </c>
      <c r="C229" s="203">
        <v>0</v>
      </c>
      <c r="D229" s="203">
        <v>0</v>
      </c>
      <c r="E229" s="203">
        <v>0</v>
      </c>
      <c r="F229" s="203">
        <v>0</v>
      </c>
      <c r="G229" s="208"/>
      <c r="H229" s="203">
        <v>0</v>
      </c>
      <c r="I229" s="203">
        <v>0</v>
      </c>
      <c r="J229" s="203">
        <v>0</v>
      </c>
      <c r="K229" s="203">
        <v>0</v>
      </c>
      <c r="L229" s="203">
        <v>0</v>
      </c>
      <c r="M229" s="208"/>
      <c r="N229" s="203">
        <v>0</v>
      </c>
      <c r="O229" s="203">
        <v>0</v>
      </c>
      <c r="P229" s="203">
        <v>0</v>
      </c>
      <c r="Q229" s="203">
        <v>0</v>
      </c>
      <c r="R229" s="203">
        <v>0</v>
      </c>
      <c r="S229" s="208"/>
      <c r="T229" s="203">
        <v>0</v>
      </c>
      <c r="U229" s="203">
        <v>0</v>
      </c>
      <c r="V229" s="203">
        <v>0</v>
      </c>
      <c r="W229" s="203">
        <v>0</v>
      </c>
      <c r="X229" s="203">
        <v>0</v>
      </c>
      <c r="Y229" s="208"/>
      <c r="Z229" s="203">
        <v>0</v>
      </c>
      <c r="AA229" s="203">
        <v>0</v>
      </c>
      <c r="AB229" s="203">
        <v>0</v>
      </c>
      <c r="AC229" s="203">
        <v>0</v>
      </c>
      <c r="AD229" s="203">
        <v>0</v>
      </c>
      <c r="AE229" s="208"/>
      <c r="AF229" s="203">
        <v>0</v>
      </c>
      <c r="AG229" s="203">
        <v>0</v>
      </c>
      <c r="AH229" s="203">
        <v>0</v>
      </c>
      <c r="AI229" s="203">
        <v>0</v>
      </c>
      <c r="AJ229" s="203">
        <v>0</v>
      </c>
      <c r="AK229" s="208"/>
      <c r="AL229" s="203">
        <v>0</v>
      </c>
      <c r="AM229" s="203">
        <v>0</v>
      </c>
      <c r="AN229" s="203">
        <v>0</v>
      </c>
      <c r="AO229" s="203">
        <v>0</v>
      </c>
      <c r="AP229" s="203">
        <v>0</v>
      </c>
      <c r="AQ229" s="208"/>
      <c r="AR229" s="203">
        <v>0</v>
      </c>
      <c r="AS229" s="203">
        <v>0</v>
      </c>
      <c r="AT229" s="203">
        <v>0</v>
      </c>
      <c r="AU229" s="203">
        <v>0</v>
      </c>
      <c r="AV229" s="203">
        <v>0</v>
      </c>
      <c r="AW229" s="208"/>
      <c r="AX229" s="203">
        <v>0</v>
      </c>
      <c r="AY229" s="203">
        <v>0</v>
      </c>
      <c r="AZ229" s="203">
        <v>0</v>
      </c>
      <c r="BA229" s="203">
        <v>0</v>
      </c>
      <c r="BB229" s="203">
        <v>0</v>
      </c>
      <c r="BC229" s="208"/>
      <c r="BD229" s="203">
        <v>0</v>
      </c>
      <c r="BE229" s="203">
        <v>0</v>
      </c>
      <c r="BF229" s="203">
        <v>0</v>
      </c>
      <c r="BG229" s="203">
        <v>0</v>
      </c>
      <c r="BH229" s="203">
        <v>0</v>
      </c>
      <c r="BI229" s="208"/>
      <c r="BJ229" s="203">
        <v>0</v>
      </c>
      <c r="BK229" s="203">
        <v>0</v>
      </c>
      <c r="BL229" s="203">
        <v>0</v>
      </c>
      <c r="BM229" s="203">
        <v>0</v>
      </c>
      <c r="BN229" s="203">
        <v>0</v>
      </c>
      <c r="BO229" s="208"/>
      <c r="BP229" s="203">
        <v>0</v>
      </c>
      <c r="BQ229" s="203">
        <v>0</v>
      </c>
      <c r="BR229" s="203">
        <v>0</v>
      </c>
      <c r="BS229" s="203">
        <v>0</v>
      </c>
      <c r="BT229" s="203">
        <v>0</v>
      </c>
      <c r="BU229" s="208"/>
      <c r="BV229" s="203">
        <v>0</v>
      </c>
      <c r="BW229" s="203">
        <v>0</v>
      </c>
      <c r="BX229" s="203">
        <v>0</v>
      </c>
      <c r="BY229" s="203">
        <v>0</v>
      </c>
      <c r="BZ229" s="203">
        <v>0</v>
      </c>
      <c r="CA229" s="208"/>
      <c r="CB229" s="203">
        <v>0</v>
      </c>
      <c r="CC229" s="203">
        <v>0</v>
      </c>
      <c r="CD229" s="203">
        <v>0</v>
      </c>
      <c r="CE229" s="203">
        <v>0</v>
      </c>
      <c r="CF229" s="203">
        <v>0</v>
      </c>
      <c r="CG229" s="208"/>
      <c r="CH229" s="203">
        <v>0</v>
      </c>
      <c r="CI229" s="203">
        <v>0</v>
      </c>
      <c r="CJ229" s="203">
        <v>0</v>
      </c>
      <c r="CK229" s="203">
        <v>0</v>
      </c>
      <c r="CL229" s="203">
        <v>0</v>
      </c>
      <c r="CM229" s="208"/>
    </row>
    <row r="230" spans="1:91" ht="12.75" customHeight="1" x14ac:dyDescent="0.2">
      <c r="A230" s="88" t="s">
        <v>97</v>
      </c>
      <c r="B230" s="203">
        <v>0</v>
      </c>
      <c r="C230" s="203">
        <v>0</v>
      </c>
      <c r="D230" s="203">
        <v>0</v>
      </c>
      <c r="E230" s="203">
        <v>0</v>
      </c>
      <c r="F230" s="203">
        <v>0</v>
      </c>
      <c r="G230" s="208"/>
      <c r="H230" s="203">
        <v>0</v>
      </c>
      <c r="I230" s="203">
        <v>0</v>
      </c>
      <c r="J230" s="203">
        <v>0</v>
      </c>
      <c r="K230" s="203">
        <v>0</v>
      </c>
      <c r="L230" s="203">
        <v>0</v>
      </c>
      <c r="M230" s="208"/>
      <c r="N230" s="203">
        <v>0</v>
      </c>
      <c r="O230" s="203">
        <v>0</v>
      </c>
      <c r="P230" s="203">
        <v>0</v>
      </c>
      <c r="Q230" s="203">
        <v>0</v>
      </c>
      <c r="R230" s="203">
        <v>0</v>
      </c>
      <c r="S230" s="208"/>
      <c r="T230" s="203">
        <v>0</v>
      </c>
      <c r="U230" s="203">
        <v>0</v>
      </c>
      <c r="V230" s="203">
        <v>0</v>
      </c>
      <c r="W230" s="203">
        <v>0</v>
      </c>
      <c r="X230" s="203">
        <v>0</v>
      </c>
      <c r="Y230" s="208"/>
      <c r="Z230" s="203">
        <v>0</v>
      </c>
      <c r="AA230" s="203">
        <v>0</v>
      </c>
      <c r="AB230" s="203">
        <v>0</v>
      </c>
      <c r="AC230" s="203">
        <v>0</v>
      </c>
      <c r="AD230" s="203">
        <v>0</v>
      </c>
      <c r="AE230" s="208"/>
      <c r="AF230" s="203">
        <v>0</v>
      </c>
      <c r="AG230" s="203">
        <v>0</v>
      </c>
      <c r="AH230" s="203">
        <v>0</v>
      </c>
      <c r="AI230" s="203">
        <v>0</v>
      </c>
      <c r="AJ230" s="203">
        <v>0</v>
      </c>
      <c r="AK230" s="208"/>
      <c r="AL230" s="203">
        <v>0</v>
      </c>
      <c r="AM230" s="203">
        <v>0</v>
      </c>
      <c r="AN230" s="203">
        <v>0</v>
      </c>
      <c r="AO230" s="203">
        <v>0</v>
      </c>
      <c r="AP230" s="203">
        <v>0</v>
      </c>
      <c r="AQ230" s="208"/>
      <c r="AR230" s="203">
        <v>0</v>
      </c>
      <c r="AS230" s="203">
        <v>0</v>
      </c>
      <c r="AT230" s="203">
        <v>0</v>
      </c>
      <c r="AU230" s="203">
        <v>0</v>
      </c>
      <c r="AV230" s="203">
        <v>0</v>
      </c>
      <c r="AW230" s="208"/>
      <c r="AX230" s="203">
        <v>0</v>
      </c>
      <c r="AY230" s="203">
        <v>0</v>
      </c>
      <c r="AZ230" s="203">
        <v>0</v>
      </c>
      <c r="BA230" s="203">
        <v>0</v>
      </c>
      <c r="BB230" s="203">
        <v>0</v>
      </c>
      <c r="BC230" s="208"/>
      <c r="BD230" s="203">
        <v>0</v>
      </c>
      <c r="BE230" s="203">
        <v>0</v>
      </c>
      <c r="BF230" s="203">
        <v>0</v>
      </c>
      <c r="BG230" s="203">
        <v>0</v>
      </c>
      <c r="BH230" s="203">
        <v>0</v>
      </c>
      <c r="BI230" s="208"/>
      <c r="BJ230" s="203">
        <v>0</v>
      </c>
      <c r="BK230" s="203">
        <v>0</v>
      </c>
      <c r="BL230" s="203">
        <v>0</v>
      </c>
      <c r="BM230" s="203">
        <v>0</v>
      </c>
      <c r="BN230" s="203">
        <v>0</v>
      </c>
      <c r="BO230" s="208"/>
      <c r="BP230" s="203">
        <v>0</v>
      </c>
      <c r="BQ230" s="203">
        <v>0</v>
      </c>
      <c r="BR230" s="203">
        <v>0</v>
      </c>
      <c r="BS230" s="203">
        <v>0</v>
      </c>
      <c r="BT230" s="203">
        <v>0</v>
      </c>
      <c r="BU230" s="208"/>
      <c r="BV230" s="203">
        <v>0</v>
      </c>
      <c r="BW230" s="203">
        <v>0</v>
      </c>
      <c r="BX230" s="203">
        <v>0</v>
      </c>
      <c r="BY230" s="203">
        <v>0</v>
      </c>
      <c r="BZ230" s="203">
        <v>0</v>
      </c>
      <c r="CA230" s="208"/>
      <c r="CB230" s="203">
        <v>0</v>
      </c>
      <c r="CC230" s="203">
        <v>0</v>
      </c>
      <c r="CD230" s="203">
        <v>0</v>
      </c>
      <c r="CE230" s="203">
        <v>0</v>
      </c>
      <c r="CF230" s="203">
        <v>0</v>
      </c>
      <c r="CG230" s="208"/>
      <c r="CH230" s="203">
        <v>0</v>
      </c>
      <c r="CI230" s="203">
        <v>0</v>
      </c>
      <c r="CJ230" s="203">
        <v>0</v>
      </c>
      <c r="CK230" s="203">
        <v>0</v>
      </c>
      <c r="CL230" s="203">
        <v>0</v>
      </c>
      <c r="CM230" s="208"/>
    </row>
    <row r="231" spans="1:91" ht="12.75" customHeight="1" x14ac:dyDescent="0.2">
      <c r="A231" s="88" t="s">
        <v>125</v>
      </c>
      <c r="B231" s="203">
        <v>0</v>
      </c>
      <c r="C231" s="203">
        <v>0</v>
      </c>
      <c r="D231" s="203">
        <v>0</v>
      </c>
      <c r="E231" s="203">
        <v>0</v>
      </c>
      <c r="F231" s="203">
        <v>0</v>
      </c>
      <c r="G231" s="208"/>
      <c r="H231" s="203">
        <v>0</v>
      </c>
      <c r="I231" s="203">
        <v>0</v>
      </c>
      <c r="J231" s="203">
        <v>0</v>
      </c>
      <c r="K231" s="203">
        <v>0</v>
      </c>
      <c r="L231" s="203">
        <v>0</v>
      </c>
      <c r="M231" s="208"/>
      <c r="N231" s="203">
        <v>0</v>
      </c>
      <c r="O231" s="203">
        <v>0</v>
      </c>
      <c r="P231" s="203">
        <v>0</v>
      </c>
      <c r="Q231" s="203">
        <v>0</v>
      </c>
      <c r="R231" s="203">
        <v>0</v>
      </c>
      <c r="S231" s="208"/>
      <c r="T231" s="203">
        <v>0</v>
      </c>
      <c r="U231" s="203">
        <v>0</v>
      </c>
      <c r="V231" s="203">
        <v>0</v>
      </c>
      <c r="W231" s="203">
        <v>0</v>
      </c>
      <c r="X231" s="203">
        <v>0</v>
      </c>
      <c r="Y231" s="208"/>
      <c r="Z231" s="203">
        <v>0</v>
      </c>
      <c r="AA231" s="203">
        <v>0</v>
      </c>
      <c r="AB231" s="203">
        <v>0</v>
      </c>
      <c r="AC231" s="203">
        <v>0</v>
      </c>
      <c r="AD231" s="203">
        <v>0</v>
      </c>
      <c r="AE231" s="208"/>
      <c r="AF231" s="203">
        <v>0</v>
      </c>
      <c r="AG231" s="203">
        <v>0</v>
      </c>
      <c r="AH231" s="203">
        <v>0</v>
      </c>
      <c r="AI231" s="203">
        <v>0</v>
      </c>
      <c r="AJ231" s="203">
        <v>0</v>
      </c>
      <c r="AK231" s="208"/>
      <c r="AL231" s="203">
        <v>0</v>
      </c>
      <c r="AM231" s="203">
        <v>0</v>
      </c>
      <c r="AN231" s="203">
        <v>0</v>
      </c>
      <c r="AO231" s="203">
        <v>0</v>
      </c>
      <c r="AP231" s="203">
        <v>0</v>
      </c>
      <c r="AQ231" s="208"/>
      <c r="AR231" s="203">
        <v>0</v>
      </c>
      <c r="AS231" s="203">
        <v>0</v>
      </c>
      <c r="AT231" s="203">
        <v>0</v>
      </c>
      <c r="AU231" s="203">
        <v>0</v>
      </c>
      <c r="AV231" s="203">
        <v>0</v>
      </c>
      <c r="AW231" s="208"/>
      <c r="AX231" s="203">
        <v>0</v>
      </c>
      <c r="AY231" s="203">
        <v>0</v>
      </c>
      <c r="AZ231" s="203">
        <v>0</v>
      </c>
      <c r="BA231" s="203">
        <v>0</v>
      </c>
      <c r="BB231" s="203">
        <v>0</v>
      </c>
      <c r="BC231" s="208"/>
      <c r="BD231" s="203">
        <v>0</v>
      </c>
      <c r="BE231" s="203">
        <v>0</v>
      </c>
      <c r="BF231" s="203">
        <v>0</v>
      </c>
      <c r="BG231" s="203">
        <v>0</v>
      </c>
      <c r="BH231" s="203">
        <v>0</v>
      </c>
      <c r="BI231" s="208"/>
      <c r="BJ231" s="203">
        <v>0</v>
      </c>
      <c r="BK231" s="203">
        <v>0</v>
      </c>
      <c r="BL231" s="203">
        <v>0</v>
      </c>
      <c r="BM231" s="203">
        <v>0</v>
      </c>
      <c r="BN231" s="203">
        <v>0</v>
      </c>
      <c r="BO231" s="208"/>
      <c r="BP231" s="203">
        <v>0</v>
      </c>
      <c r="BQ231" s="203">
        <v>0</v>
      </c>
      <c r="BR231" s="203">
        <v>0</v>
      </c>
      <c r="BS231" s="203">
        <v>0</v>
      </c>
      <c r="BT231" s="203">
        <v>0</v>
      </c>
      <c r="BU231" s="208"/>
      <c r="BV231" s="203">
        <v>0</v>
      </c>
      <c r="BW231" s="203">
        <v>0</v>
      </c>
      <c r="BX231" s="203">
        <v>0</v>
      </c>
      <c r="BY231" s="203">
        <v>0</v>
      </c>
      <c r="BZ231" s="203">
        <v>0</v>
      </c>
      <c r="CA231" s="208"/>
      <c r="CB231" s="203">
        <v>0</v>
      </c>
      <c r="CC231" s="203">
        <v>0</v>
      </c>
      <c r="CD231" s="203">
        <v>0</v>
      </c>
      <c r="CE231" s="203">
        <v>0</v>
      </c>
      <c r="CF231" s="203">
        <v>0</v>
      </c>
      <c r="CG231" s="208"/>
      <c r="CH231" s="203">
        <v>0</v>
      </c>
      <c r="CI231" s="203">
        <v>0</v>
      </c>
      <c r="CJ231" s="203">
        <v>0</v>
      </c>
      <c r="CK231" s="203">
        <v>0</v>
      </c>
      <c r="CL231" s="203">
        <v>0</v>
      </c>
      <c r="CM231" s="208"/>
    </row>
    <row r="232" spans="1:91" ht="12.75" customHeight="1" x14ac:dyDescent="0.2">
      <c r="A232" s="88" t="s">
        <v>126</v>
      </c>
      <c r="B232" s="203">
        <v>0</v>
      </c>
      <c r="C232" s="203">
        <v>0</v>
      </c>
      <c r="D232" s="203">
        <v>0</v>
      </c>
      <c r="E232" s="203">
        <v>0</v>
      </c>
      <c r="F232" s="203">
        <v>0</v>
      </c>
      <c r="G232" s="208"/>
      <c r="H232" s="203">
        <v>0</v>
      </c>
      <c r="I232" s="203">
        <v>0</v>
      </c>
      <c r="J232" s="203">
        <v>0</v>
      </c>
      <c r="K232" s="203">
        <v>0</v>
      </c>
      <c r="L232" s="203">
        <v>0</v>
      </c>
      <c r="M232" s="208"/>
      <c r="N232" s="203">
        <v>0</v>
      </c>
      <c r="O232" s="203">
        <v>0</v>
      </c>
      <c r="P232" s="203">
        <v>0</v>
      </c>
      <c r="Q232" s="203">
        <v>0</v>
      </c>
      <c r="R232" s="203">
        <v>0</v>
      </c>
      <c r="S232" s="208"/>
      <c r="T232" s="203">
        <v>0</v>
      </c>
      <c r="U232" s="203">
        <v>0</v>
      </c>
      <c r="V232" s="203">
        <v>0</v>
      </c>
      <c r="W232" s="203">
        <v>0</v>
      </c>
      <c r="X232" s="203">
        <v>0</v>
      </c>
      <c r="Y232" s="208"/>
      <c r="Z232" s="203">
        <v>0</v>
      </c>
      <c r="AA232" s="203">
        <v>0</v>
      </c>
      <c r="AB232" s="203">
        <v>0</v>
      </c>
      <c r="AC232" s="203">
        <v>0</v>
      </c>
      <c r="AD232" s="203">
        <v>0</v>
      </c>
      <c r="AE232" s="208"/>
      <c r="AF232" s="203">
        <v>0</v>
      </c>
      <c r="AG232" s="203">
        <v>0</v>
      </c>
      <c r="AH232" s="203">
        <v>0</v>
      </c>
      <c r="AI232" s="203">
        <v>0</v>
      </c>
      <c r="AJ232" s="203">
        <v>0</v>
      </c>
      <c r="AK232" s="208"/>
      <c r="AL232" s="203">
        <v>0</v>
      </c>
      <c r="AM232" s="203">
        <v>0</v>
      </c>
      <c r="AN232" s="203">
        <v>0</v>
      </c>
      <c r="AO232" s="203">
        <v>0</v>
      </c>
      <c r="AP232" s="203">
        <v>0</v>
      </c>
      <c r="AQ232" s="208"/>
      <c r="AR232" s="203">
        <v>0</v>
      </c>
      <c r="AS232" s="203">
        <v>0</v>
      </c>
      <c r="AT232" s="203">
        <v>0</v>
      </c>
      <c r="AU232" s="203">
        <v>0</v>
      </c>
      <c r="AV232" s="203">
        <v>0</v>
      </c>
      <c r="AW232" s="208"/>
      <c r="AX232" s="203">
        <v>0</v>
      </c>
      <c r="AY232" s="203">
        <v>0</v>
      </c>
      <c r="AZ232" s="203">
        <v>0</v>
      </c>
      <c r="BA232" s="203">
        <v>0</v>
      </c>
      <c r="BB232" s="203">
        <v>0</v>
      </c>
      <c r="BC232" s="208"/>
      <c r="BD232" s="203">
        <v>0</v>
      </c>
      <c r="BE232" s="203">
        <v>0</v>
      </c>
      <c r="BF232" s="203">
        <v>0</v>
      </c>
      <c r="BG232" s="203">
        <v>0</v>
      </c>
      <c r="BH232" s="203">
        <v>0</v>
      </c>
      <c r="BI232" s="208"/>
      <c r="BJ232" s="203">
        <v>0</v>
      </c>
      <c r="BK232" s="203">
        <v>0</v>
      </c>
      <c r="BL232" s="203">
        <v>0</v>
      </c>
      <c r="BM232" s="203">
        <v>0</v>
      </c>
      <c r="BN232" s="203">
        <v>0</v>
      </c>
      <c r="BO232" s="208"/>
      <c r="BP232" s="203">
        <v>0</v>
      </c>
      <c r="BQ232" s="203">
        <v>0</v>
      </c>
      <c r="BR232" s="203">
        <v>0</v>
      </c>
      <c r="BS232" s="203">
        <v>0</v>
      </c>
      <c r="BT232" s="203">
        <v>0</v>
      </c>
      <c r="BU232" s="208"/>
      <c r="BV232" s="203">
        <v>0</v>
      </c>
      <c r="BW232" s="203">
        <v>0</v>
      </c>
      <c r="BX232" s="203">
        <v>0</v>
      </c>
      <c r="BY232" s="203">
        <v>0</v>
      </c>
      <c r="BZ232" s="203">
        <v>0</v>
      </c>
      <c r="CA232" s="208"/>
      <c r="CB232" s="203">
        <v>0</v>
      </c>
      <c r="CC232" s="203">
        <v>0</v>
      </c>
      <c r="CD232" s="203">
        <v>0</v>
      </c>
      <c r="CE232" s="203">
        <v>0</v>
      </c>
      <c r="CF232" s="203">
        <v>0</v>
      </c>
      <c r="CG232" s="208"/>
      <c r="CH232" s="203">
        <v>0</v>
      </c>
      <c r="CI232" s="203">
        <v>0</v>
      </c>
      <c r="CJ232" s="203">
        <v>0</v>
      </c>
      <c r="CK232" s="203">
        <v>0</v>
      </c>
      <c r="CL232" s="203">
        <v>0</v>
      </c>
      <c r="CM232" s="208"/>
    </row>
    <row r="233" spans="1:91" ht="12.75" customHeight="1" x14ac:dyDescent="0.2">
      <c r="A233" s="88" t="s">
        <v>127</v>
      </c>
      <c r="B233" s="203">
        <v>0</v>
      </c>
      <c r="C233" s="203">
        <v>0</v>
      </c>
      <c r="D233" s="203">
        <v>0</v>
      </c>
      <c r="E233" s="203">
        <v>0</v>
      </c>
      <c r="F233" s="203">
        <v>0</v>
      </c>
      <c r="G233" s="208"/>
      <c r="H233" s="203">
        <v>0</v>
      </c>
      <c r="I233" s="203">
        <v>0</v>
      </c>
      <c r="J233" s="203">
        <v>0</v>
      </c>
      <c r="K233" s="203">
        <v>0</v>
      </c>
      <c r="L233" s="203">
        <v>0</v>
      </c>
      <c r="M233" s="208"/>
      <c r="N233" s="203">
        <v>0</v>
      </c>
      <c r="O233" s="203">
        <v>0</v>
      </c>
      <c r="P233" s="203">
        <v>0</v>
      </c>
      <c r="Q233" s="203">
        <v>0</v>
      </c>
      <c r="R233" s="203">
        <v>0</v>
      </c>
      <c r="S233" s="208"/>
      <c r="T233" s="203">
        <v>0</v>
      </c>
      <c r="U233" s="203">
        <v>0</v>
      </c>
      <c r="V233" s="203">
        <v>0</v>
      </c>
      <c r="W233" s="203">
        <v>0</v>
      </c>
      <c r="X233" s="203">
        <v>0</v>
      </c>
      <c r="Y233" s="208"/>
      <c r="Z233" s="203">
        <v>0</v>
      </c>
      <c r="AA233" s="203">
        <v>0</v>
      </c>
      <c r="AB233" s="203">
        <v>0</v>
      </c>
      <c r="AC233" s="203">
        <v>0</v>
      </c>
      <c r="AD233" s="203">
        <v>0</v>
      </c>
      <c r="AE233" s="208"/>
      <c r="AF233" s="203">
        <v>0</v>
      </c>
      <c r="AG233" s="203">
        <v>0</v>
      </c>
      <c r="AH233" s="203">
        <v>0</v>
      </c>
      <c r="AI233" s="203">
        <v>0</v>
      </c>
      <c r="AJ233" s="203">
        <v>0</v>
      </c>
      <c r="AK233" s="208"/>
      <c r="AL233" s="203">
        <v>0</v>
      </c>
      <c r="AM233" s="203">
        <v>0</v>
      </c>
      <c r="AN233" s="203">
        <v>0</v>
      </c>
      <c r="AO233" s="203">
        <v>0</v>
      </c>
      <c r="AP233" s="203">
        <v>0</v>
      </c>
      <c r="AQ233" s="208"/>
      <c r="AR233" s="203">
        <v>0</v>
      </c>
      <c r="AS233" s="203">
        <v>0</v>
      </c>
      <c r="AT233" s="203">
        <v>0</v>
      </c>
      <c r="AU233" s="203">
        <v>0</v>
      </c>
      <c r="AV233" s="203">
        <v>0</v>
      </c>
      <c r="AW233" s="208"/>
      <c r="AX233" s="203">
        <v>0</v>
      </c>
      <c r="AY233" s="203">
        <v>0</v>
      </c>
      <c r="AZ233" s="203">
        <v>0</v>
      </c>
      <c r="BA233" s="203">
        <v>0</v>
      </c>
      <c r="BB233" s="203">
        <v>0</v>
      </c>
      <c r="BC233" s="208"/>
      <c r="BD233" s="203">
        <v>0</v>
      </c>
      <c r="BE233" s="203">
        <v>0</v>
      </c>
      <c r="BF233" s="203">
        <v>0</v>
      </c>
      <c r="BG233" s="203">
        <v>0</v>
      </c>
      <c r="BH233" s="203">
        <v>0</v>
      </c>
      <c r="BI233" s="208"/>
      <c r="BJ233" s="203">
        <v>0</v>
      </c>
      <c r="BK233" s="203">
        <v>0</v>
      </c>
      <c r="BL233" s="203">
        <v>0</v>
      </c>
      <c r="BM233" s="203">
        <v>0</v>
      </c>
      <c r="BN233" s="203">
        <v>0</v>
      </c>
      <c r="BO233" s="208"/>
      <c r="BP233" s="203">
        <v>0</v>
      </c>
      <c r="BQ233" s="203">
        <v>0</v>
      </c>
      <c r="BR233" s="203">
        <v>0</v>
      </c>
      <c r="BS233" s="203">
        <v>0</v>
      </c>
      <c r="BT233" s="203">
        <v>0</v>
      </c>
      <c r="BU233" s="208"/>
      <c r="BV233" s="203">
        <v>0</v>
      </c>
      <c r="BW233" s="203">
        <v>0</v>
      </c>
      <c r="BX233" s="203">
        <v>0</v>
      </c>
      <c r="BY233" s="203">
        <v>0</v>
      </c>
      <c r="BZ233" s="203">
        <v>0</v>
      </c>
      <c r="CA233" s="208"/>
      <c r="CB233" s="203">
        <v>0</v>
      </c>
      <c r="CC233" s="203">
        <v>0</v>
      </c>
      <c r="CD233" s="203">
        <v>0</v>
      </c>
      <c r="CE233" s="203">
        <v>0</v>
      </c>
      <c r="CF233" s="203">
        <v>0</v>
      </c>
      <c r="CG233" s="208"/>
      <c r="CH233" s="203">
        <v>0</v>
      </c>
      <c r="CI233" s="203">
        <v>0</v>
      </c>
      <c r="CJ233" s="203">
        <v>0</v>
      </c>
      <c r="CK233" s="203">
        <v>0</v>
      </c>
      <c r="CL233" s="203">
        <v>0</v>
      </c>
      <c r="CM233" s="208"/>
    </row>
    <row r="234" spans="1:91" ht="12.75" customHeight="1" x14ac:dyDescent="0.2">
      <c r="A234" s="202" t="s">
        <v>34</v>
      </c>
      <c r="B234" s="203">
        <v>0</v>
      </c>
      <c r="C234" s="203">
        <v>0</v>
      </c>
      <c r="D234" s="203">
        <v>0</v>
      </c>
      <c r="E234" s="203">
        <v>0</v>
      </c>
      <c r="F234" s="203">
        <v>0</v>
      </c>
      <c r="G234" s="208"/>
      <c r="H234" s="203">
        <v>0</v>
      </c>
      <c r="I234" s="203">
        <v>0</v>
      </c>
      <c r="J234" s="203">
        <v>0</v>
      </c>
      <c r="K234" s="203">
        <v>0</v>
      </c>
      <c r="L234" s="203">
        <v>0</v>
      </c>
      <c r="M234" s="208"/>
      <c r="N234" s="203">
        <v>0</v>
      </c>
      <c r="O234" s="203">
        <v>0</v>
      </c>
      <c r="P234" s="203">
        <v>0</v>
      </c>
      <c r="Q234" s="203">
        <v>0</v>
      </c>
      <c r="R234" s="203">
        <v>0</v>
      </c>
      <c r="S234" s="208"/>
      <c r="T234" s="203">
        <v>0</v>
      </c>
      <c r="U234" s="203">
        <v>0</v>
      </c>
      <c r="V234" s="203">
        <v>0</v>
      </c>
      <c r="W234" s="203">
        <v>0</v>
      </c>
      <c r="X234" s="203">
        <v>0</v>
      </c>
      <c r="Y234" s="208"/>
      <c r="Z234" s="203">
        <v>0</v>
      </c>
      <c r="AA234" s="203">
        <v>0</v>
      </c>
      <c r="AB234" s="203">
        <v>0</v>
      </c>
      <c r="AC234" s="203">
        <v>0</v>
      </c>
      <c r="AD234" s="203">
        <v>0</v>
      </c>
      <c r="AE234" s="208"/>
      <c r="AF234" s="203">
        <v>0</v>
      </c>
      <c r="AG234" s="203">
        <v>0</v>
      </c>
      <c r="AH234" s="203">
        <v>0</v>
      </c>
      <c r="AI234" s="203">
        <v>0</v>
      </c>
      <c r="AJ234" s="203">
        <v>0</v>
      </c>
      <c r="AK234" s="208"/>
      <c r="AL234" s="203">
        <v>0</v>
      </c>
      <c r="AM234" s="203">
        <v>0</v>
      </c>
      <c r="AN234" s="203">
        <v>0</v>
      </c>
      <c r="AO234" s="203">
        <v>0</v>
      </c>
      <c r="AP234" s="203">
        <v>0</v>
      </c>
      <c r="AQ234" s="208"/>
      <c r="AR234" s="203">
        <v>0</v>
      </c>
      <c r="AS234" s="203">
        <v>0</v>
      </c>
      <c r="AT234" s="203">
        <v>0</v>
      </c>
      <c r="AU234" s="203">
        <v>0</v>
      </c>
      <c r="AV234" s="203">
        <v>0</v>
      </c>
      <c r="AW234" s="208"/>
      <c r="AX234" s="203">
        <v>0</v>
      </c>
      <c r="AY234" s="203">
        <v>0</v>
      </c>
      <c r="AZ234" s="203">
        <v>0</v>
      </c>
      <c r="BA234" s="203">
        <v>0</v>
      </c>
      <c r="BB234" s="203">
        <v>0</v>
      </c>
      <c r="BC234" s="208"/>
      <c r="BD234" s="203">
        <v>0</v>
      </c>
      <c r="BE234" s="203">
        <v>0</v>
      </c>
      <c r="BF234" s="203">
        <v>0</v>
      </c>
      <c r="BG234" s="203">
        <v>0</v>
      </c>
      <c r="BH234" s="203">
        <v>0</v>
      </c>
      <c r="BI234" s="208"/>
      <c r="BJ234" s="203">
        <v>0</v>
      </c>
      <c r="BK234" s="203">
        <v>0</v>
      </c>
      <c r="BL234" s="203">
        <v>0</v>
      </c>
      <c r="BM234" s="203">
        <v>0</v>
      </c>
      <c r="BN234" s="203">
        <v>0</v>
      </c>
      <c r="BO234" s="208"/>
      <c r="BP234" s="203">
        <v>0</v>
      </c>
      <c r="BQ234" s="203">
        <v>0</v>
      </c>
      <c r="BR234" s="203">
        <v>0</v>
      </c>
      <c r="BS234" s="203">
        <v>0</v>
      </c>
      <c r="BT234" s="203">
        <v>0</v>
      </c>
      <c r="BU234" s="208"/>
      <c r="BV234" s="203">
        <v>0</v>
      </c>
      <c r="BW234" s="203">
        <v>0</v>
      </c>
      <c r="BX234" s="203">
        <v>0</v>
      </c>
      <c r="BY234" s="203">
        <v>0</v>
      </c>
      <c r="BZ234" s="203">
        <v>0</v>
      </c>
      <c r="CA234" s="208"/>
      <c r="CB234" s="203">
        <v>0</v>
      </c>
      <c r="CC234" s="203">
        <v>0</v>
      </c>
      <c r="CD234" s="203">
        <v>0</v>
      </c>
      <c r="CE234" s="203">
        <v>0</v>
      </c>
      <c r="CF234" s="203">
        <v>0</v>
      </c>
      <c r="CG234" s="208"/>
      <c r="CH234" s="203">
        <v>0</v>
      </c>
      <c r="CI234" s="203">
        <v>0</v>
      </c>
      <c r="CJ234" s="203">
        <v>0</v>
      </c>
      <c r="CK234" s="203">
        <v>0</v>
      </c>
      <c r="CL234" s="203">
        <v>0</v>
      </c>
      <c r="CM234" s="208"/>
    </row>
    <row r="235" spans="1:91" ht="12.75" customHeight="1" x14ac:dyDescent="0.2">
      <c r="A235" s="202" t="s">
        <v>128</v>
      </c>
      <c r="B235" s="203">
        <v>0</v>
      </c>
      <c r="C235" s="203">
        <v>0</v>
      </c>
      <c r="D235" s="203">
        <v>0</v>
      </c>
      <c r="E235" s="203">
        <v>0</v>
      </c>
      <c r="F235" s="203">
        <v>0</v>
      </c>
      <c r="G235" s="208"/>
      <c r="H235" s="203">
        <v>0</v>
      </c>
      <c r="I235" s="203">
        <v>0</v>
      </c>
      <c r="J235" s="203">
        <v>0</v>
      </c>
      <c r="K235" s="203">
        <v>0</v>
      </c>
      <c r="L235" s="203">
        <v>0</v>
      </c>
      <c r="M235" s="208"/>
      <c r="N235" s="203">
        <v>0</v>
      </c>
      <c r="O235" s="203">
        <v>0</v>
      </c>
      <c r="P235" s="203">
        <v>0</v>
      </c>
      <c r="Q235" s="203">
        <v>0</v>
      </c>
      <c r="R235" s="203">
        <v>0</v>
      </c>
      <c r="S235" s="208"/>
      <c r="T235" s="203">
        <v>0</v>
      </c>
      <c r="U235" s="203">
        <v>0</v>
      </c>
      <c r="V235" s="203">
        <v>0</v>
      </c>
      <c r="W235" s="203">
        <v>0</v>
      </c>
      <c r="X235" s="203">
        <v>0</v>
      </c>
      <c r="Y235" s="208"/>
      <c r="Z235" s="203">
        <v>0</v>
      </c>
      <c r="AA235" s="203">
        <v>0</v>
      </c>
      <c r="AB235" s="203">
        <v>0</v>
      </c>
      <c r="AC235" s="203">
        <v>0</v>
      </c>
      <c r="AD235" s="203">
        <v>0</v>
      </c>
      <c r="AE235" s="208"/>
      <c r="AF235" s="203">
        <v>0</v>
      </c>
      <c r="AG235" s="203">
        <v>0</v>
      </c>
      <c r="AH235" s="203">
        <v>0</v>
      </c>
      <c r="AI235" s="203">
        <v>0</v>
      </c>
      <c r="AJ235" s="203">
        <v>0</v>
      </c>
      <c r="AK235" s="208"/>
      <c r="AL235" s="203">
        <v>0</v>
      </c>
      <c r="AM235" s="203">
        <v>0</v>
      </c>
      <c r="AN235" s="203">
        <v>0</v>
      </c>
      <c r="AO235" s="203">
        <v>0</v>
      </c>
      <c r="AP235" s="203">
        <v>0</v>
      </c>
      <c r="AQ235" s="208"/>
      <c r="AR235" s="203">
        <v>0</v>
      </c>
      <c r="AS235" s="203">
        <v>0</v>
      </c>
      <c r="AT235" s="203">
        <v>0</v>
      </c>
      <c r="AU235" s="203">
        <v>0</v>
      </c>
      <c r="AV235" s="203">
        <v>0</v>
      </c>
      <c r="AW235" s="208"/>
      <c r="AX235" s="203">
        <v>0</v>
      </c>
      <c r="AY235" s="203">
        <v>0</v>
      </c>
      <c r="AZ235" s="203">
        <v>0</v>
      </c>
      <c r="BA235" s="203">
        <v>0</v>
      </c>
      <c r="BB235" s="203">
        <v>0</v>
      </c>
      <c r="BC235" s="208"/>
      <c r="BD235" s="203">
        <v>0</v>
      </c>
      <c r="BE235" s="203">
        <v>0</v>
      </c>
      <c r="BF235" s="203">
        <v>0</v>
      </c>
      <c r="BG235" s="203">
        <v>0</v>
      </c>
      <c r="BH235" s="203">
        <v>0</v>
      </c>
      <c r="BI235" s="208"/>
      <c r="BJ235" s="203">
        <v>0</v>
      </c>
      <c r="BK235" s="203">
        <v>0</v>
      </c>
      <c r="BL235" s="203">
        <v>0</v>
      </c>
      <c r="BM235" s="203">
        <v>0</v>
      </c>
      <c r="BN235" s="203">
        <v>0</v>
      </c>
      <c r="BO235" s="208"/>
      <c r="BP235" s="203">
        <v>0</v>
      </c>
      <c r="BQ235" s="203">
        <v>0</v>
      </c>
      <c r="BR235" s="203">
        <v>0</v>
      </c>
      <c r="BS235" s="203">
        <v>0</v>
      </c>
      <c r="BT235" s="203">
        <v>0</v>
      </c>
      <c r="BU235" s="208"/>
      <c r="BV235" s="203">
        <v>0</v>
      </c>
      <c r="BW235" s="203">
        <v>0</v>
      </c>
      <c r="BX235" s="203">
        <v>0</v>
      </c>
      <c r="BY235" s="203">
        <v>0</v>
      </c>
      <c r="BZ235" s="203">
        <v>0</v>
      </c>
      <c r="CA235" s="208"/>
      <c r="CB235" s="203">
        <v>0</v>
      </c>
      <c r="CC235" s="203">
        <v>0</v>
      </c>
      <c r="CD235" s="203">
        <v>0</v>
      </c>
      <c r="CE235" s="203">
        <v>0</v>
      </c>
      <c r="CF235" s="203">
        <v>0</v>
      </c>
      <c r="CG235" s="208"/>
      <c r="CH235" s="203">
        <v>0</v>
      </c>
      <c r="CI235" s="203">
        <v>0</v>
      </c>
      <c r="CJ235" s="203">
        <v>0</v>
      </c>
      <c r="CK235" s="203">
        <v>0</v>
      </c>
      <c r="CL235" s="203">
        <v>0</v>
      </c>
      <c r="CM235" s="208"/>
    </row>
    <row r="236" spans="1:91" ht="12.75" customHeight="1" x14ac:dyDescent="0.2">
      <c r="A236" s="201" t="s">
        <v>41</v>
      </c>
      <c r="B236" s="203">
        <v>0</v>
      </c>
      <c r="C236" s="203">
        <v>0</v>
      </c>
      <c r="D236" s="203">
        <v>0</v>
      </c>
      <c r="E236" s="203">
        <v>0</v>
      </c>
      <c r="F236" s="203">
        <v>0</v>
      </c>
      <c r="G236" s="208"/>
      <c r="H236" s="203">
        <v>0</v>
      </c>
      <c r="I236" s="203">
        <v>0</v>
      </c>
      <c r="J236" s="203">
        <v>0</v>
      </c>
      <c r="K236" s="203">
        <v>0</v>
      </c>
      <c r="L236" s="203">
        <v>0</v>
      </c>
      <c r="M236" s="208"/>
      <c r="N236" s="203">
        <v>0</v>
      </c>
      <c r="O236" s="203">
        <v>0</v>
      </c>
      <c r="P236" s="203">
        <v>0</v>
      </c>
      <c r="Q236" s="203">
        <v>0</v>
      </c>
      <c r="R236" s="203">
        <v>0</v>
      </c>
      <c r="S236" s="208"/>
      <c r="T236" s="203">
        <v>0</v>
      </c>
      <c r="U236" s="203">
        <v>0</v>
      </c>
      <c r="V236" s="203">
        <v>0</v>
      </c>
      <c r="W236" s="203">
        <v>0</v>
      </c>
      <c r="X236" s="203">
        <v>0</v>
      </c>
      <c r="Y236" s="208"/>
      <c r="Z236" s="203">
        <v>0</v>
      </c>
      <c r="AA236" s="203">
        <v>0</v>
      </c>
      <c r="AB236" s="203">
        <v>0</v>
      </c>
      <c r="AC236" s="203">
        <v>0</v>
      </c>
      <c r="AD236" s="203">
        <v>0</v>
      </c>
      <c r="AE236" s="208"/>
      <c r="AF236" s="203">
        <v>0</v>
      </c>
      <c r="AG236" s="203">
        <v>0</v>
      </c>
      <c r="AH236" s="203">
        <v>0</v>
      </c>
      <c r="AI236" s="203">
        <v>0</v>
      </c>
      <c r="AJ236" s="203">
        <v>0</v>
      </c>
      <c r="AK236" s="208"/>
      <c r="AL236" s="203">
        <v>0</v>
      </c>
      <c r="AM236" s="203">
        <v>0</v>
      </c>
      <c r="AN236" s="203">
        <v>0</v>
      </c>
      <c r="AO236" s="203">
        <v>0</v>
      </c>
      <c r="AP236" s="203">
        <v>0</v>
      </c>
      <c r="AQ236" s="208"/>
      <c r="AR236" s="203">
        <v>0</v>
      </c>
      <c r="AS236" s="203">
        <v>0</v>
      </c>
      <c r="AT236" s="203">
        <v>0</v>
      </c>
      <c r="AU236" s="203">
        <v>0</v>
      </c>
      <c r="AV236" s="203">
        <v>0</v>
      </c>
      <c r="AW236" s="208"/>
      <c r="AX236" s="203">
        <v>0</v>
      </c>
      <c r="AY236" s="203">
        <v>0</v>
      </c>
      <c r="AZ236" s="203">
        <v>0</v>
      </c>
      <c r="BA236" s="203">
        <v>0</v>
      </c>
      <c r="BB236" s="203">
        <v>0</v>
      </c>
      <c r="BC236" s="208"/>
      <c r="BD236" s="203">
        <v>0</v>
      </c>
      <c r="BE236" s="203">
        <v>0</v>
      </c>
      <c r="BF236" s="203">
        <v>0</v>
      </c>
      <c r="BG236" s="203">
        <v>0</v>
      </c>
      <c r="BH236" s="203">
        <v>0</v>
      </c>
      <c r="BI236" s="208"/>
      <c r="BJ236" s="203">
        <v>0</v>
      </c>
      <c r="BK236" s="203">
        <v>0</v>
      </c>
      <c r="BL236" s="203">
        <v>0</v>
      </c>
      <c r="BM236" s="203">
        <v>0</v>
      </c>
      <c r="BN236" s="203">
        <v>0</v>
      </c>
      <c r="BO236" s="208"/>
      <c r="BP236" s="203">
        <v>0</v>
      </c>
      <c r="BQ236" s="203">
        <v>0</v>
      </c>
      <c r="BR236" s="203">
        <v>0</v>
      </c>
      <c r="BS236" s="203">
        <v>0</v>
      </c>
      <c r="BT236" s="203">
        <v>0</v>
      </c>
      <c r="BU236" s="208"/>
      <c r="BV236" s="203">
        <v>0</v>
      </c>
      <c r="BW236" s="203">
        <v>0</v>
      </c>
      <c r="BX236" s="203">
        <v>0</v>
      </c>
      <c r="BY236" s="203">
        <v>0</v>
      </c>
      <c r="BZ236" s="203">
        <v>0</v>
      </c>
      <c r="CA236" s="208"/>
      <c r="CB236" s="203">
        <v>0</v>
      </c>
      <c r="CC236" s="203">
        <v>0</v>
      </c>
      <c r="CD236" s="203">
        <v>0</v>
      </c>
      <c r="CE236" s="203">
        <v>0</v>
      </c>
      <c r="CF236" s="203">
        <v>0</v>
      </c>
      <c r="CG236" s="208"/>
      <c r="CH236" s="203">
        <v>0</v>
      </c>
      <c r="CI236" s="203">
        <v>0</v>
      </c>
      <c r="CJ236" s="203">
        <v>0</v>
      </c>
      <c r="CK236" s="203">
        <v>0</v>
      </c>
      <c r="CL236" s="203">
        <v>0</v>
      </c>
      <c r="CM236" s="208"/>
    </row>
    <row r="237" spans="1:91" ht="12.75" customHeight="1" x14ac:dyDescent="0.2">
      <c r="A237" s="201" t="s">
        <v>30</v>
      </c>
      <c r="B237" s="203">
        <v>0</v>
      </c>
      <c r="C237" s="203">
        <v>0</v>
      </c>
      <c r="D237" s="203">
        <v>0</v>
      </c>
      <c r="E237" s="203">
        <v>0</v>
      </c>
      <c r="F237" s="203">
        <v>0</v>
      </c>
      <c r="G237" s="208"/>
      <c r="H237" s="203">
        <v>0</v>
      </c>
      <c r="I237" s="203">
        <v>0</v>
      </c>
      <c r="J237" s="203">
        <v>0</v>
      </c>
      <c r="K237" s="203">
        <v>0</v>
      </c>
      <c r="L237" s="203">
        <v>0</v>
      </c>
      <c r="M237" s="208"/>
      <c r="N237" s="203">
        <v>0</v>
      </c>
      <c r="O237" s="203">
        <v>0</v>
      </c>
      <c r="P237" s="203">
        <v>0</v>
      </c>
      <c r="Q237" s="203">
        <v>0</v>
      </c>
      <c r="R237" s="203">
        <v>0</v>
      </c>
      <c r="S237" s="208"/>
      <c r="T237" s="203">
        <v>0</v>
      </c>
      <c r="U237" s="203">
        <v>0</v>
      </c>
      <c r="V237" s="203">
        <v>0</v>
      </c>
      <c r="W237" s="203">
        <v>0</v>
      </c>
      <c r="X237" s="203">
        <v>0</v>
      </c>
      <c r="Y237" s="208"/>
      <c r="Z237" s="203">
        <v>0</v>
      </c>
      <c r="AA237" s="203">
        <v>0</v>
      </c>
      <c r="AB237" s="203">
        <v>0</v>
      </c>
      <c r="AC237" s="203">
        <v>0</v>
      </c>
      <c r="AD237" s="203">
        <v>0</v>
      </c>
      <c r="AE237" s="208"/>
      <c r="AF237" s="203">
        <v>0</v>
      </c>
      <c r="AG237" s="203">
        <v>0</v>
      </c>
      <c r="AH237" s="203">
        <v>0</v>
      </c>
      <c r="AI237" s="203">
        <v>0</v>
      </c>
      <c r="AJ237" s="203">
        <v>0</v>
      </c>
      <c r="AK237" s="208"/>
      <c r="AL237" s="203">
        <v>0</v>
      </c>
      <c r="AM237" s="203">
        <v>0</v>
      </c>
      <c r="AN237" s="203">
        <v>0</v>
      </c>
      <c r="AO237" s="203">
        <v>0</v>
      </c>
      <c r="AP237" s="203">
        <v>0</v>
      </c>
      <c r="AQ237" s="208"/>
      <c r="AR237" s="203">
        <v>0</v>
      </c>
      <c r="AS237" s="203">
        <v>0</v>
      </c>
      <c r="AT237" s="203">
        <v>0</v>
      </c>
      <c r="AU237" s="203">
        <v>0</v>
      </c>
      <c r="AV237" s="203">
        <v>0</v>
      </c>
      <c r="AW237" s="208"/>
      <c r="AX237" s="203">
        <v>0</v>
      </c>
      <c r="AY237" s="203">
        <v>0</v>
      </c>
      <c r="AZ237" s="203">
        <v>0</v>
      </c>
      <c r="BA237" s="203">
        <v>0</v>
      </c>
      <c r="BB237" s="203">
        <v>0</v>
      </c>
      <c r="BC237" s="208"/>
      <c r="BD237" s="203">
        <v>0</v>
      </c>
      <c r="BE237" s="203">
        <v>0</v>
      </c>
      <c r="BF237" s="203">
        <v>0</v>
      </c>
      <c r="BG237" s="203">
        <v>0</v>
      </c>
      <c r="BH237" s="203">
        <v>0</v>
      </c>
      <c r="BI237" s="208"/>
      <c r="BJ237" s="203">
        <v>0</v>
      </c>
      <c r="BK237" s="203">
        <v>0</v>
      </c>
      <c r="BL237" s="203">
        <v>0</v>
      </c>
      <c r="BM237" s="203">
        <v>0</v>
      </c>
      <c r="BN237" s="203">
        <v>0</v>
      </c>
      <c r="BO237" s="208"/>
      <c r="BP237" s="203">
        <v>0</v>
      </c>
      <c r="BQ237" s="203">
        <v>0</v>
      </c>
      <c r="BR237" s="203">
        <v>0</v>
      </c>
      <c r="BS237" s="203">
        <v>0</v>
      </c>
      <c r="BT237" s="203">
        <v>0</v>
      </c>
      <c r="BU237" s="208"/>
      <c r="BV237" s="203">
        <v>0</v>
      </c>
      <c r="BW237" s="203">
        <v>0</v>
      </c>
      <c r="BX237" s="203">
        <v>0</v>
      </c>
      <c r="BY237" s="203">
        <v>0</v>
      </c>
      <c r="BZ237" s="203">
        <v>0</v>
      </c>
      <c r="CA237" s="208"/>
      <c r="CB237" s="203">
        <v>0</v>
      </c>
      <c r="CC237" s="203">
        <v>0</v>
      </c>
      <c r="CD237" s="203">
        <v>0</v>
      </c>
      <c r="CE237" s="203">
        <v>0</v>
      </c>
      <c r="CF237" s="203">
        <v>0</v>
      </c>
      <c r="CG237" s="208"/>
      <c r="CH237" s="203">
        <v>0</v>
      </c>
      <c r="CI237" s="203">
        <v>0</v>
      </c>
      <c r="CJ237" s="203">
        <v>0</v>
      </c>
      <c r="CK237" s="203">
        <v>0</v>
      </c>
      <c r="CL237" s="203">
        <v>0</v>
      </c>
      <c r="CM237" s="208"/>
    </row>
    <row r="238" spans="1:91" ht="12.75" customHeight="1" x14ac:dyDescent="0.2">
      <c r="A238" s="201" t="s">
        <v>129</v>
      </c>
      <c r="B238" s="203">
        <v>0</v>
      </c>
      <c r="C238" s="203">
        <v>0</v>
      </c>
      <c r="D238" s="203">
        <v>0</v>
      </c>
      <c r="E238" s="203">
        <v>0</v>
      </c>
      <c r="F238" s="203">
        <v>0</v>
      </c>
      <c r="G238" s="208"/>
      <c r="H238" s="203">
        <v>0</v>
      </c>
      <c r="I238" s="203">
        <v>0</v>
      </c>
      <c r="J238" s="203">
        <v>0</v>
      </c>
      <c r="K238" s="203">
        <v>0</v>
      </c>
      <c r="L238" s="203">
        <v>0</v>
      </c>
      <c r="M238" s="208"/>
      <c r="N238" s="203">
        <v>0</v>
      </c>
      <c r="O238" s="203">
        <v>0</v>
      </c>
      <c r="P238" s="203">
        <v>0</v>
      </c>
      <c r="Q238" s="203">
        <v>0</v>
      </c>
      <c r="R238" s="203">
        <v>0</v>
      </c>
      <c r="S238" s="208"/>
      <c r="T238" s="203">
        <v>0</v>
      </c>
      <c r="U238" s="203">
        <v>0</v>
      </c>
      <c r="V238" s="203">
        <v>0</v>
      </c>
      <c r="W238" s="203">
        <v>0</v>
      </c>
      <c r="X238" s="203">
        <v>0</v>
      </c>
      <c r="Y238" s="208"/>
      <c r="Z238" s="203">
        <v>0</v>
      </c>
      <c r="AA238" s="203">
        <v>0</v>
      </c>
      <c r="AB238" s="203">
        <v>0</v>
      </c>
      <c r="AC238" s="203">
        <v>0</v>
      </c>
      <c r="AD238" s="203">
        <v>0</v>
      </c>
      <c r="AE238" s="208"/>
      <c r="AF238" s="203">
        <v>0</v>
      </c>
      <c r="AG238" s="203">
        <v>0</v>
      </c>
      <c r="AH238" s="203">
        <v>0</v>
      </c>
      <c r="AI238" s="203">
        <v>0</v>
      </c>
      <c r="AJ238" s="203">
        <v>0</v>
      </c>
      <c r="AK238" s="208"/>
      <c r="AL238" s="203">
        <v>0</v>
      </c>
      <c r="AM238" s="203">
        <v>0</v>
      </c>
      <c r="AN238" s="203">
        <v>0</v>
      </c>
      <c r="AO238" s="203">
        <v>0</v>
      </c>
      <c r="AP238" s="203">
        <v>0</v>
      </c>
      <c r="AQ238" s="208"/>
      <c r="AR238" s="203">
        <v>0</v>
      </c>
      <c r="AS238" s="203">
        <v>0</v>
      </c>
      <c r="AT238" s="203">
        <v>0</v>
      </c>
      <c r="AU238" s="203">
        <v>0</v>
      </c>
      <c r="AV238" s="203">
        <v>0</v>
      </c>
      <c r="AW238" s="208"/>
      <c r="AX238" s="203">
        <v>0</v>
      </c>
      <c r="AY238" s="203">
        <v>0</v>
      </c>
      <c r="AZ238" s="203">
        <v>0</v>
      </c>
      <c r="BA238" s="203">
        <v>0</v>
      </c>
      <c r="BB238" s="203">
        <v>0</v>
      </c>
      <c r="BC238" s="208"/>
      <c r="BD238" s="203">
        <v>0</v>
      </c>
      <c r="BE238" s="203">
        <v>0</v>
      </c>
      <c r="BF238" s="203">
        <v>0</v>
      </c>
      <c r="BG238" s="203">
        <v>0</v>
      </c>
      <c r="BH238" s="203">
        <v>0</v>
      </c>
      <c r="BI238" s="208"/>
      <c r="BJ238" s="203">
        <v>0</v>
      </c>
      <c r="BK238" s="203">
        <v>0</v>
      </c>
      <c r="BL238" s="203">
        <v>0</v>
      </c>
      <c r="BM238" s="203">
        <v>0</v>
      </c>
      <c r="BN238" s="203">
        <v>0</v>
      </c>
      <c r="BO238" s="208"/>
      <c r="BP238" s="203">
        <v>0</v>
      </c>
      <c r="BQ238" s="203">
        <v>0</v>
      </c>
      <c r="BR238" s="203">
        <v>0</v>
      </c>
      <c r="BS238" s="203">
        <v>0</v>
      </c>
      <c r="BT238" s="203">
        <v>0</v>
      </c>
      <c r="BU238" s="208"/>
      <c r="BV238" s="203">
        <v>0</v>
      </c>
      <c r="BW238" s="203">
        <v>0</v>
      </c>
      <c r="BX238" s="203">
        <v>0</v>
      </c>
      <c r="BY238" s="203">
        <v>0</v>
      </c>
      <c r="BZ238" s="203">
        <v>0</v>
      </c>
      <c r="CA238" s="208"/>
      <c r="CB238" s="203">
        <v>0</v>
      </c>
      <c r="CC238" s="203">
        <v>0</v>
      </c>
      <c r="CD238" s="203">
        <v>0</v>
      </c>
      <c r="CE238" s="203">
        <v>0</v>
      </c>
      <c r="CF238" s="203">
        <v>0</v>
      </c>
      <c r="CG238" s="208"/>
      <c r="CH238" s="203">
        <v>0</v>
      </c>
      <c r="CI238" s="203">
        <v>0</v>
      </c>
      <c r="CJ238" s="203">
        <v>0</v>
      </c>
      <c r="CK238" s="203">
        <v>0</v>
      </c>
      <c r="CL238" s="203">
        <v>0</v>
      </c>
      <c r="CM238" s="208"/>
    </row>
    <row r="239" spans="1:91" ht="12.75" customHeight="1" x14ac:dyDescent="0.2">
      <c r="A239" s="201" t="s">
        <v>113</v>
      </c>
      <c r="B239" s="203">
        <v>0</v>
      </c>
      <c r="C239" s="203">
        <v>0</v>
      </c>
      <c r="D239" s="203">
        <v>0</v>
      </c>
      <c r="E239" s="203">
        <v>0</v>
      </c>
      <c r="F239" s="203">
        <v>0</v>
      </c>
      <c r="G239" s="208"/>
      <c r="H239" s="203">
        <v>0</v>
      </c>
      <c r="I239" s="203">
        <v>0</v>
      </c>
      <c r="J239" s="203">
        <v>0</v>
      </c>
      <c r="K239" s="203">
        <v>0</v>
      </c>
      <c r="L239" s="203">
        <v>0</v>
      </c>
      <c r="M239" s="208"/>
      <c r="N239" s="203">
        <v>0</v>
      </c>
      <c r="O239" s="203">
        <v>0</v>
      </c>
      <c r="P239" s="203">
        <v>0</v>
      </c>
      <c r="Q239" s="203">
        <v>0</v>
      </c>
      <c r="R239" s="203">
        <v>0</v>
      </c>
      <c r="S239" s="208"/>
      <c r="T239" s="203">
        <v>0</v>
      </c>
      <c r="U239" s="203">
        <v>0</v>
      </c>
      <c r="V239" s="203">
        <v>0</v>
      </c>
      <c r="W239" s="203">
        <v>0</v>
      </c>
      <c r="X239" s="203">
        <v>0</v>
      </c>
      <c r="Y239" s="208"/>
      <c r="Z239" s="203">
        <v>0</v>
      </c>
      <c r="AA239" s="203">
        <v>0</v>
      </c>
      <c r="AB239" s="203">
        <v>0</v>
      </c>
      <c r="AC239" s="203">
        <v>0</v>
      </c>
      <c r="AD239" s="203">
        <v>0</v>
      </c>
      <c r="AE239" s="208"/>
      <c r="AF239" s="203">
        <v>0</v>
      </c>
      <c r="AG239" s="203">
        <v>0</v>
      </c>
      <c r="AH239" s="203">
        <v>0</v>
      </c>
      <c r="AI239" s="203">
        <v>0</v>
      </c>
      <c r="AJ239" s="203">
        <v>0</v>
      </c>
      <c r="AK239" s="208"/>
      <c r="AL239" s="203">
        <v>0</v>
      </c>
      <c r="AM239" s="203">
        <v>0</v>
      </c>
      <c r="AN239" s="203">
        <v>0</v>
      </c>
      <c r="AO239" s="203">
        <v>0</v>
      </c>
      <c r="AP239" s="203">
        <v>0</v>
      </c>
      <c r="AQ239" s="208"/>
      <c r="AR239" s="203">
        <v>0</v>
      </c>
      <c r="AS239" s="203">
        <v>0</v>
      </c>
      <c r="AT239" s="203">
        <v>0</v>
      </c>
      <c r="AU239" s="203">
        <v>0</v>
      </c>
      <c r="AV239" s="203">
        <v>0</v>
      </c>
      <c r="AW239" s="208"/>
      <c r="AX239" s="203">
        <v>0</v>
      </c>
      <c r="AY239" s="203">
        <v>0</v>
      </c>
      <c r="AZ239" s="203">
        <v>0</v>
      </c>
      <c r="BA239" s="203">
        <v>0</v>
      </c>
      <c r="BB239" s="203">
        <v>0</v>
      </c>
      <c r="BC239" s="208"/>
      <c r="BD239" s="203">
        <v>0</v>
      </c>
      <c r="BE239" s="203">
        <v>0</v>
      </c>
      <c r="BF239" s="203">
        <v>0</v>
      </c>
      <c r="BG239" s="203">
        <v>0</v>
      </c>
      <c r="BH239" s="203">
        <v>0</v>
      </c>
      <c r="BI239" s="208"/>
      <c r="BJ239" s="203">
        <v>0</v>
      </c>
      <c r="BK239" s="203">
        <v>0</v>
      </c>
      <c r="BL239" s="203">
        <v>0</v>
      </c>
      <c r="BM239" s="203">
        <v>0</v>
      </c>
      <c r="BN239" s="203">
        <v>0</v>
      </c>
      <c r="BO239" s="208"/>
      <c r="BP239" s="203">
        <v>0</v>
      </c>
      <c r="BQ239" s="203">
        <v>0</v>
      </c>
      <c r="BR239" s="203">
        <v>0</v>
      </c>
      <c r="BS239" s="203">
        <v>0</v>
      </c>
      <c r="BT239" s="203">
        <v>0</v>
      </c>
      <c r="BU239" s="208"/>
      <c r="BV239" s="203">
        <v>0</v>
      </c>
      <c r="BW239" s="203">
        <v>0</v>
      </c>
      <c r="BX239" s="203">
        <v>0</v>
      </c>
      <c r="BY239" s="203">
        <v>0</v>
      </c>
      <c r="BZ239" s="203">
        <v>0</v>
      </c>
      <c r="CA239" s="208"/>
      <c r="CB239" s="203">
        <v>0</v>
      </c>
      <c r="CC239" s="203">
        <v>0</v>
      </c>
      <c r="CD239" s="203">
        <v>0</v>
      </c>
      <c r="CE239" s="203">
        <v>0</v>
      </c>
      <c r="CF239" s="203">
        <v>0</v>
      </c>
      <c r="CG239" s="208"/>
      <c r="CH239" s="203">
        <v>0</v>
      </c>
      <c r="CI239" s="203">
        <v>0</v>
      </c>
      <c r="CJ239" s="203">
        <v>0</v>
      </c>
      <c r="CK239" s="203">
        <v>0</v>
      </c>
      <c r="CL239" s="203">
        <v>0</v>
      </c>
      <c r="CM239" s="208"/>
    </row>
    <row r="240" spans="1:91" ht="12.75" customHeight="1" x14ac:dyDescent="0.2">
      <c r="A240" s="201" t="s">
        <v>130</v>
      </c>
      <c r="B240" s="203">
        <v>0</v>
      </c>
      <c r="C240" s="203">
        <v>0</v>
      </c>
      <c r="D240" s="203">
        <v>0</v>
      </c>
      <c r="E240" s="203">
        <v>0</v>
      </c>
      <c r="F240" s="203">
        <v>0</v>
      </c>
      <c r="G240" s="208"/>
      <c r="H240" s="203">
        <v>0</v>
      </c>
      <c r="I240" s="203">
        <v>0</v>
      </c>
      <c r="J240" s="203">
        <v>0</v>
      </c>
      <c r="K240" s="203">
        <v>0</v>
      </c>
      <c r="L240" s="203">
        <v>0</v>
      </c>
      <c r="M240" s="208"/>
      <c r="N240" s="203">
        <v>0</v>
      </c>
      <c r="O240" s="203">
        <v>0</v>
      </c>
      <c r="P240" s="203">
        <v>0</v>
      </c>
      <c r="Q240" s="203">
        <v>0</v>
      </c>
      <c r="R240" s="203">
        <v>0</v>
      </c>
      <c r="S240" s="208"/>
      <c r="T240" s="203">
        <v>0</v>
      </c>
      <c r="U240" s="203">
        <v>0</v>
      </c>
      <c r="V240" s="203">
        <v>0</v>
      </c>
      <c r="W240" s="203">
        <v>0</v>
      </c>
      <c r="X240" s="203">
        <v>0</v>
      </c>
      <c r="Y240" s="208"/>
      <c r="Z240" s="203">
        <v>0</v>
      </c>
      <c r="AA240" s="203">
        <v>0</v>
      </c>
      <c r="AB240" s="203">
        <v>0</v>
      </c>
      <c r="AC240" s="203">
        <v>0</v>
      </c>
      <c r="AD240" s="203">
        <v>0</v>
      </c>
      <c r="AE240" s="208"/>
      <c r="AF240" s="203">
        <v>0</v>
      </c>
      <c r="AG240" s="203">
        <v>0</v>
      </c>
      <c r="AH240" s="203">
        <v>0</v>
      </c>
      <c r="AI240" s="203">
        <v>0</v>
      </c>
      <c r="AJ240" s="203">
        <v>0</v>
      </c>
      <c r="AK240" s="208"/>
      <c r="AL240" s="203">
        <v>0</v>
      </c>
      <c r="AM240" s="203">
        <v>0</v>
      </c>
      <c r="AN240" s="203">
        <v>0</v>
      </c>
      <c r="AO240" s="203">
        <v>0</v>
      </c>
      <c r="AP240" s="203">
        <v>0</v>
      </c>
      <c r="AQ240" s="208"/>
      <c r="AR240" s="203">
        <v>0</v>
      </c>
      <c r="AS240" s="203">
        <v>0</v>
      </c>
      <c r="AT240" s="203">
        <v>0</v>
      </c>
      <c r="AU240" s="203">
        <v>0</v>
      </c>
      <c r="AV240" s="203">
        <v>0</v>
      </c>
      <c r="AW240" s="208"/>
      <c r="AX240" s="203">
        <v>0</v>
      </c>
      <c r="AY240" s="203">
        <v>0</v>
      </c>
      <c r="AZ240" s="203">
        <v>0</v>
      </c>
      <c r="BA240" s="203">
        <v>0</v>
      </c>
      <c r="BB240" s="203">
        <v>0</v>
      </c>
      <c r="BC240" s="208"/>
      <c r="BD240" s="203">
        <v>0</v>
      </c>
      <c r="BE240" s="203">
        <v>0</v>
      </c>
      <c r="BF240" s="203">
        <v>0</v>
      </c>
      <c r="BG240" s="203">
        <v>0</v>
      </c>
      <c r="BH240" s="203">
        <v>0</v>
      </c>
      <c r="BI240" s="208"/>
      <c r="BJ240" s="203">
        <v>0</v>
      </c>
      <c r="BK240" s="203">
        <v>0</v>
      </c>
      <c r="BL240" s="203">
        <v>0</v>
      </c>
      <c r="BM240" s="203">
        <v>0</v>
      </c>
      <c r="BN240" s="203">
        <v>0</v>
      </c>
      <c r="BO240" s="208"/>
      <c r="BP240" s="203">
        <v>0</v>
      </c>
      <c r="BQ240" s="203">
        <v>0</v>
      </c>
      <c r="BR240" s="203">
        <v>0</v>
      </c>
      <c r="BS240" s="203">
        <v>0</v>
      </c>
      <c r="BT240" s="203">
        <v>0</v>
      </c>
      <c r="BU240" s="208"/>
      <c r="BV240" s="203">
        <v>0</v>
      </c>
      <c r="BW240" s="203">
        <v>0</v>
      </c>
      <c r="BX240" s="203">
        <v>0</v>
      </c>
      <c r="BY240" s="203">
        <v>0</v>
      </c>
      <c r="BZ240" s="203">
        <v>0</v>
      </c>
      <c r="CA240" s="208"/>
      <c r="CB240" s="203">
        <v>0</v>
      </c>
      <c r="CC240" s="203">
        <v>0</v>
      </c>
      <c r="CD240" s="203">
        <v>0</v>
      </c>
      <c r="CE240" s="203">
        <v>0</v>
      </c>
      <c r="CF240" s="203">
        <v>0</v>
      </c>
      <c r="CG240" s="208"/>
      <c r="CH240" s="203">
        <v>0</v>
      </c>
      <c r="CI240" s="203">
        <v>0</v>
      </c>
      <c r="CJ240" s="203">
        <v>0</v>
      </c>
      <c r="CK240" s="203">
        <v>0</v>
      </c>
      <c r="CL240" s="203">
        <v>0</v>
      </c>
      <c r="CM240" s="208"/>
    </row>
    <row r="241" spans="1:91" ht="12.75" customHeight="1" x14ac:dyDescent="0.2">
      <c r="A241" s="107" t="s">
        <v>131</v>
      </c>
      <c r="B241" s="203">
        <v>0</v>
      </c>
      <c r="C241" s="203">
        <v>0</v>
      </c>
      <c r="D241" s="203">
        <v>0</v>
      </c>
      <c r="E241" s="203">
        <v>0</v>
      </c>
      <c r="F241" s="203">
        <v>0</v>
      </c>
      <c r="G241" s="208"/>
      <c r="H241" s="203">
        <v>0</v>
      </c>
      <c r="I241" s="203">
        <v>0</v>
      </c>
      <c r="J241" s="203">
        <v>0</v>
      </c>
      <c r="K241" s="203">
        <v>0</v>
      </c>
      <c r="L241" s="203">
        <v>0</v>
      </c>
      <c r="M241" s="208"/>
      <c r="N241" s="203">
        <v>0</v>
      </c>
      <c r="O241" s="203">
        <v>0</v>
      </c>
      <c r="P241" s="203">
        <v>0</v>
      </c>
      <c r="Q241" s="203">
        <v>0</v>
      </c>
      <c r="R241" s="203">
        <v>0</v>
      </c>
      <c r="S241" s="208"/>
      <c r="T241" s="203">
        <v>0</v>
      </c>
      <c r="U241" s="203">
        <v>0</v>
      </c>
      <c r="V241" s="203">
        <v>0</v>
      </c>
      <c r="W241" s="203">
        <v>0</v>
      </c>
      <c r="X241" s="203">
        <v>0</v>
      </c>
      <c r="Y241" s="208"/>
      <c r="Z241" s="203">
        <v>0</v>
      </c>
      <c r="AA241" s="203">
        <v>0</v>
      </c>
      <c r="AB241" s="203">
        <v>0</v>
      </c>
      <c r="AC241" s="203">
        <v>0</v>
      </c>
      <c r="AD241" s="203">
        <v>0</v>
      </c>
      <c r="AE241" s="208"/>
      <c r="AF241" s="203">
        <v>0</v>
      </c>
      <c r="AG241" s="203">
        <v>0</v>
      </c>
      <c r="AH241" s="203">
        <v>0</v>
      </c>
      <c r="AI241" s="203">
        <v>0</v>
      </c>
      <c r="AJ241" s="203">
        <v>0</v>
      </c>
      <c r="AK241" s="208"/>
      <c r="AL241" s="203">
        <v>0</v>
      </c>
      <c r="AM241" s="203">
        <v>0</v>
      </c>
      <c r="AN241" s="203">
        <v>0</v>
      </c>
      <c r="AO241" s="203">
        <v>0</v>
      </c>
      <c r="AP241" s="203">
        <v>0</v>
      </c>
      <c r="AQ241" s="208"/>
      <c r="AR241" s="203">
        <v>0</v>
      </c>
      <c r="AS241" s="203">
        <v>0</v>
      </c>
      <c r="AT241" s="203">
        <v>0</v>
      </c>
      <c r="AU241" s="203">
        <v>0</v>
      </c>
      <c r="AV241" s="203">
        <v>0</v>
      </c>
      <c r="AW241" s="208"/>
      <c r="AX241" s="203">
        <v>0</v>
      </c>
      <c r="AY241" s="203">
        <v>0</v>
      </c>
      <c r="AZ241" s="203">
        <v>0</v>
      </c>
      <c r="BA241" s="203">
        <v>0</v>
      </c>
      <c r="BB241" s="203">
        <v>0</v>
      </c>
      <c r="BC241" s="208"/>
      <c r="BD241" s="203">
        <v>0</v>
      </c>
      <c r="BE241" s="203">
        <v>0</v>
      </c>
      <c r="BF241" s="203">
        <v>0</v>
      </c>
      <c r="BG241" s="203">
        <v>0</v>
      </c>
      <c r="BH241" s="203">
        <v>0</v>
      </c>
      <c r="BI241" s="208"/>
      <c r="BJ241" s="203">
        <v>0</v>
      </c>
      <c r="BK241" s="203">
        <v>0</v>
      </c>
      <c r="BL241" s="203">
        <v>0</v>
      </c>
      <c r="BM241" s="203">
        <v>0</v>
      </c>
      <c r="BN241" s="203">
        <v>0</v>
      </c>
      <c r="BO241" s="208"/>
      <c r="BP241" s="203">
        <v>0</v>
      </c>
      <c r="BQ241" s="203">
        <v>0</v>
      </c>
      <c r="BR241" s="203">
        <v>0</v>
      </c>
      <c r="BS241" s="203">
        <v>0</v>
      </c>
      <c r="BT241" s="203">
        <v>0</v>
      </c>
      <c r="BU241" s="208"/>
      <c r="BV241" s="203">
        <v>0</v>
      </c>
      <c r="BW241" s="203">
        <v>0</v>
      </c>
      <c r="BX241" s="203">
        <v>0</v>
      </c>
      <c r="BY241" s="203">
        <v>0</v>
      </c>
      <c r="BZ241" s="203">
        <v>0</v>
      </c>
      <c r="CA241" s="208"/>
      <c r="CB241" s="203">
        <v>0</v>
      </c>
      <c r="CC241" s="203">
        <v>0</v>
      </c>
      <c r="CD241" s="203">
        <v>0</v>
      </c>
      <c r="CE241" s="203">
        <v>0</v>
      </c>
      <c r="CF241" s="203">
        <v>0</v>
      </c>
      <c r="CG241" s="208"/>
      <c r="CH241" s="203">
        <v>0</v>
      </c>
      <c r="CI241" s="203">
        <v>0</v>
      </c>
      <c r="CJ241" s="203">
        <v>0</v>
      </c>
      <c r="CK241" s="203">
        <v>0</v>
      </c>
      <c r="CL241" s="203">
        <v>0</v>
      </c>
      <c r="CM241" s="208"/>
    </row>
    <row r="242" spans="1:91" ht="12.75" customHeight="1" x14ac:dyDescent="0.2">
      <c r="A242" s="107" t="s">
        <v>105</v>
      </c>
      <c r="B242" s="203">
        <v>0</v>
      </c>
      <c r="C242" s="203">
        <v>0</v>
      </c>
      <c r="D242" s="203">
        <v>0</v>
      </c>
      <c r="E242" s="203">
        <v>0</v>
      </c>
      <c r="F242" s="203">
        <v>0</v>
      </c>
      <c r="G242" s="208"/>
      <c r="H242" s="203">
        <v>0</v>
      </c>
      <c r="I242" s="203">
        <v>0</v>
      </c>
      <c r="J242" s="203">
        <v>0</v>
      </c>
      <c r="K242" s="203">
        <v>0</v>
      </c>
      <c r="L242" s="203">
        <v>0</v>
      </c>
      <c r="M242" s="208"/>
      <c r="N242" s="203">
        <v>0</v>
      </c>
      <c r="O242" s="203">
        <v>0</v>
      </c>
      <c r="P242" s="203">
        <v>0</v>
      </c>
      <c r="Q242" s="203">
        <v>0</v>
      </c>
      <c r="R242" s="203">
        <v>0</v>
      </c>
      <c r="S242" s="208"/>
      <c r="T242" s="203">
        <v>0</v>
      </c>
      <c r="U242" s="203">
        <v>0</v>
      </c>
      <c r="V242" s="203">
        <v>0</v>
      </c>
      <c r="W242" s="203">
        <v>0</v>
      </c>
      <c r="X242" s="203">
        <v>0</v>
      </c>
      <c r="Y242" s="208"/>
      <c r="Z242" s="203">
        <v>0</v>
      </c>
      <c r="AA242" s="203">
        <v>0</v>
      </c>
      <c r="AB242" s="203">
        <v>0</v>
      </c>
      <c r="AC242" s="203">
        <v>0</v>
      </c>
      <c r="AD242" s="203">
        <v>0</v>
      </c>
      <c r="AE242" s="208"/>
      <c r="AF242" s="203">
        <v>0</v>
      </c>
      <c r="AG242" s="203">
        <v>0</v>
      </c>
      <c r="AH242" s="203">
        <v>0</v>
      </c>
      <c r="AI242" s="203">
        <v>0</v>
      </c>
      <c r="AJ242" s="203">
        <v>0</v>
      </c>
      <c r="AK242" s="208"/>
      <c r="AL242" s="203">
        <v>0</v>
      </c>
      <c r="AM242" s="203">
        <v>0</v>
      </c>
      <c r="AN242" s="203">
        <v>0</v>
      </c>
      <c r="AO242" s="203">
        <v>0</v>
      </c>
      <c r="AP242" s="203">
        <v>0</v>
      </c>
      <c r="AQ242" s="208"/>
      <c r="AR242" s="203">
        <v>0</v>
      </c>
      <c r="AS242" s="203">
        <v>0</v>
      </c>
      <c r="AT242" s="203">
        <v>0</v>
      </c>
      <c r="AU242" s="203">
        <v>0</v>
      </c>
      <c r="AV242" s="203">
        <v>0</v>
      </c>
      <c r="AW242" s="208"/>
      <c r="AX242" s="203">
        <v>0</v>
      </c>
      <c r="AY242" s="203">
        <v>0</v>
      </c>
      <c r="AZ242" s="203">
        <v>0</v>
      </c>
      <c r="BA242" s="203">
        <v>0</v>
      </c>
      <c r="BB242" s="203">
        <v>0</v>
      </c>
      <c r="BC242" s="208"/>
      <c r="BD242" s="203">
        <v>0</v>
      </c>
      <c r="BE242" s="203">
        <v>0</v>
      </c>
      <c r="BF242" s="203">
        <v>0</v>
      </c>
      <c r="BG242" s="203">
        <v>0</v>
      </c>
      <c r="BH242" s="203">
        <v>0</v>
      </c>
      <c r="BI242" s="208"/>
      <c r="BJ242" s="203">
        <v>0</v>
      </c>
      <c r="BK242" s="203">
        <v>0</v>
      </c>
      <c r="BL242" s="203">
        <v>0</v>
      </c>
      <c r="BM242" s="203">
        <v>0</v>
      </c>
      <c r="BN242" s="203">
        <v>0</v>
      </c>
      <c r="BO242" s="208"/>
      <c r="BP242" s="203">
        <v>0</v>
      </c>
      <c r="BQ242" s="203">
        <v>0</v>
      </c>
      <c r="BR242" s="203">
        <v>0</v>
      </c>
      <c r="BS242" s="203">
        <v>0</v>
      </c>
      <c r="BT242" s="203">
        <v>0</v>
      </c>
      <c r="BU242" s="208"/>
      <c r="BV242" s="203">
        <v>0</v>
      </c>
      <c r="BW242" s="203">
        <v>0</v>
      </c>
      <c r="BX242" s="203">
        <v>0</v>
      </c>
      <c r="BY242" s="203">
        <v>0</v>
      </c>
      <c r="BZ242" s="203">
        <v>0</v>
      </c>
      <c r="CA242" s="208"/>
      <c r="CB242" s="203">
        <v>0</v>
      </c>
      <c r="CC242" s="203">
        <v>0</v>
      </c>
      <c r="CD242" s="203">
        <v>0</v>
      </c>
      <c r="CE242" s="203">
        <v>0</v>
      </c>
      <c r="CF242" s="203">
        <v>0</v>
      </c>
      <c r="CG242" s="208"/>
      <c r="CH242" s="203">
        <v>0</v>
      </c>
      <c r="CI242" s="203">
        <v>0</v>
      </c>
      <c r="CJ242" s="203">
        <v>0</v>
      </c>
      <c r="CK242" s="203">
        <v>0</v>
      </c>
      <c r="CL242" s="203">
        <v>0</v>
      </c>
      <c r="CM242" s="208"/>
    </row>
    <row r="243" spans="1:91" ht="12.75" customHeight="1" x14ac:dyDescent="0.2">
      <c r="A243" s="107" t="s">
        <v>106</v>
      </c>
      <c r="B243" s="203">
        <v>0</v>
      </c>
      <c r="C243" s="203">
        <v>0</v>
      </c>
      <c r="D243" s="203">
        <v>0</v>
      </c>
      <c r="E243" s="203">
        <v>0</v>
      </c>
      <c r="F243" s="203">
        <v>0</v>
      </c>
      <c r="G243" s="208"/>
      <c r="H243" s="203">
        <v>0</v>
      </c>
      <c r="I243" s="203">
        <v>0</v>
      </c>
      <c r="J243" s="203">
        <v>0</v>
      </c>
      <c r="K243" s="203">
        <v>0</v>
      </c>
      <c r="L243" s="203">
        <v>0</v>
      </c>
      <c r="M243" s="208"/>
      <c r="N243" s="203">
        <v>0</v>
      </c>
      <c r="O243" s="203">
        <v>0</v>
      </c>
      <c r="P243" s="203">
        <v>0</v>
      </c>
      <c r="Q243" s="203">
        <v>0</v>
      </c>
      <c r="R243" s="203">
        <v>0</v>
      </c>
      <c r="S243" s="208"/>
      <c r="T243" s="203">
        <v>0</v>
      </c>
      <c r="U243" s="203">
        <v>0</v>
      </c>
      <c r="V243" s="203">
        <v>0</v>
      </c>
      <c r="W243" s="203">
        <v>0</v>
      </c>
      <c r="X243" s="203">
        <v>0</v>
      </c>
      <c r="Y243" s="208"/>
      <c r="Z243" s="203">
        <v>0</v>
      </c>
      <c r="AA243" s="203">
        <v>0</v>
      </c>
      <c r="AB243" s="203">
        <v>0</v>
      </c>
      <c r="AC243" s="203">
        <v>0</v>
      </c>
      <c r="AD243" s="203">
        <v>0</v>
      </c>
      <c r="AE243" s="208"/>
      <c r="AF243" s="203">
        <v>0</v>
      </c>
      <c r="AG243" s="203">
        <v>0</v>
      </c>
      <c r="AH243" s="203">
        <v>0</v>
      </c>
      <c r="AI243" s="203">
        <v>0</v>
      </c>
      <c r="AJ243" s="203">
        <v>0</v>
      </c>
      <c r="AK243" s="208"/>
      <c r="AL243" s="203">
        <v>0</v>
      </c>
      <c r="AM243" s="203">
        <v>0</v>
      </c>
      <c r="AN243" s="203">
        <v>0</v>
      </c>
      <c r="AO243" s="203">
        <v>0</v>
      </c>
      <c r="AP243" s="203">
        <v>0</v>
      </c>
      <c r="AQ243" s="208"/>
      <c r="AR243" s="203">
        <v>0</v>
      </c>
      <c r="AS243" s="203">
        <v>0</v>
      </c>
      <c r="AT243" s="203">
        <v>0</v>
      </c>
      <c r="AU243" s="203">
        <v>0</v>
      </c>
      <c r="AV243" s="203">
        <v>0</v>
      </c>
      <c r="AW243" s="208"/>
      <c r="AX243" s="203">
        <v>0</v>
      </c>
      <c r="AY243" s="203">
        <v>0</v>
      </c>
      <c r="AZ243" s="203">
        <v>0</v>
      </c>
      <c r="BA243" s="203">
        <v>0</v>
      </c>
      <c r="BB243" s="203">
        <v>0</v>
      </c>
      <c r="BC243" s="208"/>
      <c r="BD243" s="203">
        <v>0</v>
      </c>
      <c r="BE243" s="203">
        <v>0</v>
      </c>
      <c r="BF243" s="203">
        <v>0</v>
      </c>
      <c r="BG243" s="203">
        <v>0</v>
      </c>
      <c r="BH243" s="203">
        <v>0</v>
      </c>
      <c r="BI243" s="208"/>
      <c r="BJ243" s="203">
        <v>0</v>
      </c>
      <c r="BK243" s="203">
        <v>0</v>
      </c>
      <c r="BL243" s="203">
        <v>0</v>
      </c>
      <c r="BM243" s="203">
        <v>0</v>
      </c>
      <c r="BN243" s="203">
        <v>0</v>
      </c>
      <c r="BO243" s="208"/>
      <c r="BP243" s="203">
        <v>0</v>
      </c>
      <c r="BQ243" s="203">
        <v>0</v>
      </c>
      <c r="BR243" s="203">
        <v>0</v>
      </c>
      <c r="BS243" s="203">
        <v>0</v>
      </c>
      <c r="BT243" s="203">
        <v>0</v>
      </c>
      <c r="BU243" s="208"/>
      <c r="BV243" s="203">
        <v>0</v>
      </c>
      <c r="BW243" s="203">
        <v>0</v>
      </c>
      <c r="BX243" s="203">
        <v>0</v>
      </c>
      <c r="BY243" s="203">
        <v>0</v>
      </c>
      <c r="BZ243" s="203">
        <v>0</v>
      </c>
      <c r="CA243" s="208"/>
      <c r="CB243" s="203">
        <v>0</v>
      </c>
      <c r="CC243" s="203">
        <v>0</v>
      </c>
      <c r="CD243" s="203">
        <v>0</v>
      </c>
      <c r="CE243" s="203">
        <v>0</v>
      </c>
      <c r="CF243" s="203">
        <v>0</v>
      </c>
      <c r="CG243" s="208"/>
      <c r="CH243" s="203">
        <v>0</v>
      </c>
      <c r="CI243" s="203">
        <v>0</v>
      </c>
      <c r="CJ243" s="203">
        <v>0</v>
      </c>
      <c r="CK243" s="203">
        <v>0</v>
      </c>
      <c r="CL243" s="203">
        <v>0</v>
      </c>
      <c r="CM243" s="208"/>
    </row>
    <row r="244" spans="1:91" ht="12.75" customHeight="1" x14ac:dyDescent="0.2">
      <c r="A244" s="107" t="s">
        <v>107</v>
      </c>
      <c r="B244" s="203">
        <v>0</v>
      </c>
      <c r="C244" s="203">
        <v>0</v>
      </c>
      <c r="D244" s="203">
        <v>0</v>
      </c>
      <c r="E244" s="203">
        <v>0</v>
      </c>
      <c r="F244" s="203">
        <v>0</v>
      </c>
      <c r="G244" s="208"/>
      <c r="H244" s="203">
        <v>0</v>
      </c>
      <c r="I244" s="203">
        <v>0</v>
      </c>
      <c r="J244" s="203">
        <v>0</v>
      </c>
      <c r="K244" s="203">
        <v>0</v>
      </c>
      <c r="L244" s="203">
        <v>0</v>
      </c>
      <c r="M244" s="208"/>
      <c r="N244" s="203">
        <v>0</v>
      </c>
      <c r="O244" s="203">
        <v>0</v>
      </c>
      <c r="P244" s="203">
        <v>0</v>
      </c>
      <c r="Q244" s="203">
        <v>0</v>
      </c>
      <c r="R244" s="203">
        <v>0</v>
      </c>
      <c r="S244" s="208"/>
      <c r="T244" s="203">
        <v>0</v>
      </c>
      <c r="U244" s="203">
        <v>0</v>
      </c>
      <c r="V244" s="203">
        <v>0</v>
      </c>
      <c r="W244" s="203">
        <v>0</v>
      </c>
      <c r="X244" s="203">
        <v>0</v>
      </c>
      <c r="Y244" s="208"/>
      <c r="Z244" s="203">
        <v>0</v>
      </c>
      <c r="AA244" s="203">
        <v>0</v>
      </c>
      <c r="AB244" s="203">
        <v>0</v>
      </c>
      <c r="AC244" s="203">
        <v>0</v>
      </c>
      <c r="AD244" s="203">
        <v>0</v>
      </c>
      <c r="AE244" s="208"/>
      <c r="AF244" s="203">
        <v>0</v>
      </c>
      <c r="AG244" s="203">
        <v>0</v>
      </c>
      <c r="AH244" s="203">
        <v>0</v>
      </c>
      <c r="AI244" s="203">
        <v>0</v>
      </c>
      <c r="AJ244" s="203">
        <v>0</v>
      </c>
      <c r="AK244" s="208"/>
      <c r="AL244" s="203">
        <v>0</v>
      </c>
      <c r="AM244" s="203">
        <v>0</v>
      </c>
      <c r="AN244" s="203">
        <v>0</v>
      </c>
      <c r="AO244" s="203">
        <v>0</v>
      </c>
      <c r="AP244" s="203">
        <v>0</v>
      </c>
      <c r="AQ244" s="208"/>
      <c r="AR244" s="203">
        <v>0</v>
      </c>
      <c r="AS244" s="203">
        <v>0</v>
      </c>
      <c r="AT244" s="203">
        <v>0</v>
      </c>
      <c r="AU244" s="203">
        <v>0</v>
      </c>
      <c r="AV244" s="203">
        <v>0</v>
      </c>
      <c r="AW244" s="208"/>
      <c r="AX244" s="203">
        <v>0</v>
      </c>
      <c r="AY244" s="203">
        <v>0</v>
      </c>
      <c r="AZ244" s="203">
        <v>0</v>
      </c>
      <c r="BA244" s="203">
        <v>0</v>
      </c>
      <c r="BB244" s="203">
        <v>0</v>
      </c>
      <c r="BC244" s="208"/>
      <c r="BD244" s="203">
        <v>0</v>
      </c>
      <c r="BE244" s="203">
        <v>0</v>
      </c>
      <c r="BF244" s="203">
        <v>0</v>
      </c>
      <c r="BG244" s="203">
        <v>0</v>
      </c>
      <c r="BH244" s="203">
        <v>0</v>
      </c>
      <c r="BI244" s="208"/>
      <c r="BJ244" s="203">
        <v>0</v>
      </c>
      <c r="BK244" s="203">
        <v>0</v>
      </c>
      <c r="BL244" s="203">
        <v>0</v>
      </c>
      <c r="BM244" s="203">
        <v>0</v>
      </c>
      <c r="BN244" s="203">
        <v>0</v>
      </c>
      <c r="BO244" s="208"/>
      <c r="BP244" s="203">
        <v>0</v>
      </c>
      <c r="BQ244" s="203">
        <v>0</v>
      </c>
      <c r="BR244" s="203">
        <v>0</v>
      </c>
      <c r="BS244" s="203">
        <v>0</v>
      </c>
      <c r="BT244" s="203">
        <v>0</v>
      </c>
      <c r="BU244" s="208"/>
      <c r="BV244" s="203">
        <v>0</v>
      </c>
      <c r="BW244" s="203">
        <v>0</v>
      </c>
      <c r="BX244" s="203">
        <v>0</v>
      </c>
      <c r="BY244" s="203">
        <v>0</v>
      </c>
      <c r="BZ244" s="203">
        <v>0</v>
      </c>
      <c r="CA244" s="208"/>
      <c r="CB244" s="203">
        <v>0</v>
      </c>
      <c r="CC244" s="203">
        <v>0</v>
      </c>
      <c r="CD244" s="203">
        <v>0</v>
      </c>
      <c r="CE244" s="203">
        <v>0</v>
      </c>
      <c r="CF244" s="203">
        <v>0</v>
      </c>
      <c r="CG244" s="208"/>
      <c r="CH244" s="203">
        <v>0</v>
      </c>
      <c r="CI244" s="203">
        <v>0</v>
      </c>
      <c r="CJ244" s="203">
        <v>0</v>
      </c>
      <c r="CK244" s="203">
        <v>0</v>
      </c>
      <c r="CL244" s="203">
        <v>0</v>
      </c>
      <c r="CM244" s="208"/>
    </row>
    <row r="245" spans="1:91" ht="12.75" customHeight="1" x14ac:dyDescent="0.2">
      <c r="A245" s="107" t="s">
        <v>108</v>
      </c>
      <c r="B245" s="203">
        <v>0</v>
      </c>
      <c r="C245" s="203">
        <v>0</v>
      </c>
      <c r="D245" s="203">
        <v>0</v>
      </c>
      <c r="E245" s="203">
        <v>0</v>
      </c>
      <c r="F245" s="203">
        <v>0</v>
      </c>
      <c r="G245" s="208"/>
      <c r="H245" s="203">
        <v>0</v>
      </c>
      <c r="I245" s="203">
        <v>0</v>
      </c>
      <c r="J245" s="203">
        <v>0</v>
      </c>
      <c r="K245" s="203">
        <v>0</v>
      </c>
      <c r="L245" s="203">
        <v>0</v>
      </c>
      <c r="M245" s="208"/>
      <c r="N245" s="203">
        <v>0</v>
      </c>
      <c r="O245" s="203">
        <v>0</v>
      </c>
      <c r="P245" s="203">
        <v>0</v>
      </c>
      <c r="Q245" s="203">
        <v>0</v>
      </c>
      <c r="R245" s="203">
        <v>0</v>
      </c>
      <c r="S245" s="208"/>
      <c r="T245" s="203">
        <v>0</v>
      </c>
      <c r="U245" s="203">
        <v>0</v>
      </c>
      <c r="V245" s="203">
        <v>0</v>
      </c>
      <c r="W245" s="203">
        <v>0</v>
      </c>
      <c r="X245" s="203">
        <v>0</v>
      </c>
      <c r="Y245" s="208"/>
      <c r="Z245" s="203">
        <v>0</v>
      </c>
      <c r="AA245" s="203">
        <v>0</v>
      </c>
      <c r="AB245" s="203">
        <v>0</v>
      </c>
      <c r="AC245" s="203">
        <v>0</v>
      </c>
      <c r="AD245" s="203">
        <v>0</v>
      </c>
      <c r="AE245" s="208"/>
      <c r="AF245" s="203">
        <v>0</v>
      </c>
      <c r="AG245" s="203">
        <v>0</v>
      </c>
      <c r="AH245" s="203">
        <v>0</v>
      </c>
      <c r="AI245" s="203">
        <v>0</v>
      </c>
      <c r="AJ245" s="203">
        <v>0</v>
      </c>
      <c r="AK245" s="208"/>
      <c r="AL245" s="203">
        <v>0</v>
      </c>
      <c r="AM245" s="203">
        <v>0</v>
      </c>
      <c r="AN245" s="203">
        <v>0</v>
      </c>
      <c r="AO245" s="203">
        <v>0</v>
      </c>
      <c r="AP245" s="203">
        <v>0</v>
      </c>
      <c r="AQ245" s="208"/>
      <c r="AR245" s="203">
        <v>0</v>
      </c>
      <c r="AS245" s="203">
        <v>0</v>
      </c>
      <c r="AT245" s="203">
        <v>0</v>
      </c>
      <c r="AU245" s="203">
        <v>0</v>
      </c>
      <c r="AV245" s="203">
        <v>0</v>
      </c>
      <c r="AW245" s="208"/>
      <c r="AX245" s="203">
        <v>0</v>
      </c>
      <c r="AY245" s="203">
        <v>0</v>
      </c>
      <c r="AZ245" s="203">
        <v>0</v>
      </c>
      <c r="BA245" s="203">
        <v>0</v>
      </c>
      <c r="BB245" s="203">
        <v>0</v>
      </c>
      <c r="BC245" s="208"/>
      <c r="BD245" s="203">
        <v>0</v>
      </c>
      <c r="BE245" s="203">
        <v>0</v>
      </c>
      <c r="BF245" s="203">
        <v>0</v>
      </c>
      <c r="BG245" s="203">
        <v>0</v>
      </c>
      <c r="BH245" s="203">
        <v>0</v>
      </c>
      <c r="BI245" s="208"/>
      <c r="BJ245" s="203">
        <v>0</v>
      </c>
      <c r="BK245" s="203">
        <v>0</v>
      </c>
      <c r="BL245" s="203">
        <v>0</v>
      </c>
      <c r="BM245" s="203">
        <v>0</v>
      </c>
      <c r="BN245" s="203">
        <v>0</v>
      </c>
      <c r="BO245" s="208"/>
      <c r="BP245" s="203">
        <v>0</v>
      </c>
      <c r="BQ245" s="203">
        <v>0</v>
      </c>
      <c r="BR245" s="203">
        <v>0</v>
      </c>
      <c r="BS245" s="203">
        <v>0</v>
      </c>
      <c r="BT245" s="203">
        <v>0</v>
      </c>
      <c r="BU245" s="208"/>
      <c r="BV245" s="203">
        <v>0</v>
      </c>
      <c r="BW245" s="203">
        <v>0</v>
      </c>
      <c r="BX245" s="203">
        <v>0</v>
      </c>
      <c r="BY245" s="203">
        <v>0</v>
      </c>
      <c r="BZ245" s="203">
        <v>0</v>
      </c>
      <c r="CA245" s="208"/>
      <c r="CB245" s="203">
        <v>0</v>
      </c>
      <c r="CC245" s="203">
        <v>0</v>
      </c>
      <c r="CD245" s="203">
        <v>0</v>
      </c>
      <c r="CE245" s="203">
        <v>0</v>
      </c>
      <c r="CF245" s="203">
        <v>0</v>
      </c>
      <c r="CG245" s="208"/>
      <c r="CH245" s="203">
        <v>0</v>
      </c>
      <c r="CI245" s="203">
        <v>0</v>
      </c>
      <c r="CJ245" s="203">
        <v>0</v>
      </c>
      <c r="CK245" s="203">
        <v>0</v>
      </c>
      <c r="CL245" s="203">
        <v>0</v>
      </c>
      <c r="CM245" s="208"/>
    </row>
    <row r="246" spans="1:91" ht="12.75" customHeight="1" x14ac:dyDescent="0.2">
      <c r="A246" s="107" t="s">
        <v>109</v>
      </c>
      <c r="B246" s="203">
        <v>0</v>
      </c>
      <c r="C246" s="203">
        <v>0</v>
      </c>
      <c r="D246" s="203">
        <v>0</v>
      </c>
      <c r="E246" s="203">
        <v>0</v>
      </c>
      <c r="F246" s="203">
        <v>0</v>
      </c>
      <c r="G246" s="208"/>
      <c r="H246" s="203">
        <v>0</v>
      </c>
      <c r="I246" s="203">
        <v>0</v>
      </c>
      <c r="J246" s="203">
        <v>0</v>
      </c>
      <c r="K246" s="203">
        <v>0</v>
      </c>
      <c r="L246" s="203">
        <v>0</v>
      </c>
      <c r="M246" s="208"/>
      <c r="N246" s="203">
        <v>0</v>
      </c>
      <c r="O246" s="203">
        <v>0</v>
      </c>
      <c r="P246" s="203">
        <v>0</v>
      </c>
      <c r="Q246" s="203">
        <v>0</v>
      </c>
      <c r="R246" s="203">
        <v>0</v>
      </c>
      <c r="S246" s="208"/>
      <c r="T246" s="203">
        <v>0</v>
      </c>
      <c r="U246" s="203">
        <v>0</v>
      </c>
      <c r="V246" s="203">
        <v>0</v>
      </c>
      <c r="W246" s="203">
        <v>0</v>
      </c>
      <c r="X246" s="203">
        <v>0</v>
      </c>
      <c r="Y246" s="208"/>
      <c r="Z246" s="203">
        <v>0</v>
      </c>
      <c r="AA246" s="203">
        <v>0</v>
      </c>
      <c r="AB246" s="203">
        <v>0</v>
      </c>
      <c r="AC246" s="203">
        <v>0</v>
      </c>
      <c r="AD246" s="203">
        <v>0</v>
      </c>
      <c r="AE246" s="208"/>
      <c r="AF246" s="203">
        <v>0</v>
      </c>
      <c r="AG246" s="203">
        <v>0</v>
      </c>
      <c r="AH246" s="203">
        <v>0</v>
      </c>
      <c r="AI246" s="203">
        <v>0</v>
      </c>
      <c r="AJ246" s="203">
        <v>0</v>
      </c>
      <c r="AK246" s="208"/>
      <c r="AL246" s="203">
        <v>0</v>
      </c>
      <c r="AM246" s="203">
        <v>0</v>
      </c>
      <c r="AN246" s="203">
        <v>0</v>
      </c>
      <c r="AO246" s="203">
        <v>0</v>
      </c>
      <c r="AP246" s="203">
        <v>0</v>
      </c>
      <c r="AQ246" s="208"/>
      <c r="AR246" s="203">
        <v>0</v>
      </c>
      <c r="AS246" s="203">
        <v>0</v>
      </c>
      <c r="AT246" s="203">
        <v>0</v>
      </c>
      <c r="AU246" s="203">
        <v>0</v>
      </c>
      <c r="AV246" s="203">
        <v>0</v>
      </c>
      <c r="AW246" s="208"/>
      <c r="AX246" s="203">
        <v>0</v>
      </c>
      <c r="AY246" s="203">
        <v>0</v>
      </c>
      <c r="AZ246" s="203">
        <v>0</v>
      </c>
      <c r="BA246" s="203">
        <v>0</v>
      </c>
      <c r="BB246" s="203">
        <v>0</v>
      </c>
      <c r="BC246" s="208"/>
      <c r="BD246" s="203">
        <v>0</v>
      </c>
      <c r="BE246" s="203">
        <v>0</v>
      </c>
      <c r="BF246" s="203">
        <v>0</v>
      </c>
      <c r="BG246" s="203">
        <v>0</v>
      </c>
      <c r="BH246" s="203">
        <v>0</v>
      </c>
      <c r="BI246" s="208"/>
      <c r="BJ246" s="203">
        <v>0</v>
      </c>
      <c r="BK246" s="203">
        <v>0</v>
      </c>
      <c r="BL246" s="203">
        <v>0</v>
      </c>
      <c r="BM246" s="203">
        <v>0</v>
      </c>
      <c r="BN246" s="203">
        <v>0</v>
      </c>
      <c r="BO246" s="208"/>
      <c r="BP246" s="203">
        <v>0</v>
      </c>
      <c r="BQ246" s="203">
        <v>0</v>
      </c>
      <c r="BR246" s="203">
        <v>0</v>
      </c>
      <c r="BS246" s="203">
        <v>0</v>
      </c>
      <c r="BT246" s="203">
        <v>0</v>
      </c>
      <c r="BU246" s="208"/>
      <c r="BV246" s="203">
        <v>0</v>
      </c>
      <c r="BW246" s="203">
        <v>0</v>
      </c>
      <c r="BX246" s="203">
        <v>0</v>
      </c>
      <c r="BY246" s="203">
        <v>0</v>
      </c>
      <c r="BZ246" s="203">
        <v>0</v>
      </c>
      <c r="CA246" s="208"/>
      <c r="CB246" s="203">
        <v>0</v>
      </c>
      <c r="CC246" s="203">
        <v>0</v>
      </c>
      <c r="CD246" s="203">
        <v>0</v>
      </c>
      <c r="CE246" s="203">
        <v>0</v>
      </c>
      <c r="CF246" s="203">
        <v>0</v>
      </c>
      <c r="CG246" s="208"/>
      <c r="CH246" s="203">
        <v>0</v>
      </c>
      <c r="CI246" s="203">
        <v>0</v>
      </c>
      <c r="CJ246" s="203">
        <v>0</v>
      </c>
      <c r="CK246" s="203">
        <v>0</v>
      </c>
      <c r="CL246" s="203">
        <v>0</v>
      </c>
      <c r="CM246" s="208"/>
    </row>
    <row r="247" spans="1:91" ht="12.75" customHeight="1" x14ac:dyDescent="0.2">
      <c r="A247" s="107" t="s">
        <v>110</v>
      </c>
      <c r="B247" s="203">
        <v>0</v>
      </c>
      <c r="C247" s="203">
        <v>0</v>
      </c>
      <c r="D247" s="203">
        <v>0</v>
      </c>
      <c r="E247" s="203">
        <v>0</v>
      </c>
      <c r="F247" s="203">
        <v>0</v>
      </c>
      <c r="G247" s="208"/>
      <c r="H247" s="203">
        <v>0</v>
      </c>
      <c r="I247" s="203">
        <v>0</v>
      </c>
      <c r="J247" s="203">
        <v>0</v>
      </c>
      <c r="K247" s="203">
        <v>0</v>
      </c>
      <c r="L247" s="203">
        <v>0</v>
      </c>
      <c r="M247" s="208"/>
      <c r="N247" s="203">
        <v>0</v>
      </c>
      <c r="O247" s="203">
        <v>0</v>
      </c>
      <c r="P247" s="203">
        <v>0</v>
      </c>
      <c r="Q247" s="203">
        <v>0</v>
      </c>
      <c r="R247" s="203">
        <v>0</v>
      </c>
      <c r="S247" s="208"/>
      <c r="T247" s="203">
        <v>0</v>
      </c>
      <c r="U247" s="203">
        <v>0</v>
      </c>
      <c r="V247" s="203">
        <v>0</v>
      </c>
      <c r="W247" s="203">
        <v>0</v>
      </c>
      <c r="X247" s="203">
        <v>0</v>
      </c>
      <c r="Y247" s="208"/>
      <c r="Z247" s="203">
        <v>0</v>
      </c>
      <c r="AA247" s="203">
        <v>0</v>
      </c>
      <c r="AB247" s="203">
        <v>0</v>
      </c>
      <c r="AC247" s="203">
        <v>0</v>
      </c>
      <c r="AD247" s="203">
        <v>0</v>
      </c>
      <c r="AE247" s="208"/>
      <c r="AF247" s="203">
        <v>0</v>
      </c>
      <c r="AG247" s="203">
        <v>0</v>
      </c>
      <c r="AH247" s="203">
        <v>0</v>
      </c>
      <c r="AI247" s="203">
        <v>0</v>
      </c>
      <c r="AJ247" s="203">
        <v>0</v>
      </c>
      <c r="AK247" s="208"/>
      <c r="AL247" s="203">
        <v>0</v>
      </c>
      <c r="AM247" s="203">
        <v>0</v>
      </c>
      <c r="AN247" s="203">
        <v>0</v>
      </c>
      <c r="AO247" s="203">
        <v>0</v>
      </c>
      <c r="AP247" s="203">
        <v>0</v>
      </c>
      <c r="AQ247" s="208"/>
      <c r="AR247" s="203">
        <v>0</v>
      </c>
      <c r="AS247" s="203">
        <v>0</v>
      </c>
      <c r="AT247" s="203">
        <v>0</v>
      </c>
      <c r="AU247" s="203">
        <v>0</v>
      </c>
      <c r="AV247" s="203">
        <v>0</v>
      </c>
      <c r="AW247" s="208"/>
      <c r="AX247" s="203">
        <v>0</v>
      </c>
      <c r="AY247" s="203">
        <v>0</v>
      </c>
      <c r="AZ247" s="203">
        <v>0</v>
      </c>
      <c r="BA247" s="203">
        <v>0</v>
      </c>
      <c r="BB247" s="203">
        <v>0</v>
      </c>
      <c r="BC247" s="208"/>
      <c r="BD247" s="203">
        <v>0</v>
      </c>
      <c r="BE247" s="203">
        <v>0</v>
      </c>
      <c r="BF247" s="203">
        <v>0</v>
      </c>
      <c r="BG247" s="203">
        <v>0</v>
      </c>
      <c r="BH247" s="203">
        <v>0</v>
      </c>
      <c r="BI247" s="208"/>
      <c r="BJ247" s="203">
        <v>0</v>
      </c>
      <c r="BK247" s="203">
        <v>0</v>
      </c>
      <c r="BL247" s="203">
        <v>0</v>
      </c>
      <c r="BM247" s="203">
        <v>0</v>
      </c>
      <c r="BN247" s="203">
        <v>0</v>
      </c>
      <c r="BO247" s="208"/>
      <c r="BP247" s="203">
        <v>0</v>
      </c>
      <c r="BQ247" s="203">
        <v>0</v>
      </c>
      <c r="BR247" s="203">
        <v>0</v>
      </c>
      <c r="BS247" s="203">
        <v>0</v>
      </c>
      <c r="BT247" s="203">
        <v>0</v>
      </c>
      <c r="BU247" s="208"/>
      <c r="BV247" s="203">
        <v>0</v>
      </c>
      <c r="BW247" s="203">
        <v>0</v>
      </c>
      <c r="BX247" s="203">
        <v>0</v>
      </c>
      <c r="BY247" s="203">
        <v>0</v>
      </c>
      <c r="BZ247" s="203">
        <v>0</v>
      </c>
      <c r="CA247" s="208"/>
      <c r="CB247" s="203">
        <v>0</v>
      </c>
      <c r="CC247" s="203">
        <v>0</v>
      </c>
      <c r="CD247" s="203">
        <v>0</v>
      </c>
      <c r="CE247" s="203">
        <v>0</v>
      </c>
      <c r="CF247" s="203">
        <v>0</v>
      </c>
      <c r="CG247" s="208"/>
      <c r="CH247" s="203">
        <v>0</v>
      </c>
      <c r="CI247" s="203">
        <v>0</v>
      </c>
      <c r="CJ247" s="203">
        <v>0</v>
      </c>
      <c r="CK247" s="203">
        <v>0</v>
      </c>
      <c r="CL247" s="203">
        <v>0</v>
      </c>
      <c r="CM247" s="208"/>
    </row>
    <row r="248" spans="1:91" ht="12.75" customHeight="1" x14ac:dyDescent="0.2">
      <c r="A248" s="107" t="s">
        <v>111</v>
      </c>
      <c r="B248" s="203">
        <v>0</v>
      </c>
      <c r="C248" s="203">
        <v>0</v>
      </c>
      <c r="D248" s="203">
        <v>0</v>
      </c>
      <c r="E248" s="203">
        <v>0</v>
      </c>
      <c r="F248" s="203">
        <v>0</v>
      </c>
      <c r="G248" s="208"/>
      <c r="H248" s="203">
        <v>0</v>
      </c>
      <c r="I248" s="203">
        <v>0</v>
      </c>
      <c r="J248" s="203">
        <v>0</v>
      </c>
      <c r="K248" s="203">
        <v>0</v>
      </c>
      <c r="L248" s="203">
        <v>0</v>
      </c>
      <c r="M248" s="208"/>
      <c r="N248" s="203">
        <v>0</v>
      </c>
      <c r="O248" s="203">
        <v>0</v>
      </c>
      <c r="P248" s="203">
        <v>0</v>
      </c>
      <c r="Q248" s="203">
        <v>0</v>
      </c>
      <c r="R248" s="203">
        <v>0</v>
      </c>
      <c r="S248" s="208"/>
      <c r="T248" s="203">
        <v>0</v>
      </c>
      <c r="U248" s="203">
        <v>0</v>
      </c>
      <c r="V248" s="203">
        <v>0</v>
      </c>
      <c r="W248" s="203">
        <v>0</v>
      </c>
      <c r="X248" s="203">
        <v>0</v>
      </c>
      <c r="Y248" s="208"/>
      <c r="Z248" s="203">
        <v>0</v>
      </c>
      <c r="AA248" s="203">
        <v>0</v>
      </c>
      <c r="AB248" s="203">
        <v>0</v>
      </c>
      <c r="AC248" s="203">
        <v>0</v>
      </c>
      <c r="AD248" s="203">
        <v>0</v>
      </c>
      <c r="AE248" s="208"/>
      <c r="AF248" s="203">
        <v>0</v>
      </c>
      <c r="AG248" s="203">
        <v>0</v>
      </c>
      <c r="AH248" s="203">
        <v>0</v>
      </c>
      <c r="AI248" s="203">
        <v>0</v>
      </c>
      <c r="AJ248" s="203">
        <v>0</v>
      </c>
      <c r="AK248" s="208"/>
      <c r="AL248" s="203">
        <v>0</v>
      </c>
      <c r="AM248" s="203">
        <v>0</v>
      </c>
      <c r="AN248" s="203">
        <v>0</v>
      </c>
      <c r="AO248" s="203">
        <v>0</v>
      </c>
      <c r="AP248" s="203">
        <v>0</v>
      </c>
      <c r="AQ248" s="208"/>
      <c r="AR248" s="203">
        <v>0</v>
      </c>
      <c r="AS248" s="203">
        <v>0</v>
      </c>
      <c r="AT248" s="203">
        <v>0</v>
      </c>
      <c r="AU248" s="203">
        <v>0</v>
      </c>
      <c r="AV248" s="203">
        <v>0</v>
      </c>
      <c r="AW248" s="208"/>
      <c r="AX248" s="203">
        <v>0</v>
      </c>
      <c r="AY248" s="203">
        <v>0</v>
      </c>
      <c r="AZ248" s="203">
        <v>0</v>
      </c>
      <c r="BA248" s="203">
        <v>0</v>
      </c>
      <c r="BB248" s="203">
        <v>0</v>
      </c>
      <c r="BC248" s="208"/>
      <c r="BD248" s="203">
        <v>0</v>
      </c>
      <c r="BE248" s="203">
        <v>0</v>
      </c>
      <c r="BF248" s="203">
        <v>0</v>
      </c>
      <c r="BG248" s="203">
        <v>0</v>
      </c>
      <c r="BH248" s="203">
        <v>0</v>
      </c>
      <c r="BI248" s="208"/>
      <c r="BJ248" s="203">
        <v>0</v>
      </c>
      <c r="BK248" s="203">
        <v>0</v>
      </c>
      <c r="BL248" s="203">
        <v>0</v>
      </c>
      <c r="BM248" s="203">
        <v>0</v>
      </c>
      <c r="BN248" s="203">
        <v>0</v>
      </c>
      <c r="BO248" s="208"/>
      <c r="BP248" s="203">
        <v>0</v>
      </c>
      <c r="BQ248" s="203">
        <v>0</v>
      </c>
      <c r="BR248" s="203">
        <v>0</v>
      </c>
      <c r="BS248" s="203">
        <v>0</v>
      </c>
      <c r="BT248" s="203">
        <v>0</v>
      </c>
      <c r="BU248" s="208"/>
      <c r="BV248" s="203">
        <v>0</v>
      </c>
      <c r="BW248" s="203">
        <v>0</v>
      </c>
      <c r="BX248" s="203">
        <v>0</v>
      </c>
      <c r="BY248" s="203">
        <v>0</v>
      </c>
      <c r="BZ248" s="203">
        <v>0</v>
      </c>
      <c r="CA248" s="208"/>
      <c r="CB248" s="203">
        <v>0</v>
      </c>
      <c r="CC248" s="203">
        <v>0</v>
      </c>
      <c r="CD248" s="203">
        <v>0</v>
      </c>
      <c r="CE248" s="203">
        <v>0</v>
      </c>
      <c r="CF248" s="203">
        <v>0</v>
      </c>
      <c r="CG248" s="208"/>
      <c r="CH248" s="203">
        <v>0</v>
      </c>
      <c r="CI248" s="203">
        <v>0</v>
      </c>
      <c r="CJ248" s="203">
        <v>0</v>
      </c>
      <c r="CK248" s="203">
        <v>0</v>
      </c>
      <c r="CL248" s="203">
        <v>0</v>
      </c>
      <c r="CM248" s="208"/>
    </row>
    <row r="249" spans="1:91" ht="12.75" customHeight="1" x14ac:dyDescent="0.2">
      <c r="A249" s="107" t="s">
        <v>132</v>
      </c>
      <c r="B249" s="203">
        <v>0</v>
      </c>
      <c r="C249" s="203">
        <v>0</v>
      </c>
      <c r="D249" s="203">
        <v>0</v>
      </c>
      <c r="E249" s="203">
        <v>0</v>
      </c>
      <c r="F249" s="203">
        <v>0</v>
      </c>
      <c r="G249" s="208"/>
      <c r="H249" s="203">
        <v>0</v>
      </c>
      <c r="I249" s="203">
        <v>0</v>
      </c>
      <c r="J249" s="203">
        <v>0</v>
      </c>
      <c r="K249" s="203">
        <v>0</v>
      </c>
      <c r="L249" s="203">
        <v>0</v>
      </c>
      <c r="M249" s="208"/>
      <c r="N249" s="203">
        <v>0</v>
      </c>
      <c r="O249" s="203">
        <v>0</v>
      </c>
      <c r="P249" s="203">
        <v>0</v>
      </c>
      <c r="Q249" s="203">
        <v>0</v>
      </c>
      <c r="R249" s="203">
        <v>0</v>
      </c>
      <c r="S249" s="208"/>
      <c r="T249" s="203">
        <v>0</v>
      </c>
      <c r="U249" s="203">
        <v>0</v>
      </c>
      <c r="V249" s="203">
        <v>0</v>
      </c>
      <c r="W249" s="203">
        <v>0</v>
      </c>
      <c r="X249" s="203">
        <v>0</v>
      </c>
      <c r="Y249" s="208"/>
      <c r="Z249" s="203">
        <v>0</v>
      </c>
      <c r="AA249" s="203">
        <v>0</v>
      </c>
      <c r="AB249" s="203">
        <v>0</v>
      </c>
      <c r="AC249" s="203">
        <v>0</v>
      </c>
      <c r="AD249" s="203">
        <v>0</v>
      </c>
      <c r="AE249" s="208"/>
      <c r="AF249" s="203">
        <v>0</v>
      </c>
      <c r="AG249" s="203">
        <v>0</v>
      </c>
      <c r="AH249" s="203">
        <v>0</v>
      </c>
      <c r="AI249" s="203">
        <v>0</v>
      </c>
      <c r="AJ249" s="203">
        <v>0</v>
      </c>
      <c r="AK249" s="208"/>
      <c r="AL249" s="203">
        <v>0</v>
      </c>
      <c r="AM249" s="203">
        <v>0</v>
      </c>
      <c r="AN249" s="203">
        <v>0</v>
      </c>
      <c r="AO249" s="203">
        <v>0</v>
      </c>
      <c r="AP249" s="203">
        <v>0</v>
      </c>
      <c r="AQ249" s="208"/>
      <c r="AR249" s="203">
        <v>0</v>
      </c>
      <c r="AS249" s="203">
        <v>0</v>
      </c>
      <c r="AT249" s="203">
        <v>0</v>
      </c>
      <c r="AU249" s="203">
        <v>0</v>
      </c>
      <c r="AV249" s="203">
        <v>0</v>
      </c>
      <c r="AW249" s="208"/>
      <c r="AX249" s="203">
        <v>0</v>
      </c>
      <c r="AY249" s="203">
        <v>0</v>
      </c>
      <c r="AZ249" s="203">
        <v>0</v>
      </c>
      <c r="BA249" s="203">
        <v>0</v>
      </c>
      <c r="BB249" s="203">
        <v>0</v>
      </c>
      <c r="BC249" s="208"/>
      <c r="BD249" s="203">
        <v>0</v>
      </c>
      <c r="BE249" s="203">
        <v>0</v>
      </c>
      <c r="BF249" s="203">
        <v>0</v>
      </c>
      <c r="BG249" s="203">
        <v>0</v>
      </c>
      <c r="BH249" s="203">
        <v>0</v>
      </c>
      <c r="BI249" s="208"/>
      <c r="BJ249" s="203">
        <v>0</v>
      </c>
      <c r="BK249" s="203">
        <v>0</v>
      </c>
      <c r="BL249" s="203">
        <v>0</v>
      </c>
      <c r="BM249" s="203">
        <v>0</v>
      </c>
      <c r="BN249" s="203">
        <v>0</v>
      </c>
      <c r="BO249" s="208"/>
      <c r="BP249" s="203">
        <v>0</v>
      </c>
      <c r="BQ249" s="203">
        <v>0</v>
      </c>
      <c r="BR249" s="203">
        <v>0</v>
      </c>
      <c r="BS249" s="203">
        <v>0</v>
      </c>
      <c r="BT249" s="203">
        <v>0</v>
      </c>
      <c r="BU249" s="208"/>
      <c r="BV249" s="203">
        <v>0</v>
      </c>
      <c r="BW249" s="203">
        <v>0</v>
      </c>
      <c r="BX249" s="203">
        <v>0</v>
      </c>
      <c r="BY249" s="203">
        <v>0</v>
      </c>
      <c r="BZ249" s="203">
        <v>0</v>
      </c>
      <c r="CA249" s="208"/>
      <c r="CB249" s="203">
        <v>0</v>
      </c>
      <c r="CC249" s="203">
        <v>0</v>
      </c>
      <c r="CD249" s="203">
        <v>0</v>
      </c>
      <c r="CE249" s="203">
        <v>0</v>
      </c>
      <c r="CF249" s="203">
        <v>0</v>
      </c>
      <c r="CG249" s="208"/>
      <c r="CH249" s="203">
        <v>0</v>
      </c>
      <c r="CI249" s="203">
        <v>0</v>
      </c>
      <c r="CJ249" s="203">
        <v>0</v>
      </c>
      <c r="CK249" s="203">
        <v>0</v>
      </c>
      <c r="CL249" s="203">
        <v>0</v>
      </c>
      <c r="CM249" s="208"/>
    </row>
    <row r="250" spans="1:91" ht="12.75" customHeight="1" x14ac:dyDescent="0.2">
      <c r="A250" s="128" t="s">
        <v>137</v>
      </c>
      <c r="B250" s="154"/>
      <c r="C250" s="174"/>
      <c r="D250" s="174"/>
      <c r="E250" s="174"/>
      <c r="F250" s="174"/>
      <c r="G250" s="208"/>
      <c r="H250" s="174"/>
      <c r="I250" s="174"/>
      <c r="J250" s="174"/>
      <c r="K250" s="174"/>
      <c r="L250" s="174"/>
      <c r="M250" s="208"/>
      <c r="N250" s="154"/>
      <c r="O250" s="174"/>
      <c r="P250" s="174"/>
      <c r="Q250" s="174"/>
      <c r="R250" s="174"/>
      <c r="S250" s="208"/>
      <c r="T250" s="154"/>
      <c r="U250" s="154"/>
      <c r="V250" s="174"/>
      <c r="W250" s="174"/>
      <c r="X250" s="174"/>
      <c r="Y250" s="208"/>
      <c r="Z250" s="154"/>
      <c r="AA250" s="174"/>
      <c r="AB250" s="174"/>
      <c r="AC250" s="174"/>
      <c r="AD250" s="174"/>
      <c r="AE250" s="208"/>
      <c r="AF250" s="154"/>
      <c r="AG250" s="174"/>
      <c r="AH250" s="174"/>
      <c r="AI250" s="174"/>
      <c r="AJ250" s="174"/>
      <c r="AK250" s="208"/>
      <c r="AL250" s="154"/>
      <c r="AM250" s="174"/>
      <c r="AN250" s="174"/>
      <c r="AO250" s="174"/>
      <c r="AP250" s="174"/>
      <c r="AQ250" s="208"/>
      <c r="AR250" s="154"/>
      <c r="AS250" s="174"/>
      <c r="AT250" s="174"/>
      <c r="AU250" s="174"/>
      <c r="AV250" s="174"/>
      <c r="AW250" s="208"/>
      <c r="AX250" s="154"/>
      <c r="AY250" s="174"/>
      <c r="AZ250" s="174"/>
      <c r="BA250" s="174"/>
      <c r="BB250" s="174"/>
      <c r="BC250" s="208"/>
      <c r="BD250" s="154"/>
      <c r="BE250" s="174"/>
      <c r="BF250" s="174"/>
      <c r="BG250" s="174"/>
      <c r="BH250" s="174"/>
      <c r="BI250" s="208"/>
      <c r="BJ250" s="154"/>
      <c r="BK250" s="174"/>
      <c r="BL250" s="174"/>
      <c r="BM250" s="174"/>
      <c r="BN250" s="174"/>
      <c r="BO250" s="208"/>
      <c r="BP250" s="154"/>
      <c r="BQ250" s="174"/>
      <c r="BR250" s="174"/>
      <c r="BS250" s="174"/>
      <c r="BT250" s="174"/>
      <c r="BU250" s="208"/>
      <c r="BV250" s="154"/>
      <c r="BW250" s="174"/>
      <c r="BX250" s="174"/>
      <c r="BY250" s="174"/>
      <c r="BZ250" s="174"/>
      <c r="CA250" s="208"/>
      <c r="CB250" s="154"/>
      <c r="CC250" s="174"/>
      <c r="CD250" s="174"/>
      <c r="CE250" s="174"/>
      <c r="CF250" s="174"/>
      <c r="CG250" s="208"/>
      <c r="CH250" s="154"/>
      <c r="CI250" s="174"/>
      <c r="CJ250" s="174"/>
      <c r="CK250" s="174"/>
      <c r="CL250" s="174"/>
      <c r="CM250" s="208"/>
    </row>
    <row r="251" spans="1:91" ht="12.75" customHeight="1" x14ac:dyDescent="0.2">
      <c r="A251" s="119" t="s">
        <v>31</v>
      </c>
      <c r="B251" s="170"/>
      <c r="C251" s="150"/>
      <c r="D251" s="150"/>
      <c r="E251" s="150"/>
      <c r="F251" s="150"/>
      <c r="G251" s="208"/>
      <c r="H251" s="150"/>
      <c r="I251" s="150"/>
      <c r="J251" s="150"/>
      <c r="K251" s="150"/>
      <c r="L251" s="150"/>
      <c r="M251" s="208"/>
      <c r="N251" s="170"/>
      <c r="O251" s="150"/>
      <c r="P251" s="150"/>
      <c r="Q251" s="150"/>
      <c r="R251" s="150"/>
      <c r="S251" s="208"/>
      <c r="T251" s="170"/>
      <c r="U251" s="170"/>
      <c r="V251" s="150"/>
      <c r="W251" s="150"/>
      <c r="X251" s="150"/>
      <c r="Y251" s="208"/>
      <c r="Z251" s="170"/>
      <c r="AA251" s="150"/>
      <c r="AB251" s="150"/>
      <c r="AC251" s="150"/>
      <c r="AD251" s="150"/>
      <c r="AE251" s="208"/>
      <c r="AF251" s="170"/>
      <c r="AG251" s="150"/>
      <c r="AH251" s="150"/>
      <c r="AI251" s="150"/>
      <c r="AJ251" s="150"/>
      <c r="AK251" s="208"/>
      <c r="AL251" s="170"/>
      <c r="AM251" s="150"/>
      <c r="AN251" s="150"/>
      <c r="AO251" s="150"/>
      <c r="AP251" s="150"/>
      <c r="AQ251" s="208"/>
      <c r="AR251" s="170"/>
      <c r="AS251" s="150"/>
      <c r="AT251" s="150"/>
      <c r="AU251" s="150"/>
      <c r="AV251" s="150"/>
      <c r="AW251" s="208"/>
      <c r="AX251" s="170"/>
      <c r="AY251" s="150"/>
      <c r="AZ251" s="150"/>
      <c r="BA251" s="150"/>
      <c r="BB251" s="150"/>
      <c r="BC251" s="208"/>
      <c r="BD251" s="170"/>
      <c r="BE251" s="150"/>
      <c r="BF251" s="150"/>
      <c r="BG251" s="150"/>
      <c r="BH251" s="150"/>
      <c r="BI251" s="208"/>
      <c r="BJ251" s="170"/>
      <c r="BK251" s="150"/>
      <c r="BL251" s="150"/>
      <c r="BM251" s="150"/>
      <c r="BN251" s="150"/>
      <c r="BO251" s="208"/>
      <c r="BP251" s="170"/>
      <c r="BQ251" s="150"/>
      <c r="BR251" s="150"/>
      <c r="BS251" s="150"/>
      <c r="BT251" s="150"/>
      <c r="BU251" s="208"/>
      <c r="BV251" s="170"/>
      <c r="BW251" s="150"/>
      <c r="BX251" s="150"/>
      <c r="BY251" s="150"/>
      <c r="BZ251" s="150"/>
      <c r="CA251" s="208"/>
      <c r="CB251" s="170"/>
      <c r="CC251" s="150"/>
      <c r="CD251" s="150"/>
      <c r="CE251" s="150"/>
      <c r="CF251" s="150"/>
      <c r="CG251" s="208"/>
      <c r="CH251" s="170"/>
      <c r="CI251" s="150"/>
      <c r="CJ251" s="150"/>
      <c r="CK251" s="150"/>
      <c r="CL251" s="150"/>
      <c r="CM251" s="208"/>
    </row>
    <row r="252" spans="1:91" ht="12.75" customHeight="1" x14ac:dyDescent="0.2">
      <c r="A252" s="120" t="s">
        <v>32</v>
      </c>
      <c r="B252" s="171"/>
      <c r="C252" s="151"/>
      <c r="D252" s="151"/>
      <c r="E252" s="151"/>
      <c r="F252" s="151"/>
      <c r="G252" s="208"/>
      <c r="H252" s="151"/>
      <c r="I252" s="151"/>
      <c r="J252" s="151"/>
      <c r="K252" s="151"/>
      <c r="L252" s="151"/>
      <c r="M252" s="208"/>
      <c r="N252" s="171"/>
      <c r="O252" s="151"/>
      <c r="P252" s="151"/>
      <c r="Q252" s="151"/>
      <c r="R252" s="151"/>
      <c r="S252" s="208"/>
      <c r="T252" s="171"/>
      <c r="U252" s="171"/>
      <c r="V252" s="151"/>
      <c r="W252" s="151"/>
      <c r="X252" s="151"/>
      <c r="Y252" s="208"/>
      <c r="Z252" s="171"/>
      <c r="AA252" s="151"/>
      <c r="AB252" s="151"/>
      <c r="AC252" s="151"/>
      <c r="AD252" s="151"/>
      <c r="AE252" s="208"/>
      <c r="AF252" s="171"/>
      <c r="AG252" s="151"/>
      <c r="AH252" s="151"/>
      <c r="AI252" s="151"/>
      <c r="AJ252" s="151"/>
      <c r="AK252" s="208"/>
      <c r="AL252" s="171"/>
      <c r="AM252" s="151"/>
      <c r="AN252" s="151"/>
      <c r="AO252" s="151"/>
      <c r="AP252" s="151"/>
      <c r="AQ252" s="208"/>
      <c r="AR252" s="171"/>
      <c r="AS252" s="151"/>
      <c r="AT252" s="151"/>
      <c r="AU252" s="151"/>
      <c r="AV252" s="151"/>
      <c r="AW252" s="208"/>
      <c r="AX252" s="171"/>
      <c r="AY252" s="151"/>
      <c r="AZ252" s="151"/>
      <c r="BA252" s="151"/>
      <c r="BB252" s="151"/>
      <c r="BC252" s="208"/>
      <c r="BD252" s="171"/>
      <c r="BE252" s="151"/>
      <c r="BF252" s="151"/>
      <c r="BG252" s="151"/>
      <c r="BH252" s="151"/>
      <c r="BI252" s="208"/>
      <c r="BJ252" s="171"/>
      <c r="BK252" s="151"/>
      <c r="BL252" s="151"/>
      <c r="BM252" s="151"/>
      <c r="BN252" s="151"/>
      <c r="BO252" s="208"/>
      <c r="BP252" s="171"/>
      <c r="BQ252" s="151"/>
      <c r="BR252" s="151"/>
      <c r="BS252" s="151"/>
      <c r="BT252" s="151"/>
      <c r="BU252" s="208"/>
      <c r="BV252" s="171"/>
      <c r="BW252" s="151"/>
      <c r="BX252" s="151"/>
      <c r="BY252" s="151"/>
      <c r="BZ252" s="151"/>
      <c r="CA252" s="208"/>
      <c r="CB252" s="171"/>
      <c r="CC252" s="151"/>
      <c r="CD252" s="151"/>
      <c r="CE252" s="151"/>
      <c r="CF252" s="151"/>
      <c r="CG252" s="208"/>
      <c r="CH252" s="171"/>
      <c r="CI252" s="151"/>
      <c r="CJ252" s="151"/>
      <c r="CK252" s="151"/>
      <c r="CL252" s="151"/>
      <c r="CM252" s="208"/>
    </row>
    <row r="253" spans="1:91" ht="12.75" customHeight="1" x14ac:dyDescent="0.2">
      <c r="A253" s="119" t="s">
        <v>2</v>
      </c>
      <c r="B253" s="172"/>
      <c r="C253" s="152"/>
      <c r="D253" s="152"/>
      <c r="E253" s="152"/>
      <c r="F253" s="152"/>
      <c r="G253" s="208"/>
      <c r="H253" s="152"/>
      <c r="I253" s="152"/>
      <c r="J253" s="152"/>
      <c r="K253" s="152"/>
      <c r="L253" s="152"/>
      <c r="M253" s="208"/>
      <c r="N253" s="172"/>
      <c r="O253" s="152"/>
      <c r="P253" s="152"/>
      <c r="Q253" s="152"/>
      <c r="R253" s="152"/>
      <c r="S253" s="208"/>
      <c r="T253" s="172"/>
      <c r="U253" s="172"/>
      <c r="V253" s="152"/>
      <c r="W253" s="152"/>
      <c r="X253" s="152"/>
      <c r="Y253" s="208"/>
      <c r="Z253" s="172"/>
      <c r="AA253" s="152"/>
      <c r="AB253" s="152"/>
      <c r="AC253" s="152"/>
      <c r="AD253" s="152"/>
      <c r="AE253" s="208"/>
      <c r="AF253" s="172"/>
      <c r="AG253" s="152"/>
      <c r="AH253" s="152"/>
      <c r="AI253" s="152"/>
      <c r="AJ253" s="152"/>
      <c r="AK253" s="208"/>
      <c r="AL253" s="172"/>
      <c r="AM253" s="152"/>
      <c r="AN253" s="152"/>
      <c r="AO253" s="152"/>
      <c r="AP253" s="152"/>
      <c r="AQ253" s="208"/>
      <c r="AR253" s="172"/>
      <c r="AS253" s="152"/>
      <c r="AT253" s="152"/>
      <c r="AU253" s="152"/>
      <c r="AV253" s="152"/>
      <c r="AW253" s="208"/>
      <c r="AX253" s="172"/>
      <c r="AY253" s="152"/>
      <c r="AZ253" s="152"/>
      <c r="BA253" s="152"/>
      <c r="BB253" s="152"/>
      <c r="BC253" s="208"/>
      <c r="BD253" s="172"/>
      <c r="BE253" s="152"/>
      <c r="BF253" s="152"/>
      <c r="BG253" s="152"/>
      <c r="BH253" s="152"/>
      <c r="BI253" s="208"/>
      <c r="BJ253" s="172"/>
      <c r="BK253" s="152"/>
      <c r="BL253" s="152"/>
      <c r="BM253" s="152"/>
      <c r="BN253" s="152"/>
      <c r="BO253" s="208"/>
      <c r="BP253" s="172"/>
      <c r="BQ253" s="152"/>
      <c r="BR253" s="152"/>
      <c r="BS253" s="152"/>
      <c r="BT253" s="152"/>
      <c r="BU253" s="208"/>
      <c r="BV253" s="172"/>
      <c r="BW253" s="152"/>
      <c r="BX253" s="152"/>
      <c r="BY253" s="152"/>
      <c r="BZ253" s="152"/>
      <c r="CA253" s="208"/>
      <c r="CB253" s="172"/>
      <c r="CC253" s="152"/>
      <c r="CD253" s="152"/>
      <c r="CE253" s="152"/>
      <c r="CF253" s="152"/>
      <c r="CG253" s="208"/>
      <c r="CH253" s="172"/>
      <c r="CI253" s="152"/>
      <c r="CJ253" s="152"/>
      <c r="CK253" s="152"/>
      <c r="CL253" s="152"/>
      <c r="CM253" s="208"/>
    </row>
    <row r="254" spans="1:91" ht="12.75" customHeight="1" x14ac:dyDescent="0.2">
      <c r="A254" s="120" t="s">
        <v>3</v>
      </c>
      <c r="B254" s="171"/>
      <c r="C254" s="151"/>
      <c r="D254" s="151"/>
      <c r="E254" s="151"/>
      <c r="F254" s="151"/>
      <c r="G254" s="208"/>
      <c r="H254" s="151"/>
      <c r="I254" s="151"/>
      <c r="J254" s="151"/>
      <c r="K254" s="151"/>
      <c r="L254" s="151"/>
      <c r="M254" s="208"/>
      <c r="N254" s="171"/>
      <c r="O254" s="151"/>
      <c r="P254" s="151"/>
      <c r="Q254" s="151"/>
      <c r="R254" s="151"/>
      <c r="S254" s="208"/>
      <c r="T254" s="171"/>
      <c r="U254" s="171"/>
      <c r="V254" s="151"/>
      <c r="W254" s="151"/>
      <c r="X254" s="151"/>
      <c r="Y254" s="208"/>
      <c r="Z254" s="171"/>
      <c r="AA254" s="151"/>
      <c r="AB254" s="151"/>
      <c r="AC254" s="151"/>
      <c r="AD254" s="151"/>
      <c r="AE254" s="208"/>
      <c r="AF254" s="171"/>
      <c r="AG254" s="151"/>
      <c r="AH254" s="151"/>
      <c r="AI254" s="151"/>
      <c r="AJ254" s="151"/>
      <c r="AK254" s="208"/>
      <c r="AL254" s="171"/>
      <c r="AM254" s="151"/>
      <c r="AN254" s="151"/>
      <c r="AO254" s="151"/>
      <c r="AP254" s="151"/>
      <c r="AQ254" s="208"/>
      <c r="AR254" s="171"/>
      <c r="AS254" s="151"/>
      <c r="AT254" s="151"/>
      <c r="AU254" s="151"/>
      <c r="AV254" s="151"/>
      <c r="AW254" s="208"/>
      <c r="AX254" s="171"/>
      <c r="AY254" s="151"/>
      <c r="AZ254" s="151"/>
      <c r="BA254" s="151"/>
      <c r="BB254" s="151"/>
      <c r="BC254" s="208"/>
      <c r="BD254" s="171"/>
      <c r="BE254" s="151"/>
      <c r="BF254" s="151"/>
      <c r="BG254" s="151"/>
      <c r="BH254" s="151"/>
      <c r="BI254" s="208"/>
      <c r="BJ254" s="171"/>
      <c r="BK254" s="151"/>
      <c r="BL254" s="151"/>
      <c r="BM254" s="151"/>
      <c r="BN254" s="151"/>
      <c r="BO254" s="208"/>
      <c r="BP254" s="171"/>
      <c r="BQ254" s="151"/>
      <c r="BR254" s="151"/>
      <c r="BS254" s="151"/>
      <c r="BT254" s="151"/>
      <c r="BU254" s="208"/>
      <c r="BV254" s="171"/>
      <c r="BW254" s="151"/>
      <c r="BX254" s="151"/>
      <c r="BY254" s="151"/>
      <c r="BZ254" s="151"/>
      <c r="CA254" s="208"/>
      <c r="CB254" s="171"/>
      <c r="CC254" s="151"/>
      <c r="CD254" s="151"/>
      <c r="CE254" s="151"/>
      <c r="CF254" s="151"/>
      <c r="CG254" s="208"/>
      <c r="CH254" s="171"/>
      <c r="CI254" s="151"/>
      <c r="CJ254" s="151"/>
      <c r="CK254" s="151"/>
      <c r="CL254" s="151"/>
      <c r="CM254" s="208"/>
    </row>
    <row r="255" spans="1:91" ht="12.75" customHeight="1" x14ac:dyDescent="0.2">
      <c r="A255" s="119" t="s">
        <v>4</v>
      </c>
      <c r="B255" s="172"/>
      <c r="C255" s="152"/>
      <c r="D255" s="152"/>
      <c r="E255" s="152"/>
      <c r="F255" s="152"/>
      <c r="G255" s="208"/>
      <c r="H255" s="152"/>
      <c r="I255" s="152"/>
      <c r="J255" s="152"/>
      <c r="K255" s="152"/>
      <c r="L255" s="152"/>
      <c r="M255" s="208"/>
      <c r="N255" s="172"/>
      <c r="O255" s="152"/>
      <c r="P255" s="152"/>
      <c r="Q255" s="152"/>
      <c r="R255" s="152"/>
      <c r="S255" s="208"/>
      <c r="T255" s="172"/>
      <c r="U255" s="172"/>
      <c r="V255" s="152"/>
      <c r="W255" s="152"/>
      <c r="X255" s="152"/>
      <c r="Y255" s="208"/>
      <c r="Z255" s="172"/>
      <c r="AA255" s="152"/>
      <c r="AB255" s="152"/>
      <c r="AC255" s="152"/>
      <c r="AD255" s="152"/>
      <c r="AE255" s="208"/>
      <c r="AF255" s="172"/>
      <c r="AG255" s="152"/>
      <c r="AH255" s="152"/>
      <c r="AI255" s="152"/>
      <c r="AJ255" s="152"/>
      <c r="AK255" s="208"/>
      <c r="AL255" s="172"/>
      <c r="AM255" s="152"/>
      <c r="AN255" s="152"/>
      <c r="AO255" s="152"/>
      <c r="AP255" s="152"/>
      <c r="AQ255" s="208"/>
      <c r="AR255" s="172"/>
      <c r="AS255" s="152"/>
      <c r="AT255" s="152"/>
      <c r="AU255" s="152"/>
      <c r="AV255" s="152"/>
      <c r="AW255" s="208"/>
      <c r="AX255" s="172"/>
      <c r="AY255" s="152"/>
      <c r="AZ255" s="152"/>
      <c r="BA255" s="152"/>
      <c r="BB255" s="152"/>
      <c r="BC255" s="208"/>
      <c r="BD255" s="172"/>
      <c r="BE255" s="152"/>
      <c r="BF255" s="152"/>
      <c r="BG255" s="152"/>
      <c r="BH255" s="152"/>
      <c r="BI255" s="208"/>
      <c r="BJ255" s="172"/>
      <c r="BK255" s="152"/>
      <c r="BL255" s="152"/>
      <c r="BM255" s="152"/>
      <c r="BN255" s="152"/>
      <c r="BO255" s="208"/>
      <c r="BP255" s="172"/>
      <c r="BQ255" s="152"/>
      <c r="BR255" s="152"/>
      <c r="BS255" s="152"/>
      <c r="BT255" s="152"/>
      <c r="BU255" s="208"/>
      <c r="BV255" s="172"/>
      <c r="BW255" s="152"/>
      <c r="BX255" s="152"/>
      <c r="BY255" s="152"/>
      <c r="BZ255" s="152"/>
      <c r="CA255" s="208"/>
      <c r="CB255" s="172"/>
      <c r="CC255" s="152"/>
      <c r="CD255" s="152"/>
      <c r="CE255" s="152"/>
      <c r="CF255" s="152"/>
      <c r="CG255" s="208"/>
      <c r="CH255" s="172"/>
      <c r="CI255" s="152"/>
      <c r="CJ255" s="152"/>
      <c r="CK255" s="152"/>
      <c r="CL255" s="152"/>
      <c r="CM255" s="208"/>
    </row>
    <row r="256" spans="1:91" ht="12.75" customHeight="1" x14ac:dyDescent="0.2">
      <c r="A256" s="119" t="s">
        <v>5</v>
      </c>
      <c r="B256" s="172"/>
      <c r="C256" s="152"/>
      <c r="D256" s="152"/>
      <c r="E256" s="152"/>
      <c r="F256" s="152"/>
      <c r="G256" s="208"/>
      <c r="H256" s="152"/>
      <c r="I256" s="152"/>
      <c r="J256" s="152"/>
      <c r="K256" s="152"/>
      <c r="L256" s="152"/>
      <c r="M256" s="208"/>
      <c r="N256" s="172"/>
      <c r="O256" s="152"/>
      <c r="P256" s="152"/>
      <c r="Q256" s="152"/>
      <c r="R256" s="152"/>
      <c r="S256" s="208"/>
      <c r="T256" s="172"/>
      <c r="U256" s="172"/>
      <c r="V256" s="152"/>
      <c r="W256" s="152"/>
      <c r="X256" s="152"/>
      <c r="Y256" s="208"/>
      <c r="Z256" s="172"/>
      <c r="AA256" s="152"/>
      <c r="AB256" s="152"/>
      <c r="AC256" s="152"/>
      <c r="AD256" s="152"/>
      <c r="AE256" s="208"/>
      <c r="AF256" s="172"/>
      <c r="AG256" s="152"/>
      <c r="AH256" s="152"/>
      <c r="AI256" s="152"/>
      <c r="AJ256" s="152"/>
      <c r="AK256" s="208"/>
      <c r="AL256" s="172"/>
      <c r="AM256" s="152"/>
      <c r="AN256" s="152"/>
      <c r="AO256" s="152"/>
      <c r="AP256" s="152"/>
      <c r="AQ256" s="208"/>
      <c r="AR256" s="172"/>
      <c r="AS256" s="152"/>
      <c r="AT256" s="152"/>
      <c r="AU256" s="152"/>
      <c r="AV256" s="152"/>
      <c r="AW256" s="208"/>
      <c r="AX256" s="172"/>
      <c r="AY256" s="152"/>
      <c r="AZ256" s="152"/>
      <c r="BA256" s="152"/>
      <c r="BB256" s="152"/>
      <c r="BC256" s="208"/>
      <c r="BD256" s="172"/>
      <c r="BE256" s="152"/>
      <c r="BF256" s="152"/>
      <c r="BG256" s="152"/>
      <c r="BH256" s="152"/>
      <c r="BI256" s="208"/>
      <c r="BJ256" s="172"/>
      <c r="BK256" s="152"/>
      <c r="BL256" s="152"/>
      <c r="BM256" s="152"/>
      <c r="BN256" s="152"/>
      <c r="BO256" s="208"/>
      <c r="BP256" s="172"/>
      <c r="BQ256" s="152"/>
      <c r="BR256" s="152"/>
      <c r="BS256" s="152"/>
      <c r="BT256" s="152"/>
      <c r="BU256" s="208"/>
      <c r="BV256" s="172"/>
      <c r="BW256" s="152"/>
      <c r="BX256" s="152"/>
      <c r="BY256" s="152"/>
      <c r="BZ256" s="152"/>
      <c r="CA256" s="208"/>
      <c r="CB256" s="172"/>
      <c r="CC256" s="152"/>
      <c r="CD256" s="152"/>
      <c r="CE256" s="152"/>
      <c r="CF256" s="152"/>
      <c r="CG256" s="208"/>
      <c r="CH256" s="172"/>
      <c r="CI256" s="152"/>
      <c r="CJ256" s="152"/>
      <c r="CK256" s="152"/>
      <c r="CL256" s="152"/>
      <c r="CM256" s="208"/>
    </row>
    <row r="257" spans="1:91" ht="12.75" customHeight="1" x14ac:dyDescent="0.2">
      <c r="A257" s="121" t="s">
        <v>6</v>
      </c>
      <c r="B257" s="172"/>
      <c r="C257" s="152"/>
      <c r="D257" s="152"/>
      <c r="E257" s="152"/>
      <c r="F257" s="152"/>
      <c r="G257" s="208"/>
      <c r="H257" s="152"/>
      <c r="I257" s="152"/>
      <c r="J257" s="152"/>
      <c r="K257" s="152"/>
      <c r="L257" s="152"/>
      <c r="M257" s="208"/>
      <c r="N257" s="172"/>
      <c r="O257" s="152"/>
      <c r="P257" s="152"/>
      <c r="Q257" s="152"/>
      <c r="R257" s="152"/>
      <c r="S257" s="208"/>
      <c r="T257" s="172"/>
      <c r="U257" s="172"/>
      <c r="V257" s="152"/>
      <c r="W257" s="152"/>
      <c r="X257" s="152"/>
      <c r="Y257" s="208"/>
      <c r="Z257" s="172"/>
      <c r="AA257" s="152"/>
      <c r="AB257" s="152"/>
      <c r="AC257" s="152"/>
      <c r="AD257" s="152"/>
      <c r="AE257" s="208"/>
      <c r="AF257" s="172"/>
      <c r="AG257" s="152"/>
      <c r="AH257" s="152"/>
      <c r="AI257" s="152"/>
      <c r="AJ257" s="152"/>
      <c r="AK257" s="208"/>
      <c r="AL257" s="172"/>
      <c r="AM257" s="152"/>
      <c r="AN257" s="152"/>
      <c r="AO257" s="152"/>
      <c r="AP257" s="152"/>
      <c r="AQ257" s="208"/>
      <c r="AR257" s="172"/>
      <c r="AS257" s="152"/>
      <c r="AT257" s="152"/>
      <c r="AU257" s="152"/>
      <c r="AV257" s="152"/>
      <c r="AW257" s="208"/>
      <c r="AX257" s="172"/>
      <c r="AY257" s="152"/>
      <c r="AZ257" s="152"/>
      <c r="BA257" s="152"/>
      <c r="BB257" s="152"/>
      <c r="BC257" s="208"/>
      <c r="BD257" s="172"/>
      <c r="BE257" s="152"/>
      <c r="BF257" s="152"/>
      <c r="BG257" s="152"/>
      <c r="BH257" s="152"/>
      <c r="BI257" s="208"/>
      <c r="BJ257" s="172"/>
      <c r="BK257" s="152"/>
      <c r="BL257" s="152"/>
      <c r="BM257" s="152"/>
      <c r="BN257" s="152"/>
      <c r="BO257" s="208"/>
      <c r="BP257" s="172"/>
      <c r="BQ257" s="152"/>
      <c r="BR257" s="152"/>
      <c r="BS257" s="152"/>
      <c r="BT257" s="152"/>
      <c r="BU257" s="208"/>
      <c r="BV257" s="172"/>
      <c r="BW257" s="152"/>
      <c r="BX257" s="152"/>
      <c r="BY257" s="152"/>
      <c r="BZ257" s="152"/>
      <c r="CA257" s="208"/>
      <c r="CB257" s="172"/>
      <c r="CC257" s="152"/>
      <c r="CD257" s="152"/>
      <c r="CE257" s="152"/>
      <c r="CF257" s="152"/>
      <c r="CG257" s="208"/>
      <c r="CH257" s="172"/>
      <c r="CI257" s="152"/>
      <c r="CJ257" s="152"/>
      <c r="CK257" s="152"/>
      <c r="CL257" s="152"/>
      <c r="CM257" s="208"/>
    </row>
    <row r="258" spans="1:91" ht="12.75" customHeight="1" x14ac:dyDescent="0.2">
      <c r="A258" s="121" t="s">
        <v>7</v>
      </c>
      <c r="B258" s="172"/>
      <c r="C258" s="152"/>
      <c r="D258" s="152"/>
      <c r="E258" s="152"/>
      <c r="F258" s="152"/>
      <c r="G258" s="208"/>
      <c r="H258" s="152"/>
      <c r="I258" s="152"/>
      <c r="J258" s="152"/>
      <c r="K258" s="152"/>
      <c r="L258" s="152"/>
      <c r="M258" s="208"/>
      <c r="N258" s="172"/>
      <c r="O258" s="152"/>
      <c r="P258" s="152"/>
      <c r="Q258" s="152"/>
      <c r="R258" s="152"/>
      <c r="S258" s="208"/>
      <c r="T258" s="172"/>
      <c r="U258" s="172"/>
      <c r="V258" s="152"/>
      <c r="W258" s="152"/>
      <c r="X258" s="152"/>
      <c r="Y258" s="208"/>
      <c r="Z258" s="172"/>
      <c r="AA258" s="152"/>
      <c r="AB258" s="152"/>
      <c r="AC258" s="152"/>
      <c r="AD258" s="152"/>
      <c r="AE258" s="208"/>
      <c r="AF258" s="172"/>
      <c r="AG258" s="152"/>
      <c r="AH258" s="152"/>
      <c r="AI258" s="152"/>
      <c r="AJ258" s="152"/>
      <c r="AK258" s="208"/>
      <c r="AL258" s="172"/>
      <c r="AM258" s="152"/>
      <c r="AN258" s="152"/>
      <c r="AO258" s="152"/>
      <c r="AP258" s="152"/>
      <c r="AQ258" s="208"/>
      <c r="AR258" s="172"/>
      <c r="AS258" s="152"/>
      <c r="AT258" s="152"/>
      <c r="AU258" s="152"/>
      <c r="AV258" s="152"/>
      <c r="AW258" s="208"/>
      <c r="AX258" s="172"/>
      <c r="AY258" s="152"/>
      <c r="AZ258" s="152"/>
      <c r="BA258" s="152"/>
      <c r="BB258" s="152"/>
      <c r="BC258" s="208"/>
      <c r="BD258" s="172"/>
      <c r="BE258" s="152"/>
      <c r="BF258" s="152"/>
      <c r="BG258" s="152"/>
      <c r="BH258" s="152"/>
      <c r="BI258" s="208"/>
      <c r="BJ258" s="172"/>
      <c r="BK258" s="152"/>
      <c r="BL258" s="152"/>
      <c r="BM258" s="152"/>
      <c r="BN258" s="152"/>
      <c r="BO258" s="208"/>
      <c r="BP258" s="172"/>
      <c r="BQ258" s="152"/>
      <c r="BR258" s="152"/>
      <c r="BS258" s="152"/>
      <c r="BT258" s="152"/>
      <c r="BU258" s="208"/>
      <c r="BV258" s="172"/>
      <c r="BW258" s="152"/>
      <c r="BX258" s="152"/>
      <c r="BY258" s="152"/>
      <c r="BZ258" s="152"/>
      <c r="CA258" s="208"/>
      <c r="CB258" s="172"/>
      <c r="CC258" s="152"/>
      <c r="CD258" s="152"/>
      <c r="CE258" s="152"/>
      <c r="CF258" s="152"/>
      <c r="CG258" s="208"/>
      <c r="CH258" s="172"/>
      <c r="CI258" s="152"/>
      <c r="CJ258" s="152"/>
      <c r="CK258" s="152"/>
      <c r="CL258" s="152"/>
      <c r="CM258" s="208"/>
    </row>
    <row r="259" spans="1:91" ht="12.75" customHeight="1" x14ac:dyDescent="0.2">
      <c r="A259" s="122" t="s">
        <v>8</v>
      </c>
      <c r="B259" s="173"/>
      <c r="C259" s="153"/>
      <c r="D259" s="153"/>
      <c r="E259" s="153"/>
      <c r="F259" s="153"/>
      <c r="G259" s="208"/>
      <c r="H259" s="153"/>
      <c r="I259" s="153"/>
      <c r="J259" s="153"/>
      <c r="K259" s="153"/>
      <c r="L259" s="153"/>
      <c r="M259" s="208"/>
      <c r="N259" s="173"/>
      <c r="O259" s="153"/>
      <c r="P259" s="153"/>
      <c r="Q259" s="153"/>
      <c r="R259" s="153"/>
      <c r="S259" s="208"/>
      <c r="T259" s="173"/>
      <c r="U259" s="173"/>
      <c r="V259" s="153"/>
      <c r="W259" s="153"/>
      <c r="X259" s="153"/>
      <c r="Y259" s="208"/>
      <c r="Z259" s="173"/>
      <c r="AA259" s="153"/>
      <c r="AB259" s="153"/>
      <c r="AC259" s="153"/>
      <c r="AD259" s="153"/>
      <c r="AE259" s="208"/>
      <c r="AF259" s="173"/>
      <c r="AG259" s="153"/>
      <c r="AH259" s="153"/>
      <c r="AI259" s="153"/>
      <c r="AJ259" s="153"/>
      <c r="AK259" s="208"/>
      <c r="AL259" s="173"/>
      <c r="AM259" s="153"/>
      <c r="AN259" s="153"/>
      <c r="AO259" s="153"/>
      <c r="AP259" s="153"/>
      <c r="AQ259" s="208"/>
      <c r="AR259" s="173"/>
      <c r="AS259" s="153"/>
      <c r="AT259" s="153"/>
      <c r="AU259" s="153"/>
      <c r="AV259" s="153"/>
      <c r="AW259" s="208"/>
      <c r="AX259" s="173"/>
      <c r="AY259" s="153"/>
      <c r="AZ259" s="153"/>
      <c r="BA259" s="153"/>
      <c r="BB259" s="153"/>
      <c r="BC259" s="208"/>
      <c r="BD259" s="173"/>
      <c r="BE259" s="153"/>
      <c r="BF259" s="153"/>
      <c r="BG259" s="153"/>
      <c r="BH259" s="153"/>
      <c r="BI259" s="208"/>
      <c r="BJ259" s="173"/>
      <c r="BK259" s="153"/>
      <c r="BL259" s="153"/>
      <c r="BM259" s="153"/>
      <c r="BN259" s="153"/>
      <c r="BO259" s="208"/>
      <c r="BP259" s="173"/>
      <c r="BQ259" s="153"/>
      <c r="BR259" s="153"/>
      <c r="BS259" s="153"/>
      <c r="BT259" s="153"/>
      <c r="BU259" s="208"/>
      <c r="BV259" s="173"/>
      <c r="BW259" s="153"/>
      <c r="BX259" s="153"/>
      <c r="BY259" s="153"/>
      <c r="BZ259" s="153"/>
      <c r="CA259" s="208"/>
      <c r="CB259" s="173"/>
      <c r="CC259" s="153"/>
      <c r="CD259" s="153"/>
      <c r="CE259" s="153"/>
      <c r="CF259" s="153"/>
      <c r="CG259" s="208"/>
      <c r="CH259" s="173"/>
      <c r="CI259" s="153"/>
      <c r="CJ259" s="153"/>
      <c r="CK259" s="153"/>
      <c r="CL259" s="153"/>
      <c r="CM259" s="208"/>
    </row>
    <row r="260" spans="1:91" ht="12.75" customHeight="1" x14ac:dyDescent="0.2">
      <c r="A260" s="121" t="s">
        <v>9</v>
      </c>
      <c r="B260" s="172"/>
      <c r="C260" s="152"/>
      <c r="D260" s="152"/>
      <c r="E260" s="152"/>
      <c r="F260" s="152"/>
      <c r="G260" s="208"/>
      <c r="H260" s="152"/>
      <c r="I260" s="152"/>
      <c r="J260" s="152"/>
      <c r="K260" s="152"/>
      <c r="L260" s="152"/>
      <c r="M260" s="208"/>
      <c r="N260" s="172"/>
      <c r="O260" s="152"/>
      <c r="P260" s="152"/>
      <c r="Q260" s="152"/>
      <c r="R260" s="152"/>
      <c r="S260" s="208"/>
      <c r="T260" s="172"/>
      <c r="U260" s="172"/>
      <c r="V260" s="152"/>
      <c r="W260" s="152"/>
      <c r="X260" s="152"/>
      <c r="Y260" s="208"/>
      <c r="Z260" s="172"/>
      <c r="AA260" s="152"/>
      <c r="AB260" s="152"/>
      <c r="AC260" s="152"/>
      <c r="AD260" s="152"/>
      <c r="AE260" s="208"/>
      <c r="AF260" s="172"/>
      <c r="AG260" s="152"/>
      <c r="AH260" s="152"/>
      <c r="AI260" s="152"/>
      <c r="AJ260" s="152"/>
      <c r="AK260" s="208"/>
      <c r="AL260" s="172"/>
      <c r="AM260" s="152"/>
      <c r="AN260" s="152"/>
      <c r="AO260" s="152"/>
      <c r="AP260" s="152"/>
      <c r="AQ260" s="208"/>
      <c r="AR260" s="172"/>
      <c r="AS260" s="152"/>
      <c r="AT260" s="152"/>
      <c r="AU260" s="152"/>
      <c r="AV260" s="152"/>
      <c r="AW260" s="208"/>
      <c r="AX260" s="172"/>
      <c r="AY260" s="152"/>
      <c r="AZ260" s="152"/>
      <c r="BA260" s="152"/>
      <c r="BB260" s="152"/>
      <c r="BC260" s="208"/>
      <c r="BD260" s="172"/>
      <c r="BE260" s="152"/>
      <c r="BF260" s="152"/>
      <c r="BG260" s="152"/>
      <c r="BH260" s="152"/>
      <c r="BI260" s="208"/>
      <c r="BJ260" s="172"/>
      <c r="BK260" s="152"/>
      <c r="BL260" s="152"/>
      <c r="BM260" s="152"/>
      <c r="BN260" s="152"/>
      <c r="BO260" s="208"/>
      <c r="BP260" s="172"/>
      <c r="BQ260" s="152"/>
      <c r="BR260" s="152"/>
      <c r="BS260" s="152"/>
      <c r="BT260" s="152"/>
      <c r="BU260" s="208"/>
      <c r="BV260" s="172"/>
      <c r="BW260" s="152"/>
      <c r="BX260" s="152"/>
      <c r="BY260" s="152"/>
      <c r="BZ260" s="152"/>
      <c r="CA260" s="208"/>
      <c r="CB260" s="172"/>
      <c r="CC260" s="152"/>
      <c r="CD260" s="152"/>
      <c r="CE260" s="152"/>
      <c r="CF260" s="152"/>
      <c r="CG260" s="208"/>
      <c r="CH260" s="172"/>
      <c r="CI260" s="152"/>
      <c r="CJ260" s="152"/>
      <c r="CK260" s="152"/>
      <c r="CL260" s="152"/>
      <c r="CM260" s="208"/>
    </row>
    <row r="261" spans="1:91" ht="12.75" customHeight="1" x14ac:dyDescent="0.2">
      <c r="A261" s="122" t="s">
        <v>10</v>
      </c>
      <c r="B261" s="173"/>
      <c r="C261" s="153"/>
      <c r="D261" s="153"/>
      <c r="E261" s="153"/>
      <c r="F261" s="153"/>
      <c r="G261" s="208"/>
      <c r="H261" s="153"/>
      <c r="I261" s="153"/>
      <c r="J261" s="153"/>
      <c r="K261" s="153"/>
      <c r="L261" s="153"/>
      <c r="M261" s="208"/>
      <c r="N261" s="173"/>
      <c r="O261" s="153"/>
      <c r="P261" s="153"/>
      <c r="Q261" s="153"/>
      <c r="R261" s="153"/>
      <c r="S261" s="208"/>
      <c r="T261" s="173"/>
      <c r="U261" s="173"/>
      <c r="V261" s="153"/>
      <c r="W261" s="153"/>
      <c r="X261" s="153"/>
      <c r="Y261" s="208"/>
      <c r="Z261" s="173"/>
      <c r="AA261" s="153"/>
      <c r="AB261" s="153"/>
      <c r="AC261" s="153"/>
      <c r="AD261" s="153"/>
      <c r="AE261" s="208"/>
      <c r="AF261" s="173"/>
      <c r="AG261" s="153"/>
      <c r="AH261" s="153"/>
      <c r="AI261" s="153"/>
      <c r="AJ261" s="153"/>
      <c r="AK261" s="208"/>
      <c r="AL261" s="173"/>
      <c r="AM261" s="153"/>
      <c r="AN261" s="153"/>
      <c r="AO261" s="153"/>
      <c r="AP261" s="153"/>
      <c r="AQ261" s="208"/>
      <c r="AR261" s="173"/>
      <c r="AS261" s="153"/>
      <c r="AT261" s="153"/>
      <c r="AU261" s="153"/>
      <c r="AV261" s="153"/>
      <c r="AW261" s="208"/>
      <c r="AX261" s="173"/>
      <c r="AY261" s="153"/>
      <c r="AZ261" s="153"/>
      <c r="BA261" s="153"/>
      <c r="BB261" s="153"/>
      <c r="BC261" s="208"/>
      <c r="BD261" s="173"/>
      <c r="BE261" s="153"/>
      <c r="BF261" s="153"/>
      <c r="BG261" s="153"/>
      <c r="BH261" s="153"/>
      <c r="BI261" s="208"/>
      <c r="BJ261" s="173"/>
      <c r="BK261" s="153"/>
      <c r="BL261" s="153"/>
      <c r="BM261" s="153"/>
      <c r="BN261" s="153"/>
      <c r="BO261" s="208"/>
      <c r="BP261" s="173"/>
      <c r="BQ261" s="153"/>
      <c r="BR261" s="153"/>
      <c r="BS261" s="153"/>
      <c r="BT261" s="153"/>
      <c r="BU261" s="208"/>
      <c r="BV261" s="173"/>
      <c r="BW261" s="153"/>
      <c r="BX261" s="153"/>
      <c r="BY261" s="153"/>
      <c r="BZ261" s="153"/>
      <c r="CA261" s="208"/>
      <c r="CB261" s="173"/>
      <c r="CC261" s="153"/>
      <c r="CD261" s="153"/>
      <c r="CE261" s="153"/>
      <c r="CF261" s="153"/>
      <c r="CG261" s="208"/>
      <c r="CH261" s="173"/>
      <c r="CI261" s="153"/>
      <c r="CJ261" s="153"/>
      <c r="CK261" s="153"/>
      <c r="CL261" s="153"/>
      <c r="CM261" s="208"/>
    </row>
    <row r="262" spans="1:91" ht="12.75" customHeight="1" x14ac:dyDescent="0.2">
      <c r="A262" s="121" t="s">
        <v>11</v>
      </c>
      <c r="B262" s="172"/>
      <c r="C262" s="152"/>
      <c r="D262" s="152"/>
      <c r="E262" s="152"/>
      <c r="F262" s="152"/>
      <c r="G262" s="208"/>
      <c r="H262" s="152"/>
      <c r="I262" s="152"/>
      <c r="J262" s="152"/>
      <c r="K262" s="152"/>
      <c r="L262" s="152"/>
      <c r="M262" s="208"/>
      <c r="N262" s="172"/>
      <c r="O262" s="152"/>
      <c r="P262" s="152"/>
      <c r="Q262" s="152"/>
      <c r="R262" s="152"/>
      <c r="S262" s="208"/>
      <c r="T262" s="172"/>
      <c r="U262" s="172"/>
      <c r="V262" s="152"/>
      <c r="W262" s="152"/>
      <c r="X262" s="152"/>
      <c r="Y262" s="208"/>
      <c r="Z262" s="172"/>
      <c r="AA262" s="152"/>
      <c r="AB262" s="152"/>
      <c r="AC262" s="152"/>
      <c r="AD262" s="152"/>
      <c r="AE262" s="208"/>
      <c r="AF262" s="172"/>
      <c r="AG262" s="152"/>
      <c r="AH262" s="152"/>
      <c r="AI262" s="152"/>
      <c r="AJ262" s="152"/>
      <c r="AK262" s="208"/>
      <c r="AL262" s="172"/>
      <c r="AM262" s="152"/>
      <c r="AN262" s="152"/>
      <c r="AO262" s="152"/>
      <c r="AP262" s="152"/>
      <c r="AQ262" s="208"/>
      <c r="AR262" s="172"/>
      <c r="AS262" s="152"/>
      <c r="AT262" s="152"/>
      <c r="AU262" s="152"/>
      <c r="AV262" s="152"/>
      <c r="AW262" s="208"/>
      <c r="AX262" s="172"/>
      <c r="AY262" s="152"/>
      <c r="AZ262" s="152"/>
      <c r="BA262" s="152"/>
      <c r="BB262" s="152"/>
      <c r="BC262" s="208"/>
      <c r="BD262" s="172"/>
      <c r="BE262" s="152"/>
      <c r="BF262" s="152"/>
      <c r="BG262" s="152"/>
      <c r="BH262" s="152"/>
      <c r="BI262" s="208"/>
      <c r="BJ262" s="172"/>
      <c r="BK262" s="152"/>
      <c r="BL262" s="152"/>
      <c r="BM262" s="152"/>
      <c r="BN262" s="152"/>
      <c r="BO262" s="208"/>
      <c r="BP262" s="172"/>
      <c r="BQ262" s="152"/>
      <c r="BR262" s="152"/>
      <c r="BS262" s="152"/>
      <c r="BT262" s="152"/>
      <c r="BU262" s="208"/>
      <c r="BV262" s="172"/>
      <c r="BW262" s="152"/>
      <c r="BX262" s="152"/>
      <c r="BY262" s="152"/>
      <c r="BZ262" s="152"/>
      <c r="CA262" s="208"/>
      <c r="CB262" s="172"/>
      <c r="CC262" s="152"/>
      <c r="CD262" s="152"/>
      <c r="CE262" s="152"/>
      <c r="CF262" s="152"/>
      <c r="CG262" s="208"/>
      <c r="CH262" s="172"/>
      <c r="CI262" s="152"/>
      <c r="CJ262" s="152"/>
      <c r="CK262" s="152"/>
      <c r="CL262" s="152"/>
      <c r="CM262" s="208"/>
    </row>
    <row r="263" spans="1:91" ht="12.75" customHeight="1" x14ac:dyDescent="0.2">
      <c r="A263" s="121" t="s">
        <v>12</v>
      </c>
      <c r="B263" s="172"/>
      <c r="C263" s="152"/>
      <c r="D263" s="152"/>
      <c r="E263" s="152"/>
      <c r="F263" s="152"/>
      <c r="G263" s="208"/>
      <c r="H263" s="152"/>
      <c r="I263" s="152"/>
      <c r="J263" s="152"/>
      <c r="K263" s="152"/>
      <c r="L263" s="152"/>
      <c r="M263" s="208"/>
      <c r="N263" s="172"/>
      <c r="O263" s="152"/>
      <c r="P263" s="152"/>
      <c r="Q263" s="152"/>
      <c r="R263" s="152"/>
      <c r="S263" s="208"/>
      <c r="T263" s="172"/>
      <c r="U263" s="172"/>
      <c r="V263" s="152"/>
      <c r="W263" s="152"/>
      <c r="X263" s="152"/>
      <c r="Y263" s="208"/>
      <c r="Z263" s="172"/>
      <c r="AA263" s="152"/>
      <c r="AB263" s="152"/>
      <c r="AC263" s="152"/>
      <c r="AD263" s="152"/>
      <c r="AE263" s="208"/>
      <c r="AF263" s="172"/>
      <c r="AG263" s="152"/>
      <c r="AH263" s="152"/>
      <c r="AI263" s="152"/>
      <c r="AJ263" s="152"/>
      <c r="AK263" s="208"/>
      <c r="AL263" s="172"/>
      <c r="AM263" s="152"/>
      <c r="AN263" s="152"/>
      <c r="AO263" s="152"/>
      <c r="AP263" s="152"/>
      <c r="AQ263" s="208"/>
      <c r="AR263" s="172"/>
      <c r="AS263" s="152"/>
      <c r="AT263" s="152"/>
      <c r="AU263" s="152"/>
      <c r="AV263" s="152"/>
      <c r="AW263" s="208"/>
      <c r="AX263" s="172"/>
      <c r="AY263" s="152"/>
      <c r="AZ263" s="152"/>
      <c r="BA263" s="152"/>
      <c r="BB263" s="152"/>
      <c r="BC263" s="208"/>
      <c r="BD263" s="172"/>
      <c r="BE263" s="152"/>
      <c r="BF263" s="152"/>
      <c r="BG263" s="152"/>
      <c r="BH263" s="152"/>
      <c r="BI263" s="208"/>
      <c r="BJ263" s="172"/>
      <c r="BK263" s="152"/>
      <c r="BL263" s="152"/>
      <c r="BM263" s="152"/>
      <c r="BN263" s="152"/>
      <c r="BO263" s="208"/>
      <c r="BP263" s="172"/>
      <c r="BQ263" s="152"/>
      <c r="BR263" s="152"/>
      <c r="BS263" s="152"/>
      <c r="BT263" s="152"/>
      <c r="BU263" s="208"/>
      <c r="BV263" s="172"/>
      <c r="BW263" s="152"/>
      <c r="BX263" s="152"/>
      <c r="BY263" s="152"/>
      <c r="BZ263" s="152"/>
      <c r="CA263" s="208"/>
      <c r="CB263" s="172"/>
      <c r="CC263" s="152"/>
      <c r="CD263" s="152"/>
      <c r="CE263" s="152"/>
      <c r="CF263" s="152"/>
      <c r="CG263" s="208"/>
      <c r="CH263" s="172"/>
      <c r="CI263" s="152"/>
      <c r="CJ263" s="152"/>
      <c r="CK263" s="152"/>
      <c r="CL263" s="152"/>
      <c r="CM263" s="208"/>
    </row>
    <row r="264" spans="1:91" ht="12.75" customHeight="1" x14ac:dyDescent="0.2">
      <c r="A264" s="121" t="s">
        <v>13</v>
      </c>
      <c r="B264" s="172"/>
      <c r="C264" s="152"/>
      <c r="D264" s="152"/>
      <c r="E264" s="152"/>
      <c r="F264" s="152"/>
      <c r="G264" s="208"/>
      <c r="H264" s="152"/>
      <c r="I264" s="152"/>
      <c r="J264" s="152"/>
      <c r="K264" s="152"/>
      <c r="L264" s="152"/>
      <c r="M264" s="208"/>
      <c r="N264" s="172"/>
      <c r="O264" s="152"/>
      <c r="P264" s="152"/>
      <c r="Q264" s="152"/>
      <c r="R264" s="152"/>
      <c r="S264" s="208"/>
      <c r="T264" s="172"/>
      <c r="U264" s="172"/>
      <c r="V264" s="152"/>
      <c r="W264" s="152"/>
      <c r="X264" s="152"/>
      <c r="Y264" s="208"/>
      <c r="Z264" s="172"/>
      <c r="AA264" s="152"/>
      <c r="AB264" s="152"/>
      <c r="AC264" s="152"/>
      <c r="AD264" s="152"/>
      <c r="AE264" s="208"/>
      <c r="AF264" s="172"/>
      <c r="AG264" s="152"/>
      <c r="AH264" s="152"/>
      <c r="AI264" s="152"/>
      <c r="AJ264" s="152"/>
      <c r="AK264" s="208"/>
      <c r="AL264" s="172"/>
      <c r="AM264" s="152"/>
      <c r="AN264" s="152"/>
      <c r="AO264" s="152"/>
      <c r="AP264" s="152"/>
      <c r="AQ264" s="208"/>
      <c r="AR264" s="172"/>
      <c r="AS264" s="152"/>
      <c r="AT264" s="152"/>
      <c r="AU264" s="152"/>
      <c r="AV264" s="152"/>
      <c r="AW264" s="208"/>
      <c r="AX264" s="172"/>
      <c r="AY264" s="152"/>
      <c r="AZ264" s="152"/>
      <c r="BA264" s="152"/>
      <c r="BB264" s="152"/>
      <c r="BC264" s="208"/>
      <c r="BD264" s="172"/>
      <c r="BE264" s="152"/>
      <c r="BF264" s="152"/>
      <c r="BG264" s="152"/>
      <c r="BH264" s="152"/>
      <c r="BI264" s="208"/>
      <c r="BJ264" s="172"/>
      <c r="BK264" s="152"/>
      <c r="BL264" s="152"/>
      <c r="BM264" s="152"/>
      <c r="BN264" s="152"/>
      <c r="BO264" s="208"/>
      <c r="BP264" s="172"/>
      <c r="BQ264" s="152"/>
      <c r="BR264" s="152"/>
      <c r="BS264" s="152"/>
      <c r="BT264" s="152"/>
      <c r="BU264" s="208"/>
      <c r="BV264" s="172"/>
      <c r="BW264" s="152"/>
      <c r="BX264" s="152"/>
      <c r="BY264" s="152"/>
      <c r="BZ264" s="152"/>
      <c r="CA264" s="208"/>
      <c r="CB264" s="172"/>
      <c r="CC264" s="152"/>
      <c r="CD264" s="152"/>
      <c r="CE264" s="152"/>
      <c r="CF264" s="152"/>
      <c r="CG264" s="208"/>
      <c r="CH264" s="172"/>
      <c r="CI264" s="152"/>
      <c r="CJ264" s="152"/>
      <c r="CK264" s="152"/>
      <c r="CL264" s="152"/>
      <c r="CM264" s="208"/>
    </row>
    <row r="265" spans="1:91" ht="12.75" customHeight="1" x14ac:dyDescent="0.2">
      <c r="A265" s="122" t="s">
        <v>35</v>
      </c>
      <c r="B265" s="173"/>
      <c r="C265" s="153"/>
      <c r="D265" s="153"/>
      <c r="E265" s="153"/>
      <c r="F265" s="153"/>
      <c r="G265" s="208"/>
      <c r="H265" s="153"/>
      <c r="I265" s="153"/>
      <c r="J265" s="153"/>
      <c r="K265" s="153"/>
      <c r="L265" s="153"/>
      <c r="M265" s="208"/>
      <c r="N265" s="173"/>
      <c r="O265" s="153"/>
      <c r="P265" s="153"/>
      <c r="Q265" s="153"/>
      <c r="R265" s="153"/>
      <c r="S265" s="208"/>
      <c r="T265" s="173"/>
      <c r="U265" s="173"/>
      <c r="V265" s="153"/>
      <c r="W265" s="153"/>
      <c r="X265" s="153"/>
      <c r="Y265" s="208"/>
      <c r="Z265" s="173"/>
      <c r="AA265" s="153"/>
      <c r="AB265" s="153"/>
      <c r="AC265" s="153"/>
      <c r="AD265" s="153"/>
      <c r="AE265" s="208"/>
      <c r="AF265" s="173"/>
      <c r="AG265" s="153"/>
      <c r="AH265" s="153"/>
      <c r="AI265" s="153"/>
      <c r="AJ265" s="153"/>
      <c r="AK265" s="208"/>
      <c r="AL265" s="173"/>
      <c r="AM265" s="153"/>
      <c r="AN265" s="153"/>
      <c r="AO265" s="153"/>
      <c r="AP265" s="153"/>
      <c r="AQ265" s="208"/>
      <c r="AR265" s="173"/>
      <c r="AS265" s="153"/>
      <c r="AT265" s="153"/>
      <c r="AU265" s="153"/>
      <c r="AV265" s="153"/>
      <c r="AW265" s="208"/>
      <c r="AX265" s="173"/>
      <c r="AY265" s="153"/>
      <c r="AZ265" s="153"/>
      <c r="BA265" s="153"/>
      <c r="BB265" s="153"/>
      <c r="BC265" s="208"/>
      <c r="BD265" s="173"/>
      <c r="BE265" s="153"/>
      <c r="BF265" s="153"/>
      <c r="BG265" s="153"/>
      <c r="BH265" s="153"/>
      <c r="BI265" s="208"/>
      <c r="BJ265" s="173"/>
      <c r="BK265" s="153"/>
      <c r="BL265" s="153"/>
      <c r="BM265" s="153"/>
      <c r="BN265" s="153"/>
      <c r="BO265" s="208"/>
      <c r="BP265" s="173"/>
      <c r="BQ265" s="153"/>
      <c r="BR265" s="153"/>
      <c r="BS265" s="153"/>
      <c r="BT265" s="153"/>
      <c r="BU265" s="208"/>
      <c r="BV265" s="173"/>
      <c r="BW265" s="153"/>
      <c r="BX265" s="153"/>
      <c r="BY265" s="153"/>
      <c r="BZ265" s="153"/>
      <c r="CA265" s="208"/>
      <c r="CB265" s="173"/>
      <c r="CC265" s="153"/>
      <c r="CD265" s="153"/>
      <c r="CE265" s="153"/>
      <c r="CF265" s="153"/>
      <c r="CG265" s="208"/>
      <c r="CH265" s="173"/>
      <c r="CI265" s="153"/>
      <c r="CJ265" s="153"/>
      <c r="CK265" s="153"/>
      <c r="CL265" s="153"/>
      <c r="CM265" s="208"/>
    </row>
    <row r="266" spans="1:91" ht="12.75" customHeight="1" x14ac:dyDescent="0.2">
      <c r="A266" s="121" t="s">
        <v>14</v>
      </c>
      <c r="B266" s="172"/>
      <c r="C266" s="152"/>
      <c r="D266" s="152"/>
      <c r="E266" s="152"/>
      <c r="F266" s="152"/>
      <c r="G266" s="208"/>
      <c r="H266" s="152"/>
      <c r="I266" s="152"/>
      <c r="J266" s="152"/>
      <c r="K266" s="152"/>
      <c r="L266" s="152"/>
      <c r="M266" s="208"/>
      <c r="N266" s="172"/>
      <c r="O266" s="152"/>
      <c r="P266" s="152"/>
      <c r="Q266" s="152"/>
      <c r="R266" s="152"/>
      <c r="S266" s="208"/>
      <c r="T266" s="172"/>
      <c r="U266" s="172"/>
      <c r="V266" s="152"/>
      <c r="W266" s="152"/>
      <c r="X266" s="152"/>
      <c r="Y266" s="208"/>
      <c r="Z266" s="172"/>
      <c r="AA266" s="152"/>
      <c r="AB266" s="152"/>
      <c r="AC266" s="152"/>
      <c r="AD266" s="152"/>
      <c r="AE266" s="208"/>
      <c r="AF266" s="172"/>
      <c r="AG266" s="152"/>
      <c r="AH266" s="152"/>
      <c r="AI266" s="152"/>
      <c r="AJ266" s="152"/>
      <c r="AK266" s="208"/>
      <c r="AL266" s="172"/>
      <c r="AM266" s="152"/>
      <c r="AN266" s="152"/>
      <c r="AO266" s="152"/>
      <c r="AP266" s="152"/>
      <c r="AQ266" s="208"/>
      <c r="AR266" s="172"/>
      <c r="AS266" s="152"/>
      <c r="AT266" s="152"/>
      <c r="AU266" s="152"/>
      <c r="AV266" s="152"/>
      <c r="AW266" s="208"/>
      <c r="AX266" s="172"/>
      <c r="AY266" s="152"/>
      <c r="AZ266" s="152"/>
      <c r="BA266" s="152"/>
      <c r="BB266" s="152"/>
      <c r="BC266" s="208"/>
      <c r="BD266" s="172"/>
      <c r="BE266" s="152"/>
      <c r="BF266" s="152"/>
      <c r="BG266" s="152"/>
      <c r="BH266" s="152"/>
      <c r="BI266" s="208"/>
      <c r="BJ266" s="172"/>
      <c r="BK266" s="152"/>
      <c r="BL266" s="152"/>
      <c r="BM266" s="152"/>
      <c r="BN266" s="152"/>
      <c r="BO266" s="208"/>
      <c r="BP266" s="172"/>
      <c r="BQ266" s="152"/>
      <c r="BR266" s="152"/>
      <c r="BS266" s="152"/>
      <c r="BT266" s="152"/>
      <c r="BU266" s="208"/>
      <c r="BV266" s="172"/>
      <c r="BW266" s="152"/>
      <c r="BX266" s="152"/>
      <c r="BY266" s="152"/>
      <c r="BZ266" s="152"/>
      <c r="CA266" s="208"/>
      <c r="CB266" s="172"/>
      <c r="CC266" s="152"/>
      <c r="CD266" s="152"/>
      <c r="CE266" s="152"/>
      <c r="CF266" s="152"/>
      <c r="CG266" s="208"/>
      <c r="CH266" s="172"/>
      <c r="CI266" s="152"/>
      <c r="CJ266" s="152"/>
      <c r="CK266" s="152"/>
      <c r="CL266" s="152"/>
      <c r="CM266" s="208"/>
    </row>
    <row r="267" spans="1:91" ht="12.75" customHeight="1" x14ac:dyDescent="0.2">
      <c r="A267" s="121" t="s">
        <v>15</v>
      </c>
      <c r="B267" s="172"/>
      <c r="C267" s="152"/>
      <c r="D267" s="152"/>
      <c r="E267" s="152"/>
      <c r="F267" s="152"/>
      <c r="G267" s="208"/>
      <c r="H267" s="152"/>
      <c r="I267" s="152"/>
      <c r="J267" s="152"/>
      <c r="K267" s="152"/>
      <c r="L267" s="152"/>
      <c r="M267" s="208"/>
      <c r="N267" s="172"/>
      <c r="O267" s="152"/>
      <c r="P267" s="152"/>
      <c r="Q267" s="152"/>
      <c r="R267" s="152"/>
      <c r="S267" s="208"/>
      <c r="T267" s="172"/>
      <c r="U267" s="172"/>
      <c r="V267" s="152"/>
      <c r="W267" s="152"/>
      <c r="X267" s="152"/>
      <c r="Y267" s="208"/>
      <c r="Z267" s="172"/>
      <c r="AA267" s="152"/>
      <c r="AB267" s="152"/>
      <c r="AC267" s="152"/>
      <c r="AD267" s="152"/>
      <c r="AE267" s="208"/>
      <c r="AF267" s="172"/>
      <c r="AG267" s="152"/>
      <c r="AH267" s="152"/>
      <c r="AI267" s="152"/>
      <c r="AJ267" s="152"/>
      <c r="AK267" s="208"/>
      <c r="AL267" s="172"/>
      <c r="AM267" s="152"/>
      <c r="AN267" s="152"/>
      <c r="AO267" s="152"/>
      <c r="AP267" s="152"/>
      <c r="AQ267" s="208"/>
      <c r="AR267" s="172"/>
      <c r="AS267" s="152"/>
      <c r="AT267" s="152"/>
      <c r="AU267" s="152"/>
      <c r="AV267" s="152"/>
      <c r="AW267" s="208"/>
      <c r="AX267" s="172"/>
      <c r="AY267" s="152"/>
      <c r="AZ267" s="152"/>
      <c r="BA267" s="152"/>
      <c r="BB267" s="152"/>
      <c r="BC267" s="208"/>
      <c r="BD267" s="172"/>
      <c r="BE267" s="152"/>
      <c r="BF267" s="152"/>
      <c r="BG267" s="152"/>
      <c r="BH267" s="152"/>
      <c r="BI267" s="208"/>
      <c r="BJ267" s="172"/>
      <c r="BK267" s="152"/>
      <c r="BL267" s="152"/>
      <c r="BM267" s="152"/>
      <c r="BN267" s="152"/>
      <c r="BO267" s="208"/>
      <c r="BP267" s="172"/>
      <c r="BQ267" s="152"/>
      <c r="BR267" s="152"/>
      <c r="BS267" s="152"/>
      <c r="BT267" s="152"/>
      <c r="BU267" s="208"/>
      <c r="BV267" s="172"/>
      <c r="BW267" s="152"/>
      <c r="BX267" s="152"/>
      <c r="BY267" s="152"/>
      <c r="BZ267" s="152"/>
      <c r="CA267" s="208"/>
      <c r="CB267" s="172"/>
      <c r="CC267" s="152"/>
      <c r="CD267" s="152"/>
      <c r="CE267" s="152"/>
      <c r="CF267" s="152"/>
      <c r="CG267" s="208"/>
      <c r="CH267" s="172"/>
      <c r="CI267" s="152"/>
      <c r="CJ267" s="152"/>
      <c r="CK267" s="152"/>
      <c r="CL267" s="152"/>
      <c r="CM267" s="208"/>
    </row>
    <row r="268" spans="1:91" ht="12.75" customHeight="1" x14ac:dyDescent="0.2">
      <c r="A268" s="122" t="s">
        <v>16</v>
      </c>
      <c r="B268" s="173"/>
      <c r="C268" s="153"/>
      <c r="D268" s="153"/>
      <c r="E268" s="153"/>
      <c r="F268" s="153"/>
      <c r="G268" s="208"/>
      <c r="H268" s="153"/>
      <c r="I268" s="153"/>
      <c r="J268" s="153"/>
      <c r="K268" s="153"/>
      <c r="L268" s="153"/>
      <c r="M268" s="208"/>
      <c r="N268" s="173"/>
      <c r="O268" s="153"/>
      <c r="P268" s="153"/>
      <c r="Q268" s="153"/>
      <c r="R268" s="153"/>
      <c r="S268" s="208"/>
      <c r="T268" s="173"/>
      <c r="U268" s="173"/>
      <c r="V268" s="153"/>
      <c r="W268" s="153"/>
      <c r="X268" s="153"/>
      <c r="Y268" s="208"/>
      <c r="Z268" s="173"/>
      <c r="AA268" s="153"/>
      <c r="AB268" s="153"/>
      <c r="AC268" s="153"/>
      <c r="AD268" s="153"/>
      <c r="AE268" s="208"/>
      <c r="AF268" s="173"/>
      <c r="AG268" s="153"/>
      <c r="AH268" s="153"/>
      <c r="AI268" s="153"/>
      <c r="AJ268" s="153"/>
      <c r="AK268" s="208"/>
      <c r="AL268" s="173"/>
      <c r="AM268" s="153"/>
      <c r="AN268" s="153"/>
      <c r="AO268" s="153"/>
      <c r="AP268" s="153"/>
      <c r="AQ268" s="208"/>
      <c r="AR268" s="173"/>
      <c r="AS268" s="153"/>
      <c r="AT268" s="153"/>
      <c r="AU268" s="153"/>
      <c r="AV268" s="153"/>
      <c r="AW268" s="208"/>
      <c r="AX268" s="173"/>
      <c r="AY268" s="153"/>
      <c r="AZ268" s="153"/>
      <c r="BA268" s="153"/>
      <c r="BB268" s="153"/>
      <c r="BC268" s="208"/>
      <c r="BD268" s="173"/>
      <c r="BE268" s="153"/>
      <c r="BF268" s="153"/>
      <c r="BG268" s="153"/>
      <c r="BH268" s="153"/>
      <c r="BI268" s="208"/>
      <c r="BJ268" s="173"/>
      <c r="BK268" s="153"/>
      <c r="BL268" s="153"/>
      <c r="BM268" s="153"/>
      <c r="BN268" s="153"/>
      <c r="BO268" s="208"/>
      <c r="BP268" s="173"/>
      <c r="BQ268" s="153"/>
      <c r="BR268" s="153"/>
      <c r="BS268" s="153"/>
      <c r="BT268" s="153"/>
      <c r="BU268" s="208"/>
      <c r="BV268" s="173"/>
      <c r="BW268" s="153"/>
      <c r="BX268" s="153"/>
      <c r="BY268" s="153"/>
      <c r="BZ268" s="153"/>
      <c r="CA268" s="208"/>
      <c r="CB268" s="173"/>
      <c r="CC268" s="153"/>
      <c r="CD268" s="153"/>
      <c r="CE268" s="153"/>
      <c r="CF268" s="153"/>
      <c r="CG268" s="208"/>
      <c r="CH268" s="173"/>
      <c r="CI268" s="153"/>
      <c r="CJ268" s="153"/>
      <c r="CK268" s="153"/>
      <c r="CL268" s="153"/>
      <c r="CM268" s="208"/>
    </row>
    <row r="269" spans="1:91" ht="12.75" customHeight="1" x14ac:dyDescent="0.2">
      <c r="A269" s="121" t="s">
        <v>17</v>
      </c>
      <c r="B269" s="172"/>
      <c r="C269" s="152"/>
      <c r="D269" s="152"/>
      <c r="E269" s="152"/>
      <c r="F269" s="152"/>
      <c r="G269" s="208"/>
      <c r="H269" s="152"/>
      <c r="I269" s="152"/>
      <c r="J269" s="152"/>
      <c r="K269" s="152"/>
      <c r="L269" s="152"/>
      <c r="M269" s="208"/>
      <c r="N269" s="172"/>
      <c r="O269" s="152"/>
      <c r="P269" s="152"/>
      <c r="Q269" s="152"/>
      <c r="R269" s="152"/>
      <c r="S269" s="208"/>
      <c r="T269" s="172"/>
      <c r="U269" s="172"/>
      <c r="V269" s="152"/>
      <c r="W269" s="152"/>
      <c r="X269" s="152"/>
      <c r="Y269" s="208"/>
      <c r="Z269" s="172"/>
      <c r="AA269" s="152"/>
      <c r="AB269" s="152"/>
      <c r="AC269" s="152"/>
      <c r="AD269" s="152"/>
      <c r="AE269" s="208"/>
      <c r="AF269" s="172"/>
      <c r="AG269" s="152"/>
      <c r="AH269" s="152"/>
      <c r="AI269" s="152"/>
      <c r="AJ269" s="152"/>
      <c r="AK269" s="208"/>
      <c r="AL269" s="172"/>
      <c r="AM269" s="152"/>
      <c r="AN269" s="152"/>
      <c r="AO269" s="152"/>
      <c r="AP269" s="152"/>
      <c r="AQ269" s="208"/>
      <c r="AR269" s="172"/>
      <c r="AS269" s="152"/>
      <c r="AT269" s="152"/>
      <c r="AU269" s="152"/>
      <c r="AV269" s="152"/>
      <c r="AW269" s="208"/>
      <c r="AX269" s="172"/>
      <c r="AY269" s="152"/>
      <c r="AZ269" s="152"/>
      <c r="BA269" s="152"/>
      <c r="BB269" s="152"/>
      <c r="BC269" s="208"/>
      <c r="BD269" s="172"/>
      <c r="BE269" s="152"/>
      <c r="BF269" s="152"/>
      <c r="BG269" s="152"/>
      <c r="BH269" s="152"/>
      <c r="BI269" s="208"/>
      <c r="BJ269" s="172"/>
      <c r="BK269" s="152"/>
      <c r="BL269" s="152"/>
      <c r="BM269" s="152"/>
      <c r="BN269" s="152"/>
      <c r="BO269" s="208"/>
      <c r="BP269" s="172"/>
      <c r="BQ269" s="152"/>
      <c r="BR269" s="152"/>
      <c r="BS269" s="152"/>
      <c r="BT269" s="152"/>
      <c r="BU269" s="208"/>
      <c r="BV269" s="172"/>
      <c r="BW269" s="152"/>
      <c r="BX269" s="152"/>
      <c r="BY269" s="152"/>
      <c r="BZ269" s="152"/>
      <c r="CA269" s="208"/>
      <c r="CB269" s="172"/>
      <c r="CC269" s="152"/>
      <c r="CD269" s="152"/>
      <c r="CE269" s="152"/>
      <c r="CF269" s="152"/>
      <c r="CG269" s="208"/>
      <c r="CH269" s="172"/>
      <c r="CI269" s="152"/>
      <c r="CJ269" s="152"/>
      <c r="CK269" s="152"/>
      <c r="CL269" s="152"/>
      <c r="CM269" s="208"/>
    </row>
    <row r="270" spans="1:91" ht="12.75" customHeight="1" x14ac:dyDescent="0.2">
      <c r="A270" s="122" t="s">
        <v>18</v>
      </c>
      <c r="B270" s="173"/>
      <c r="C270" s="153"/>
      <c r="D270" s="153"/>
      <c r="E270" s="153"/>
      <c r="F270" s="153"/>
      <c r="G270" s="208"/>
      <c r="H270" s="153"/>
      <c r="I270" s="153"/>
      <c r="J270" s="153"/>
      <c r="K270" s="153"/>
      <c r="L270" s="153"/>
      <c r="M270" s="208"/>
      <c r="N270" s="173"/>
      <c r="O270" s="153"/>
      <c r="P270" s="153"/>
      <c r="Q270" s="153"/>
      <c r="R270" s="153"/>
      <c r="S270" s="208"/>
      <c r="T270" s="173"/>
      <c r="U270" s="173"/>
      <c r="V270" s="153"/>
      <c r="W270" s="153"/>
      <c r="X270" s="153"/>
      <c r="Y270" s="208"/>
      <c r="Z270" s="173"/>
      <c r="AA270" s="153"/>
      <c r="AB270" s="153"/>
      <c r="AC270" s="153"/>
      <c r="AD270" s="153"/>
      <c r="AE270" s="208"/>
      <c r="AF270" s="173"/>
      <c r="AG270" s="153"/>
      <c r="AH270" s="153"/>
      <c r="AI270" s="153"/>
      <c r="AJ270" s="153"/>
      <c r="AK270" s="208"/>
      <c r="AL270" s="173"/>
      <c r="AM270" s="153"/>
      <c r="AN270" s="153"/>
      <c r="AO270" s="153"/>
      <c r="AP270" s="153"/>
      <c r="AQ270" s="208"/>
      <c r="AR270" s="173"/>
      <c r="AS270" s="153"/>
      <c r="AT270" s="153"/>
      <c r="AU270" s="153"/>
      <c r="AV270" s="153"/>
      <c r="AW270" s="208"/>
      <c r="AX270" s="173"/>
      <c r="AY270" s="153"/>
      <c r="AZ270" s="153"/>
      <c r="BA270" s="153"/>
      <c r="BB270" s="153"/>
      <c r="BC270" s="208"/>
      <c r="BD270" s="173"/>
      <c r="BE270" s="153"/>
      <c r="BF270" s="153"/>
      <c r="BG270" s="153"/>
      <c r="BH270" s="153"/>
      <c r="BI270" s="208"/>
      <c r="BJ270" s="173"/>
      <c r="BK270" s="153"/>
      <c r="BL270" s="153"/>
      <c r="BM270" s="153"/>
      <c r="BN270" s="153"/>
      <c r="BO270" s="208"/>
      <c r="BP270" s="173"/>
      <c r="BQ270" s="153"/>
      <c r="BR270" s="153"/>
      <c r="BS270" s="153"/>
      <c r="BT270" s="153"/>
      <c r="BU270" s="208"/>
      <c r="BV270" s="173"/>
      <c r="BW270" s="153"/>
      <c r="BX270" s="153"/>
      <c r="BY270" s="153"/>
      <c r="BZ270" s="153"/>
      <c r="CA270" s="208"/>
      <c r="CB270" s="173"/>
      <c r="CC270" s="153"/>
      <c r="CD270" s="153"/>
      <c r="CE270" s="153"/>
      <c r="CF270" s="153"/>
      <c r="CG270" s="208"/>
      <c r="CH270" s="173"/>
      <c r="CI270" s="153"/>
      <c r="CJ270" s="153"/>
      <c r="CK270" s="153"/>
      <c r="CL270" s="153"/>
      <c r="CM270" s="208"/>
    </row>
    <row r="271" spans="1:91" ht="12.75" customHeight="1" x14ac:dyDescent="0.2">
      <c r="A271" s="121" t="s">
        <v>19</v>
      </c>
      <c r="B271" s="172"/>
      <c r="C271" s="152"/>
      <c r="D271" s="152"/>
      <c r="E271" s="152"/>
      <c r="F271" s="152"/>
      <c r="G271" s="208"/>
      <c r="H271" s="152"/>
      <c r="I271" s="152"/>
      <c r="J271" s="152"/>
      <c r="K271" s="152"/>
      <c r="L271" s="152"/>
      <c r="M271" s="208"/>
      <c r="N271" s="172"/>
      <c r="O271" s="152"/>
      <c r="P271" s="152"/>
      <c r="Q271" s="152"/>
      <c r="R271" s="152"/>
      <c r="S271" s="208"/>
      <c r="T271" s="172"/>
      <c r="U271" s="172"/>
      <c r="V271" s="152"/>
      <c r="W271" s="152"/>
      <c r="X271" s="152"/>
      <c r="Y271" s="208"/>
      <c r="Z271" s="172"/>
      <c r="AA271" s="152"/>
      <c r="AB271" s="152"/>
      <c r="AC271" s="152"/>
      <c r="AD271" s="152"/>
      <c r="AE271" s="208"/>
      <c r="AF271" s="172"/>
      <c r="AG271" s="152"/>
      <c r="AH271" s="152"/>
      <c r="AI271" s="152"/>
      <c r="AJ271" s="152"/>
      <c r="AK271" s="208"/>
      <c r="AL271" s="172"/>
      <c r="AM271" s="152"/>
      <c r="AN271" s="152"/>
      <c r="AO271" s="152"/>
      <c r="AP271" s="152"/>
      <c r="AQ271" s="208"/>
      <c r="AR271" s="172"/>
      <c r="AS271" s="152"/>
      <c r="AT271" s="152"/>
      <c r="AU271" s="152"/>
      <c r="AV271" s="152"/>
      <c r="AW271" s="208"/>
      <c r="AX271" s="172"/>
      <c r="AY271" s="152"/>
      <c r="AZ271" s="152"/>
      <c r="BA271" s="152"/>
      <c r="BB271" s="152"/>
      <c r="BC271" s="208"/>
      <c r="BD271" s="172"/>
      <c r="BE271" s="152"/>
      <c r="BF271" s="152"/>
      <c r="BG271" s="152"/>
      <c r="BH271" s="152"/>
      <c r="BI271" s="208"/>
      <c r="BJ271" s="172"/>
      <c r="BK271" s="152"/>
      <c r="BL271" s="152"/>
      <c r="BM271" s="152"/>
      <c r="BN271" s="152"/>
      <c r="BO271" s="208"/>
      <c r="BP271" s="172"/>
      <c r="BQ271" s="152"/>
      <c r="BR271" s="152"/>
      <c r="BS271" s="152"/>
      <c r="BT271" s="152"/>
      <c r="BU271" s="208"/>
      <c r="BV271" s="172"/>
      <c r="BW271" s="152"/>
      <c r="BX271" s="152"/>
      <c r="BY271" s="152"/>
      <c r="BZ271" s="152"/>
      <c r="CA271" s="208"/>
      <c r="CB271" s="172"/>
      <c r="CC271" s="152"/>
      <c r="CD271" s="152"/>
      <c r="CE271" s="152"/>
      <c r="CF271" s="152"/>
      <c r="CG271" s="208"/>
      <c r="CH271" s="172"/>
      <c r="CI271" s="152"/>
      <c r="CJ271" s="152"/>
      <c r="CK271" s="152"/>
      <c r="CL271" s="152"/>
      <c r="CM271" s="208"/>
    </row>
    <row r="272" spans="1:91" ht="12.75" customHeight="1" x14ac:dyDescent="0.2">
      <c r="A272" s="122" t="s">
        <v>20</v>
      </c>
      <c r="B272" s="173"/>
      <c r="C272" s="153"/>
      <c r="D272" s="153"/>
      <c r="E272" s="153"/>
      <c r="F272" s="153"/>
      <c r="G272" s="208"/>
      <c r="H272" s="153"/>
      <c r="I272" s="153"/>
      <c r="J272" s="153"/>
      <c r="K272" s="153"/>
      <c r="L272" s="153"/>
      <c r="M272" s="208"/>
      <c r="N272" s="173"/>
      <c r="O272" s="153"/>
      <c r="P272" s="153"/>
      <c r="Q272" s="153"/>
      <c r="R272" s="153"/>
      <c r="S272" s="208"/>
      <c r="T272" s="173"/>
      <c r="U272" s="173"/>
      <c r="V272" s="153"/>
      <c r="W272" s="153"/>
      <c r="X272" s="153"/>
      <c r="Y272" s="208"/>
      <c r="Z272" s="173"/>
      <c r="AA272" s="153"/>
      <c r="AB272" s="153"/>
      <c r="AC272" s="153"/>
      <c r="AD272" s="153"/>
      <c r="AE272" s="208"/>
      <c r="AF272" s="173"/>
      <c r="AG272" s="153"/>
      <c r="AH272" s="153"/>
      <c r="AI272" s="153"/>
      <c r="AJ272" s="153"/>
      <c r="AK272" s="208"/>
      <c r="AL272" s="173"/>
      <c r="AM272" s="153"/>
      <c r="AN272" s="153"/>
      <c r="AO272" s="153"/>
      <c r="AP272" s="153"/>
      <c r="AQ272" s="208"/>
      <c r="AR272" s="173"/>
      <c r="AS272" s="153"/>
      <c r="AT272" s="153"/>
      <c r="AU272" s="153"/>
      <c r="AV272" s="153"/>
      <c r="AW272" s="208"/>
      <c r="AX272" s="173"/>
      <c r="AY272" s="153"/>
      <c r="AZ272" s="153"/>
      <c r="BA272" s="153"/>
      <c r="BB272" s="153"/>
      <c r="BC272" s="208"/>
      <c r="BD272" s="173"/>
      <c r="BE272" s="153"/>
      <c r="BF272" s="153"/>
      <c r="BG272" s="153"/>
      <c r="BH272" s="153"/>
      <c r="BI272" s="208"/>
      <c r="BJ272" s="173"/>
      <c r="BK272" s="153"/>
      <c r="BL272" s="153"/>
      <c r="BM272" s="153"/>
      <c r="BN272" s="153"/>
      <c r="BO272" s="208"/>
      <c r="BP272" s="173"/>
      <c r="BQ272" s="153"/>
      <c r="BR272" s="153"/>
      <c r="BS272" s="153"/>
      <c r="BT272" s="153"/>
      <c r="BU272" s="208"/>
      <c r="BV272" s="173"/>
      <c r="BW272" s="153"/>
      <c r="BX272" s="153"/>
      <c r="BY272" s="153"/>
      <c r="BZ272" s="153"/>
      <c r="CA272" s="208"/>
      <c r="CB272" s="173"/>
      <c r="CC272" s="153"/>
      <c r="CD272" s="153"/>
      <c r="CE272" s="153"/>
      <c r="CF272" s="153"/>
      <c r="CG272" s="208"/>
      <c r="CH272" s="173"/>
      <c r="CI272" s="153"/>
      <c r="CJ272" s="153"/>
      <c r="CK272" s="153"/>
      <c r="CL272" s="153"/>
      <c r="CM272" s="208"/>
    </row>
    <row r="273" spans="1:91" ht="12.75" customHeight="1" x14ac:dyDescent="0.2">
      <c r="A273" s="121" t="s">
        <v>21</v>
      </c>
      <c r="B273" s="172"/>
      <c r="C273" s="152"/>
      <c r="D273" s="152"/>
      <c r="E273" s="152"/>
      <c r="F273" s="152"/>
      <c r="G273" s="208"/>
      <c r="H273" s="152"/>
      <c r="I273" s="152"/>
      <c r="J273" s="152"/>
      <c r="K273" s="152"/>
      <c r="L273" s="152"/>
      <c r="M273" s="208"/>
      <c r="N273" s="172"/>
      <c r="O273" s="152"/>
      <c r="P273" s="152"/>
      <c r="Q273" s="152"/>
      <c r="R273" s="152"/>
      <c r="S273" s="208"/>
      <c r="T273" s="172"/>
      <c r="U273" s="172"/>
      <c r="V273" s="152"/>
      <c r="W273" s="152"/>
      <c r="X273" s="152"/>
      <c r="Y273" s="208"/>
      <c r="Z273" s="172"/>
      <c r="AA273" s="152"/>
      <c r="AB273" s="152"/>
      <c r="AC273" s="152"/>
      <c r="AD273" s="152"/>
      <c r="AE273" s="208"/>
      <c r="AF273" s="172"/>
      <c r="AG273" s="152"/>
      <c r="AH273" s="152"/>
      <c r="AI273" s="152"/>
      <c r="AJ273" s="152"/>
      <c r="AK273" s="208"/>
      <c r="AL273" s="172"/>
      <c r="AM273" s="152"/>
      <c r="AN273" s="152"/>
      <c r="AO273" s="152"/>
      <c r="AP273" s="152"/>
      <c r="AQ273" s="208"/>
      <c r="AR273" s="172"/>
      <c r="AS273" s="152"/>
      <c r="AT273" s="152"/>
      <c r="AU273" s="152"/>
      <c r="AV273" s="152"/>
      <c r="AW273" s="208"/>
      <c r="AX273" s="172"/>
      <c r="AY273" s="152"/>
      <c r="AZ273" s="152"/>
      <c r="BA273" s="152"/>
      <c r="BB273" s="152"/>
      <c r="BC273" s="208"/>
      <c r="BD273" s="172"/>
      <c r="BE273" s="152"/>
      <c r="BF273" s="152"/>
      <c r="BG273" s="152"/>
      <c r="BH273" s="152"/>
      <c r="BI273" s="208"/>
      <c r="BJ273" s="172"/>
      <c r="BK273" s="152"/>
      <c r="BL273" s="152"/>
      <c r="BM273" s="152"/>
      <c r="BN273" s="152"/>
      <c r="BO273" s="208"/>
      <c r="BP273" s="172"/>
      <c r="BQ273" s="152"/>
      <c r="BR273" s="152"/>
      <c r="BS273" s="152"/>
      <c r="BT273" s="152"/>
      <c r="BU273" s="208"/>
      <c r="BV273" s="172"/>
      <c r="BW273" s="152"/>
      <c r="BX273" s="152"/>
      <c r="BY273" s="152"/>
      <c r="BZ273" s="152"/>
      <c r="CA273" s="208"/>
      <c r="CB273" s="172"/>
      <c r="CC273" s="152"/>
      <c r="CD273" s="152"/>
      <c r="CE273" s="152"/>
      <c r="CF273" s="152"/>
      <c r="CG273" s="208"/>
      <c r="CH273" s="172"/>
      <c r="CI273" s="152"/>
      <c r="CJ273" s="152"/>
      <c r="CK273" s="152"/>
      <c r="CL273" s="152"/>
      <c r="CM273" s="208"/>
    </row>
    <row r="274" spans="1:91" ht="12.75" customHeight="1" x14ac:dyDescent="0.2">
      <c r="A274" s="121" t="s">
        <v>36</v>
      </c>
      <c r="B274" s="172"/>
      <c r="C274" s="152"/>
      <c r="D274" s="152"/>
      <c r="E274" s="152"/>
      <c r="F274" s="152"/>
      <c r="G274" s="208"/>
      <c r="H274" s="152"/>
      <c r="I274" s="152"/>
      <c r="J274" s="152"/>
      <c r="K274" s="152"/>
      <c r="L274" s="152"/>
      <c r="M274" s="208"/>
      <c r="N274" s="172"/>
      <c r="O274" s="152"/>
      <c r="P274" s="152"/>
      <c r="Q274" s="152"/>
      <c r="R274" s="152"/>
      <c r="S274" s="208"/>
      <c r="T274" s="172"/>
      <c r="U274" s="172"/>
      <c r="V274" s="152"/>
      <c r="W274" s="152"/>
      <c r="X274" s="152"/>
      <c r="Y274" s="208"/>
      <c r="Z274" s="172"/>
      <c r="AA274" s="152"/>
      <c r="AB274" s="152"/>
      <c r="AC274" s="152"/>
      <c r="AD274" s="152"/>
      <c r="AE274" s="208"/>
      <c r="AF274" s="172"/>
      <c r="AG274" s="152"/>
      <c r="AH274" s="152"/>
      <c r="AI274" s="152"/>
      <c r="AJ274" s="152"/>
      <c r="AK274" s="208"/>
      <c r="AL274" s="172"/>
      <c r="AM274" s="152"/>
      <c r="AN274" s="152"/>
      <c r="AO274" s="152"/>
      <c r="AP274" s="152"/>
      <c r="AQ274" s="208"/>
      <c r="AR274" s="172"/>
      <c r="AS274" s="152"/>
      <c r="AT274" s="152"/>
      <c r="AU274" s="152"/>
      <c r="AV274" s="152"/>
      <c r="AW274" s="208"/>
      <c r="AX274" s="172"/>
      <c r="AY274" s="152"/>
      <c r="AZ274" s="152"/>
      <c r="BA274" s="152"/>
      <c r="BB274" s="152"/>
      <c r="BC274" s="208"/>
      <c r="BD274" s="172"/>
      <c r="BE274" s="152"/>
      <c r="BF274" s="152"/>
      <c r="BG274" s="152"/>
      <c r="BH274" s="152"/>
      <c r="BI274" s="208"/>
      <c r="BJ274" s="172"/>
      <c r="BK274" s="152"/>
      <c r="BL274" s="152"/>
      <c r="BM274" s="152"/>
      <c r="BN274" s="152"/>
      <c r="BO274" s="208"/>
      <c r="BP274" s="172"/>
      <c r="BQ274" s="152"/>
      <c r="BR274" s="152"/>
      <c r="BS274" s="152"/>
      <c r="BT274" s="152"/>
      <c r="BU274" s="208"/>
      <c r="BV274" s="172"/>
      <c r="BW274" s="152"/>
      <c r="BX274" s="152"/>
      <c r="BY274" s="152"/>
      <c r="BZ274" s="152"/>
      <c r="CA274" s="208"/>
      <c r="CB274" s="172"/>
      <c r="CC274" s="152"/>
      <c r="CD274" s="152"/>
      <c r="CE274" s="152"/>
      <c r="CF274" s="152"/>
      <c r="CG274" s="208"/>
      <c r="CH274" s="172"/>
      <c r="CI274" s="152"/>
      <c r="CJ274" s="152"/>
      <c r="CK274" s="152"/>
      <c r="CL274" s="152"/>
      <c r="CM274" s="208"/>
    </row>
    <row r="275" spans="1:91" ht="12.75" customHeight="1" x14ac:dyDescent="0.2">
      <c r="A275" s="121" t="s">
        <v>83</v>
      </c>
      <c r="B275" s="172"/>
      <c r="C275" s="152"/>
      <c r="D275" s="152"/>
      <c r="E275" s="152"/>
      <c r="F275" s="152"/>
      <c r="G275" s="208"/>
      <c r="H275" s="152"/>
      <c r="I275" s="152"/>
      <c r="J275" s="152"/>
      <c r="K275" s="152"/>
      <c r="L275" s="152"/>
      <c r="M275" s="208"/>
      <c r="N275" s="172"/>
      <c r="O275" s="152"/>
      <c r="P275" s="152"/>
      <c r="Q275" s="152"/>
      <c r="R275" s="152"/>
      <c r="S275" s="208"/>
      <c r="T275" s="172"/>
      <c r="U275" s="172"/>
      <c r="V275" s="152"/>
      <c r="W275" s="152"/>
      <c r="X275" s="152"/>
      <c r="Y275" s="208"/>
      <c r="Z275" s="172"/>
      <c r="AA275" s="152"/>
      <c r="AB275" s="152"/>
      <c r="AC275" s="152"/>
      <c r="AD275" s="152"/>
      <c r="AE275" s="208"/>
      <c r="AF275" s="172"/>
      <c r="AG275" s="152"/>
      <c r="AH275" s="152"/>
      <c r="AI275" s="152"/>
      <c r="AJ275" s="152"/>
      <c r="AK275" s="208"/>
      <c r="AL275" s="172"/>
      <c r="AM275" s="152"/>
      <c r="AN275" s="152"/>
      <c r="AO275" s="152"/>
      <c r="AP275" s="152"/>
      <c r="AQ275" s="208"/>
      <c r="AR275" s="172"/>
      <c r="AS275" s="152"/>
      <c r="AT275" s="152"/>
      <c r="AU275" s="152"/>
      <c r="AV275" s="152"/>
      <c r="AW275" s="208"/>
      <c r="AX275" s="172"/>
      <c r="AY275" s="152"/>
      <c r="AZ275" s="152"/>
      <c r="BA275" s="152"/>
      <c r="BB275" s="152"/>
      <c r="BC275" s="208"/>
      <c r="BD275" s="172"/>
      <c r="BE275" s="152"/>
      <c r="BF275" s="152"/>
      <c r="BG275" s="152"/>
      <c r="BH275" s="152"/>
      <c r="BI275" s="208"/>
      <c r="BJ275" s="172"/>
      <c r="BK275" s="152"/>
      <c r="BL275" s="152"/>
      <c r="BM275" s="152"/>
      <c r="BN275" s="152"/>
      <c r="BO275" s="208"/>
      <c r="BP275" s="172"/>
      <c r="BQ275" s="152"/>
      <c r="BR275" s="152"/>
      <c r="BS275" s="152"/>
      <c r="BT275" s="152"/>
      <c r="BU275" s="208"/>
      <c r="BV275" s="172"/>
      <c r="BW275" s="152"/>
      <c r="BX275" s="152"/>
      <c r="BY275" s="152"/>
      <c r="BZ275" s="152"/>
      <c r="CA275" s="208"/>
      <c r="CB275" s="172"/>
      <c r="CC275" s="152"/>
      <c r="CD275" s="152"/>
      <c r="CE275" s="152"/>
      <c r="CF275" s="152"/>
      <c r="CG275" s="208"/>
      <c r="CH275" s="172"/>
      <c r="CI275" s="152"/>
      <c r="CJ275" s="152"/>
      <c r="CK275" s="152"/>
      <c r="CL275" s="152"/>
      <c r="CM275" s="208"/>
    </row>
    <row r="276" spans="1:91" ht="12.75" customHeight="1" x14ac:dyDescent="0.2">
      <c r="A276" s="122" t="s">
        <v>39</v>
      </c>
      <c r="B276" s="173"/>
      <c r="C276" s="153"/>
      <c r="D276" s="153"/>
      <c r="E276" s="153"/>
      <c r="F276" s="153"/>
      <c r="G276" s="208"/>
      <c r="H276" s="153"/>
      <c r="I276" s="153"/>
      <c r="J276" s="153"/>
      <c r="K276" s="153"/>
      <c r="L276" s="153"/>
      <c r="M276" s="208"/>
      <c r="N276" s="173"/>
      <c r="O276" s="153"/>
      <c r="P276" s="153"/>
      <c r="Q276" s="153"/>
      <c r="R276" s="153"/>
      <c r="S276" s="208"/>
      <c r="T276" s="173"/>
      <c r="U276" s="173"/>
      <c r="V276" s="153"/>
      <c r="W276" s="153"/>
      <c r="X276" s="153"/>
      <c r="Y276" s="208"/>
      <c r="Z276" s="173"/>
      <c r="AA276" s="153"/>
      <c r="AB276" s="153"/>
      <c r="AC276" s="153"/>
      <c r="AD276" s="153"/>
      <c r="AE276" s="208"/>
      <c r="AF276" s="173"/>
      <c r="AG276" s="153"/>
      <c r="AH276" s="153"/>
      <c r="AI276" s="153"/>
      <c r="AJ276" s="153"/>
      <c r="AK276" s="208"/>
      <c r="AL276" s="173"/>
      <c r="AM276" s="153"/>
      <c r="AN276" s="153"/>
      <c r="AO276" s="153"/>
      <c r="AP276" s="153"/>
      <c r="AQ276" s="208"/>
      <c r="AR276" s="173"/>
      <c r="AS276" s="153"/>
      <c r="AT276" s="153"/>
      <c r="AU276" s="153"/>
      <c r="AV276" s="153"/>
      <c r="AW276" s="208"/>
      <c r="AX276" s="173"/>
      <c r="AY276" s="153"/>
      <c r="AZ276" s="153"/>
      <c r="BA276" s="153"/>
      <c r="BB276" s="153"/>
      <c r="BC276" s="208"/>
      <c r="BD276" s="173"/>
      <c r="BE276" s="153"/>
      <c r="BF276" s="153"/>
      <c r="BG276" s="153"/>
      <c r="BH276" s="153"/>
      <c r="BI276" s="208"/>
      <c r="BJ276" s="173"/>
      <c r="BK276" s="153"/>
      <c r="BL276" s="153"/>
      <c r="BM276" s="153"/>
      <c r="BN276" s="153"/>
      <c r="BO276" s="208"/>
      <c r="BP276" s="173"/>
      <c r="BQ276" s="153"/>
      <c r="BR276" s="153"/>
      <c r="BS276" s="153"/>
      <c r="BT276" s="153"/>
      <c r="BU276" s="208"/>
      <c r="BV276" s="173"/>
      <c r="BW276" s="153"/>
      <c r="BX276" s="153"/>
      <c r="BY276" s="153"/>
      <c r="BZ276" s="153"/>
      <c r="CA276" s="208"/>
      <c r="CB276" s="173"/>
      <c r="CC276" s="153"/>
      <c r="CD276" s="153"/>
      <c r="CE276" s="153"/>
      <c r="CF276" s="153"/>
      <c r="CG276" s="208"/>
      <c r="CH276" s="173"/>
      <c r="CI276" s="153"/>
      <c r="CJ276" s="153"/>
      <c r="CK276" s="153"/>
      <c r="CL276" s="153"/>
      <c r="CM276" s="208"/>
    </row>
    <row r="277" spans="1:91" ht="12.75" customHeight="1" x14ac:dyDescent="0.2">
      <c r="A277" s="121" t="s">
        <v>37</v>
      </c>
      <c r="B277" s="172"/>
      <c r="C277" s="152"/>
      <c r="D277" s="152"/>
      <c r="E277" s="152"/>
      <c r="F277" s="152"/>
      <c r="G277" s="208"/>
      <c r="H277" s="152"/>
      <c r="I277" s="152"/>
      <c r="J277" s="152"/>
      <c r="K277" s="152"/>
      <c r="L277" s="152"/>
      <c r="M277" s="208"/>
      <c r="N277" s="172"/>
      <c r="O277" s="152"/>
      <c r="P277" s="152"/>
      <c r="Q277" s="152"/>
      <c r="R277" s="152"/>
      <c r="S277" s="208"/>
      <c r="T277" s="172"/>
      <c r="U277" s="172"/>
      <c r="V277" s="152"/>
      <c r="W277" s="152"/>
      <c r="X277" s="152"/>
      <c r="Y277" s="208"/>
      <c r="Z277" s="172"/>
      <c r="AA277" s="152"/>
      <c r="AB277" s="152"/>
      <c r="AC277" s="152"/>
      <c r="AD277" s="152"/>
      <c r="AE277" s="208"/>
      <c r="AF277" s="172"/>
      <c r="AG277" s="152"/>
      <c r="AH277" s="152"/>
      <c r="AI277" s="152"/>
      <c r="AJ277" s="152"/>
      <c r="AK277" s="208"/>
      <c r="AL277" s="172"/>
      <c r="AM277" s="152"/>
      <c r="AN277" s="152"/>
      <c r="AO277" s="152"/>
      <c r="AP277" s="152"/>
      <c r="AQ277" s="208"/>
      <c r="AR277" s="172"/>
      <c r="AS277" s="152"/>
      <c r="AT277" s="152"/>
      <c r="AU277" s="152"/>
      <c r="AV277" s="152"/>
      <c r="AW277" s="208"/>
      <c r="AX277" s="172"/>
      <c r="AY277" s="152"/>
      <c r="AZ277" s="152"/>
      <c r="BA277" s="152"/>
      <c r="BB277" s="152"/>
      <c r="BC277" s="208"/>
      <c r="BD277" s="172"/>
      <c r="BE277" s="152"/>
      <c r="BF277" s="152"/>
      <c r="BG277" s="152"/>
      <c r="BH277" s="152"/>
      <c r="BI277" s="208"/>
      <c r="BJ277" s="172"/>
      <c r="BK277" s="152"/>
      <c r="BL277" s="152"/>
      <c r="BM277" s="152"/>
      <c r="BN277" s="152"/>
      <c r="BO277" s="208"/>
      <c r="BP277" s="172"/>
      <c r="BQ277" s="152"/>
      <c r="BR277" s="152"/>
      <c r="BS277" s="152"/>
      <c r="BT277" s="152"/>
      <c r="BU277" s="208"/>
      <c r="BV277" s="172"/>
      <c r="BW277" s="152"/>
      <c r="BX277" s="152"/>
      <c r="BY277" s="152"/>
      <c r="BZ277" s="152"/>
      <c r="CA277" s="208"/>
      <c r="CB277" s="172"/>
      <c r="CC277" s="152"/>
      <c r="CD277" s="152"/>
      <c r="CE277" s="152"/>
      <c r="CF277" s="152"/>
      <c r="CG277" s="208"/>
      <c r="CH277" s="172"/>
      <c r="CI277" s="152"/>
      <c r="CJ277" s="152"/>
      <c r="CK277" s="152"/>
      <c r="CL277" s="152"/>
      <c r="CM277" s="208"/>
    </row>
    <row r="278" spans="1:91" ht="12.75" customHeight="1" x14ac:dyDescent="0.2">
      <c r="A278" s="122" t="s">
        <v>40</v>
      </c>
      <c r="B278" s="173"/>
      <c r="C278" s="153"/>
      <c r="D278" s="153"/>
      <c r="E278" s="153"/>
      <c r="F278" s="153"/>
      <c r="G278" s="208"/>
      <c r="H278" s="153"/>
      <c r="I278" s="153"/>
      <c r="J278" s="153"/>
      <c r="K278" s="153"/>
      <c r="L278" s="153"/>
      <c r="M278" s="208"/>
      <c r="N278" s="173"/>
      <c r="O278" s="153"/>
      <c r="P278" s="153"/>
      <c r="Q278" s="153"/>
      <c r="R278" s="153"/>
      <c r="S278" s="208"/>
      <c r="T278" s="173"/>
      <c r="U278" s="173"/>
      <c r="V278" s="153"/>
      <c r="W278" s="153"/>
      <c r="X278" s="153"/>
      <c r="Y278" s="208"/>
      <c r="Z278" s="173"/>
      <c r="AA278" s="153"/>
      <c r="AB278" s="153"/>
      <c r="AC278" s="153"/>
      <c r="AD278" s="153"/>
      <c r="AE278" s="208"/>
      <c r="AF278" s="173"/>
      <c r="AG278" s="153"/>
      <c r="AH278" s="153"/>
      <c r="AI278" s="153"/>
      <c r="AJ278" s="153"/>
      <c r="AK278" s="208"/>
      <c r="AL278" s="173"/>
      <c r="AM278" s="153"/>
      <c r="AN278" s="153"/>
      <c r="AO278" s="153"/>
      <c r="AP278" s="153"/>
      <c r="AQ278" s="208"/>
      <c r="AR278" s="173"/>
      <c r="AS278" s="153"/>
      <c r="AT278" s="153"/>
      <c r="AU278" s="153"/>
      <c r="AV278" s="153"/>
      <c r="AW278" s="208"/>
      <c r="AX278" s="173"/>
      <c r="AY278" s="153"/>
      <c r="AZ278" s="153"/>
      <c r="BA278" s="153"/>
      <c r="BB278" s="153"/>
      <c r="BC278" s="208"/>
      <c r="BD278" s="173"/>
      <c r="BE278" s="153"/>
      <c r="BF278" s="153"/>
      <c r="BG278" s="153"/>
      <c r="BH278" s="153"/>
      <c r="BI278" s="208"/>
      <c r="BJ278" s="173"/>
      <c r="BK278" s="153"/>
      <c r="BL278" s="153"/>
      <c r="BM278" s="153"/>
      <c r="BN278" s="153"/>
      <c r="BO278" s="208"/>
      <c r="BP278" s="173"/>
      <c r="BQ278" s="153"/>
      <c r="BR278" s="153"/>
      <c r="BS278" s="153"/>
      <c r="BT278" s="153"/>
      <c r="BU278" s="208"/>
      <c r="BV278" s="173"/>
      <c r="BW278" s="153"/>
      <c r="BX278" s="153"/>
      <c r="BY278" s="153"/>
      <c r="BZ278" s="153"/>
      <c r="CA278" s="208"/>
      <c r="CB278" s="173"/>
      <c r="CC278" s="153"/>
      <c r="CD278" s="153"/>
      <c r="CE278" s="153"/>
      <c r="CF278" s="153"/>
      <c r="CG278" s="208"/>
      <c r="CH278" s="173"/>
      <c r="CI278" s="153"/>
      <c r="CJ278" s="153"/>
      <c r="CK278" s="153"/>
      <c r="CL278" s="153"/>
      <c r="CM278" s="208"/>
    </row>
    <row r="279" spans="1:91" ht="12.75" customHeight="1" x14ac:dyDescent="0.2">
      <c r="A279" s="121" t="s">
        <v>64</v>
      </c>
      <c r="B279" s="172"/>
      <c r="C279" s="152"/>
      <c r="D279" s="152"/>
      <c r="E279" s="152"/>
      <c r="F279" s="152"/>
      <c r="G279" s="208"/>
      <c r="H279" s="152"/>
      <c r="I279" s="152"/>
      <c r="J279" s="152"/>
      <c r="K279" s="152"/>
      <c r="L279" s="152"/>
      <c r="M279" s="208"/>
      <c r="N279" s="172"/>
      <c r="O279" s="152"/>
      <c r="P279" s="152"/>
      <c r="Q279" s="152"/>
      <c r="R279" s="152"/>
      <c r="S279" s="208"/>
      <c r="T279" s="172"/>
      <c r="U279" s="172"/>
      <c r="V279" s="152"/>
      <c r="W279" s="152"/>
      <c r="X279" s="152"/>
      <c r="Y279" s="208"/>
      <c r="Z279" s="172"/>
      <c r="AA279" s="152"/>
      <c r="AB279" s="152"/>
      <c r="AC279" s="152"/>
      <c r="AD279" s="152"/>
      <c r="AE279" s="208"/>
      <c r="AF279" s="172"/>
      <c r="AG279" s="152"/>
      <c r="AH279" s="152"/>
      <c r="AI279" s="152"/>
      <c r="AJ279" s="152"/>
      <c r="AK279" s="208"/>
      <c r="AL279" s="172"/>
      <c r="AM279" s="152"/>
      <c r="AN279" s="152"/>
      <c r="AO279" s="152"/>
      <c r="AP279" s="152"/>
      <c r="AQ279" s="208"/>
      <c r="AR279" s="172"/>
      <c r="AS279" s="152"/>
      <c r="AT279" s="152"/>
      <c r="AU279" s="152"/>
      <c r="AV279" s="152"/>
      <c r="AW279" s="208"/>
      <c r="AX279" s="172"/>
      <c r="AY279" s="152"/>
      <c r="AZ279" s="152"/>
      <c r="BA279" s="152"/>
      <c r="BB279" s="152"/>
      <c r="BC279" s="208"/>
      <c r="BD279" s="172"/>
      <c r="BE279" s="152"/>
      <c r="BF279" s="152"/>
      <c r="BG279" s="152"/>
      <c r="BH279" s="152"/>
      <c r="BI279" s="208"/>
      <c r="BJ279" s="172"/>
      <c r="BK279" s="152"/>
      <c r="BL279" s="152"/>
      <c r="BM279" s="152"/>
      <c r="BN279" s="152"/>
      <c r="BO279" s="208"/>
      <c r="BP279" s="172"/>
      <c r="BQ279" s="152"/>
      <c r="BR279" s="152"/>
      <c r="BS279" s="152"/>
      <c r="BT279" s="152"/>
      <c r="BU279" s="208"/>
      <c r="BV279" s="172"/>
      <c r="BW279" s="152"/>
      <c r="BX279" s="152"/>
      <c r="BY279" s="152"/>
      <c r="BZ279" s="152"/>
      <c r="CA279" s="208"/>
      <c r="CB279" s="172"/>
      <c r="CC279" s="152"/>
      <c r="CD279" s="152"/>
      <c r="CE279" s="152"/>
      <c r="CF279" s="152"/>
      <c r="CG279" s="208"/>
      <c r="CH279" s="172"/>
      <c r="CI279" s="152"/>
      <c r="CJ279" s="152"/>
      <c r="CK279" s="152"/>
      <c r="CL279" s="152"/>
      <c r="CM279" s="208"/>
    </row>
    <row r="280" spans="1:91" ht="12.75" customHeight="1" x14ac:dyDescent="0.2">
      <c r="A280" s="199" t="s">
        <v>42</v>
      </c>
      <c r="B280" s="203">
        <v>0</v>
      </c>
      <c r="C280" s="203">
        <v>0</v>
      </c>
      <c r="D280" s="203">
        <v>0</v>
      </c>
      <c r="E280" s="203">
        <v>0</v>
      </c>
      <c r="F280" s="203">
        <v>0</v>
      </c>
      <c r="G280" s="208"/>
      <c r="H280" s="203">
        <v>0</v>
      </c>
      <c r="I280" s="203">
        <v>0</v>
      </c>
      <c r="J280" s="203">
        <v>0</v>
      </c>
      <c r="K280" s="203">
        <v>0</v>
      </c>
      <c r="L280" s="203">
        <v>0</v>
      </c>
      <c r="M280" s="208"/>
      <c r="N280" s="203">
        <v>0</v>
      </c>
      <c r="O280" s="203">
        <v>0</v>
      </c>
      <c r="P280" s="203">
        <v>0</v>
      </c>
      <c r="Q280" s="203">
        <v>0</v>
      </c>
      <c r="R280" s="203">
        <v>0</v>
      </c>
      <c r="S280" s="208"/>
      <c r="T280" s="203">
        <v>0</v>
      </c>
      <c r="U280" s="203">
        <v>0</v>
      </c>
      <c r="V280" s="203">
        <v>0</v>
      </c>
      <c r="W280" s="203">
        <v>0</v>
      </c>
      <c r="X280" s="203">
        <v>0</v>
      </c>
      <c r="Y280" s="208"/>
      <c r="Z280" s="203">
        <v>0</v>
      </c>
      <c r="AA280" s="203">
        <v>0</v>
      </c>
      <c r="AB280" s="203">
        <v>0</v>
      </c>
      <c r="AC280" s="203">
        <v>0</v>
      </c>
      <c r="AD280" s="203">
        <v>0</v>
      </c>
      <c r="AE280" s="208"/>
      <c r="AF280" s="203">
        <v>0</v>
      </c>
      <c r="AG280" s="203">
        <v>0</v>
      </c>
      <c r="AH280" s="203">
        <v>0</v>
      </c>
      <c r="AI280" s="203">
        <v>0</v>
      </c>
      <c r="AJ280" s="203">
        <v>0</v>
      </c>
      <c r="AK280" s="208"/>
      <c r="AL280" s="203">
        <v>0</v>
      </c>
      <c r="AM280" s="203">
        <v>0</v>
      </c>
      <c r="AN280" s="203">
        <v>0</v>
      </c>
      <c r="AO280" s="203">
        <v>0</v>
      </c>
      <c r="AP280" s="203">
        <v>0</v>
      </c>
      <c r="AQ280" s="208"/>
      <c r="AR280" s="203">
        <v>0</v>
      </c>
      <c r="AS280" s="203">
        <v>0</v>
      </c>
      <c r="AT280" s="203">
        <v>0</v>
      </c>
      <c r="AU280" s="203">
        <v>0</v>
      </c>
      <c r="AV280" s="203">
        <v>0</v>
      </c>
      <c r="AW280" s="208"/>
      <c r="AX280" s="203">
        <v>0</v>
      </c>
      <c r="AY280" s="203">
        <v>0</v>
      </c>
      <c r="AZ280" s="203">
        <v>0</v>
      </c>
      <c r="BA280" s="203">
        <v>0</v>
      </c>
      <c r="BB280" s="203">
        <v>0</v>
      </c>
      <c r="BC280" s="208"/>
      <c r="BD280" s="203">
        <v>0</v>
      </c>
      <c r="BE280" s="203">
        <v>0</v>
      </c>
      <c r="BF280" s="203">
        <v>0</v>
      </c>
      <c r="BG280" s="203">
        <v>0</v>
      </c>
      <c r="BH280" s="203">
        <v>0</v>
      </c>
      <c r="BI280" s="208"/>
      <c r="BJ280" s="203">
        <v>0</v>
      </c>
      <c r="BK280" s="203">
        <v>0</v>
      </c>
      <c r="BL280" s="203">
        <v>0</v>
      </c>
      <c r="BM280" s="203">
        <v>0</v>
      </c>
      <c r="BN280" s="203">
        <v>0</v>
      </c>
      <c r="BO280" s="208"/>
      <c r="BP280" s="203">
        <v>0</v>
      </c>
      <c r="BQ280" s="203">
        <v>0</v>
      </c>
      <c r="BR280" s="203">
        <v>0</v>
      </c>
      <c r="BS280" s="203">
        <v>0</v>
      </c>
      <c r="BT280" s="203">
        <v>0</v>
      </c>
      <c r="BU280" s="208"/>
      <c r="BV280" s="203">
        <v>0</v>
      </c>
      <c r="BW280" s="203">
        <v>0</v>
      </c>
      <c r="BX280" s="203">
        <v>0</v>
      </c>
      <c r="BY280" s="203">
        <v>0</v>
      </c>
      <c r="BZ280" s="203">
        <v>0</v>
      </c>
      <c r="CA280" s="208"/>
      <c r="CB280" s="203">
        <v>0</v>
      </c>
      <c r="CC280" s="203">
        <v>0</v>
      </c>
      <c r="CD280" s="203">
        <v>0</v>
      </c>
      <c r="CE280" s="203">
        <v>0</v>
      </c>
      <c r="CF280" s="203">
        <v>0</v>
      </c>
      <c r="CG280" s="208"/>
      <c r="CH280" s="203">
        <v>0</v>
      </c>
      <c r="CI280" s="203">
        <v>0</v>
      </c>
      <c r="CJ280" s="203">
        <v>0</v>
      </c>
      <c r="CK280" s="203">
        <v>0</v>
      </c>
      <c r="CL280" s="203">
        <v>0</v>
      </c>
      <c r="CM280" s="208"/>
    </row>
    <row r="281" spans="1:91" ht="12.75" customHeight="1" x14ac:dyDescent="0.2">
      <c r="A281" s="199" t="s">
        <v>33</v>
      </c>
      <c r="B281" s="203">
        <v>0</v>
      </c>
      <c r="C281" s="203">
        <v>0</v>
      </c>
      <c r="D281" s="203">
        <v>0</v>
      </c>
      <c r="E281" s="203">
        <v>0</v>
      </c>
      <c r="F281" s="203">
        <v>0</v>
      </c>
      <c r="G281" s="208"/>
      <c r="H281" s="203">
        <v>0</v>
      </c>
      <c r="I281" s="203">
        <v>0</v>
      </c>
      <c r="J281" s="203">
        <v>0</v>
      </c>
      <c r="K281" s="203">
        <v>0</v>
      </c>
      <c r="L281" s="203">
        <v>0</v>
      </c>
      <c r="M281" s="208"/>
      <c r="N281" s="203">
        <v>0</v>
      </c>
      <c r="O281" s="203">
        <v>0</v>
      </c>
      <c r="P281" s="203">
        <v>0</v>
      </c>
      <c r="Q281" s="203">
        <v>0</v>
      </c>
      <c r="R281" s="203">
        <v>0</v>
      </c>
      <c r="S281" s="208"/>
      <c r="T281" s="203">
        <v>0</v>
      </c>
      <c r="U281" s="203">
        <v>0</v>
      </c>
      <c r="V281" s="203">
        <v>0</v>
      </c>
      <c r="W281" s="203">
        <v>0</v>
      </c>
      <c r="X281" s="203">
        <v>0</v>
      </c>
      <c r="Y281" s="208"/>
      <c r="Z281" s="203">
        <v>0</v>
      </c>
      <c r="AA281" s="203">
        <v>0</v>
      </c>
      <c r="AB281" s="203">
        <v>0</v>
      </c>
      <c r="AC281" s="203">
        <v>0</v>
      </c>
      <c r="AD281" s="203">
        <v>0</v>
      </c>
      <c r="AE281" s="208"/>
      <c r="AF281" s="203">
        <v>0</v>
      </c>
      <c r="AG281" s="203">
        <v>0</v>
      </c>
      <c r="AH281" s="203">
        <v>0</v>
      </c>
      <c r="AI281" s="203">
        <v>0</v>
      </c>
      <c r="AJ281" s="203">
        <v>0</v>
      </c>
      <c r="AK281" s="208"/>
      <c r="AL281" s="203">
        <v>0</v>
      </c>
      <c r="AM281" s="203">
        <v>0</v>
      </c>
      <c r="AN281" s="203">
        <v>0</v>
      </c>
      <c r="AO281" s="203">
        <v>0</v>
      </c>
      <c r="AP281" s="203">
        <v>0</v>
      </c>
      <c r="AQ281" s="208"/>
      <c r="AR281" s="203">
        <v>0</v>
      </c>
      <c r="AS281" s="203">
        <v>0</v>
      </c>
      <c r="AT281" s="203">
        <v>0</v>
      </c>
      <c r="AU281" s="203">
        <v>0</v>
      </c>
      <c r="AV281" s="203">
        <v>0</v>
      </c>
      <c r="AW281" s="208"/>
      <c r="AX281" s="203">
        <v>0</v>
      </c>
      <c r="AY281" s="203">
        <v>0</v>
      </c>
      <c r="AZ281" s="203">
        <v>0</v>
      </c>
      <c r="BA281" s="203">
        <v>0</v>
      </c>
      <c r="BB281" s="203">
        <v>0</v>
      </c>
      <c r="BC281" s="208"/>
      <c r="BD281" s="203">
        <v>0</v>
      </c>
      <c r="BE281" s="203">
        <v>0</v>
      </c>
      <c r="BF281" s="203">
        <v>0</v>
      </c>
      <c r="BG281" s="203">
        <v>0</v>
      </c>
      <c r="BH281" s="203">
        <v>0</v>
      </c>
      <c r="BI281" s="208"/>
      <c r="BJ281" s="203">
        <v>0</v>
      </c>
      <c r="BK281" s="203">
        <v>0</v>
      </c>
      <c r="BL281" s="203">
        <v>0</v>
      </c>
      <c r="BM281" s="203">
        <v>0</v>
      </c>
      <c r="BN281" s="203">
        <v>0</v>
      </c>
      <c r="BO281" s="208"/>
      <c r="BP281" s="203">
        <v>0</v>
      </c>
      <c r="BQ281" s="203">
        <v>0</v>
      </c>
      <c r="BR281" s="203">
        <v>0</v>
      </c>
      <c r="BS281" s="203">
        <v>0</v>
      </c>
      <c r="BT281" s="203">
        <v>0</v>
      </c>
      <c r="BU281" s="208"/>
      <c r="BV281" s="203">
        <v>0</v>
      </c>
      <c r="BW281" s="203">
        <v>0</v>
      </c>
      <c r="BX281" s="203">
        <v>0</v>
      </c>
      <c r="BY281" s="203">
        <v>0</v>
      </c>
      <c r="BZ281" s="203">
        <v>0</v>
      </c>
      <c r="CA281" s="208"/>
      <c r="CB281" s="203">
        <v>0</v>
      </c>
      <c r="CC281" s="203">
        <v>0</v>
      </c>
      <c r="CD281" s="203">
        <v>0</v>
      </c>
      <c r="CE281" s="203">
        <v>0</v>
      </c>
      <c r="CF281" s="203">
        <v>0</v>
      </c>
      <c r="CG281" s="208"/>
      <c r="CH281" s="203">
        <v>0</v>
      </c>
      <c r="CI281" s="203">
        <v>0</v>
      </c>
      <c r="CJ281" s="203">
        <v>0</v>
      </c>
      <c r="CK281" s="203">
        <v>0</v>
      </c>
      <c r="CL281" s="203">
        <v>0</v>
      </c>
      <c r="CM281" s="208"/>
    </row>
    <row r="282" spans="1:91" ht="12.75" customHeight="1" x14ac:dyDescent="0.2">
      <c r="A282" s="199" t="s">
        <v>85</v>
      </c>
      <c r="B282" s="203">
        <v>0</v>
      </c>
      <c r="C282" s="203">
        <v>0</v>
      </c>
      <c r="D282" s="203">
        <v>0</v>
      </c>
      <c r="E282" s="203">
        <v>0</v>
      </c>
      <c r="F282" s="203">
        <v>0</v>
      </c>
      <c r="G282" s="208"/>
      <c r="H282" s="203">
        <v>0</v>
      </c>
      <c r="I282" s="203">
        <v>0</v>
      </c>
      <c r="J282" s="203">
        <v>0</v>
      </c>
      <c r="K282" s="203">
        <v>0</v>
      </c>
      <c r="L282" s="203">
        <v>0</v>
      </c>
      <c r="M282" s="208"/>
      <c r="N282" s="203">
        <v>0</v>
      </c>
      <c r="O282" s="203">
        <v>0</v>
      </c>
      <c r="P282" s="203">
        <v>0</v>
      </c>
      <c r="Q282" s="203">
        <v>0</v>
      </c>
      <c r="R282" s="203">
        <v>0</v>
      </c>
      <c r="S282" s="208"/>
      <c r="T282" s="203">
        <v>0</v>
      </c>
      <c r="U282" s="203">
        <v>0</v>
      </c>
      <c r="V282" s="203">
        <v>0</v>
      </c>
      <c r="W282" s="203">
        <v>0</v>
      </c>
      <c r="X282" s="203">
        <v>0</v>
      </c>
      <c r="Y282" s="208"/>
      <c r="Z282" s="203">
        <v>0</v>
      </c>
      <c r="AA282" s="203">
        <v>0</v>
      </c>
      <c r="AB282" s="203">
        <v>0</v>
      </c>
      <c r="AC282" s="203">
        <v>0</v>
      </c>
      <c r="AD282" s="203">
        <v>0</v>
      </c>
      <c r="AE282" s="208"/>
      <c r="AF282" s="203">
        <v>0</v>
      </c>
      <c r="AG282" s="203">
        <v>0</v>
      </c>
      <c r="AH282" s="203">
        <v>0</v>
      </c>
      <c r="AI282" s="203">
        <v>0</v>
      </c>
      <c r="AJ282" s="203">
        <v>0</v>
      </c>
      <c r="AK282" s="208"/>
      <c r="AL282" s="203">
        <v>0</v>
      </c>
      <c r="AM282" s="203">
        <v>0</v>
      </c>
      <c r="AN282" s="203">
        <v>0</v>
      </c>
      <c r="AO282" s="203">
        <v>0</v>
      </c>
      <c r="AP282" s="203">
        <v>0</v>
      </c>
      <c r="AQ282" s="208"/>
      <c r="AR282" s="203">
        <v>0</v>
      </c>
      <c r="AS282" s="203">
        <v>0</v>
      </c>
      <c r="AT282" s="203">
        <v>0</v>
      </c>
      <c r="AU282" s="203">
        <v>0</v>
      </c>
      <c r="AV282" s="203">
        <v>0</v>
      </c>
      <c r="AW282" s="208"/>
      <c r="AX282" s="203">
        <v>0</v>
      </c>
      <c r="AY282" s="203">
        <v>0</v>
      </c>
      <c r="AZ282" s="203">
        <v>0</v>
      </c>
      <c r="BA282" s="203">
        <v>0</v>
      </c>
      <c r="BB282" s="203">
        <v>0</v>
      </c>
      <c r="BC282" s="208"/>
      <c r="BD282" s="203">
        <v>0</v>
      </c>
      <c r="BE282" s="203">
        <v>0</v>
      </c>
      <c r="BF282" s="203">
        <v>0</v>
      </c>
      <c r="BG282" s="203">
        <v>0</v>
      </c>
      <c r="BH282" s="203">
        <v>0</v>
      </c>
      <c r="BI282" s="208"/>
      <c r="BJ282" s="203">
        <v>0</v>
      </c>
      <c r="BK282" s="203">
        <v>0</v>
      </c>
      <c r="BL282" s="203">
        <v>0</v>
      </c>
      <c r="BM282" s="203">
        <v>0</v>
      </c>
      <c r="BN282" s="203">
        <v>0</v>
      </c>
      <c r="BO282" s="208"/>
      <c r="BP282" s="203">
        <v>0</v>
      </c>
      <c r="BQ282" s="203">
        <v>0</v>
      </c>
      <c r="BR282" s="203">
        <v>0</v>
      </c>
      <c r="BS282" s="203">
        <v>0</v>
      </c>
      <c r="BT282" s="203">
        <v>0</v>
      </c>
      <c r="BU282" s="208"/>
      <c r="BV282" s="203">
        <v>0</v>
      </c>
      <c r="BW282" s="203">
        <v>0</v>
      </c>
      <c r="BX282" s="203">
        <v>0</v>
      </c>
      <c r="BY282" s="203">
        <v>0</v>
      </c>
      <c r="BZ282" s="203">
        <v>0</v>
      </c>
      <c r="CA282" s="208"/>
      <c r="CB282" s="203">
        <v>0</v>
      </c>
      <c r="CC282" s="203">
        <v>0</v>
      </c>
      <c r="CD282" s="203">
        <v>0</v>
      </c>
      <c r="CE282" s="203">
        <v>0</v>
      </c>
      <c r="CF282" s="203">
        <v>0</v>
      </c>
      <c r="CG282" s="208"/>
      <c r="CH282" s="203">
        <v>0</v>
      </c>
      <c r="CI282" s="203">
        <v>0</v>
      </c>
      <c r="CJ282" s="203">
        <v>0</v>
      </c>
      <c r="CK282" s="203">
        <v>0</v>
      </c>
      <c r="CL282" s="203">
        <v>0</v>
      </c>
      <c r="CM282" s="208"/>
    </row>
    <row r="283" spans="1:91" ht="12.75" customHeight="1" x14ac:dyDescent="0.2">
      <c r="A283" s="200" t="s">
        <v>44</v>
      </c>
      <c r="B283" s="203">
        <v>0</v>
      </c>
      <c r="C283" s="203">
        <v>0</v>
      </c>
      <c r="D283" s="203">
        <v>0</v>
      </c>
      <c r="E283" s="203">
        <v>0</v>
      </c>
      <c r="F283" s="203">
        <v>0</v>
      </c>
      <c r="G283" s="208"/>
      <c r="H283" s="203">
        <v>0</v>
      </c>
      <c r="I283" s="203">
        <v>0</v>
      </c>
      <c r="J283" s="203">
        <v>0</v>
      </c>
      <c r="K283" s="203">
        <v>0</v>
      </c>
      <c r="L283" s="203">
        <v>0</v>
      </c>
      <c r="M283" s="208"/>
      <c r="N283" s="203">
        <v>0</v>
      </c>
      <c r="O283" s="203">
        <v>0</v>
      </c>
      <c r="P283" s="203">
        <v>0</v>
      </c>
      <c r="Q283" s="203">
        <v>0</v>
      </c>
      <c r="R283" s="203">
        <v>0</v>
      </c>
      <c r="S283" s="208"/>
      <c r="T283" s="203">
        <v>0</v>
      </c>
      <c r="U283" s="203">
        <v>0</v>
      </c>
      <c r="V283" s="203">
        <v>0</v>
      </c>
      <c r="W283" s="203">
        <v>0</v>
      </c>
      <c r="X283" s="203">
        <v>0</v>
      </c>
      <c r="Y283" s="208"/>
      <c r="Z283" s="203">
        <v>0</v>
      </c>
      <c r="AA283" s="203">
        <v>0</v>
      </c>
      <c r="AB283" s="203">
        <v>0</v>
      </c>
      <c r="AC283" s="203">
        <v>0</v>
      </c>
      <c r="AD283" s="203">
        <v>0</v>
      </c>
      <c r="AE283" s="208"/>
      <c r="AF283" s="203">
        <v>0</v>
      </c>
      <c r="AG283" s="203">
        <v>0</v>
      </c>
      <c r="AH283" s="203">
        <v>0</v>
      </c>
      <c r="AI283" s="203">
        <v>0</v>
      </c>
      <c r="AJ283" s="203">
        <v>0</v>
      </c>
      <c r="AK283" s="208"/>
      <c r="AL283" s="203">
        <v>0</v>
      </c>
      <c r="AM283" s="203">
        <v>0</v>
      </c>
      <c r="AN283" s="203">
        <v>0</v>
      </c>
      <c r="AO283" s="203">
        <v>0</v>
      </c>
      <c r="AP283" s="203">
        <v>0</v>
      </c>
      <c r="AQ283" s="208"/>
      <c r="AR283" s="203">
        <v>0</v>
      </c>
      <c r="AS283" s="203">
        <v>0</v>
      </c>
      <c r="AT283" s="203">
        <v>0</v>
      </c>
      <c r="AU283" s="203">
        <v>0</v>
      </c>
      <c r="AV283" s="203">
        <v>0</v>
      </c>
      <c r="AW283" s="208"/>
      <c r="AX283" s="203">
        <v>0</v>
      </c>
      <c r="AY283" s="203">
        <v>0</v>
      </c>
      <c r="AZ283" s="203">
        <v>0</v>
      </c>
      <c r="BA283" s="203">
        <v>0</v>
      </c>
      <c r="BB283" s="203">
        <v>0</v>
      </c>
      <c r="BC283" s="208"/>
      <c r="BD283" s="203">
        <v>0</v>
      </c>
      <c r="BE283" s="203">
        <v>0</v>
      </c>
      <c r="BF283" s="203">
        <v>0</v>
      </c>
      <c r="BG283" s="203">
        <v>0</v>
      </c>
      <c r="BH283" s="203">
        <v>0</v>
      </c>
      <c r="BI283" s="208"/>
      <c r="BJ283" s="203">
        <v>0</v>
      </c>
      <c r="BK283" s="203">
        <v>0</v>
      </c>
      <c r="BL283" s="203">
        <v>0</v>
      </c>
      <c r="BM283" s="203">
        <v>0</v>
      </c>
      <c r="BN283" s="203">
        <v>0</v>
      </c>
      <c r="BO283" s="208"/>
      <c r="BP283" s="203">
        <v>0</v>
      </c>
      <c r="BQ283" s="203">
        <v>0</v>
      </c>
      <c r="BR283" s="203">
        <v>0</v>
      </c>
      <c r="BS283" s="203">
        <v>0</v>
      </c>
      <c r="BT283" s="203">
        <v>0</v>
      </c>
      <c r="BU283" s="208"/>
      <c r="BV283" s="203">
        <v>0</v>
      </c>
      <c r="BW283" s="203">
        <v>0</v>
      </c>
      <c r="BX283" s="203">
        <v>0</v>
      </c>
      <c r="BY283" s="203">
        <v>0</v>
      </c>
      <c r="BZ283" s="203">
        <v>0</v>
      </c>
      <c r="CA283" s="208"/>
      <c r="CB283" s="203">
        <v>0</v>
      </c>
      <c r="CC283" s="203">
        <v>0</v>
      </c>
      <c r="CD283" s="203">
        <v>0</v>
      </c>
      <c r="CE283" s="203">
        <v>0</v>
      </c>
      <c r="CF283" s="203">
        <v>0</v>
      </c>
      <c r="CG283" s="208"/>
      <c r="CH283" s="203">
        <v>0</v>
      </c>
      <c r="CI283" s="203">
        <v>0</v>
      </c>
      <c r="CJ283" s="203">
        <v>0</v>
      </c>
      <c r="CK283" s="203">
        <v>0</v>
      </c>
      <c r="CL283" s="203">
        <v>0</v>
      </c>
      <c r="CM283" s="208"/>
    </row>
    <row r="284" spans="1:91" ht="12.75" customHeight="1" x14ac:dyDescent="0.2">
      <c r="A284" s="200" t="s">
        <v>43</v>
      </c>
      <c r="B284" s="203">
        <v>0</v>
      </c>
      <c r="C284" s="203">
        <v>0</v>
      </c>
      <c r="D284" s="203">
        <v>0</v>
      </c>
      <c r="E284" s="203">
        <v>0</v>
      </c>
      <c r="F284" s="203">
        <v>0</v>
      </c>
      <c r="G284" s="208"/>
      <c r="H284" s="203">
        <v>0</v>
      </c>
      <c r="I284" s="203">
        <v>0</v>
      </c>
      <c r="J284" s="203">
        <v>0</v>
      </c>
      <c r="K284" s="203">
        <v>0</v>
      </c>
      <c r="L284" s="203">
        <v>0</v>
      </c>
      <c r="M284" s="208"/>
      <c r="N284" s="203">
        <v>0</v>
      </c>
      <c r="O284" s="203">
        <v>0</v>
      </c>
      <c r="P284" s="203">
        <v>0</v>
      </c>
      <c r="Q284" s="203">
        <v>0</v>
      </c>
      <c r="R284" s="203">
        <v>0</v>
      </c>
      <c r="S284" s="208"/>
      <c r="T284" s="203">
        <v>0</v>
      </c>
      <c r="U284" s="203">
        <v>0</v>
      </c>
      <c r="V284" s="203">
        <v>0</v>
      </c>
      <c r="W284" s="203">
        <v>0</v>
      </c>
      <c r="X284" s="203">
        <v>0</v>
      </c>
      <c r="Y284" s="208"/>
      <c r="Z284" s="203">
        <v>0</v>
      </c>
      <c r="AA284" s="203">
        <v>0</v>
      </c>
      <c r="AB284" s="203">
        <v>0</v>
      </c>
      <c r="AC284" s="203">
        <v>0</v>
      </c>
      <c r="AD284" s="203">
        <v>0</v>
      </c>
      <c r="AE284" s="208"/>
      <c r="AF284" s="203">
        <v>0</v>
      </c>
      <c r="AG284" s="203">
        <v>0</v>
      </c>
      <c r="AH284" s="203">
        <v>0</v>
      </c>
      <c r="AI284" s="203">
        <v>0</v>
      </c>
      <c r="AJ284" s="203">
        <v>0</v>
      </c>
      <c r="AK284" s="208"/>
      <c r="AL284" s="203">
        <v>0</v>
      </c>
      <c r="AM284" s="203">
        <v>0</v>
      </c>
      <c r="AN284" s="203">
        <v>0</v>
      </c>
      <c r="AO284" s="203">
        <v>0</v>
      </c>
      <c r="AP284" s="203">
        <v>0</v>
      </c>
      <c r="AQ284" s="208"/>
      <c r="AR284" s="203">
        <v>0</v>
      </c>
      <c r="AS284" s="203">
        <v>0</v>
      </c>
      <c r="AT284" s="203">
        <v>0</v>
      </c>
      <c r="AU284" s="203">
        <v>0</v>
      </c>
      <c r="AV284" s="203">
        <v>0</v>
      </c>
      <c r="AW284" s="208"/>
      <c r="AX284" s="203">
        <v>0</v>
      </c>
      <c r="AY284" s="203">
        <v>0</v>
      </c>
      <c r="AZ284" s="203">
        <v>0</v>
      </c>
      <c r="BA284" s="203">
        <v>0</v>
      </c>
      <c r="BB284" s="203">
        <v>0</v>
      </c>
      <c r="BC284" s="208"/>
      <c r="BD284" s="203">
        <v>0</v>
      </c>
      <c r="BE284" s="203">
        <v>0</v>
      </c>
      <c r="BF284" s="203">
        <v>0</v>
      </c>
      <c r="BG284" s="203">
        <v>0</v>
      </c>
      <c r="BH284" s="203">
        <v>0</v>
      </c>
      <c r="BI284" s="208"/>
      <c r="BJ284" s="203">
        <v>0</v>
      </c>
      <c r="BK284" s="203">
        <v>0</v>
      </c>
      <c r="BL284" s="203">
        <v>0</v>
      </c>
      <c r="BM284" s="203">
        <v>0</v>
      </c>
      <c r="BN284" s="203">
        <v>0</v>
      </c>
      <c r="BO284" s="208"/>
      <c r="BP284" s="203">
        <v>0</v>
      </c>
      <c r="BQ284" s="203">
        <v>0</v>
      </c>
      <c r="BR284" s="203">
        <v>0</v>
      </c>
      <c r="BS284" s="203">
        <v>0</v>
      </c>
      <c r="BT284" s="203">
        <v>0</v>
      </c>
      <c r="BU284" s="208"/>
      <c r="BV284" s="203">
        <v>0</v>
      </c>
      <c r="BW284" s="203">
        <v>0</v>
      </c>
      <c r="BX284" s="203">
        <v>0</v>
      </c>
      <c r="BY284" s="203">
        <v>0</v>
      </c>
      <c r="BZ284" s="203">
        <v>0</v>
      </c>
      <c r="CA284" s="208"/>
      <c r="CB284" s="203">
        <v>0</v>
      </c>
      <c r="CC284" s="203">
        <v>0</v>
      </c>
      <c r="CD284" s="203">
        <v>0</v>
      </c>
      <c r="CE284" s="203">
        <v>0</v>
      </c>
      <c r="CF284" s="203">
        <v>0</v>
      </c>
      <c r="CG284" s="208"/>
      <c r="CH284" s="203">
        <v>0</v>
      </c>
      <c r="CI284" s="203">
        <v>0</v>
      </c>
      <c r="CJ284" s="203">
        <v>0</v>
      </c>
      <c r="CK284" s="203">
        <v>0</v>
      </c>
      <c r="CL284" s="203">
        <v>0</v>
      </c>
      <c r="CM284" s="208"/>
    </row>
    <row r="285" spans="1:91" ht="12.75" customHeight="1" x14ac:dyDescent="0.2">
      <c r="A285" s="200" t="s">
        <v>119</v>
      </c>
      <c r="B285" s="203">
        <v>0</v>
      </c>
      <c r="C285" s="203">
        <v>0</v>
      </c>
      <c r="D285" s="203">
        <v>0</v>
      </c>
      <c r="E285" s="203">
        <v>0</v>
      </c>
      <c r="F285" s="203">
        <v>0</v>
      </c>
      <c r="G285" s="208"/>
      <c r="H285" s="203">
        <v>0</v>
      </c>
      <c r="I285" s="203">
        <v>0</v>
      </c>
      <c r="J285" s="203">
        <v>0</v>
      </c>
      <c r="K285" s="203">
        <v>0</v>
      </c>
      <c r="L285" s="203">
        <v>0</v>
      </c>
      <c r="M285" s="208"/>
      <c r="N285" s="203">
        <v>0</v>
      </c>
      <c r="O285" s="203">
        <v>0</v>
      </c>
      <c r="P285" s="203">
        <v>0</v>
      </c>
      <c r="Q285" s="203">
        <v>0</v>
      </c>
      <c r="R285" s="203">
        <v>0</v>
      </c>
      <c r="S285" s="208"/>
      <c r="T285" s="203">
        <v>0</v>
      </c>
      <c r="U285" s="203">
        <v>0</v>
      </c>
      <c r="V285" s="203">
        <v>0</v>
      </c>
      <c r="W285" s="203">
        <v>0</v>
      </c>
      <c r="X285" s="203">
        <v>0</v>
      </c>
      <c r="Y285" s="208"/>
      <c r="Z285" s="203">
        <v>0</v>
      </c>
      <c r="AA285" s="203">
        <v>0</v>
      </c>
      <c r="AB285" s="203">
        <v>0</v>
      </c>
      <c r="AC285" s="203">
        <v>0</v>
      </c>
      <c r="AD285" s="203">
        <v>0</v>
      </c>
      <c r="AE285" s="208"/>
      <c r="AF285" s="203">
        <v>0</v>
      </c>
      <c r="AG285" s="203">
        <v>0</v>
      </c>
      <c r="AH285" s="203">
        <v>0</v>
      </c>
      <c r="AI285" s="203">
        <v>0</v>
      </c>
      <c r="AJ285" s="203">
        <v>0</v>
      </c>
      <c r="AK285" s="208"/>
      <c r="AL285" s="203">
        <v>0</v>
      </c>
      <c r="AM285" s="203">
        <v>0</v>
      </c>
      <c r="AN285" s="203">
        <v>0</v>
      </c>
      <c r="AO285" s="203">
        <v>0</v>
      </c>
      <c r="AP285" s="203">
        <v>0</v>
      </c>
      <c r="AQ285" s="208"/>
      <c r="AR285" s="203">
        <v>0</v>
      </c>
      <c r="AS285" s="203">
        <v>0</v>
      </c>
      <c r="AT285" s="203">
        <v>0</v>
      </c>
      <c r="AU285" s="203">
        <v>0</v>
      </c>
      <c r="AV285" s="203">
        <v>0</v>
      </c>
      <c r="AW285" s="208"/>
      <c r="AX285" s="203">
        <v>0</v>
      </c>
      <c r="AY285" s="203">
        <v>0</v>
      </c>
      <c r="AZ285" s="203">
        <v>0</v>
      </c>
      <c r="BA285" s="203">
        <v>0</v>
      </c>
      <c r="BB285" s="203">
        <v>0</v>
      </c>
      <c r="BC285" s="208"/>
      <c r="BD285" s="203">
        <v>0</v>
      </c>
      <c r="BE285" s="203">
        <v>0</v>
      </c>
      <c r="BF285" s="203">
        <v>0</v>
      </c>
      <c r="BG285" s="203">
        <v>0</v>
      </c>
      <c r="BH285" s="203">
        <v>0</v>
      </c>
      <c r="BI285" s="208"/>
      <c r="BJ285" s="203">
        <v>0</v>
      </c>
      <c r="BK285" s="203">
        <v>0</v>
      </c>
      <c r="BL285" s="203">
        <v>0</v>
      </c>
      <c r="BM285" s="203">
        <v>0</v>
      </c>
      <c r="BN285" s="203">
        <v>0</v>
      </c>
      <c r="BO285" s="208"/>
      <c r="BP285" s="203">
        <v>0</v>
      </c>
      <c r="BQ285" s="203">
        <v>0</v>
      </c>
      <c r="BR285" s="203">
        <v>0</v>
      </c>
      <c r="BS285" s="203">
        <v>0</v>
      </c>
      <c r="BT285" s="203">
        <v>0</v>
      </c>
      <c r="BU285" s="208"/>
      <c r="BV285" s="203">
        <v>0</v>
      </c>
      <c r="BW285" s="203">
        <v>0</v>
      </c>
      <c r="BX285" s="203">
        <v>0</v>
      </c>
      <c r="BY285" s="203">
        <v>0</v>
      </c>
      <c r="BZ285" s="203">
        <v>0</v>
      </c>
      <c r="CA285" s="208"/>
      <c r="CB285" s="203">
        <v>0</v>
      </c>
      <c r="CC285" s="203">
        <v>0</v>
      </c>
      <c r="CD285" s="203">
        <v>0</v>
      </c>
      <c r="CE285" s="203">
        <v>0</v>
      </c>
      <c r="CF285" s="203">
        <v>0</v>
      </c>
      <c r="CG285" s="208"/>
      <c r="CH285" s="203">
        <v>0</v>
      </c>
      <c r="CI285" s="203">
        <v>0</v>
      </c>
      <c r="CJ285" s="203">
        <v>0</v>
      </c>
      <c r="CK285" s="203">
        <v>0</v>
      </c>
      <c r="CL285" s="203">
        <v>0</v>
      </c>
      <c r="CM285" s="208"/>
    </row>
    <row r="286" spans="1:91" ht="12.75" customHeight="1" x14ac:dyDescent="0.2">
      <c r="A286" s="201" t="s">
        <v>120</v>
      </c>
      <c r="B286" s="203">
        <v>0</v>
      </c>
      <c r="C286" s="203">
        <v>0</v>
      </c>
      <c r="D286" s="203">
        <v>0</v>
      </c>
      <c r="E286" s="203">
        <v>0</v>
      </c>
      <c r="F286" s="203">
        <v>0</v>
      </c>
      <c r="G286" s="208"/>
      <c r="H286" s="203">
        <v>0</v>
      </c>
      <c r="I286" s="203">
        <v>0</v>
      </c>
      <c r="J286" s="203">
        <v>0</v>
      </c>
      <c r="K286" s="203">
        <v>0</v>
      </c>
      <c r="L286" s="203">
        <v>0</v>
      </c>
      <c r="M286" s="208"/>
      <c r="N286" s="203">
        <v>0</v>
      </c>
      <c r="O286" s="203">
        <v>0</v>
      </c>
      <c r="P286" s="203">
        <v>0</v>
      </c>
      <c r="Q286" s="203">
        <v>0</v>
      </c>
      <c r="R286" s="203">
        <v>0</v>
      </c>
      <c r="S286" s="208"/>
      <c r="T286" s="203">
        <v>0</v>
      </c>
      <c r="U286" s="203">
        <v>0</v>
      </c>
      <c r="V286" s="203">
        <v>0</v>
      </c>
      <c r="W286" s="203">
        <v>0</v>
      </c>
      <c r="X286" s="203">
        <v>0</v>
      </c>
      <c r="Y286" s="208"/>
      <c r="Z286" s="203">
        <v>0</v>
      </c>
      <c r="AA286" s="203">
        <v>0</v>
      </c>
      <c r="AB286" s="203">
        <v>0</v>
      </c>
      <c r="AC286" s="203">
        <v>0</v>
      </c>
      <c r="AD286" s="203">
        <v>0</v>
      </c>
      <c r="AE286" s="208"/>
      <c r="AF286" s="203">
        <v>0</v>
      </c>
      <c r="AG286" s="203">
        <v>0</v>
      </c>
      <c r="AH286" s="203">
        <v>0</v>
      </c>
      <c r="AI286" s="203">
        <v>0</v>
      </c>
      <c r="AJ286" s="203">
        <v>0</v>
      </c>
      <c r="AK286" s="208"/>
      <c r="AL286" s="203">
        <v>0</v>
      </c>
      <c r="AM286" s="203">
        <v>0</v>
      </c>
      <c r="AN286" s="203">
        <v>0</v>
      </c>
      <c r="AO286" s="203">
        <v>0</v>
      </c>
      <c r="AP286" s="203">
        <v>0</v>
      </c>
      <c r="AQ286" s="208"/>
      <c r="AR286" s="203">
        <v>0</v>
      </c>
      <c r="AS286" s="203">
        <v>0</v>
      </c>
      <c r="AT286" s="203">
        <v>0</v>
      </c>
      <c r="AU286" s="203">
        <v>0</v>
      </c>
      <c r="AV286" s="203">
        <v>0</v>
      </c>
      <c r="AW286" s="208"/>
      <c r="AX286" s="203">
        <v>0</v>
      </c>
      <c r="AY286" s="203">
        <v>0</v>
      </c>
      <c r="AZ286" s="203">
        <v>0</v>
      </c>
      <c r="BA286" s="203">
        <v>0</v>
      </c>
      <c r="BB286" s="203">
        <v>0</v>
      </c>
      <c r="BC286" s="208"/>
      <c r="BD286" s="203">
        <v>0</v>
      </c>
      <c r="BE286" s="203">
        <v>0</v>
      </c>
      <c r="BF286" s="203">
        <v>0</v>
      </c>
      <c r="BG286" s="203">
        <v>0</v>
      </c>
      <c r="BH286" s="203">
        <v>0</v>
      </c>
      <c r="BI286" s="208"/>
      <c r="BJ286" s="203">
        <v>0</v>
      </c>
      <c r="BK286" s="203">
        <v>0</v>
      </c>
      <c r="BL286" s="203">
        <v>0</v>
      </c>
      <c r="BM286" s="203">
        <v>0</v>
      </c>
      <c r="BN286" s="203">
        <v>0</v>
      </c>
      <c r="BO286" s="208"/>
      <c r="BP286" s="203">
        <v>0</v>
      </c>
      <c r="BQ286" s="203">
        <v>0</v>
      </c>
      <c r="BR286" s="203">
        <v>0</v>
      </c>
      <c r="BS286" s="203">
        <v>0</v>
      </c>
      <c r="BT286" s="203">
        <v>0</v>
      </c>
      <c r="BU286" s="208"/>
      <c r="BV286" s="203">
        <v>0</v>
      </c>
      <c r="BW286" s="203">
        <v>0</v>
      </c>
      <c r="BX286" s="203">
        <v>0</v>
      </c>
      <c r="BY286" s="203">
        <v>0</v>
      </c>
      <c r="BZ286" s="203">
        <v>0</v>
      </c>
      <c r="CA286" s="208"/>
      <c r="CB286" s="203">
        <v>0</v>
      </c>
      <c r="CC286" s="203">
        <v>0</v>
      </c>
      <c r="CD286" s="203">
        <v>0</v>
      </c>
      <c r="CE286" s="203">
        <v>0</v>
      </c>
      <c r="CF286" s="203">
        <v>0</v>
      </c>
      <c r="CG286" s="208"/>
      <c r="CH286" s="203">
        <v>0</v>
      </c>
      <c r="CI286" s="203">
        <v>0</v>
      </c>
      <c r="CJ286" s="203">
        <v>0</v>
      </c>
      <c r="CK286" s="203">
        <v>0</v>
      </c>
      <c r="CL286" s="203">
        <v>0</v>
      </c>
      <c r="CM286" s="208"/>
    </row>
    <row r="287" spans="1:91" ht="12.75" customHeight="1" x14ac:dyDescent="0.2">
      <c r="A287" s="201" t="s">
        <v>121</v>
      </c>
      <c r="B287" s="203">
        <v>0</v>
      </c>
      <c r="C287" s="203">
        <v>0</v>
      </c>
      <c r="D287" s="203">
        <v>0</v>
      </c>
      <c r="E287" s="203">
        <v>0</v>
      </c>
      <c r="F287" s="203">
        <v>0</v>
      </c>
      <c r="G287" s="208"/>
      <c r="H287" s="203">
        <v>0</v>
      </c>
      <c r="I287" s="203">
        <v>0</v>
      </c>
      <c r="J287" s="203">
        <v>0</v>
      </c>
      <c r="K287" s="203">
        <v>0</v>
      </c>
      <c r="L287" s="203">
        <v>0</v>
      </c>
      <c r="M287" s="208"/>
      <c r="N287" s="203">
        <v>0</v>
      </c>
      <c r="O287" s="203">
        <v>0</v>
      </c>
      <c r="P287" s="203">
        <v>0</v>
      </c>
      <c r="Q287" s="203">
        <v>0</v>
      </c>
      <c r="R287" s="203">
        <v>0</v>
      </c>
      <c r="S287" s="208"/>
      <c r="T287" s="203">
        <v>0</v>
      </c>
      <c r="U287" s="203">
        <v>0</v>
      </c>
      <c r="V287" s="203">
        <v>0</v>
      </c>
      <c r="W287" s="203">
        <v>0</v>
      </c>
      <c r="X287" s="203">
        <v>0</v>
      </c>
      <c r="Y287" s="208"/>
      <c r="Z287" s="203">
        <v>0</v>
      </c>
      <c r="AA287" s="203">
        <v>0</v>
      </c>
      <c r="AB287" s="203">
        <v>0</v>
      </c>
      <c r="AC287" s="203">
        <v>0</v>
      </c>
      <c r="AD287" s="203">
        <v>0</v>
      </c>
      <c r="AE287" s="208"/>
      <c r="AF287" s="203">
        <v>0</v>
      </c>
      <c r="AG287" s="203">
        <v>0</v>
      </c>
      <c r="AH287" s="203">
        <v>0</v>
      </c>
      <c r="AI287" s="203">
        <v>0</v>
      </c>
      <c r="AJ287" s="203">
        <v>0</v>
      </c>
      <c r="AK287" s="208"/>
      <c r="AL287" s="203">
        <v>0</v>
      </c>
      <c r="AM287" s="203">
        <v>0</v>
      </c>
      <c r="AN287" s="203">
        <v>0</v>
      </c>
      <c r="AO287" s="203">
        <v>0</v>
      </c>
      <c r="AP287" s="203">
        <v>0</v>
      </c>
      <c r="AQ287" s="208"/>
      <c r="AR287" s="203">
        <v>0</v>
      </c>
      <c r="AS287" s="203">
        <v>0</v>
      </c>
      <c r="AT287" s="203">
        <v>0</v>
      </c>
      <c r="AU287" s="203">
        <v>0</v>
      </c>
      <c r="AV287" s="203">
        <v>0</v>
      </c>
      <c r="AW287" s="208"/>
      <c r="AX287" s="203">
        <v>0</v>
      </c>
      <c r="AY287" s="203">
        <v>0</v>
      </c>
      <c r="AZ287" s="203">
        <v>0</v>
      </c>
      <c r="BA287" s="203">
        <v>0</v>
      </c>
      <c r="BB287" s="203">
        <v>0</v>
      </c>
      <c r="BC287" s="208"/>
      <c r="BD287" s="203">
        <v>0</v>
      </c>
      <c r="BE287" s="203">
        <v>0</v>
      </c>
      <c r="BF287" s="203">
        <v>0</v>
      </c>
      <c r="BG287" s="203">
        <v>0</v>
      </c>
      <c r="BH287" s="203">
        <v>0</v>
      </c>
      <c r="BI287" s="208"/>
      <c r="BJ287" s="203">
        <v>0</v>
      </c>
      <c r="BK287" s="203">
        <v>0</v>
      </c>
      <c r="BL287" s="203">
        <v>0</v>
      </c>
      <c r="BM287" s="203">
        <v>0</v>
      </c>
      <c r="BN287" s="203">
        <v>0</v>
      </c>
      <c r="BO287" s="208"/>
      <c r="BP287" s="203">
        <v>0</v>
      </c>
      <c r="BQ287" s="203">
        <v>0</v>
      </c>
      <c r="BR287" s="203">
        <v>0</v>
      </c>
      <c r="BS287" s="203">
        <v>0</v>
      </c>
      <c r="BT287" s="203">
        <v>0</v>
      </c>
      <c r="BU287" s="208"/>
      <c r="BV287" s="203">
        <v>0</v>
      </c>
      <c r="BW287" s="203">
        <v>0</v>
      </c>
      <c r="BX287" s="203">
        <v>0</v>
      </c>
      <c r="BY287" s="203">
        <v>0</v>
      </c>
      <c r="BZ287" s="203">
        <v>0</v>
      </c>
      <c r="CA287" s="208"/>
      <c r="CB287" s="203">
        <v>0</v>
      </c>
      <c r="CC287" s="203">
        <v>0</v>
      </c>
      <c r="CD287" s="203">
        <v>0</v>
      </c>
      <c r="CE287" s="203">
        <v>0</v>
      </c>
      <c r="CF287" s="203">
        <v>0</v>
      </c>
      <c r="CG287" s="208"/>
      <c r="CH287" s="203">
        <v>0</v>
      </c>
      <c r="CI287" s="203">
        <v>0</v>
      </c>
      <c r="CJ287" s="203">
        <v>0</v>
      </c>
      <c r="CK287" s="203">
        <v>0</v>
      </c>
      <c r="CL287" s="203">
        <v>0</v>
      </c>
      <c r="CM287" s="208"/>
    </row>
    <row r="288" spans="1:91" ht="12.75" customHeight="1" x14ac:dyDescent="0.2">
      <c r="A288" s="201" t="s">
        <v>114</v>
      </c>
      <c r="B288" s="203">
        <v>0</v>
      </c>
      <c r="C288" s="203">
        <v>0</v>
      </c>
      <c r="D288" s="203">
        <v>0</v>
      </c>
      <c r="E288" s="203">
        <v>0</v>
      </c>
      <c r="F288" s="203">
        <v>0</v>
      </c>
      <c r="G288" s="208"/>
      <c r="H288" s="203">
        <v>0</v>
      </c>
      <c r="I288" s="203">
        <v>0</v>
      </c>
      <c r="J288" s="203">
        <v>0</v>
      </c>
      <c r="K288" s="203">
        <v>0</v>
      </c>
      <c r="L288" s="203">
        <v>0</v>
      </c>
      <c r="M288" s="208"/>
      <c r="N288" s="203">
        <v>0</v>
      </c>
      <c r="O288" s="203">
        <v>0</v>
      </c>
      <c r="P288" s="203">
        <v>0</v>
      </c>
      <c r="Q288" s="203">
        <v>0</v>
      </c>
      <c r="R288" s="203">
        <v>0</v>
      </c>
      <c r="S288" s="208"/>
      <c r="T288" s="203">
        <v>0</v>
      </c>
      <c r="U288" s="203">
        <v>0</v>
      </c>
      <c r="V288" s="203">
        <v>0</v>
      </c>
      <c r="W288" s="203">
        <v>0</v>
      </c>
      <c r="X288" s="203">
        <v>0</v>
      </c>
      <c r="Y288" s="208"/>
      <c r="Z288" s="203">
        <v>0</v>
      </c>
      <c r="AA288" s="203">
        <v>0</v>
      </c>
      <c r="AB288" s="203">
        <v>0</v>
      </c>
      <c r="AC288" s="203">
        <v>0</v>
      </c>
      <c r="AD288" s="203">
        <v>0</v>
      </c>
      <c r="AE288" s="208"/>
      <c r="AF288" s="203">
        <v>0</v>
      </c>
      <c r="AG288" s="203">
        <v>0</v>
      </c>
      <c r="AH288" s="203">
        <v>0</v>
      </c>
      <c r="AI288" s="203">
        <v>0</v>
      </c>
      <c r="AJ288" s="203">
        <v>0</v>
      </c>
      <c r="AK288" s="208"/>
      <c r="AL288" s="203">
        <v>0</v>
      </c>
      <c r="AM288" s="203">
        <v>0</v>
      </c>
      <c r="AN288" s="203">
        <v>0</v>
      </c>
      <c r="AO288" s="203">
        <v>0</v>
      </c>
      <c r="AP288" s="203">
        <v>0</v>
      </c>
      <c r="AQ288" s="208"/>
      <c r="AR288" s="203">
        <v>0</v>
      </c>
      <c r="AS288" s="203">
        <v>0</v>
      </c>
      <c r="AT288" s="203">
        <v>0</v>
      </c>
      <c r="AU288" s="203">
        <v>0</v>
      </c>
      <c r="AV288" s="203">
        <v>0</v>
      </c>
      <c r="AW288" s="208"/>
      <c r="AX288" s="203">
        <v>0</v>
      </c>
      <c r="AY288" s="203">
        <v>0</v>
      </c>
      <c r="AZ288" s="203">
        <v>0</v>
      </c>
      <c r="BA288" s="203">
        <v>0</v>
      </c>
      <c r="BB288" s="203">
        <v>0</v>
      </c>
      <c r="BC288" s="208"/>
      <c r="BD288" s="203">
        <v>0</v>
      </c>
      <c r="BE288" s="203">
        <v>0</v>
      </c>
      <c r="BF288" s="203">
        <v>0</v>
      </c>
      <c r="BG288" s="203">
        <v>0</v>
      </c>
      <c r="BH288" s="203">
        <v>0</v>
      </c>
      <c r="BI288" s="208"/>
      <c r="BJ288" s="203">
        <v>0</v>
      </c>
      <c r="BK288" s="203">
        <v>0</v>
      </c>
      <c r="BL288" s="203">
        <v>0</v>
      </c>
      <c r="BM288" s="203">
        <v>0</v>
      </c>
      <c r="BN288" s="203">
        <v>0</v>
      </c>
      <c r="BO288" s="208"/>
      <c r="BP288" s="203">
        <v>0</v>
      </c>
      <c r="BQ288" s="203">
        <v>0</v>
      </c>
      <c r="BR288" s="203">
        <v>0</v>
      </c>
      <c r="BS288" s="203">
        <v>0</v>
      </c>
      <c r="BT288" s="203">
        <v>0</v>
      </c>
      <c r="BU288" s="208"/>
      <c r="BV288" s="203">
        <v>0</v>
      </c>
      <c r="BW288" s="203">
        <v>0</v>
      </c>
      <c r="BX288" s="203">
        <v>0</v>
      </c>
      <c r="BY288" s="203">
        <v>0</v>
      </c>
      <c r="BZ288" s="203">
        <v>0</v>
      </c>
      <c r="CA288" s="208"/>
      <c r="CB288" s="203">
        <v>0</v>
      </c>
      <c r="CC288" s="203">
        <v>0</v>
      </c>
      <c r="CD288" s="203">
        <v>0</v>
      </c>
      <c r="CE288" s="203">
        <v>0</v>
      </c>
      <c r="CF288" s="203">
        <v>0</v>
      </c>
      <c r="CG288" s="208"/>
      <c r="CH288" s="203">
        <v>0</v>
      </c>
      <c r="CI288" s="203">
        <v>0</v>
      </c>
      <c r="CJ288" s="203">
        <v>0</v>
      </c>
      <c r="CK288" s="203">
        <v>0</v>
      </c>
      <c r="CL288" s="203">
        <v>0</v>
      </c>
      <c r="CM288" s="208"/>
    </row>
    <row r="289" spans="1:91" ht="12.75" customHeight="1" x14ac:dyDescent="0.2">
      <c r="A289" s="103" t="s">
        <v>122</v>
      </c>
      <c r="B289" s="203">
        <v>0</v>
      </c>
      <c r="C289" s="203">
        <v>0</v>
      </c>
      <c r="D289" s="203">
        <v>0</v>
      </c>
      <c r="E289" s="203">
        <v>0</v>
      </c>
      <c r="F289" s="203">
        <v>0</v>
      </c>
      <c r="G289" s="208"/>
      <c r="H289" s="203">
        <v>0</v>
      </c>
      <c r="I289" s="203">
        <v>0</v>
      </c>
      <c r="J289" s="203">
        <v>0</v>
      </c>
      <c r="K289" s="203">
        <v>0</v>
      </c>
      <c r="L289" s="203">
        <v>0</v>
      </c>
      <c r="M289" s="208"/>
      <c r="N289" s="203">
        <v>0</v>
      </c>
      <c r="O289" s="203">
        <v>0</v>
      </c>
      <c r="P289" s="203">
        <v>0</v>
      </c>
      <c r="Q289" s="203">
        <v>0</v>
      </c>
      <c r="R289" s="203">
        <v>0</v>
      </c>
      <c r="S289" s="208"/>
      <c r="T289" s="203">
        <v>0</v>
      </c>
      <c r="U289" s="203">
        <v>0</v>
      </c>
      <c r="V289" s="203">
        <v>0</v>
      </c>
      <c r="W289" s="203">
        <v>0</v>
      </c>
      <c r="X289" s="203">
        <v>0</v>
      </c>
      <c r="Y289" s="208"/>
      <c r="Z289" s="203">
        <v>0</v>
      </c>
      <c r="AA289" s="203">
        <v>0</v>
      </c>
      <c r="AB289" s="203">
        <v>0</v>
      </c>
      <c r="AC289" s="203">
        <v>0</v>
      </c>
      <c r="AD289" s="203">
        <v>0</v>
      </c>
      <c r="AE289" s="208"/>
      <c r="AF289" s="203">
        <v>0</v>
      </c>
      <c r="AG289" s="203">
        <v>0</v>
      </c>
      <c r="AH289" s="203">
        <v>0</v>
      </c>
      <c r="AI289" s="203">
        <v>0</v>
      </c>
      <c r="AJ289" s="203">
        <v>0</v>
      </c>
      <c r="AK289" s="208"/>
      <c r="AL289" s="203">
        <v>0</v>
      </c>
      <c r="AM289" s="203">
        <v>0</v>
      </c>
      <c r="AN289" s="203">
        <v>0</v>
      </c>
      <c r="AO289" s="203">
        <v>0</v>
      </c>
      <c r="AP289" s="203">
        <v>0</v>
      </c>
      <c r="AQ289" s="208"/>
      <c r="AR289" s="203">
        <v>0</v>
      </c>
      <c r="AS289" s="203">
        <v>0</v>
      </c>
      <c r="AT289" s="203">
        <v>0</v>
      </c>
      <c r="AU289" s="203">
        <v>0</v>
      </c>
      <c r="AV289" s="203">
        <v>0</v>
      </c>
      <c r="AW289" s="208"/>
      <c r="AX289" s="203">
        <v>0</v>
      </c>
      <c r="AY289" s="203">
        <v>0</v>
      </c>
      <c r="AZ289" s="203">
        <v>0</v>
      </c>
      <c r="BA289" s="203">
        <v>0</v>
      </c>
      <c r="BB289" s="203">
        <v>0</v>
      </c>
      <c r="BC289" s="208"/>
      <c r="BD289" s="203">
        <v>0</v>
      </c>
      <c r="BE289" s="203">
        <v>0</v>
      </c>
      <c r="BF289" s="203">
        <v>0</v>
      </c>
      <c r="BG289" s="203">
        <v>0</v>
      </c>
      <c r="BH289" s="203">
        <v>0</v>
      </c>
      <c r="BI289" s="208"/>
      <c r="BJ289" s="203">
        <v>0</v>
      </c>
      <c r="BK289" s="203">
        <v>0</v>
      </c>
      <c r="BL289" s="203">
        <v>0</v>
      </c>
      <c r="BM289" s="203">
        <v>0</v>
      </c>
      <c r="BN289" s="203">
        <v>0</v>
      </c>
      <c r="BO289" s="208"/>
      <c r="BP289" s="203">
        <v>0</v>
      </c>
      <c r="BQ289" s="203">
        <v>0</v>
      </c>
      <c r="BR289" s="203">
        <v>0</v>
      </c>
      <c r="BS289" s="203">
        <v>0</v>
      </c>
      <c r="BT289" s="203">
        <v>0</v>
      </c>
      <c r="BU289" s="208"/>
      <c r="BV289" s="203">
        <v>0</v>
      </c>
      <c r="BW289" s="203">
        <v>0</v>
      </c>
      <c r="BX289" s="203">
        <v>0</v>
      </c>
      <c r="BY289" s="203">
        <v>0</v>
      </c>
      <c r="BZ289" s="203">
        <v>0</v>
      </c>
      <c r="CA289" s="208"/>
      <c r="CB289" s="203">
        <v>0</v>
      </c>
      <c r="CC289" s="203">
        <v>0</v>
      </c>
      <c r="CD289" s="203">
        <v>0</v>
      </c>
      <c r="CE289" s="203">
        <v>0</v>
      </c>
      <c r="CF289" s="203">
        <v>0</v>
      </c>
      <c r="CG289" s="208"/>
      <c r="CH289" s="203">
        <v>0</v>
      </c>
      <c r="CI289" s="203">
        <v>0</v>
      </c>
      <c r="CJ289" s="203">
        <v>0</v>
      </c>
      <c r="CK289" s="203">
        <v>0</v>
      </c>
      <c r="CL289" s="203">
        <v>0</v>
      </c>
      <c r="CM289" s="208"/>
    </row>
    <row r="290" spans="1:91" ht="12.75" customHeight="1" x14ac:dyDescent="0.2">
      <c r="A290" s="103" t="s">
        <v>123</v>
      </c>
      <c r="B290" s="203">
        <v>0</v>
      </c>
      <c r="C290" s="203">
        <v>0</v>
      </c>
      <c r="D290" s="203">
        <v>0</v>
      </c>
      <c r="E290" s="203">
        <v>0</v>
      </c>
      <c r="F290" s="203">
        <v>0</v>
      </c>
      <c r="G290" s="208"/>
      <c r="H290" s="203">
        <v>0</v>
      </c>
      <c r="I290" s="203">
        <v>0</v>
      </c>
      <c r="J290" s="203">
        <v>0</v>
      </c>
      <c r="K290" s="203">
        <v>0</v>
      </c>
      <c r="L290" s="203">
        <v>0</v>
      </c>
      <c r="M290" s="208"/>
      <c r="N290" s="203">
        <v>0</v>
      </c>
      <c r="O290" s="203">
        <v>0</v>
      </c>
      <c r="P290" s="203">
        <v>0</v>
      </c>
      <c r="Q290" s="203">
        <v>0</v>
      </c>
      <c r="R290" s="203">
        <v>0</v>
      </c>
      <c r="S290" s="208"/>
      <c r="T290" s="203">
        <v>0</v>
      </c>
      <c r="U290" s="203">
        <v>0</v>
      </c>
      <c r="V290" s="203">
        <v>0</v>
      </c>
      <c r="W290" s="203">
        <v>0</v>
      </c>
      <c r="X290" s="203">
        <v>0</v>
      </c>
      <c r="Y290" s="208"/>
      <c r="Z290" s="203">
        <v>0</v>
      </c>
      <c r="AA290" s="203">
        <v>0</v>
      </c>
      <c r="AB290" s="203">
        <v>0</v>
      </c>
      <c r="AC290" s="203">
        <v>0</v>
      </c>
      <c r="AD290" s="203">
        <v>0</v>
      </c>
      <c r="AE290" s="208"/>
      <c r="AF290" s="203">
        <v>0</v>
      </c>
      <c r="AG290" s="203">
        <v>0</v>
      </c>
      <c r="AH290" s="203">
        <v>0</v>
      </c>
      <c r="AI290" s="203">
        <v>0</v>
      </c>
      <c r="AJ290" s="203">
        <v>0</v>
      </c>
      <c r="AK290" s="208"/>
      <c r="AL290" s="203">
        <v>0</v>
      </c>
      <c r="AM290" s="203">
        <v>0</v>
      </c>
      <c r="AN290" s="203">
        <v>0</v>
      </c>
      <c r="AO290" s="203">
        <v>0</v>
      </c>
      <c r="AP290" s="203">
        <v>0</v>
      </c>
      <c r="AQ290" s="208"/>
      <c r="AR290" s="203">
        <v>0</v>
      </c>
      <c r="AS290" s="203">
        <v>0</v>
      </c>
      <c r="AT290" s="203">
        <v>0</v>
      </c>
      <c r="AU290" s="203">
        <v>0</v>
      </c>
      <c r="AV290" s="203">
        <v>0</v>
      </c>
      <c r="AW290" s="208"/>
      <c r="AX290" s="203">
        <v>0</v>
      </c>
      <c r="AY290" s="203">
        <v>0</v>
      </c>
      <c r="AZ290" s="203">
        <v>0</v>
      </c>
      <c r="BA290" s="203">
        <v>0</v>
      </c>
      <c r="BB290" s="203">
        <v>0</v>
      </c>
      <c r="BC290" s="208"/>
      <c r="BD290" s="203">
        <v>0</v>
      </c>
      <c r="BE290" s="203">
        <v>0</v>
      </c>
      <c r="BF290" s="203">
        <v>0</v>
      </c>
      <c r="BG290" s="203">
        <v>0</v>
      </c>
      <c r="BH290" s="203">
        <v>0</v>
      </c>
      <c r="BI290" s="208"/>
      <c r="BJ290" s="203">
        <v>0</v>
      </c>
      <c r="BK290" s="203">
        <v>0</v>
      </c>
      <c r="BL290" s="203">
        <v>0</v>
      </c>
      <c r="BM290" s="203">
        <v>0</v>
      </c>
      <c r="BN290" s="203">
        <v>0</v>
      </c>
      <c r="BO290" s="208"/>
      <c r="BP290" s="203">
        <v>0</v>
      </c>
      <c r="BQ290" s="203">
        <v>0</v>
      </c>
      <c r="BR290" s="203">
        <v>0</v>
      </c>
      <c r="BS290" s="203">
        <v>0</v>
      </c>
      <c r="BT290" s="203">
        <v>0</v>
      </c>
      <c r="BU290" s="208"/>
      <c r="BV290" s="203">
        <v>0</v>
      </c>
      <c r="BW290" s="203">
        <v>0</v>
      </c>
      <c r="BX290" s="203">
        <v>0</v>
      </c>
      <c r="BY290" s="203">
        <v>0</v>
      </c>
      <c r="BZ290" s="203">
        <v>0</v>
      </c>
      <c r="CA290" s="208"/>
      <c r="CB290" s="203">
        <v>0</v>
      </c>
      <c r="CC290" s="203">
        <v>0</v>
      </c>
      <c r="CD290" s="203">
        <v>0</v>
      </c>
      <c r="CE290" s="203">
        <v>0</v>
      </c>
      <c r="CF290" s="203">
        <v>0</v>
      </c>
      <c r="CG290" s="208"/>
      <c r="CH290" s="203">
        <v>0</v>
      </c>
      <c r="CI290" s="203">
        <v>0</v>
      </c>
      <c r="CJ290" s="203">
        <v>0</v>
      </c>
      <c r="CK290" s="203">
        <v>0</v>
      </c>
      <c r="CL290" s="203">
        <v>0</v>
      </c>
      <c r="CM290" s="208"/>
    </row>
    <row r="291" spans="1:91" ht="12.75" customHeight="1" x14ac:dyDescent="0.2">
      <c r="A291" s="103" t="s">
        <v>91</v>
      </c>
      <c r="B291" s="203">
        <v>0</v>
      </c>
      <c r="C291" s="203">
        <v>0</v>
      </c>
      <c r="D291" s="203">
        <v>0</v>
      </c>
      <c r="E291" s="203">
        <v>0</v>
      </c>
      <c r="F291" s="203">
        <v>0</v>
      </c>
      <c r="G291" s="208"/>
      <c r="H291" s="203">
        <v>0</v>
      </c>
      <c r="I291" s="203">
        <v>0</v>
      </c>
      <c r="J291" s="203">
        <v>0</v>
      </c>
      <c r="K291" s="203">
        <v>0</v>
      </c>
      <c r="L291" s="203">
        <v>0</v>
      </c>
      <c r="M291" s="208"/>
      <c r="N291" s="203">
        <v>0</v>
      </c>
      <c r="O291" s="203">
        <v>0</v>
      </c>
      <c r="P291" s="203">
        <v>0</v>
      </c>
      <c r="Q291" s="203">
        <v>0</v>
      </c>
      <c r="R291" s="203">
        <v>0</v>
      </c>
      <c r="S291" s="208"/>
      <c r="T291" s="203">
        <v>0</v>
      </c>
      <c r="U291" s="203">
        <v>0</v>
      </c>
      <c r="V291" s="203">
        <v>0</v>
      </c>
      <c r="W291" s="203">
        <v>0</v>
      </c>
      <c r="X291" s="203">
        <v>0</v>
      </c>
      <c r="Y291" s="208"/>
      <c r="Z291" s="203">
        <v>0</v>
      </c>
      <c r="AA291" s="203">
        <v>0</v>
      </c>
      <c r="AB291" s="203">
        <v>0</v>
      </c>
      <c r="AC291" s="203">
        <v>0</v>
      </c>
      <c r="AD291" s="203">
        <v>0</v>
      </c>
      <c r="AE291" s="208"/>
      <c r="AF291" s="203">
        <v>0</v>
      </c>
      <c r="AG291" s="203">
        <v>0</v>
      </c>
      <c r="AH291" s="203">
        <v>0</v>
      </c>
      <c r="AI291" s="203">
        <v>0</v>
      </c>
      <c r="AJ291" s="203">
        <v>0</v>
      </c>
      <c r="AK291" s="208"/>
      <c r="AL291" s="203">
        <v>0</v>
      </c>
      <c r="AM291" s="203">
        <v>0</v>
      </c>
      <c r="AN291" s="203">
        <v>0</v>
      </c>
      <c r="AO291" s="203">
        <v>0</v>
      </c>
      <c r="AP291" s="203">
        <v>0</v>
      </c>
      <c r="AQ291" s="208"/>
      <c r="AR291" s="203">
        <v>0</v>
      </c>
      <c r="AS291" s="203">
        <v>0</v>
      </c>
      <c r="AT291" s="203">
        <v>0</v>
      </c>
      <c r="AU291" s="203">
        <v>0</v>
      </c>
      <c r="AV291" s="203">
        <v>0</v>
      </c>
      <c r="AW291" s="208"/>
      <c r="AX291" s="203">
        <v>0</v>
      </c>
      <c r="AY291" s="203">
        <v>0</v>
      </c>
      <c r="AZ291" s="203">
        <v>0</v>
      </c>
      <c r="BA291" s="203">
        <v>0</v>
      </c>
      <c r="BB291" s="203">
        <v>0</v>
      </c>
      <c r="BC291" s="208"/>
      <c r="BD291" s="203">
        <v>0</v>
      </c>
      <c r="BE291" s="203">
        <v>0</v>
      </c>
      <c r="BF291" s="203">
        <v>0</v>
      </c>
      <c r="BG291" s="203">
        <v>0</v>
      </c>
      <c r="BH291" s="203">
        <v>0</v>
      </c>
      <c r="BI291" s="208"/>
      <c r="BJ291" s="203">
        <v>0</v>
      </c>
      <c r="BK291" s="203">
        <v>0</v>
      </c>
      <c r="BL291" s="203">
        <v>0</v>
      </c>
      <c r="BM291" s="203">
        <v>0</v>
      </c>
      <c r="BN291" s="203">
        <v>0</v>
      </c>
      <c r="BO291" s="208"/>
      <c r="BP291" s="203">
        <v>0</v>
      </c>
      <c r="BQ291" s="203">
        <v>0</v>
      </c>
      <c r="BR291" s="203">
        <v>0</v>
      </c>
      <c r="BS291" s="203">
        <v>0</v>
      </c>
      <c r="BT291" s="203">
        <v>0</v>
      </c>
      <c r="BU291" s="208"/>
      <c r="BV291" s="203">
        <v>0</v>
      </c>
      <c r="BW291" s="203">
        <v>0</v>
      </c>
      <c r="BX291" s="203">
        <v>0</v>
      </c>
      <c r="BY291" s="203">
        <v>0</v>
      </c>
      <c r="BZ291" s="203">
        <v>0</v>
      </c>
      <c r="CA291" s="208"/>
      <c r="CB291" s="203">
        <v>0</v>
      </c>
      <c r="CC291" s="203">
        <v>0</v>
      </c>
      <c r="CD291" s="203">
        <v>0</v>
      </c>
      <c r="CE291" s="203">
        <v>0</v>
      </c>
      <c r="CF291" s="203">
        <v>0</v>
      </c>
      <c r="CG291" s="208"/>
      <c r="CH291" s="203">
        <v>0</v>
      </c>
      <c r="CI291" s="203">
        <v>0</v>
      </c>
      <c r="CJ291" s="203">
        <v>0</v>
      </c>
      <c r="CK291" s="203">
        <v>0</v>
      </c>
      <c r="CL291" s="203">
        <v>0</v>
      </c>
      <c r="CM291" s="208"/>
    </row>
    <row r="292" spans="1:91" ht="12.75" customHeight="1" x14ac:dyDescent="0.2">
      <c r="A292" s="104" t="s">
        <v>1</v>
      </c>
      <c r="B292" s="203">
        <v>0</v>
      </c>
      <c r="C292" s="203">
        <v>0</v>
      </c>
      <c r="D292" s="203">
        <v>0</v>
      </c>
      <c r="E292" s="203">
        <v>0</v>
      </c>
      <c r="F292" s="203">
        <v>0</v>
      </c>
      <c r="G292" s="208"/>
      <c r="H292" s="203">
        <v>0</v>
      </c>
      <c r="I292" s="203">
        <v>0</v>
      </c>
      <c r="J292" s="203">
        <v>0</v>
      </c>
      <c r="K292" s="203">
        <v>0</v>
      </c>
      <c r="L292" s="203">
        <v>0</v>
      </c>
      <c r="M292" s="208"/>
      <c r="N292" s="203">
        <v>0</v>
      </c>
      <c r="O292" s="203">
        <v>0</v>
      </c>
      <c r="P292" s="203">
        <v>0</v>
      </c>
      <c r="Q292" s="203">
        <v>0</v>
      </c>
      <c r="R292" s="203">
        <v>0</v>
      </c>
      <c r="S292" s="208"/>
      <c r="T292" s="203">
        <v>0</v>
      </c>
      <c r="U292" s="203">
        <v>0</v>
      </c>
      <c r="V292" s="203">
        <v>0</v>
      </c>
      <c r="W292" s="203">
        <v>0</v>
      </c>
      <c r="X292" s="203">
        <v>0</v>
      </c>
      <c r="Y292" s="208"/>
      <c r="Z292" s="203">
        <v>0</v>
      </c>
      <c r="AA292" s="203">
        <v>0</v>
      </c>
      <c r="AB292" s="203">
        <v>0</v>
      </c>
      <c r="AC292" s="203">
        <v>0</v>
      </c>
      <c r="AD292" s="203">
        <v>0</v>
      </c>
      <c r="AE292" s="208"/>
      <c r="AF292" s="203">
        <v>0</v>
      </c>
      <c r="AG292" s="203">
        <v>0</v>
      </c>
      <c r="AH292" s="203">
        <v>0</v>
      </c>
      <c r="AI292" s="203">
        <v>0</v>
      </c>
      <c r="AJ292" s="203">
        <v>0</v>
      </c>
      <c r="AK292" s="208"/>
      <c r="AL292" s="203">
        <v>0</v>
      </c>
      <c r="AM292" s="203">
        <v>0</v>
      </c>
      <c r="AN292" s="203">
        <v>0</v>
      </c>
      <c r="AO292" s="203">
        <v>0</v>
      </c>
      <c r="AP292" s="203">
        <v>0</v>
      </c>
      <c r="AQ292" s="208"/>
      <c r="AR292" s="203">
        <v>0</v>
      </c>
      <c r="AS292" s="203">
        <v>0</v>
      </c>
      <c r="AT292" s="203">
        <v>0</v>
      </c>
      <c r="AU292" s="203">
        <v>0</v>
      </c>
      <c r="AV292" s="203">
        <v>0</v>
      </c>
      <c r="AW292" s="208"/>
      <c r="AX292" s="203">
        <v>0</v>
      </c>
      <c r="AY292" s="203">
        <v>0</v>
      </c>
      <c r="AZ292" s="203">
        <v>0</v>
      </c>
      <c r="BA292" s="203">
        <v>0</v>
      </c>
      <c r="BB292" s="203">
        <v>0</v>
      </c>
      <c r="BC292" s="208"/>
      <c r="BD292" s="203">
        <v>0</v>
      </c>
      <c r="BE292" s="203">
        <v>0</v>
      </c>
      <c r="BF292" s="203">
        <v>0</v>
      </c>
      <c r="BG292" s="203">
        <v>0</v>
      </c>
      <c r="BH292" s="203">
        <v>0</v>
      </c>
      <c r="BI292" s="208"/>
      <c r="BJ292" s="203">
        <v>0</v>
      </c>
      <c r="BK292" s="203">
        <v>0</v>
      </c>
      <c r="BL292" s="203">
        <v>0</v>
      </c>
      <c r="BM292" s="203">
        <v>0</v>
      </c>
      <c r="BN292" s="203">
        <v>0</v>
      </c>
      <c r="BO292" s="208"/>
      <c r="BP292" s="203">
        <v>0</v>
      </c>
      <c r="BQ292" s="203">
        <v>0</v>
      </c>
      <c r="BR292" s="203">
        <v>0</v>
      </c>
      <c r="BS292" s="203">
        <v>0</v>
      </c>
      <c r="BT292" s="203">
        <v>0</v>
      </c>
      <c r="BU292" s="208"/>
      <c r="BV292" s="203">
        <v>0</v>
      </c>
      <c r="BW292" s="203">
        <v>0</v>
      </c>
      <c r="BX292" s="203">
        <v>0</v>
      </c>
      <c r="BY292" s="203">
        <v>0</v>
      </c>
      <c r="BZ292" s="203">
        <v>0</v>
      </c>
      <c r="CA292" s="208"/>
      <c r="CB292" s="203">
        <v>0</v>
      </c>
      <c r="CC292" s="203">
        <v>0</v>
      </c>
      <c r="CD292" s="203">
        <v>0</v>
      </c>
      <c r="CE292" s="203">
        <v>0</v>
      </c>
      <c r="CF292" s="203">
        <v>0</v>
      </c>
      <c r="CG292" s="208"/>
      <c r="CH292" s="203">
        <v>0</v>
      </c>
      <c r="CI292" s="203">
        <v>0</v>
      </c>
      <c r="CJ292" s="203">
        <v>0</v>
      </c>
      <c r="CK292" s="203">
        <v>0</v>
      </c>
      <c r="CL292" s="203">
        <v>0</v>
      </c>
      <c r="CM292" s="208"/>
    </row>
    <row r="293" spans="1:91" ht="12.75" customHeight="1" x14ac:dyDescent="0.2">
      <c r="A293" s="104" t="s">
        <v>92</v>
      </c>
      <c r="B293" s="203">
        <v>0</v>
      </c>
      <c r="C293" s="203">
        <v>0</v>
      </c>
      <c r="D293" s="203">
        <v>0</v>
      </c>
      <c r="E293" s="203">
        <v>0</v>
      </c>
      <c r="F293" s="203">
        <v>0</v>
      </c>
      <c r="G293" s="208"/>
      <c r="H293" s="203">
        <v>0</v>
      </c>
      <c r="I293" s="203">
        <v>0</v>
      </c>
      <c r="J293" s="203">
        <v>0</v>
      </c>
      <c r="K293" s="203">
        <v>0</v>
      </c>
      <c r="L293" s="203">
        <v>0</v>
      </c>
      <c r="M293" s="208"/>
      <c r="N293" s="203">
        <v>0</v>
      </c>
      <c r="O293" s="203">
        <v>0</v>
      </c>
      <c r="P293" s="203">
        <v>0</v>
      </c>
      <c r="Q293" s="203">
        <v>0</v>
      </c>
      <c r="R293" s="203">
        <v>0</v>
      </c>
      <c r="S293" s="208"/>
      <c r="T293" s="203">
        <v>0</v>
      </c>
      <c r="U293" s="203">
        <v>0</v>
      </c>
      <c r="V293" s="203">
        <v>0</v>
      </c>
      <c r="W293" s="203">
        <v>0</v>
      </c>
      <c r="X293" s="203">
        <v>0</v>
      </c>
      <c r="Y293" s="208"/>
      <c r="Z293" s="203">
        <v>0</v>
      </c>
      <c r="AA293" s="203">
        <v>0</v>
      </c>
      <c r="AB293" s="203">
        <v>0</v>
      </c>
      <c r="AC293" s="203">
        <v>0</v>
      </c>
      <c r="AD293" s="203">
        <v>0</v>
      </c>
      <c r="AE293" s="208"/>
      <c r="AF293" s="203">
        <v>0</v>
      </c>
      <c r="AG293" s="203">
        <v>0</v>
      </c>
      <c r="AH293" s="203">
        <v>0</v>
      </c>
      <c r="AI293" s="203">
        <v>0</v>
      </c>
      <c r="AJ293" s="203">
        <v>0</v>
      </c>
      <c r="AK293" s="208"/>
      <c r="AL293" s="203">
        <v>0</v>
      </c>
      <c r="AM293" s="203">
        <v>0</v>
      </c>
      <c r="AN293" s="203">
        <v>0</v>
      </c>
      <c r="AO293" s="203">
        <v>0</v>
      </c>
      <c r="AP293" s="203">
        <v>0</v>
      </c>
      <c r="AQ293" s="208"/>
      <c r="AR293" s="203">
        <v>0</v>
      </c>
      <c r="AS293" s="203">
        <v>0</v>
      </c>
      <c r="AT293" s="203">
        <v>0</v>
      </c>
      <c r="AU293" s="203">
        <v>0</v>
      </c>
      <c r="AV293" s="203">
        <v>0</v>
      </c>
      <c r="AW293" s="208"/>
      <c r="AX293" s="203">
        <v>0</v>
      </c>
      <c r="AY293" s="203">
        <v>0</v>
      </c>
      <c r="AZ293" s="203">
        <v>0</v>
      </c>
      <c r="BA293" s="203">
        <v>0</v>
      </c>
      <c r="BB293" s="203">
        <v>0</v>
      </c>
      <c r="BC293" s="208"/>
      <c r="BD293" s="203">
        <v>0</v>
      </c>
      <c r="BE293" s="203">
        <v>0</v>
      </c>
      <c r="BF293" s="203">
        <v>0</v>
      </c>
      <c r="BG293" s="203">
        <v>0</v>
      </c>
      <c r="BH293" s="203">
        <v>0</v>
      </c>
      <c r="BI293" s="208"/>
      <c r="BJ293" s="203">
        <v>0</v>
      </c>
      <c r="BK293" s="203">
        <v>0</v>
      </c>
      <c r="BL293" s="203">
        <v>0</v>
      </c>
      <c r="BM293" s="203">
        <v>0</v>
      </c>
      <c r="BN293" s="203">
        <v>0</v>
      </c>
      <c r="BO293" s="208"/>
      <c r="BP293" s="203">
        <v>0</v>
      </c>
      <c r="BQ293" s="203">
        <v>0</v>
      </c>
      <c r="BR293" s="203">
        <v>0</v>
      </c>
      <c r="BS293" s="203">
        <v>0</v>
      </c>
      <c r="BT293" s="203">
        <v>0</v>
      </c>
      <c r="BU293" s="208"/>
      <c r="BV293" s="203">
        <v>0</v>
      </c>
      <c r="BW293" s="203">
        <v>0</v>
      </c>
      <c r="BX293" s="203">
        <v>0</v>
      </c>
      <c r="BY293" s="203">
        <v>0</v>
      </c>
      <c r="BZ293" s="203">
        <v>0</v>
      </c>
      <c r="CA293" s="208"/>
      <c r="CB293" s="203">
        <v>0</v>
      </c>
      <c r="CC293" s="203">
        <v>0</v>
      </c>
      <c r="CD293" s="203">
        <v>0</v>
      </c>
      <c r="CE293" s="203">
        <v>0</v>
      </c>
      <c r="CF293" s="203">
        <v>0</v>
      </c>
      <c r="CG293" s="208"/>
      <c r="CH293" s="203">
        <v>0</v>
      </c>
      <c r="CI293" s="203">
        <v>0</v>
      </c>
      <c r="CJ293" s="203">
        <v>0</v>
      </c>
      <c r="CK293" s="203">
        <v>0</v>
      </c>
      <c r="CL293" s="203">
        <v>0</v>
      </c>
      <c r="CM293" s="208"/>
    </row>
    <row r="294" spans="1:91" ht="12.75" customHeight="1" x14ac:dyDescent="0.2">
      <c r="A294" s="88" t="s">
        <v>124</v>
      </c>
      <c r="B294" s="203">
        <v>0</v>
      </c>
      <c r="C294" s="203">
        <v>0</v>
      </c>
      <c r="D294" s="203">
        <v>0</v>
      </c>
      <c r="E294" s="203">
        <v>0</v>
      </c>
      <c r="F294" s="203">
        <v>0</v>
      </c>
      <c r="G294" s="208"/>
      <c r="H294" s="203">
        <v>0</v>
      </c>
      <c r="I294" s="203">
        <v>0</v>
      </c>
      <c r="J294" s="203">
        <v>0</v>
      </c>
      <c r="K294" s="203">
        <v>0</v>
      </c>
      <c r="L294" s="203">
        <v>0</v>
      </c>
      <c r="M294" s="208"/>
      <c r="N294" s="203">
        <v>0</v>
      </c>
      <c r="O294" s="203">
        <v>0</v>
      </c>
      <c r="P294" s="203">
        <v>0</v>
      </c>
      <c r="Q294" s="203">
        <v>0</v>
      </c>
      <c r="R294" s="203">
        <v>0</v>
      </c>
      <c r="S294" s="208"/>
      <c r="T294" s="203">
        <v>0</v>
      </c>
      <c r="U294" s="203">
        <v>0</v>
      </c>
      <c r="V294" s="203">
        <v>0</v>
      </c>
      <c r="W294" s="203">
        <v>0</v>
      </c>
      <c r="X294" s="203">
        <v>0</v>
      </c>
      <c r="Y294" s="208"/>
      <c r="Z294" s="203">
        <v>0</v>
      </c>
      <c r="AA294" s="203">
        <v>0</v>
      </c>
      <c r="AB294" s="203">
        <v>0</v>
      </c>
      <c r="AC294" s="203">
        <v>0</v>
      </c>
      <c r="AD294" s="203">
        <v>0</v>
      </c>
      <c r="AE294" s="208"/>
      <c r="AF294" s="203">
        <v>0</v>
      </c>
      <c r="AG294" s="203">
        <v>0</v>
      </c>
      <c r="AH294" s="203">
        <v>0</v>
      </c>
      <c r="AI294" s="203">
        <v>0</v>
      </c>
      <c r="AJ294" s="203">
        <v>0</v>
      </c>
      <c r="AK294" s="208"/>
      <c r="AL294" s="203">
        <v>0</v>
      </c>
      <c r="AM294" s="203">
        <v>0</v>
      </c>
      <c r="AN294" s="203">
        <v>0</v>
      </c>
      <c r="AO294" s="203">
        <v>0</v>
      </c>
      <c r="AP294" s="203">
        <v>0</v>
      </c>
      <c r="AQ294" s="208"/>
      <c r="AR294" s="203">
        <v>0</v>
      </c>
      <c r="AS294" s="203">
        <v>0</v>
      </c>
      <c r="AT294" s="203">
        <v>0</v>
      </c>
      <c r="AU294" s="203">
        <v>0</v>
      </c>
      <c r="AV294" s="203">
        <v>0</v>
      </c>
      <c r="AW294" s="208"/>
      <c r="AX294" s="203">
        <v>0</v>
      </c>
      <c r="AY294" s="203">
        <v>0</v>
      </c>
      <c r="AZ294" s="203">
        <v>0</v>
      </c>
      <c r="BA294" s="203">
        <v>0</v>
      </c>
      <c r="BB294" s="203">
        <v>0</v>
      </c>
      <c r="BC294" s="208"/>
      <c r="BD294" s="203">
        <v>0</v>
      </c>
      <c r="BE294" s="203">
        <v>0</v>
      </c>
      <c r="BF294" s="203">
        <v>0</v>
      </c>
      <c r="BG294" s="203">
        <v>0</v>
      </c>
      <c r="BH294" s="203">
        <v>0</v>
      </c>
      <c r="BI294" s="208"/>
      <c r="BJ294" s="203">
        <v>0</v>
      </c>
      <c r="BK294" s="203">
        <v>0</v>
      </c>
      <c r="BL294" s="203">
        <v>0</v>
      </c>
      <c r="BM294" s="203">
        <v>0</v>
      </c>
      <c r="BN294" s="203">
        <v>0</v>
      </c>
      <c r="BO294" s="208"/>
      <c r="BP294" s="203">
        <v>0</v>
      </c>
      <c r="BQ294" s="203">
        <v>0</v>
      </c>
      <c r="BR294" s="203">
        <v>0</v>
      </c>
      <c r="BS294" s="203">
        <v>0</v>
      </c>
      <c r="BT294" s="203">
        <v>0</v>
      </c>
      <c r="BU294" s="208"/>
      <c r="BV294" s="203">
        <v>0</v>
      </c>
      <c r="BW294" s="203">
        <v>0</v>
      </c>
      <c r="BX294" s="203">
        <v>0</v>
      </c>
      <c r="BY294" s="203">
        <v>0</v>
      </c>
      <c r="BZ294" s="203">
        <v>0</v>
      </c>
      <c r="CA294" s="208"/>
      <c r="CB294" s="203">
        <v>0</v>
      </c>
      <c r="CC294" s="203">
        <v>0</v>
      </c>
      <c r="CD294" s="203">
        <v>0</v>
      </c>
      <c r="CE294" s="203">
        <v>0</v>
      </c>
      <c r="CF294" s="203">
        <v>0</v>
      </c>
      <c r="CG294" s="208"/>
      <c r="CH294" s="203">
        <v>0</v>
      </c>
      <c r="CI294" s="203">
        <v>0</v>
      </c>
      <c r="CJ294" s="203">
        <v>0</v>
      </c>
      <c r="CK294" s="203">
        <v>0</v>
      </c>
      <c r="CL294" s="203">
        <v>0</v>
      </c>
      <c r="CM294" s="208"/>
    </row>
    <row r="295" spans="1:91" ht="12.75" customHeight="1" x14ac:dyDescent="0.2">
      <c r="A295" s="88" t="s">
        <v>94</v>
      </c>
      <c r="B295" s="203">
        <v>0</v>
      </c>
      <c r="C295" s="203">
        <v>0</v>
      </c>
      <c r="D295" s="203">
        <v>0</v>
      </c>
      <c r="E295" s="203">
        <v>0</v>
      </c>
      <c r="F295" s="203">
        <v>0</v>
      </c>
      <c r="G295" s="208"/>
      <c r="H295" s="203">
        <v>0</v>
      </c>
      <c r="I295" s="203">
        <v>0</v>
      </c>
      <c r="J295" s="203">
        <v>0</v>
      </c>
      <c r="K295" s="203">
        <v>0</v>
      </c>
      <c r="L295" s="203">
        <v>0</v>
      </c>
      <c r="M295" s="208"/>
      <c r="N295" s="203">
        <v>0</v>
      </c>
      <c r="O295" s="203">
        <v>0</v>
      </c>
      <c r="P295" s="203">
        <v>0</v>
      </c>
      <c r="Q295" s="203">
        <v>0</v>
      </c>
      <c r="R295" s="203">
        <v>0</v>
      </c>
      <c r="S295" s="208"/>
      <c r="T295" s="203">
        <v>0</v>
      </c>
      <c r="U295" s="203">
        <v>0</v>
      </c>
      <c r="V295" s="203">
        <v>0</v>
      </c>
      <c r="W295" s="203">
        <v>0</v>
      </c>
      <c r="X295" s="203">
        <v>0</v>
      </c>
      <c r="Y295" s="208"/>
      <c r="Z295" s="203">
        <v>0</v>
      </c>
      <c r="AA295" s="203">
        <v>0</v>
      </c>
      <c r="AB295" s="203">
        <v>0</v>
      </c>
      <c r="AC295" s="203">
        <v>0</v>
      </c>
      <c r="AD295" s="203">
        <v>0</v>
      </c>
      <c r="AE295" s="208"/>
      <c r="AF295" s="203">
        <v>0</v>
      </c>
      <c r="AG295" s="203">
        <v>0</v>
      </c>
      <c r="AH295" s="203">
        <v>0</v>
      </c>
      <c r="AI295" s="203">
        <v>0</v>
      </c>
      <c r="AJ295" s="203">
        <v>0</v>
      </c>
      <c r="AK295" s="208"/>
      <c r="AL295" s="203">
        <v>0</v>
      </c>
      <c r="AM295" s="203">
        <v>0</v>
      </c>
      <c r="AN295" s="203">
        <v>0</v>
      </c>
      <c r="AO295" s="203">
        <v>0</v>
      </c>
      <c r="AP295" s="203">
        <v>0</v>
      </c>
      <c r="AQ295" s="208"/>
      <c r="AR295" s="203">
        <v>0</v>
      </c>
      <c r="AS295" s="203">
        <v>0</v>
      </c>
      <c r="AT295" s="203">
        <v>0</v>
      </c>
      <c r="AU295" s="203">
        <v>0</v>
      </c>
      <c r="AV295" s="203">
        <v>0</v>
      </c>
      <c r="AW295" s="208"/>
      <c r="AX295" s="203">
        <v>0</v>
      </c>
      <c r="AY295" s="203">
        <v>0</v>
      </c>
      <c r="AZ295" s="203">
        <v>0</v>
      </c>
      <c r="BA295" s="203">
        <v>0</v>
      </c>
      <c r="BB295" s="203">
        <v>0</v>
      </c>
      <c r="BC295" s="208"/>
      <c r="BD295" s="203">
        <v>0</v>
      </c>
      <c r="BE295" s="203">
        <v>0</v>
      </c>
      <c r="BF295" s="203">
        <v>0</v>
      </c>
      <c r="BG295" s="203">
        <v>0</v>
      </c>
      <c r="BH295" s="203">
        <v>0</v>
      </c>
      <c r="BI295" s="208"/>
      <c r="BJ295" s="203">
        <v>0</v>
      </c>
      <c r="BK295" s="203">
        <v>0</v>
      </c>
      <c r="BL295" s="203">
        <v>0</v>
      </c>
      <c r="BM295" s="203">
        <v>0</v>
      </c>
      <c r="BN295" s="203">
        <v>0</v>
      </c>
      <c r="BO295" s="208"/>
      <c r="BP295" s="203">
        <v>0</v>
      </c>
      <c r="BQ295" s="203">
        <v>0</v>
      </c>
      <c r="BR295" s="203">
        <v>0</v>
      </c>
      <c r="BS295" s="203">
        <v>0</v>
      </c>
      <c r="BT295" s="203">
        <v>0</v>
      </c>
      <c r="BU295" s="208"/>
      <c r="BV295" s="203">
        <v>0</v>
      </c>
      <c r="BW295" s="203">
        <v>0</v>
      </c>
      <c r="BX295" s="203">
        <v>0</v>
      </c>
      <c r="BY295" s="203">
        <v>0</v>
      </c>
      <c r="BZ295" s="203">
        <v>0</v>
      </c>
      <c r="CA295" s="208"/>
      <c r="CB295" s="203">
        <v>0</v>
      </c>
      <c r="CC295" s="203">
        <v>0</v>
      </c>
      <c r="CD295" s="203">
        <v>0</v>
      </c>
      <c r="CE295" s="203">
        <v>0</v>
      </c>
      <c r="CF295" s="203">
        <v>0</v>
      </c>
      <c r="CG295" s="208"/>
      <c r="CH295" s="203">
        <v>0</v>
      </c>
      <c r="CI295" s="203">
        <v>0</v>
      </c>
      <c r="CJ295" s="203">
        <v>0</v>
      </c>
      <c r="CK295" s="203">
        <v>0</v>
      </c>
      <c r="CL295" s="203">
        <v>0</v>
      </c>
      <c r="CM295" s="208"/>
    </row>
    <row r="296" spans="1:91" ht="12.75" customHeight="1" x14ac:dyDescent="0.2">
      <c r="A296" s="88" t="s">
        <v>95</v>
      </c>
      <c r="B296" s="203">
        <v>0</v>
      </c>
      <c r="C296" s="203">
        <v>0</v>
      </c>
      <c r="D296" s="203">
        <v>0</v>
      </c>
      <c r="E296" s="203">
        <v>0</v>
      </c>
      <c r="F296" s="203">
        <v>0</v>
      </c>
      <c r="G296" s="208"/>
      <c r="H296" s="203">
        <v>0</v>
      </c>
      <c r="I296" s="203">
        <v>0</v>
      </c>
      <c r="J296" s="203">
        <v>0</v>
      </c>
      <c r="K296" s="203">
        <v>0</v>
      </c>
      <c r="L296" s="203">
        <v>0</v>
      </c>
      <c r="M296" s="208"/>
      <c r="N296" s="203">
        <v>0</v>
      </c>
      <c r="O296" s="203">
        <v>0</v>
      </c>
      <c r="P296" s="203">
        <v>0</v>
      </c>
      <c r="Q296" s="203">
        <v>0</v>
      </c>
      <c r="R296" s="203">
        <v>0</v>
      </c>
      <c r="S296" s="208"/>
      <c r="T296" s="203">
        <v>0</v>
      </c>
      <c r="U296" s="203">
        <v>0</v>
      </c>
      <c r="V296" s="203">
        <v>0</v>
      </c>
      <c r="W296" s="203">
        <v>0</v>
      </c>
      <c r="X296" s="203">
        <v>0</v>
      </c>
      <c r="Y296" s="208"/>
      <c r="Z296" s="203">
        <v>0</v>
      </c>
      <c r="AA296" s="203">
        <v>0</v>
      </c>
      <c r="AB296" s="203">
        <v>0</v>
      </c>
      <c r="AC296" s="203">
        <v>0</v>
      </c>
      <c r="AD296" s="203">
        <v>0</v>
      </c>
      <c r="AE296" s="208"/>
      <c r="AF296" s="203">
        <v>0</v>
      </c>
      <c r="AG296" s="203">
        <v>0</v>
      </c>
      <c r="AH296" s="203">
        <v>0</v>
      </c>
      <c r="AI296" s="203">
        <v>0</v>
      </c>
      <c r="AJ296" s="203">
        <v>0</v>
      </c>
      <c r="AK296" s="208"/>
      <c r="AL296" s="203">
        <v>0</v>
      </c>
      <c r="AM296" s="203">
        <v>0</v>
      </c>
      <c r="AN296" s="203">
        <v>0</v>
      </c>
      <c r="AO296" s="203">
        <v>0</v>
      </c>
      <c r="AP296" s="203">
        <v>0</v>
      </c>
      <c r="AQ296" s="208"/>
      <c r="AR296" s="203">
        <v>0</v>
      </c>
      <c r="AS296" s="203">
        <v>0</v>
      </c>
      <c r="AT296" s="203">
        <v>0</v>
      </c>
      <c r="AU296" s="203">
        <v>0</v>
      </c>
      <c r="AV296" s="203">
        <v>0</v>
      </c>
      <c r="AW296" s="208"/>
      <c r="AX296" s="203">
        <v>0</v>
      </c>
      <c r="AY296" s="203">
        <v>0</v>
      </c>
      <c r="AZ296" s="203">
        <v>0</v>
      </c>
      <c r="BA296" s="203">
        <v>0</v>
      </c>
      <c r="BB296" s="203">
        <v>0</v>
      </c>
      <c r="BC296" s="208"/>
      <c r="BD296" s="203">
        <v>0</v>
      </c>
      <c r="BE296" s="203">
        <v>0</v>
      </c>
      <c r="BF296" s="203">
        <v>0</v>
      </c>
      <c r="BG296" s="203">
        <v>0</v>
      </c>
      <c r="BH296" s="203">
        <v>0</v>
      </c>
      <c r="BI296" s="208"/>
      <c r="BJ296" s="203">
        <v>0</v>
      </c>
      <c r="BK296" s="203">
        <v>0</v>
      </c>
      <c r="BL296" s="203">
        <v>0</v>
      </c>
      <c r="BM296" s="203">
        <v>0</v>
      </c>
      <c r="BN296" s="203">
        <v>0</v>
      </c>
      <c r="BO296" s="208"/>
      <c r="BP296" s="203">
        <v>0</v>
      </c>
      <c r="BQ296" s="203">
        <v>0</v>
      </c>
      <c r="BR296" s="203">
        <v>0</v>
      </c>
      <c r="BS296" s="203">
        <v>0</v>
      </c>
      <c r="BT296" s="203">
        <v>0</v>
      </c>
      <c r="BU296" s="208"/>
      <c r="BV296" s="203">
        <v>0</v>
      </c>
      <c r="BW296" s="203">
        <v>0</v>
      </c>
      <c r="BX296" s="203">
        <v>0</v>
      </c>
      <c r="BY296" s="203">
        <v>0</v>
      </c>
      <c r="BZ296" s="203">
        <v>0</v>
      </c>
      <c r="CA296" s="208"/>
      <c r="CB296" s="203">
        <v>0</v>
      </c>
      <c r="CC296" s="203">
        <v>0</v>
      </c>
      <c r="CD296" s="203">
        <v>0</v>
      </c>
      <c r="CE296" s="203">
        <v>0</v>
      </c>
      <c r="CF296" s="203">
        <v>0</v>
      </c>
      <c r="CG296" s="208"/>
      <c r="CH296" s="203">
        <v>0</v>
      </c>
      <c r="CI296" s="203">
        <v>0</v>
      </c>
      <c r="CJ296" s="203">
        <v>0</v>
      </c>
      <c r="CK296" s="203">
        <v>0</v>
      </c>
      <c r="CL296" s="203">
        <v>0</v>
      </c>
      <c r="CM296" s="208"/>
    </row>
    <row r="297" spans="1:91" ht="12.75" customHeight="1" x14ac:dyDescent="0.2">
      <c r="A297" s="88" t="s">
        <v>96</v>
      </c>
      <c r="B297" s="203">
        <v>0</v>
      </c>
      <c r="C297" s="203">
        <v>0</v>
      </c>
      <c r="D297" s="203">
        <v>0</v>
      </c>
      <c r="E297" s="203">
        <v>0</v>
      </c>
      <c r="F297" s="203">
        <v>0</v>
      </c>
      <c r="G297" s="208"/>
      <c r="H297" s="203">
        <v>0</v>
      </c>
      <c r="I297" s="203">
        <v>0</v>
      </c>
      <c r="J297" s="203">
        <v>0</v>
      </c>
      <c r="K297" s="203">
        <v>0</v>
      </c>
      <c r="L297" s="203">
        <v>0</v>
      </c>
      <c r="M297" s="208"/>
      <c r="N297" s="203">
        <v>0</v>
      </c>
      <c r="O297" s="203">
        <v>0</v>
      </c>
      <c r="P297" s="203">
        <v>0</v>
      </c>
      <c r="Q297" s="203">
        <v>0</v>
      </c>
      <c r="R297" s="203">
        <v>0</v>
      </c>
      <c r="S297" s="208"/>
      <c r="T297" s="203">
        <v>0</v>
      </c>
      <c r="U297" s="203">
        <v>0</v>
      </c>
      <c r="V297" s="203">
        <v>0</v>
      </c>
      <c r="W297" s="203">
        <v>0</v>
      </c>
      <c r="X297" s="203">
        <v>0</v>
      </c>
      <c r="Y297" s="208"/>
      <c r="Z297" s="203">
        <v>0</v>
      </c>
      <c r="AA297" s="203">
        <v>0</v>
      </c>
      <c r="AB297" s="203">
        <v>0</v>
      </c>
      <c r="AC297" s="203">
        <v>0</v>
      </c>
      <c r="AD297" s="203">
        <v>0</v>
      </c>
      <c r="AE297" s="208"/>
      <c r="AF297" s="203">
        <v>0</v>
      </c>
      <c r="AG297" s="203">
        <v>0</v>
      </c>
      <c r="AH297" s="203">
        <v>0</v>
      </c>
      <c r="AI297" s="203">
        <v>0</v>
      </c>
      <c r="AJ297" s="203">
        <v>0</v>
      </c>
      <c r="AK297" s="208"/>
      <c r="AL297" s="203">
        <v>0</v>
      </c>
      <c r="AM297" s="203">
        <v>0</v>
      </c>
      <c r="AN297" s="203">
        <v>0</v>
      </c>
      <c r="AO297" s="203">
        <v>0</v>
      </c>
      <c r="AP297" s="203">
        <v>0</v>
      </c>
      <c r="AQ297" s="208"/>
      <c r="AR297" s="203">
        <v>0</v>
      </c>
      <c r="AS297" s="203">
        <v>0</v>
      </c>
      <c r="AT297" s="203">
        <v>0</v>
      </c>
      <c r="AU297" s="203">
        <v>0</v>
      </c>
      <c r="AV297" s="203">
        <v>0</v>
      </c>
      <c r="AW297" s="208"/>
      <c r="AX297" s="203">
        <v>0</v>
      </c>
      <c r="AY297" s="203">
        <v>0</v>
      </c>
      <c r="AZ297" s="203">
        <v>0</v>
      </c>
      <c r="BA297" s="203">
        <v>0</v>
      </c>
      <c r="BB297" s="203">
        <v>0</v>
      </c>
      <c r="BC297" s="208"/>
      <c r="BD297" s="203">
        <v>0</v>
      </c>
      <c r="BE297" s="203">
        <v>0</v>
      </c>
      <c r="BF297" s="203">
        <v>0</v>
      </c>
      <c r="BG297" s="203">
        <v>0</v>
      </c>
      <c r="BH297" s="203">
        <v>0</v>
      </c>
      <c r="BI297" s="208"/>
      <c r="BJ297" s="203">
        <v>0</v>
      </c>
      <c r="BK297" s="203">
        <v>0</v>
      </c>
      <c r="BL297" s="203">
        <v>0</v>
      </c>
      <c r="BM297" s="203">
        <v>0</v>
      </c>
      <c r="BN297" s="203">
        <v>0</v>
      </c>
      <c r="BO297" s="208"/>
      <c r="BP297" s="203">
        <v>0</v>
      </c>
      <c r="BQ297" s="203">
        <v>0</v>
      </c>
      <c r="BR297" s="203">
        <v>0</v>
      </c>
      <c r="BS297" s="203">
        <v>0</v>
      </c>
      <c r="BT297" s="203">
        <v>0</v>
      </c>
      <c r="BU297" s="208"/>
      <c r="BV297" s="203">
        <v>0</v>
      </c>
      <c r="BW297" s="203">
        <v>0</v>
      </c>
      <c r="BX297" s="203">
        <v>0</v>
      </c>
      <c r="BY297" s="203">
        <v>0</v>
      </c>
      <c r="BZ297" s="203">
        <v>0</v>
      </c>
      <c r="CA297" s="208"/>
      <c r="CB297" s="203">
        <v>0</v>
      </c>
      <c r="CC297" s="203">
        <v>0</v>
      </c>
      <c r="CD297" s="203">
        <v>0</v>
      </c>
      <c r="CE297" s="203">
        <v>0</v>
      </c>
      <c r="CF297" s="203">
        <v>0</v>
      </c>
      <c r="CG297" s="208"/>
      <c r="CH297" s="203">
        <v>0</v>
      </c>
      <c r="CI297" s="203">
        <v>0</v>
      </c>
      <c r="CJ297" s="203">
        <v>0</v>
      </c>
      <c r="CK297" s="203">
        <v>0</v>
      </c>
      <c r="CL297" s="203">
        <v>0</v>
      </c>
      <c r="CM297" s="208"/>
    </row>
    <row r="298" spans="1:91" ht="12.75" customHeight="1" x14ac:dyDescent="0.2">
      <c r="A298" s="88" t="s">
        <v>97</v>
      </c>
      <c r="B298" s="203">
        <v>0</v>
      </c>
      <c r="C298" s="203">
        <v>0</v>
      </c>
      <c r="D298" s="203">
        <v>0</v>
      </c>
      <c r="E298" s="203">
        <v>0</v>
      </c>
      <c r="F298" s="203">
        <v>0</v>
      </c>
      <c r="G298" s="208"/>
      <c r="H298" s="203">
        <v>0</v>
      </c>
      <c r="I298" s="203">
        <v>0</v>
      </c>
      <c r="J298" s="203">
        <v>0</v>
      </c>
      <c r="K298" s="203">
        <v>0</v>
      </c>
      <c r="L298" s="203">
        <v>0</v>
      </c>
      <c r="M298" s="208"/>
      <c r="N298" s="203">
        <v>0</v>
      </c>
      <c r="O298" s="203">
        <v>0</v>
      </c>
      <c r="P298" s="203">
        <v>0</v>
      </c>
      <c r="Q298" s="203">
        <v>0</v>
      </c>
      <c r="R298" s="203">
        <v>0</v>
      </c>
      <c r="S298" s="208"/>
      <c r="T298" s="203">
        <v>0</v>
      </c>
      <c r="U298" s="203">
        <v>0</v>
      </c>
      <c r="V298" s="203">
        <v>0</v>
      </c>
      <c r="W298" s="203">
        <v>0</v>
      </c>
      <c r="X298" s="203">
        <v>0</v>
      </c>
      <c r="Y298" s="208"/>
      <c r="Z298" s="203">
        <v>0</v>
      </c>
      <c r="AA298" s="203">
        <v>0</v>
      </c>
      <c r="AB298" s="203">
        <v>0</v>
      </c>
      <c r="AC298" s="203">
        <v>0</v>
      </c>
      <c r="AD298" s="203">
        <v>0</v>
      </c>
      <c r="AE298" s="208"/>
      <c r="AF298" s="203">
        <v>0</v>
      </c>
      <c r="AG298" s="203">
        <v>0</v>
      </c>
      <c r="AH298" s="203">
        <v>0</v>
      </c>
      <c r="AI298" s="203">
        <v>0</v>
      </c>
      <c r="AJ298" s="203">
        <v>0</v>
      </c>
      <c r="AK298" s="208"/>
      <c r="AL298" s="203">
        <v>0</v>
      </c>
      <c r="AM298" s="203">
        <v>0</v>
      </c>
      <c r="AN298" s="203">
        <v>0</v>
      </c>
      <c r="AO298" s="203">
        <v>0</v>
      </c>
      <c r="AP298" s="203">
        <v>0</v>
      </c>
      <c r="AQ298" s="208"/>
      <c r="AR298" s="203">
        <v>0</v>
      </c>
      <c r="AS298" s="203">
        <v>0</v>
      </c>
      <c r="AT298" s="203">
        <v>0</v>
      </c>
      <c r="AU298" s="203">
        <v>0</v>
      </c>
      <c r="AV298" s="203">
        <v>0</v>
      </c>
      <c r="AW298" s="208"/>
      <c r="AX298" s="203">
        <v>0</v>
      </c>
      <c r="AY298" s="203">
        <v>0</v>
      </c>
      <c r="AZ298" s="203">
        <v>0</v>
      </c>
      <c r="BA298" s="203">
        <v>0</v>
      </c>
      <c r="BB298" s="203">
        <v>0</v>
      </c>
      <c r="BC298" s="208"/>
      <c r="BD298" s="203">
        <v>0</v>
      </c>
      <c r="BE298" s="203">
        <v>0</v>
      </c>
      <c r="BF298" s="203">
        <v>0</v>
      </c>
      <c r="BG298" s="203">
        <v>0</v>
      </c>
      <c r="BH298" s="203">
        <v>0</v>
      </c>
      <c r="BI298" s="208"/>
      <c r="BJ298" s="203">
        <v>0</v>
      </c>
      <c r="BK298" s="203">
        <v>0</v>
      </c>
      <c r="BL298" s="203">
        <v>0</v>
      </c>
      <c r="BM298" s="203">
        <v>0</v>
      </c>
      <c r="BN298" s="203">
        <v>0</v>
      </c>
      <c r="BO298" s="208"/>
      <c r="BP298" s="203">
        <v>0</v>
      </c>
      <c r="BQ298" s="203">
        <v>0</v>
      </c>
      <c r="BR298" s="203">
        <v>0</v>
      </c>
      <c r="BS298" s="203">
        <v>0</v>
      </c>
      <c r="BT298" s="203">
        <v>0</v>
      </c>
      <c r="BU298" s="208"/>
      <c r="BV298" s="203">
        <v>0</v>
      </c>
      <c r="BW298" s="203">
        <v>0</v>
      </c>
      <c r="BX298" s="203">
        <v>0</v>
      </c>
      <c r="BY298" s="203">
        <v>0</v>
      </c>
      <c r="BZ298" s="203">
        <v>0</v>
      </c>
      <c r="CA298" s="208"/>
      <c r="CB298" s="203">
        <v>0</v>
      </c>
      <c r="CC298" s="203">
        <v>0</v>
      </c>
      <c r="CD298" s="203">
        <v>0</v>
      </c>
      <c r="CE298" s="203">
        <v>0</v>
      </c>
      <c r="CF298" s="203">
        <v>0</v>
      </c>
      <c r="CG298" s="208"/>
      <c r="CH298" s="203">
        <v>0</v>
      </c>
      <c r="CI298" s="203">
        <v>0</v>
      </c>
      <c r="CJ298" s="203">
        <v>0</v>
      </c>
      <c r="CK298" s="203">
        <v>0</v>
      </c>
      <c r="CL298" s="203">
        <v>0</v>
      </c>
      <c r="CM298" s="208"/>
    </row>
    <row r="299" spans="1:91" ht="12.75" customHeight="1" x14ac:dyDescent="0.2">
      <c r="A299" s="88" t="s">
        <v>125</v>
      </c>
      <c r="B299" s="203">
        <v>0</v>
      </c>
      <c r="C299" s="203">
        <v>0</v>
      </c>
      <c r="D299" s="203">
        <v>0</v>
      </c>
      <c r="E299" s="203">
        <v>0</v>
      </c>
      <c r="F299" s="203">
        <v>0</v>
      </c>
      <c r="G299" s="208"/>
      <c r="H299" s="203">
        <v>0</v>
      </c>
      <c r="I299" s="203">
        <v>0</v>
      </c>
      <c r="J299" s="203">
        <v>0</v>
      </c>
      <c r="K299" s="203">
        <v>0</v>
      </c>
      <c r="L299" s="203">
        <v>0</v>
      </c>
      <c r="M299" s="208"/>
      <c r="N299" s="203">
        <v>0</v>
      </c>
      <c r="O299" s="203">
        <v>0</v>
      </c>
      <c r="P299" s="203">
        <v>0</v>
      </c>
      <c r="Q299" s="203">
        <v>0</v>
      </c>
      <c r="R299" s="203">
        <v>0</v>
      </c>
      <c r="S299" s="208"/>
      <c r="T299" s="203">
        <v>0</v>
      </c>
      <c r="U299" s="203">
        <v>0</v>
      </c>
      <c r="V299" s="203">
        <v>0</v>
      </c>
      <c r="W299" s="203">
        <v>0</v>
      </c>
      <c r="X299" s="203">
        <v>0</v>
      </c>
      <c r="Y299" s="208"/>
      <c r="Z299" s="203">
        <v>0</v>
      </c>
      <c r="AA299" s="203">
        <v>0</v>
      </c>
      <c r="AB299" s="203">
        <v>0</v>
      </c>
      <c r="AC299" s="203">
        <v>0</v>
      </c>
      <c r="AD299" s="203">
        <v>0</v>
      </c>
      <c r="AE299" s="208"/>
      <c r="AF299" s="203">
        <v>0</v>
      </c>
      <c r="AG299" s="203">
        <v>0</v>
      </c>
      <c r="AH299" s="203">
        <v>0</v>
      </c>
      <c r="AI299" s="203">
        <v>0</v>
      </c>
      <c r="AJ299" s="203">
        <v>0</v>
      </c>
      <c r="AK299" s="208"/>
      <c r="AL299" s="203">
        <v>0</v>
      </c>
      <c r="AM299" s="203">
        <v>0</v>
      </c>
      <c r="AN299" s="203">
        <v>0</v>
      </c>
      <c r="AO299" s="203">
        <v>0</v>
      </c>
      <c r="AP299" s="203">
        <v>0</v>
      </c>
      <c r="AQ299" s="208"/>
      <c r="AR299" s="203">
        <v>0</v>
      </c>
      <c r="AS299" s="203">
        <v>0</v>
      </c>
      <c r="AT299" s="203">
        <v>0</v>
      </c>
      <c r="AU299" s="203">
        <v>0</v>
      </c>
      <c r="AV299" s="203">
        <v>0</v>
      </c>
      <c r="AW299" s="208"/>
      <c r="AX299" s="203">
        <v>0</v>
      </c>
      <c r="AY299" s="203">
        <v>0</v>
      </c>
      <c r="AZ299" s="203">
        <v>0</v>
      </c>
      <c r="BA299" s="203">
        <v>0</v>
      </c>
      <c r="BB299" s="203">
        <v>0</v>
      </c>
      <c r="BC299" s="208"/>
      <c r="BD299" s="203">
        <v>0</v>
      </c>
      <c r="BE299" s="203">
        <v>0</v>
      </c>
      <c r="BF299" s="203">
        <v>0</v>
      </c>
      <c r="BG299" s="203">
        <v>0</v>
      </c>
      <c r="BH299" s="203">
        <v>0</v>
      </c>
      <c r="BI299" s="208"/>
      <c r="BJ299" s="203">
        <v>0</v>
      </c>
      <c r="BK299" s="203">
        <v>0</v>
      </c>
      <c r="BL299" s="203">
        <v>0</v>
      </c>
      <c r="BM299" s="203">
        <v>0</v>
      </c>
      <c r="BN299" s="203">
        <v>0</v>
      </c>
      <c r="BO299" s="208"/>
      <c r="BP299" s="203">
        <v>0</v>
      </c>
      <c r="BQ299" s="203">
        <v>0</v>
      </c>
      <c r="BR299" s="203">
        <v>0</v>
      </c>
      <c r="BS299" s="203">
        <v>0</v>
      </c>
      <c r="BT299" s="203">
        <v>0</v>
      </c>
      <c r="BU299" s="208"/>
      <c r="BV299" s="203">
        <v>0</v>
      </c>
      <c r="BW299" s="203">
        <v>0</v>
      </c>
      <c r="BX299" s="203">
        <v>0</v>
      </c>
      <c r="BY299" s="203">
        <v>0</v>
      </c>
      <c r="BZ299" s="203">
        <v>0</v>
      </c>
      <c r="CA299" s="208"/>
      <c r="CB299" s="203">
        <v>0</v>
      </c>
      <c r="CC299" s="203">
        <v>0</v>
      </c>
      <c r="CD299" s="203">
        <v>0</v>
      </c>
      <c r="CE299" s="203">
        <v>0</v>
      </c>
      <c r="CF299" s="203">
        <v>0</v>
      </c>
      <c r="CG299" s="208"/>
      <c r="CH299" s="203">
        <v>0</v>
      </c>
      <c r="CI299" s="203">
        <v>0</v>
      </c>
      <c r="CJ299" s="203">
        <v>0</v>
      </c>
      <c r="CK299" s="203">
        <v>0</v>
      </c>
      <c r="CL299" s="203">
        <v>0</v>
      </c>
      <c r="CM299" s="208"/>
    </row>
    <row r="300" spans="1:91" ht="12.75" customHeight="1" x14ac:dyDescent="0.2">
      <c r="A300" s="88" t="s">
        <v>126</v>
      </c>
      <c r="B300" s="203">
        <v>0</v>
      </c>
      <c r="C300" s="203">
        <v>0</v>
      </c>
      <c r="D300" s="203">
        <v>0</v>
      </c>
      <c r="E300" s="203">
        <v>0</v>
      </c>
      <c r="F300" s="203">
        <v>0</v>
      </c>
      <c r="G300" s="208"/>
      <c r="H300" s="203">
        <v>0</v>
      </c>
      <c r="I300" s="203">
        <v>0</v>
      </c>
      <c r="J300" s="203">
        <v>0</v>
      </c>
      <c r="K300" s="203">
        <v>0</v>
      </c>
      <c r="L300" s="203">
        <v>0</v>
      </c>
      <c r="M300" s="208"/>
      <c r="N300" s="203">
        <v>0</v>
      </c>
      <c r="O300" s="203">
        <v>0</v>
      </c>
      <c r="P300" s="203">
        <v>0</v>
      </c>
      <c r="Q300" s="203">
        <v>0</v>
      </c>
      <c r="R300" s="203">
        <v>0</v>
      </c>
      <c r="S300" s="208"/>
      <c r="T300" s="203">
        <v>0</v>
      </c>
      <c r="U300" s="203">
        <v>0</v>
      </c>
      <c r="V300" s="203">
        <v>0</v>
      </c>
      <c r="W300" s="203">
        <v>0</v>
      </c>
      <c r="X300" s="203">
        <v>0</v>
      </c>
      <c r="Y300" s="208"/>
      <c r="Z300" s="203">
        <v>0</v>
      </c>
      <c r="AA300" s="203">
        <v>0</v>
      </c>
      <c r="AB300" s="203">
        <v>0</v>
      </c>
      <c r="AC300" s="203">
        <v>0</v>
      </c>
      <c r="AD300" s="203">
        <v>0</v>
      </c>
      <c r="AE300" s="208"/>
      <c r="AF300" s="203">
        <v>0</v>
      </c>
      <c r="AG300" s="203">
        <v>0</v>
      </c>
      <c r="AH300" s="203">
        <v>0</v>
      </c>
      <c r="AI300" s="203">
        <v>0</v>
      </c>
      <c r="AJ300" s="203">
        <v>0</v>
      </c>
      <c r="AK300" s="208"/>
      <c r="AL300" s="203">
        <v>0</v>
      </c>
      <c r="AM300" s="203">
        <v>0</v>
      </c>
      <c r="AN300" s="203">
        <v>0</v>
      </c>
      <c r="AO300" s="203">
        <v>0</v>
      </c>
      <c r="AP300" s="203">
        <v>0</v>
      </c>
      <c r="AQ300" s="208"/>
      <c r="AR300" s="203">
        <v>0</v>
      </c>
      <c r="AS300" s="203">
        <v>0</v>
      </c>
      <c r="AT300" s="203">
        <v>0</v>
      </c>
      <c r="AU300" s="203">
        <v>0</v>
      </c>
      <c r="AV300" s="203">
        <v>0</v>
      </c>
      <c r="AW300" s="208"/>
      <c r="AX300" s="203">
        <v>0</v>
      </c>
      <c r="AY300" s="203">
        <v>0</v>
      </c>
      <c r="AZ300" s="203">
        <v>0</v>
      </c>
      <c r="BA300" s="203">
        <v>0</v>
      </c>
      <c r="BB300" s="203">
        <v>0</v>
      </c>
      <c r="BC300" s="208"/>
      <c r="BD300" s="203">
        <v>0</v>
      </c>
      <c r="BE300" s="203">
        <v>0</v>
      </c>
      <c r="BF300" s="203">
        <v>0</v>
      </c>
      <c r="BG300" s="203">
        <v>0</v>
      </c>
      <c r="BH300" s="203">
        <v>0</v>
      </c>
      <c r="BI300" s="208"/>
      <c r="BJ300" s="203">
        <v>0</v>
      </c>
      <c r="BK300" s="203">
        <v>0</v>
      </c>
      <c r="BL300" s="203">
        <v>0</v>
      </c>
      <c r="BM300" s="203">
        <v>0</v>
      </c>
      <c r="BN300" s="203">
        <v>0</v>
      </c>
      <c r="BO300" s="208"/>
      <c r="BP300" s="203">
        <v>0</v>
      </c>
      <c r="BQ300" s="203">
        <v>0</v>
      </c>
      <c r="BR300" s="203">
        <v>0</v>
      </c>
      <c r="BS300" s="203">
        <v>0</v>
      </c>
      <c r="BT300" s="203">
        <v>0</v>
      </c>
      <c r="BU300" s="208"/>
      <c r="BV300" s="203">
        <v>0</v>
      </c>
      <c r="BW300" s="203">
        <v>0</v>
      </c>
      <c r="BX300" s="203">
        <v>0</v>
      </c>
      <c r="BY300" s="203">
        <v>0</v>
      </c>
      <c r="BZ300" s="203">
        <v>0</v>
      </c>
      <c r="CA300" s="208"/>
      <c r="CB300" s="203">
        <v>0</v>
      </c>
      <c r="CC300" s="203">
        <v>0</v>
      </c>
      <c r="CD300" s="203">
        <v>0</v>
      </c>
      <c r="CE300" s="203">
        <v>0</v>
      </c>
      <c r="CF300" s="203">
        <v>0</v>
      </c>
      <c r="CG300" s="208"/>
      <c r="CH300" s="203">
        <v>0</v>
      </c>
      <c r="CI300" s="203">
        <v>0</v>
      </c>
      <c r="CJ300" s="203">
        <v>0</v>
      </c>
      <c r="CK300" s="203">
        <v>0</v>
      </c>
      <c r="CL300" s="203">
        <v>0</v>
      </c>
      <c r="CM300" s="208"/>
    </row>
    <row r="301" spans="1:91" ht="12.75" customHeight="1" x14ac:dyDescent="0.2">
      <c r="A301" s="88" t="s">
        <v>127</v>
      </c>
      <c r="B301" s="203">
        <v>0</v>
      </c>
      <c r="C301" s="203">
        <v>0</v>
      </c>
      <c r="D301" s="203">
        <v>0</v>
      </c>
      <c r="E301" s="203">
        <v>0</v>
      </c>
      <c r="F301" s="203">
        <v>0</v>
      </c>
      <c r="G301" s="208"/>
      <c r="H301" s="203">
        <v>0</v>
      </c>
      <c r="I301" s="203">
        <v>0</v>
      </c>
      <c r="J301" s="203">
        <v>0</v>
      </c>
      <c r="K301" s="203">
        <v>0</v>
      </c>
      <c r="L301" s="203">
        <v>0</v>
      </c>
      <c r="M301" s="208"/>
      <c r="N301" s="203">
        <v>0</v>
      </c>
      <c r="O301" s="203">
        <v>0</v>
      </c>
      <c r="P301" s="203">
        <v>0</v>
      </c>
      <c r="Q301" s="203">
        <v>0</v>
      </c>
      <c r="R301" s="203">
        <v>0</v>
      </c>
      <c r="S301" s="208"/>
      <c r="T301" s="203">
        <v>0</v>
      </c>
      <c r="U301" s="203">
        <v>0</v>
      </c>
      <c r="V301" s="203">
        <v>0</v>
      </c>
      <c r="W301" s="203">
        <v>0</v>
      </c>
      <c r="X301" s="203">
        <v>0</v>
      </c>
      <c r="Y301" s="208"/>
      <c r="Z301" s="203">
        <v>0</v>
      </c>
      <c r="AA301" s="203">
        <v>0</v>
      </c>
      <c r="AB301" s="203">
        <v>0</v>
      </c>
      <c r="AC301" s="203">
        <v>0</v>
      </c>
      <c r="AD301" s="203">
        <v>0</v>
      </c>
      <c r="AE301" s="208"/>
      <c r="AF301" s="203">
        <v>0</v>
      </c>
      <c r="AG301" s="203">
        <v>0</v>
      </c>
      <c r="AH301" s="203">
        <v>0</v>
      </c>
      <c r="AI301" s="203">
        <v>0</v>
      </c>
      <c r="AJ301" s="203">
        <v>0</v>
      </c>
      <c r="AK301" s="208"/>
      <c r="AL301" s="203">
        <v>0</v>
      </c>
      <c r="AM301" s="203">
        <v>0</v>
      </c>
      <c r="AN301" s="203">
        <v>0</v>
      </c>
      <c r="AO301" s="203">
        <v>0</v>
      </c>
      <c r="AP301" s="203">
        <v>0</v>
      </c>
      <c r="AQ301" s="208"/>
      <c r="AR301" s="203">
        <v>0</v>
      </c>
      <c r="AS301" s="203">
        <v>0</v>
      </c>
      <c r="AT301" s="203">
        <v>0</v>
      </c>
      <c r="AU301" s="203">
        <v>0</v>
      </c>
      <c r="AV301" s="203">
        <v>0</v>
      </c>
      <c r="AW301" s="208"/>
      <c r="AX301" s="203">
        <v>0</v>
      </c>
      <c r="AY301" s="203">
        <v>0</v>
      </c>
      <c r="AZ301" s="203">
        <v>0</v>
      </c>
      <c r="BA301" s="203">
        <v>0</v>
      </c>
      <c r="BB301" s="203">
        <v>0</v>
      </c>
      <c r="BC301" s="208"/>
      <c r="BD301" s="203">
        <v>0</v>
      </c>
      <c r="BE301" s="203">
        <v>0</v>
      </c>
      <c r="BF301" s="203">
        <v>0</v>
      </c>
      <c r="BG301" s="203">
        <v>0</v>
      </c>
      <c r="BH301" s="203">
        <v>0</v>
      </c>
      <c r="BI301" s="208"/>
      <c r="BJ301" s="203">
        <v>0</v>
      </c>
      <c r="BK301" s="203">
        <v>0</v>
      </c>
      <c r="BL301" s="203">
        <v>0</v>
      </c>
      <c r="BM301" s="203">
        <v>0</v>
      </c>
      <c r="BN301" s="203">
        <v>0</v>
      </c>
      <c r="BO301" s="208"/>
      <c r="BP301" s="203">
        <v>0</v>
      </c>
      <c r="BQ301" s="203">
        <v>0</v>
      </c>
      <c r="BR301" s="203">
        <v>0</v>
      </c>
      <c r="BS301" s="203">
        <v>0</v>
      </c>
      <c r="BT301" s="203">
        <v>0</v>
      </c>
      <c r="BU301" s="208"/>
      <c r="BV301" s="203">
        <v>0</v>
      </c>
      <c r="BW301" s="203">
        <v>0</v>
      </c>
      <c r="BX301" s="203">
        <v>0</v>
      </c>
      <c r="BY301" s="203">
        <v>0</v>
      </c>
      <c r="BZ301" s="203">
        <v>0</v>
      </c>
      <c r="CA301" s="208"/>
      <c r="CB301" s="203">
        <v>0</v>
      </c>
      <c r="CC301" s="203">
        <v>0</v>
      </c>
      <c r="CD301" s="203">
        <v>0</v>
      </c>
      <c r="CE301" s="203">
        <v>0</v>
      </c>
      <c r="CF301" s="203">
        <v>0</v>
      </c>
      <c r="CG301" s="208"/>
      <c r="CH301" s="203">
        <v>0</v>
      </c>
      <c r="CI301" s="203">
        <v>0</v>
      </c>
      <c r="CJ301" s="203">
        <v>0</v>
      </c>
      <c r="CK301" s="203">
        <v>0</v>
      </c>
      <c r="CL301" s="203">
        <v>0</v>
      </c>
      <c r="CM301" s="208"/>
    </row>
    <row r="302" spans="1:91" ht="12.75" customHeight="1" x14ac:dyDescent="0.2">
      <c r="A302" s="202" t="s">
        <v>34</v>
      </c>
      <c r="B302" s="203">
        <v>0</v>
      </c>
      <c r="C302" s="203">
        <v>0</v>
      </c>
      <c r="D302" s="203">
        <v>0</v>
      </c>
      <c r="E302" s="203">
        <v>0</v>
      </c>
      <c r="F302" s="203">
        <v>0</v>
      </c>
      <c r="G302" s="208"/>
      <c r="H302" s="203">
        <v>0</v>
      </c>
      <c r="I302" s="203">
        <v>0</v>
      </c>
      <c r="J302" s="203">
        <v>0</v>
      </c>
      <c r="K302" s="203">
        <v>0</v>
      </c>
      <c r="L302" s="203">
        <v>0</v>
      </c>
      <c r="M302" s="208"/>
      <c r="N302" s="203">
        <v>0</v>
      </c>
      <c r="O302" s="203">
        <v>0</v>
      </c>
      <c r="P302" s="203">
        <v>0</v>
      </c>
      <c r="Q302" s="203">
        <v>0</v>
      </c>
      <c r="R302" s="203">
        <v>0</v>
      </c>
      <c r="S302" s="208"/>
      <c r="T302" s="203">
        <v>0</v>
      </c>
      <c r="U302" s="203">
        <v>0</v>
      </c>
      <c r="V302" s="203">
        <v>0</v>
      </c>
      <c r="W302" s="203">
        <v>0</v>
      </c>
      <c r="X302" s="203">
        <v>0</v>
      </c>
      <c r="Y302" s="208"/>
      <c r="Z302" s="203">
        <v>0</v>
      </c>
      <c r="AA302" s="203">
        <v>0</v>
      </c>
      <c r="AB302" s="203">
        <v>0</v>
      </c>
      <c r="AC302" s="203">
        <v>0</v>
      </c>
      <c r="AD302" s="203">
        <v>0</v>
      </c>
      <c r="AE302" s="208"/>
      <c r="AF302" s="203">
        <v>0</v>
      </c>
      <c r="AG302" s="203">
        <v>0</v>
      </c>
      <c r="AH302" s="203">
        <v>0</v>
      </c>
      <c r="AI302" s="203">
        <v>0</v>
      </c>
      <c r="AJ302" s="203">
        <v>0</v>
      </c>
      <c r="AK302" s="208"/>
      <c r="AL302" s="203">
        <v>0</v>
      </c>
      <c r="AM302" s="203">
        <v>0</v>
      </c>
      <c r="AN302" s="203">
        <v>0</v>
      </c>
      <c r="AO302" s="203">
        <v>0</v>
      </c>
      <c r="AP302" s="203">
        <v>0</v>
      </c>
      <c r="AQ302" s="208"/>
      <c r="AR302" s="203">
        <v>0</v>
      </c>
      <c r="AS302" s="203">
        <v>0</v>
      </c>
      <c r="AT302" s="203">
        <v>0</v>
      </c>
      <c r="AU302" s="203">
        <v>0</v>
      </c>
      <c r="AV302" s="203">
        <v>0</v>
      </c>
      <c r="AW302" s="208"/>
      <c r="AX302" s="203">
        <v>0</v>
      </c>
      <c r="AY302" s="203">
        <v>0</v>
      </c>
      <c r="AZ302" s="203">
        <v>0</v>
      </c>
      <c r="BA302" s="203">
        <v>0</v>
      </c>
      <c r="BB302" s="203">
        <v>0</v>
      </c>
      <c r="BC302" s="208"/>
      <c r="BD302" s="203">
        <v>0</v>
      </c>
      <c r="BE302" s="203">
        <v>0</v>
      </c>
      <c r="BF302" s="203">
        <v>0</v>
      </c>
      <c r="BG302" s="203">
        <v>0</v>
      </c>
      <c r="BH302" s="203">
        <v>0</v>
      </c>
      <c r="BI302" s="208"/>
      <c r="BJ302" s="203">
        <v>0</v>
      </c>
      <c r="BK302" s="203">
        <v>0</v>
      </c>
      <c r="BL302" s="203">
        <v>0</v>
      </c>
      <c r="BM302" s="203">
        <v>0</v>
      </c>
      <c r="BN302" s="203">
        <v>0</v>
      </c>
      <c r="BO302" s="208"/>
      <c r="BP302" s="203">
        <v>0</v>
      </c>
      <c r="BQ302" s="203">
        <v>0</v>
      </c>
      <c r="BR302" s="203">
        <v>0</v>
      </c>
      <c r="BS302" s="203">
        <v>0</v>
      </c>
      <c r="BT302" s="203">
        <v>0</v>
      </c>
      <c r="BU302" s="208"/>
      <c r="BV302" s="203">
        <v>0</v>
      </c>
      <c r="BW302" s="203">
        <v>0</v>
      </c>
      <c r="BX302" s="203">
        <v>0</v>
      </c>
      <c r="BY302" s="203">
        <v>0</v>
      </c>
      <c r="BZ302" s="203">
        <v>0</v>
      </c>
      <c r="CA302" s="208"/>
      <c r="CB302" s="203">
        <v>0</v>
      </c>
      <c r="CC302" s="203">
        <v>0</v>
      </c>
      <c r="CD302" s="203">
        <v>0</v>
      </c>
      <c r="CE302" s="203">
        <v>0</v>
      </c>
      <c r="CF302" s="203">
        <v>0</v>
      </c>
      <c r="CG302" s="208"/>
      <c r="CH302" s="203">
        <v>0</v>
      </c>
      <c r="CI302" s="203">
        <v>0</v>
      </c>
      <c r="CJ302" s="203">
        <v>0</v>
      </c>
      <c r="CK302" s="203">
        <v>0</v>
      </c>
      <c r="CL302" s="203">
        <v>0</v>
      </c>
      <c r="CM302" s="208"/>
    </row>
    <row r="303" spans="1:91" ht="12.75" customHeight="1" x14ac:dyDescent="0.2">
      <c r="A303" s="202" t="s">
        <v>128</v>
      </c>
      <c r="B303" s="203">
        <v>0</v>
      </c>
      <c r="C303" s="203">
        <v>0</v>
      </c>
      <c r="D303" s="203">
        <v>0</v>
      </c>
      <c r="E303" s="203">
        <v>0</v>
      </c>
      <c r="F303" s="203">
        <v>0</v>
      </c>
      <c r="G303" s="208"/>
      <c r="H303" s="203">
        <v>0</v>
      </c>
      <c r="I303" s="203">
        <v>0</v>
      </c>
      <c r="J303" s="203">
        <v>0</v>
      </c>
      <c r="K303" s="203">
        <v>0</v>
      </c>
      <c r="L303" s="203">
        <v>0</v>
      </c>
      <c r="M303" s="208"/>
      <c r="N303" s="203">
        <v>0</v>
      </c>
      <c r="O303" s="203">
        <v>0</v>
      </c>
      <c r="P303" s="203">
        <v>0</v>
      </c>
      <c r="Q303" s="203">
        <v>0</v>
      </c>
      <c r="R303" s="203">
        <v>0</v>
      </c>
      <c r="S303" s="208"/>
      <c r="T303" s="203">
        <v>0</v>
      </c>
      <c r="U303" s="203">
        <v>0</v>
      </c>
      <c r="V303" s="203">
        <v>0</v>
      </c>
      <c r="W303" s="203">
        <v>0</v>
      </c>
      <c r="X303" s="203">
        <v>0</v>
      </c>
      <c r="Y303" s="208"/>
      <c r="Z303" s="203">
        <v>0</v>
      </c>
      <c r="AA303" s="203">
        <v>0</v>
      </c>
      <c r="AB303" s="203">
        <v>0</v>
      </c>
      <c r="AC303" s="203">
        <v>0</v>
      </c>
      <c r="AD303" s="203">
        <v>0</v>
      </c>
      <c r="AE303" s="208"/>
      <c r="AF303" s="203">
        <v>0</v>
      </c>
      <c r="AG303" s="203">
        <v>0</v>
      </c>
      <c r="AH303" s="203">
        <v>0</v>
      </c>
      <c r="AI303" s="203">
        <v>0</v>
      </c>
      <c r="AJ303" s="203">
        <v>0</v>
      </c>
      <c r="AK303" s="208"/>
      <c r="AL303" s="203">
        <v>0</v>
      </c>
      <c r="AM303" s="203">
        <v>0</v>
      </c>
      <c r="AN303" s="203">
        <v>0</v>
      </c>
      <c r="AO303" s="203">
        <v>0</v>
      </c>
      <c r="AP303" s="203">
        <v>0</v>
      </c>
      <c r="AQ303" s="208"/>
      <c r="AR303" s="203">
        <v>0</v>
      </c>
      <c r="AS303" s="203">
        <v>0</v>
      </c>
      <c r="AT303" s="203">
        <v>0</v>
      </c>
      <c r="AU303" s="203">
        <v>0</v>
      </c>
      <c r="AV303" s="203">
        <v>0</v>
      </c>
      <c r="AW303" s="208"/>
      <c r="AX303" s="203">
        <v>0</v>
      </c>
      <c r="AY303" s="203">
        <v>0</v>
      </c>
      <c r="AZ303" s="203">
        <v>0</v>
      </c>
      <c r="BA303" s="203">
        <v>0</v>
      </c>
      <c r="BB303" s="203">
        <v>0</v>
      </c>
      <c r="BC303" s="208"/>
      <c r="BD303" s="203">
        <v>0</v>
      </c>
      <c r="BE303" s="203">
        <v>0</v>
      </c>
      <c r="BF303" s="203">
        <v>0</v>
      </c>
      <c r="BG303" s="203">
        <v>0</v>
      </c>
      <c r="BH303" s="203">
        <v>0</v>
      </c>
      <c r="BI303" s="208"/>
      <c r="BJ303" s="203">
        <v>0</v>
      </c>
      <c r="BK303" s="203">
        <v>0</v>
      </c>
      <c r="BL303" s="203">
        <v>0</v>
      </c>
      <c r="BM303" s="203">
        <v>0</v>
      </c>
      <c r="BN303" s="203">
        <v>0</v>
      </c>
      <c r="BO303" s="208"/>
      <c r="BP303" s="203">
        <v>0</v>
      </c>
      <c r="BQ303" s="203">
        <v>0</v>
      </c>
      <c r="BR303" s="203">
        <v>0</v>
      </c>
      <c r="BS303" s="203">
        <v>0</v>
      </c>
      <c r="BT303" s="203">
        <v>0</v>
      </c>
      <c r="BU303" s="208"/>
      <c r="BV303" s="203">
        <v>0</v>
      </c>
      <c r="BW303" s="203">
        <v>0</v>
      </c>
      <c r="BX303" s="203">
        <v>0</v>
      </c>
      <c r="BY303" s="203">
        <v>0</v>
      </c>
      <c r="BZ303" s="203">
        <v>0</v>
      </c>
      <c r="CA303" s="208"/>
      <c r="CB303" s="203">
        <v>0</v>
      </c>
      <c r="CC303" s="203">
        <v>0</v>
      </c>
      <c r="CD303" s="203">
        <v>0</v>
      </c>
      <c r="CE303" s="203">
        <v>0</v>
      </c>
      <c r="CF303" s="203">
        <v>0</v>
      </c>
      <c r="CG303" s="208"/>
      <c r="CH303" s="203">
        <v>0</v>
      </c>
      <c r="CI303" s="203">
        <v>0</v>
      </c>
      <c r="CJ303" s="203">
        <v>0</v>
      </c>
      <c r="CK303" s="203">
        <v>0</v>
      </c>
      <c r="CL303" s="203">
        <v>0</v>
      </c>
      <c r="CM303" s="208"/>
    </row>
    <row r="304" spans="1:91" ht="12.75" customHeight="1" x14ac:dyDescent="0.2">
      <c r="A304" s="201" t="s">
        <v>41</v>
      </c>
      <c r="B304" s="203">
        <v>0</v>
      </c>
      <c r="C304" s="203">
        <v>0</v>
      </c>
      <c r="D304" s="203">
        <v>0</v>
      </c>
      <c r="E304" s="203">
        <v>0</v>
      </c>
      <c r="F304" s="203">
        <v>0</v>
      </c>
      <c r="G304" s="208"/>
      <c r="H304" s="203">
        <v>0</v>
      </c>
      <c r="I304" s="203">
        <v>0</v>
      </c>
      <c r="J304" s="203">
        <v>0</v>
      </c>
      <c r="K304" s="203">
        <v>0</v>
      </c>
      <c r="L304" s="203">
        <v>0</v>
      </c>
      <c r="M304" s="208"/>
      <c r="N304" s="203">
        <v>0</v>
      </c>
      <c r="O304" s="203">
        <v>0</v>
      </c>
      <c r="P304" s="203">
        <v>0</v>
      </c>
      <c r="Q304" s="203">
        <v>0</v>
      </c>
      <c r="R304" s="203">
        <v>0</v>
      </c>
      <c r="S304" s="208"/>
      <c r="T304" s="203">
        <v>0</v>
      </c>
      <c r="U304" s="203">
        <v>0</v>
      </c>
      <c r="V304" s="203">
        <v>0</v>
      </c>
      <c r="W304" s="203">
        <v>0</v>
      </c>
      <c r="X304" s="203">
        <v>0</v>
      </c>
      <c r="Y304" s="208"/>
      <c r="Z304" s="203">
        <v>0</v>
      </c>
      <c r="AA304" s="203">
        <v>0</v>
      </c>
      <c r="AB304" s="203">
        <v>0</v>
      </c>
      <c r="AC304" s="203">
        <v>0</v>
      </c>
      <c r="AD304" s="203">
        <v>0</v>
      </c>
      <c r="AE304" s="208"/>
      <c r="AF304" s="203">
        <v>0</v>
      </c>
      <c r="AG304" s="203">
        <v>0</v>
      </c>
      <c r="AH304" s="203">
        <v>0</v>
      </c>
      <c r="AI304" s="203">
        <v>0</v>
      </c>
      <c r="AJ304" s="203">
        <v>0</v>
      </c>
      <c r="AK304" s="208"/>
      <c r="AL304" s="203">
        <v>0</v>
      </c>
      <c r="AM304" s="203">
        <v>0</v>
      </c>
      <c r="AN304" s="203">
        <v>0</v>
      </c>
      <c r="AO304" s="203">
        <v>0</v>
      </c>
      <c r="AP304" s="203">
        <v>0</v>
      </c>
      <c r="AQ304" s="208"/>
      <c r="AR304" s="203">
        <v>0</v>
      </c>
      <c r="AS304" s="203">
        <v>0</v>
      </c>
      <c r="AT304" s="203">
        <v>0</v>
      </c>
      <c r="AU304" s="203">
        <v>0</v>
      </c>
      <c r="AV304" s="203">
        <v>0</v>
      </c>
      <c r="AW304" s="208"/>
      <c r="AX304" s="203">
        <v>0</v>
      </c>
      <c r="AY304" s="203">
        <v>0</v>
      </c>
      <c r="AZ304" s="203">
        <v>0</v>
      </c>
      <c r="BA304" s="203">
        <v>0</v>
      </c>
      <c r="BB304" s="203">
        <v>0</v>
      </c>
      <c r="BC304" s="208"/>
      <c r="BD304" s="203">
        <v>0</v>
      </c>
      <c r="BE304" s="203">
        <v>0</v>
      </c>
      <c r="BF304" s="203">
        <v>0</v>
      </c>
      <c r="BG304" s="203">
        <v>0</v>
      </c>
      <c r="BH304" s="203">
        <v>0</v>
      </c>
      <c r="BI304" s="208"/>
      <c r="BJ304" s="203">
        <v>0</v>
      </c>
      <c r="BK304" s="203">
        <v>0</v>
      </c>
      <c r="BL304" s="203">
        <v>0</v>
      </c>
      <c r="BM304" s="203">
        <v>0</v>
      </c>
      <c r="BN304" s="203">
        <v>0</v>
      </c>
      <c r="BO304" s="208"/>
      <c r="BP304" s="203">
        <v>0</v>
      </c>
      <c r="BQ304" s="203">
        <v>0</v>
      </c>
      <c r="BR304" s="203">
        <v>0</v>
      </c>
      <c r="BS304" s="203">
        <v>0</v>
      </c>
      <c r="BT304" s="203">
        <v>0</v>
      </c>
      <c r="BU304" s="208"/>
      <c r="BV304" s="203">
        <v>0</v>
      </c>
      <c r="BW304" s="203">
        <v>0</v>
      </c>
      <c r="BX304" s="203">
        <v>0</v>
      </c>
      <c r="BY304" s="203">
        <v>0</v>
      </c>
      <c r="BZ304" s="203">
        <v>0</v>
      </c>
      <c r="CA304" s="208"/>
      <c r="CB304" s="203">
        <v>0</v>
      </c>
      <c r="CC304" s="203">
        <v>0</v>
      </c>
      <c r="CD304" s="203">
        <v>0</v>
      </c>
      <c r="CE304" s="203">
        <v>0</v>
      </c>
      <c r="CF304" s="203">
        <v>0</v>
      </c>
      <c r="CG304" s="208"/>
      <c r="CH304" s="203">
        <v>0</v>
      </c>
      <c r="CI304" s="203">
        <v>0</v>
      </c>
      <c r="CJ304" s="203">
        <v>0</v>
      </c>
      <c r="CK304" s="203">
        <v>0</v>
      </c>
      <c r="CL304" s="203">
        <v>0</v>
      </c>
      <c r="CM304" s="208"/>
    </row>
    <row r="305" spans="1:91" ht="12.75" customHeight="1" x14ac:dyDescent="0.2">
      <c r="A305" s="201" t="s">
        <v>30</v>
      </c>
      <c r="B305" s="203">
        <v>0</v>
      </c>
      <c r="C305" s="203">
        <v>0</v>
      </c>
      <c r="D305" s="203">
        <v>0</v>
      </c>
      <c r="E305" s="203">
        <v>0</v>
      </c>
      <c r="F305" s="203">
        <v>0</v>
      </c>
      <c r="G305" s="208"/>
      <c r="H305" s="203">
        <v>0</v>
      </c>
      <c r="I305" s="203">
        <v>0</v>
      </c>
      <c r="J305" s="203">
        <v>0</v>
      </c>
      <c r="K305" s="203">
        <v>0</v>
      </c>
      <c r="L305" s="203">
        <v>0</v>
      </c>
      <c r="M305" s="208"/>
      <c r="N305" s="203">
        <v>0</v>
      </c>
      <c r="O305" s="203">
        <v>0</v>
      </c>
      <c r="P305" s="203">
        <v>0</v>
      </c>
      <c r="Q305" s="203">
        <v>0</v>
      </c>
      <c r="R305" s="203">
        <v>0</v>
      </c>
      <c r="S305" s="208"/>
      <c r="T305" s="203">
        <v>0</v>
      </c>
      <c r="U305" s="203">
        <v>0</v>
      </c>
      <c r="V305" s="203">
        <v>0</v>
      </c>
      <c r="W305" s="203">
        <v>0</v>
      </c>
      <c r="X305" s="203">
        <v>0</v>
      </c>
      <c r="Y305" s="208"/>
      <c r="Z305" s="203">
        <v>0</v>
      </c>
      <c r="AA305" s="203">
        <v>0</v>
      </c>
      <c r="AB305" s="203">
        <v>0</v>
      </c>
      <c r="AC305" s="203">
        <v>0</v>
      </c>
      <c r="AD305" s="203">
        <v>0</v>
      </c>
      <c r="AE305" s="208"/>
      <c r="AF305" s="203">
        <v>0</v>
      </c>
      <c r="AG305" s="203">
        <v>0</v>
      </c>
      <c r="AH305" s="203">
        <v>0</v>
      </c>
      <c r="AI305" s="203">
        <v>0</v>
      </c>
      <c r="AJ305" s="203">
        <v>0</v>
      </c>
      <c r="AK305" s="208"/>
      <c r="AL305" s="203">
        <v>0</v>
      </c>
      <c r="AM305" s="203">
        <v>0</v>
      </c>
      <c r="AN305" s="203">
        <v>0</v>
      </c>
      <c r="AO305" s="203">
        <v>0</v>
      </c>
      <c r="AP305" s="203">
        <v>0</v>
      </c>
      <c r="AQ305" s="208"/>
      <c r="AR305" s="203">
        <v>0</v>
      </c>
      <c r="AS305" s="203">
        <v>0</v>
      </c>
      <c r="AT305" s="203">
        <v>0</v>
      </c>
      <c r="AU305" s="203">
        <v>0</v>
      </c>
      <c r="AV305" s="203">
        <v>0</v>
      </c>
      <c r="AW305" s="208"/>
      <c r="AX305" s="203">
        <v>0</v>
      </c>
      <c r="AY305" s="203">
        <v>0</v>
      </c>
      <c r="AZ305" s="203">
        <v>0</v>
      </c>
      <c r="BA305" s="203">
        <v>0</v>
      </c>
      <c r="BB305" s="203">
        <v>0</v>
      </c>
      <c r="BC305" s="208"/>
      <c r="BD305" s="203">
        <v>0</v>
      </c>
      <c r="BE305" s="203">
        <v>0</v>
      </c>
      <c r="BF305" s="203">
        <v>0</v>
      </c>
      <c r="BG305" s="203">
        <v>0</v>
      </c>
      <c r="BH305" s="203">
        <v>0</v>
      </c>
      <c r="BI305" s="208"/>
      <c r="BJ305" s="203">
        <v>0</v>
      </c>
      <c r="BK305" s="203">
        <v>0</v>
      </c>
      <c r="BL305" s="203">
        <v>0</v>
      </c>
      <c r="BM305" s="203">
        <v>0</v>
      </c>
      <c r="BN305" s="203">
        <v>0</v>
      </c>
      <c r="BO305" s="208"/>
      <c r="BP305" s="203">
        <v>0</v>
      </c>
      <c r="BQ305" s="203">
        <v>0</v>
      </c>
      <c r="BR305" s="203">
        <v>0</v>
      </c>
      <c r="BS305" s="203">
        <v>0</v>
      </c>
      <c r="BT305" s="203">
        <v>0</v>
      </c>
      <c r="BU305" s="208"/>
      <c r="BV305" s="203">
        <v>0</v>
      </c>
      <c r="BW305" s="203">
        <v>0</v>
      </c>
      <c r="BX305" s="203">
        <v>0</v>
      </c>
      <c r="BY305" s="203">
        <v>0</v>
      </c>
      <c r="BZ305" s="203">
        <v>0</v>
      </c>
      <c r="CA305" s="208"/>
      <c r="CB305" s="203">
        <v>0</v>
      </c>
      <c r="CC305" s="203">
        <v>0</v>
      </c>
      <c r="CD305" s="203">
        <v>0</v>
      </c>
      <c r="CE305" s="203">
        <v>0</v>
      </c>
      <c r="CF305" s="203">
        <v>0</v>
      </c>
      <c r="CG305" s="208"/>
      <c r="CH305" s="203">
        <v>0</v>
      </c>
      <c r="CI305" s="203">
        <v>0</v>
      </c>
      <c r="CJ305" s="203">
        <v>0</v>
      </c>
      <c r="CK305" s="203">
        <v>0</v>
      </c>
      <c r="CL305" s="203">
        <v>0</v>
      </c>
      <c r="CM305" s="208"/>
    </row>
    <row r="306" spans="1:91" ht="12.75" customHeight="1" x14ac:dyDescent="0.2">
      <c r="A306" s="201" t="s">
        <v>129</v>
      </c>
      <c r="B306" s="203">
        <v>0</v>
      </c>
      <c r="C306" s="203">
        <v>0</v>
      </c>
      <c r="D306" s="203">
        <v>0</v>
      </c>
      <c r="E306" s="203">
        <v>0</v>
      </c>
      <c r="F306" s="203">
        <v>0</v>
      </c>
      <c r="G306" s="208"/>
      <c r="H306" s="203">
        <v>0</v>
      </c>
      <c r="I306" s="203">
        <v>0</v>
      </c>
      <c r="J306" s="203">
        <v>0</v>
      </c>
      <c r="K306" s="203">
        <v>0</v>
      </c>
      <c r="L306" s="203">
        <v>0</v>
      </c>
      <c r="M306" s="208"/>
      <c r="N306" s="203">
        <v>0</v>
      </c>
      <c r="O306" s="203">
        <v>0</v>
      </c>
      <c r="P306" s="203">
        <v>0</v>
      </c>
      <c r="Q306" s="203">
        <v>0</v>
      </c>
      <c r="R306" s="203">
        <v>0</v>
      </c>
      <c r="S306" s="208"/>
      <c r="T306" s="203">
        <v>0</v>
      </c>
      <c r="U306" s="203">
        <v>0</v>
      </c>
      <c r="V306" s="203">
        <v>0</v>
      </c>
      <c r="W306" s="203">
        <v>0</v>
      </c>
      <c r="X306" s="203">
        <v>0</v>
      </c>
      <c r="Y306" s="208"/>
      <c r="Z306" s="203">
        <v>0</v>
      </c>
      <c r="AA306" s="203">
        <v>0</v>
      </c>
      <c r="AB306" s="203">
        <v>0</v>
      </c>
      <c r="AC306" s="203">
        <v>0</v>
      </c>
      <c r="AD306" s="203">
        <v>0</v>
      </c>
      <c r="AE306" s="208"/>
      <c r="AF306" s="203">
        <v>0</v>
      </c>
      <c r="AG306" s="203">
        <v>0</v>
      </c>
      <c r="AH306" s="203">
        <v>0</v>
      </c>
      <c r="AI306" s="203">
        <v>0</v>
      </c>
      <c r="AJ306" s="203">
        <v>0</v>
      </c>
      <c r="AK306" s="208"/>
      <c r="AL306" s="203">
        <v>0</v>
      </c>
      <c r="AM306" s="203">
        <v>0</v>
      </c>
      <c r="AN306" s="203">
        <v>0</v>
      </c>
      <c r="AO306" s="203">
        <v>0</v>
      </c>
      <c r="AP306" s="203">
        <v>0</v>
      </c>
      <c r="AQ306" s="208"/>
      <c r="AR306" s="203">
        <v>0</v>
      </c>
      <c r="AS306" s="203">
        <v>0</v>
      </c>
      <c r="AT306" s="203">
        <v>0</v>
      </c>
      <c r="AU306" s="203">
        <v>0</v>
      </c>
      <c r="AV306" s="203">
        <v>0</v>
      </c>
      <c r="AW306" s="208"/>
      <c r="AX306" s="203">
        <v>0</v>
      </c>
      <c r="AY306" s="203">
        <v>0</v>
      </c>
      <c r="AZ306" s="203">
        <v>0</v>
      </c>
      <c r="BA306" s="203">
        <v>0</v>
      </c>
      <c r="BB306" s="203">
        <v>0</v>
      </c>
      <c r="BC306" s="208"/>
      <c r="BD306" s="203">
        <v>0</v>
      </c>
      <c r="BE306" s="203">
        <v>0</v>
      </c>
      <c r="BF306" s="203">
        <v>0</v>
      </c>
      <c r="BG306" s="203">
        <v>0</v>
      </c>
      <c r="BH306" s="203">
        <v>0</v>
      </c>
      <c r="BI306" s="208"/>
      <c r="BJ306" s="203">
        <v>0</v>
      </c>
      <c r="BK306" s="203">
        <v>0</v>
      </c>
      <c r="BL306" s="203">
        <v>0</v>
      </c>
      <c r="BM306" s="203">
        <v>0</v>
      </c>
      <c r="BN306" s="203">
        <v>0</v>
      </c>
      <c r="BO306" s="208"/>
      <c r="BP306" s="203">
        <v>0</v>
      </c>
      <c r="BQ306" s="203">
        <v>0</v>
      </c>
      <c r="BR306" s="203">
        <v>0</v>
      </c>
      <c r="BS306" s="203">
        <v>0</v>
      </c>
      <c r="BT306" s="203">
        <v>0</v>
      </c>
      <c r="BU306" s="208"/>
      <c r="BV306" s="203">
        <v>0</v>
      </c>
      <c r="BW306" s="203">
        <v>0</v>
      </c>
      <c r="BX306" s="203">
        <v>0</v>
      </c>
      <c r="BY306" s="203">
        <v>0</v>
      </c>
      <c r="BZ306" s="203">
        <v>0</v>
      </c>
      <c r="CA306" s="208"/>
      <c r="CB306" s="203">
        <v>0</v>
      </c>
      <c r="CC306" s="203">
        <v>0</v>
      </c>
      <c r="CD306" s="203">
        <v>0</v>
      </c>
      <c r="CE306" s="203">
        <v>0</v>
      </c>
      <c r="CF306" s="203">
        <v>0</v>
      </c>
      <c r="CG306" s="208"/>
      <c r="CH306" s="203">
        <v>0</v>
      </c>
      <c r="CI306" s="203">
        <v>0</v>
      </c>
      <c r="CJ306" s="203">
        <v>0</v>
      </c>
      <c r="CK306" s="203">
        <v>0</v>
      </c>
      <c r="CL306" s="203">
        <v>0</v>
      </c>
      <c r="CM306" s="208"/>
    </row>
    <row r="307" spans="1:91" ht="12.75" customHeight="1" x14ac:dyDescent="0.2">
      <c r="A307" s="201" t="s">
        <v>113</v>
      </c>
      <c r="B307" s="203">
        <v>0</v>
      </c>
      <c r="C307" s="203">
        <v>0</v>
      </c>
      <c r="D307" s="203">
        <v>0</v>
      </c>
      <c r="E307" s="203">
        <v>0</v>
      </c>
      <c r="F307" s="203">
        <v>0</v>
      </c>
      <c r="G307" s="208"/>
      <c r="H307" s="203">
        <v>0</v>
      </c>
      <c r="I307" s="203">
        <v>0</v>
      </c>
      <c r="J307" s="203">
        <v>0</v>
      </c>
      <c r="K307" s="203">
        <v>0</v>
      </c>
      <c r="L307" s="203">
        <v>0</v>
      </c>
      <c r="M307" s="208"/>
      <c r="N307" s="203">
        <v>0</v>
      </c>
      <c r="O307" s="203">
        <v>0</v>
      </c>
      <c r="P307" s="203">
        <v>0</v>
      </c>
      <c r="Q307" s="203">
        <v>0</v>
      </c>
      <c r="R307" s="203">
        <v>0</v>
      </c>
      <c r="S307" s="208"/>
      <c r="T307" s="203">
        <v>0</v>
      </c>
      <c r="U307" s="203">
        <v>0</v>
      </c>
      <c r="V307" s="203">
        <v>0</v>
      </c>
      <c r="W307" s="203">
        <v>0</v>
      </c>
      <c r="X307" s="203">
        <v>0</v>
      </c>
      <c r="Y307" s="208"/>
      <c r="Z307" s="203">
        <v>0</v>
      </c>
      <c r="AA307" s="203">
        <v>0</v>
      </c>
      <c r="AB307" s="203">
        <v>0</v>
      </c>
      <c r="AC307" s="203">
        <v>0</v>
      </c>
      <c r="AD307" s="203">
        <v>0</v>
      </c>
      <c r="AE307" s="208"/>
      <c r="AF307" s="203">
        <v>0</v>
      </c>
      <c r="AG307" s="203">
        <v>0</v>
      </c>
      <c r="AH307" s="203">
        <v>0</v>
      </c>
      <c r="AI307" s="203">
        <v>0</v>
      </c>
      <c r="AJ307" s="203">
        <v>0</v>
      </c>
      <c r="AK307" s="208"/>
      <c r="AL307" s="203">
        <v>0</v>
      </c>
      <c r="AM307" s="203">
        <v>0</v>
      </c>
      <c r="AN307" s="203">
        <v>0</v>
      </c>
      <c r="AO307" s="203">
        <v>0</v>
      </c>
      <c r="AP307" s="203">
        <v>0</v>
      </c>
      <c r="AQ307" s="208"/>
      <c r="AR307" s="203">
        <v>0</v>
      </c>
      <c r="AS307" s="203">
        <v>0</v>
      </c>
      <c r="AT307" s="203">
        <v>0</v>
      </c>
      <c r="AU307" s="203">
        <v>0</v>
      </c>
      <c r="AV307" s="203">
        <v>0</v>
      </c>
      <c r="AW307" s="208"/>
      <c r="AX307" s="203">
        <v>0</v>
      </c>
      <c r="AY307" s="203">
        <v>0</v>
      </c>
      <c r="AZ307" s="203">
        <v>0</v>
      </c>
      <c r="BA307" s="203">
        <v>0</v>
      </c>
      <c r="BB307" s="203">
        <v>0</v>
      </c>
      <c r="BC307" s="208"/>
      <c r="BD307" s="203">
        <v>0</v>
      </c>
      <c r="BE307" s="203">
        <v>0</v>
      </c>
      <c r="BF307" s="203">
        <v>0</v>
      </c>
      <c r="BG307" s="203">
        <v>0</v>
      </c>
      <c r="BH307" s="203">
        <v>0</v>
      </c>
      <c r="BI307" s="208"/>
      <c r="BJ307" s="203">
        <v>0</v>
      </c>
      <c r="BK307" s="203">
        <v>0</v>
      </c>
      <c r="BL307" s="203">
        <v>0</v>
      </c>
      <c r="BM307" s="203">
        <v>0</v>
      </c>
      <c r="BN307" s="203">
        <v>0</v>
      </c>
      <c r="BO307" s="208"/>
      <c r="BP307" s="203">
        <v>0</v>
      </c>
      <c r="BQ307" s="203">
        <v>0</v>
      </c>
      <c r="BR307" s="203">
        <v>0</v>
      </c>
      <c r="BS307" s="203">
        <v>0</v>
      </c>
      <c r="BT307" s="203">
        <v>0</v>
      </c>
      <c r="BU307" s="208"/>
      <c r="BV307" s="203">
        <v>0</v>
      </c>
      <c r="BW307" s="203">
        <v>0</v>
      </c>
      <c r="BX307" s="203">
        <v>0</v>
      </c>
      <c r="BY307" s="203">
        <v>0</v>
      </c>
      <c r="BZ307" s="203">
        <v>0</v>
      </c>
      <c r="CA307" s="208"/>
      <c r="CB307" s="203">
        <v>0</v>
      </c>
      <c r="CC307" s="203">
        <v>0</v>
      </c>
      <c r="CD307" s="203">
        <v>0</v>
      </c>
      <c r="CE307" s="203">
        <v>0</v>
      </c>
      <c r="CF307" s="203">
        <v>0</v>
      </c>
      <c r="CG307" s="208"/>
      <c r="CH307" s="203">
        <v>0</v>
      </c>
      <c r="CI307" s="203">
        <v>0</v>
      </c>
      <c r="CJ307" s="203">
        <v>0</v>
      </c>
      <c r="CK307" s="203">
        <v>0</v>
      </c>
      <c r="CL307" s="203">
        <v>0</v>
      </c>
      <c r="CM307" s="208"/>
    </row>
    <row r="308" spans="1:91" ht="12.75" customHeight="1" x14ac:dyDescent="0.2">
      <c r="A308" s="201" t="s">
        <v>130</v>
      </c>
      <c r="B308" s="203">
        <v>0</v>
      </c>
      <c r="C308" s="203">
        <v>0</v>
      </c>
      <c r="D308" s="203">
        <v>0</v>
      </c>
      <c r="E308" s="203">
        <v>0</v>
      </c>
      <c r="F308" s="203">
        <v>0</v>
      </c>
      <c r="G308" s="208"/>
      <c r="H308" s="203">
        <v>0</v>
      </c>
      <c r="I308" s="203">
        <v>0</v>
      </c>
      <c r="J308" s="203">
        <v>0</v>
      </c>
      <c r="K308" s="203">
        <v>0</v>
      </c>
      <c r="L308" s="203">
        <v>0</v>
      </c>
      <c r="M308" s="208"/>
      <c r="N308" s="203">
        <v>0</v>
      </c>
      <c r="O308" s="203">
        <v>0</v>
      </c>
      <c r="P308" s="203">
        <v>0</v>
      </c>
      <c r="Q308" s="203">
        <v>0</v>
      </c>
      <c r="R308" s="203">
        <v>0</v>
      </c>
      <c r="S308" s="208"/>
      <c r="T308" s="203">
        <v>0</v>
      </c>
      <c r="U308" s="203">
        <v>0</v>
      </c>
      <c r="V308" s="203">
        <v>0</v>
      </c>
      <c r="W308" s="203">
        <v>0</v>
      </c>
      <c r="X308" s="203">
        <v>0</v>
      </c>
      <c r="Y308" s="208"/>
      <c r="Z308" s="203">
        <v>0</v>
      </c>
      <c r="AA308" s="203">
        <v>0</v>
      </c>
      <c r="AB308" s="203">
        <v>0</v>
      </c>
      <c r="AC308" s="203">
        <v>0</v>
      </c>
      <c r="AD308" s="203">
        <v>0</v>
      </c>
      <c r="AE308" s="208"/>
      <c r="AF308" s="203">
        <v>0</v>
      </c>
      <c r="AG308" s="203">
        <v>0</v>
      </c>
      <c r="AH308" s="203">
        <v>0</v>
      </c>
      <c r="AI308" s="203">
        <v>0</v>
      </c>
      <c r="AJ308" s="203">
        <v>0</v>
      </c>
      <c r="AK308" s="208"/>
      <c r="AL308" s="203">
        <v>0</v>
      </c>
      <c r="AM308" s="203">
        <v>0</v>
      </c>
      <c r="AN308" s="203">
        <v>0</v>
      </c>
      <c r="AO308" s="203">
        <v>0</v>
      </c>
      <c r="AP308" s="203">
        <v>0</v>
      </c>
      <c r="AQ308" s="208"/>
      <c r="AR308" s="203">
        <v>0</v>
      </c>
      <c r="AS308" s="203">
        <v>0</v>
      </c>
      <c r="AT308" s="203">
        <v>0</v>
      </c>
      <c r="AU308" s="203">
        <v>0</v>
      </c>
      <c r="AV308" s="203">
        <v>0</v>
      </c>
      <c r="AW308" s="208"/>
      <c r="AX308" s="203">
        <v>0</v>
      </c>
      <c r="AY308" s="203">
        <v>0</v>
      </c>
      <c r="AZ308" s="203">
        <v>0</v>
      </c>
      <c r="BA308" s="203">
        <v>0</v>
      </c>
      <c r="BB308" s="203">
        <v>0</v>
      </c>
      <c r="BC308" s="208"/>
      <c r="BD308" s="203">
        <v>0</v>
      </c>
      <c r="BE308" s="203">
        <v>0</v>
      </c>
      <c r="BF308" s="203">
        <v>0</v>
      </c>
      <c r="BG308" s="203">
        <v>0</v>
      </c>
      <c r="BH308" s="203">
        <v>0</v>
      </c>
      <c r="BI308" s="208"/>
      <c r="BJ308" s="203">
        <v>0</v>
      </c>
      <c r="BK308" s="203">
        <v>0</v>
      </c>
      <c r="BL308" s="203">
        <v>0</v>
      </c>
      <c r="BM308" s="203">
        <v>0</v>
      </c>
      <c r="BN308" s="203">
        <v>0</v>
      </c>
      <c r="BO308" s="208"/>
      <c r="BP308" s="203">
        <v>0</v>
      </c>
      <c r="BQ308" s="203">
        <v>0</v>
      </c>
      <c r="BR308" s="203">
        <v>0</v>
      </c>
      <c r="BS308" s="203">
        <v>0</v>
      </c>
      <c r="BT308" s="203">
        <v>0</v>
      </c>
      <c r="BU308" s="208"/>
      <c r="BV308" s="203">
        <v>0</v>
      </c>
      <c r="BW308" s="203">
        <v>0</v>
      </c>
      <c r="BX308" s="203">
        <v>0</v>
      </c>
      <c r="BY308" s="203">
        <v>0</v>
      </c>
      <c r="BZ308" s="203">
        <v>0</v>
      </c>
      <c r="CA308" s="208"/>
      <c r="CB308" s="203">
        <v>0</v>
      </c>
      <c r="CC308" s="203">
        <v>0</v>
      </c>
      <c r="CD308" s="203">
        <v>0</v>
      </c>
      <c r="CE308" s="203">
        <v>0</v>
      </c>
      <c r="CF308" s="203">
        <v>0</v>
      </c>
      <c r="CG308" s="208"/>
      <c r="CH308" s="203">
        <v>0</v>
      </c>
      <c r="CI308" s="203">
        <v>0</v>
      </c>
      <c r="CJ308" s="203">
        <v>0</v>
      </c>
      <c r="CK308" s="203">
        <v>0</v>
      </c>
      <c r="CL308" s="203">
        <v>0</v>
      </c>
      <c r="CM308" s="208"/>
    </row>
    <row r="309" spans="1:91" ht="12.75" customHeight="1" x14ac:dyDescent="0.2">
      <c r="A309" s="107" t="s">
        <v>131</v>
      </c>
      <c r="B309" s="203">
        <v>0</v>
      </c>
      <c r="C309" s="203">
        <v>0</v>
      </c>
      <c r="D309" s="203">
        <v>0</v>
      </c>
      <c r="E309" s="203">
        <v>0</v>
      </c>
      <c r="F309" s="203">
        <v>0</v>
      </c>
      <c r="G309" s="208"/>
      <c r="H309" s="203">
        <v>0</v>
      </c>
      <c r="I309" s="203">
        <v>0</v>
      </c>
      <c r="J309" s="203">
        <v>0</v>
      </c>
      <c r="K309" s="203">
        <v>0</v>
      </c>
      <c r="L309" s="203">
        <v>0</v>
      </c>
      <c r="M309" s="208"/>
      <c r="N309" s="203">
        <v>0</v>
      </c>
      <c r="O309" s="203">
        <v>0</v>
      </c>
      <c r="P309" s="203">
        <v>0</v>
      </c>
      <c r="Q309" s="203">
        <v>0</v>
      </c>
      <c r="R309" s="203">
        <v>0</v>
      </c>
      <c r="S309" s="208"/>
      <c r="T309" s="203">
        <v>0</v>
      </c>
      <c r="U309" s="203">
        <v>0</v>
      </c>
      <c r="V309" s="203">
        <v>0</v>
      </c>
      <c r="W309" s="203">
        <v>0</v>
      </c>
      <c r="X309" s="203">
        <v>0</v>
      </c>
      <c r="Y309" s="208"/>
      <c r="Z309" s="203">
        <v>0</v>
      </c>
      <c r="AA309" s="203">
        <v>0</v>
      </c>
      <c r="AB309" s="203">
        <v>0</v>
      </c>
      <c r="AC309" s="203">
        <v>0</v>
      </c>
      <c r="AD309" s="203">
        <v>0</v>
      </c>
      <c r="AE309" s="208"/>
      <c r="AF309" s="203">
        <v>0</v>
      </c>
      <c r="AG309" s="203">
        <v>0</v>
      </c>
      <c r="AH309" s="203">
        <v>0</v>
      </c>
      <c r="AI309" s="203">
        <v>0</v>
      </c>
      <c r="AJ309" s="203">
        <v>0</v>
      </c>
      <c r="AK309" s="208"/>
      <c r="AL309" s="203">
        <v>0</v>
      </c>
      <c r="AM309" s="203">
        <v>0</v>
      </c>
      <c r="AN309" s="203">
        <v>0</v>
      </c>
      <c r="AO309" s="203">
        <v>0</v>
      </c>
      <c r="AP309" s="203">
        <v>0</v>
      </c>
      <c r="AQ309" s="208"/>
      <c r="AR309" s="203">
        <v>0</v>
      </c>
      <c r="AS309" s="203">
        <v>0</v>
      </c>
      <c r="AT309" s="203">
        <v>0</v>
      </c>
      <c r="AU309" s="203">
        <v>0</v>
      </c>
      <c r="AV309" s="203">
        <v>0</v>
      </c>
      <c r="AW309" s="208"/>
      <c r="AX309" s="203">
        <v>0</v>
      </c>
      <c r="AY309" s="203">
        <v>0</v>
      </c>
      <c r="AZ309" s="203">
        <v>0</v>
      </c>
      <c r="BA309" s="203">
        <v>0</v>
      </c>
      <c r="BB309" s="203">
        <v>0</v>
      </c>
      <c r="BC309" s="208"/>
      <c r="BD309" s="203">
        <v>0</v>
      </c>
      <c r="BE309" s="203">
        <v>0</v>
      </c>
      <c r="BF309" s="203">
        <v>0</v>
      </c>
      <c r="BG309" s="203">
        <v>0</v>
      </c>
      <c r="BH309" s="203">
        <v>0</v>
      </c>
      <c r="BI309" s="208"/>
      <c r="BJ309" s="203">
        <v>0</v>
      </c>
      <c r="BK309" s="203">
        <v>0</v>
      </c>
      <c r="BL309" s="203">
        <v>0</v>
      </c>
      <c r="BM309" s="203">
        <v>0</v>
      </c>
      <c r="BN309" s="203">
        <v>0</v>
      </c>
      <c r="BO309" s="208"/>
      <c r="BP309" s="203">
        <v>0</v>
      </c>
      <c r="BQ309" s="203">
        <v>0</v>
      </c>
      <c r="BR309" s="203">
        <v>0</v>
      </c>
      <c r="BS309" s="203">
        <v>0</v>
      </c>
      <c r="BT309" s="203">
        <v>0</v>
      </c>
      <c r="BU309" s="208"/>
      <c r="BV309" s="203">
        <v>0</v>
      </c>
      <c r="BW309" s="203">
        <v>0</v>
      </c>
      <c r="BX309" s="203">
        <v>0</v>
      </c>
      <c r="BY309" s="203">
        <v>0</v>
      </c>
      <c r="BZ309" s="203">
        <v>0</v>
      </c>
      <c r="CA309" s="208"/>
      <c r="CB309" s="203">
        <v>0</v>
      </c>
      <c r="CC309" s="203">
        <v>0</v>
      </c>
      <c r="CD309" s="203">
        <v>0</v>
      </c>
      <c r="CE309" s="203">
        <v>0</v>
      </c>
      <c r="CF309" s="203">
        <v>0</v>
      </c>
      <c r="CG309" s="208"/>
      <c r="CH309" s="203">
        <v>0</v>
      </c>
      <c r="CI309" s="203">
        <v>0</v>
      </c>
      <c r="CJ309" s="203">
        <v>0</v>
      </c>
      <c r="CK309" s="203">
        <v>0</v>
      </c>
      <c r="CL309" s="203">
        <v>0</v>
      </c>
      <c r="CM309" s="208"/>
    </row>
    <row r="310" spans="1:91" ht="12.75" customHeight="1" x14ac:dyDescent="0.2">
      <c r="A310" s="107" t="s">
        <v>105</v>
      </c>
      <c r="B310" s="203">
        <v>0</v>
      </c>
      <c r="C310" s="203">
        <v>0</v>
      </c>
      <c r="D310" s="203">
        <v>0</v>
      </c>
      <c r="E310" s="203">
        <v>0</v>
      </c>
      <c r="F310" s="203">
        <v>0</v>
      </c>
      <c r="G310" s="208"/>
      <c r="H310" s="203">
        <v>0</v>
      </c>
      <c r="I310" s="203">
        <v>0</v>
      </c>
      <c r="J310" s="203">
        <v>0</v>
      </c>
      <c r="K310" s="203">
        <v>0</v>
      </c>
      <c r="L310" s="203">
        <v>0</v>
      </c>
      <c r="M310" s="208"/>
      <c r="N310" s="203">
        <v>0</v>
      </c>
      <c r="O310" s="203">
        <v>0</v>
      </c>
      <c r="P310" s="203">
        <v>0</v>
      </c>
      <c r="Q310" s="203">
        <v>0</v>
      </c>
      <c r="R310" s="203">
        <v>0</v>
      </c>
      <c r="S310" s="208"/>
      <c r="T310" s="203">
        <v>0</v>
      </c>
      <c r="U310" s="203">
        <v>0</v>
      </c>
      <c r="V310" s="203">
        <v>0</v>
      </c>
      <c r="W310" s="203">
        <v>0</v>
      </c>
      <c r="X310" s="203">
        <v>0</v>
      </c>
      <c r="Y310" s="208"/>
      <c r="Z310" s="203">
        <v>0</v>
      </c>
      <c r="AA310" s="203">
        <v>0</v>
      </c>
      <c r="AB310" s="203">
        <v>0</v>
      </c>
      <c r="AC310" s="203">
        <v>0</v>
      </c>
      <c r="AD310" s="203">
        <v>0</v>
      </c>
      <c r="AE310" s="208"/>
      <c r="AF310" s="203">
        <v>0</v>
      </c>
      <c r="AG310" s="203">
        <v>0</v>
      </c>
      <c r="AH310" s="203">
        <v>0</v>
      </c>
      <c r="AI310" s="203">
        <v>0</v>
      </c>
      <c r="AJ310" s="203">
        <v>0</v>
      </c>
      <c r="AK310" s="208"/>
      <c r="AL310" s="203">
        <v>0</v>
      </c>
      <c r="AM310" s="203">
        <v>0</v>
      </c>
      <c r="AN310" s="203">
        <v>0</v>
      </c>
      <c r="AO310" s="203">
        <v>0</v>
      </c>
      <c r="AP310" s="203">
        <v>0</v>
      </c>
      <c r="AQ310" s="208"/>
      <c r="AR310" s="203">
        <v>0</v>
      </c>
      <c r="AS310" s="203">
        <v>0</v>
      </c>
      <c r="AT310" s="203">
        <v>0</v>
      </c>
      <c r="AU310" s="203">
        <v>0</v>
      </c>
      <c r="AV310" s="203">
        <v>0</v>
      </c>
      <c r="AW310" s="208"/>
      <c r="AX310" s="203">
        <v>0</v>
      </c>
      <c r="AY310" s="203">
        <v>0</v>
      </c>
      <c r="AZ310" s="203">
        <v>0</v>
      </c>
      <c r="BA310" s="203">
        <v>0</v>
      </c>
      <c r="BB310" s="203">
        <v>0</v>
      </c>
      <c r="BC310" s="208"/>
      <c r="BD310" s="203">
        <v>0</v>
      </c>
      <c r="BE310" s="203">
        <v>0</v>
      </c>
      <c r="BF310" s="203">
        <v>0</v>
      </c>
      <c r="BG310" s="203">
        <v>0</v>
      </c>
      <c r="BH310" s="203">
        <v>0</v>
      </c>
      <c r="BI310" s="208"/>
      <c r="BJ310" s="203">
        <v>0</v>
      </c>
      <c r="BK310" s="203">
        <v>0</v>
      </c>
      <c r="BL310" s="203">
        <v>0</v>
      </c>
      <c r="BM310" s="203">
        <v>0</v>
      </c>
      <c r="BN310" s="203">
        <v>0</v>
      </c>
      <c r="BO310" s="208"/>
      <c r="BP310" s="203">
        <v>0</v>
      </c>
      <c r="BQ310" s="203">
        <v>0</v>
      </c>
      <c r="BR310" s="203">
        <v>0</v>
      </c>
      <c r="BS310" s="203">
        <v>0</v>
      </c>
      <c r="BT310" s="203">
        <v>0</v>
      </c>
      <c r="BU310" s="208"/>
      <c r="BV310" s="203">
        <v>0</v>
      </c>
      <c r="BW310" s="203">
        <v>0</v>
      </c>
      <c r="BX310" s="203">
        <v>0</v>
      </c>
      <c r="BY310" s="203">
        <v>0</v>
      </c>
      <c r="BZ310" s="203">
        <v>0</v>
      </c>
      <c r="CA310" s="208"/>
      <c r="CB310" s="203">
        <v>0</v>
      </c>
      <c r="CC310" s="203">
        <v>0</v>
      </c>
      <c r="CD310" s="203">
        <v>0</v>
      </c>
      <c r="CE310" s="203">
        <v>0</v>
      </c>
      <c r="CF310" s="203">
        <v>0</v>
      </c>
      <c r="CG310" s="208"/>
      <c r="CH310" s="203">
        <v>0</v>
      </c>
      <c r="CI310" s="203">
        <v>0</v>
      </c>
      <c r="CJ310" s="203">
        <v>0</v>
      </c>
      <c r="CK310" s="203">
        <v>0</v>
      </c>
      <c r="CL310" s="203">
        <v>0</v>
      </c>
      <c r="CM310" s="208"/>
    </row>
    <row r="311" spans="1:91" ht="12.75" customHeight="1" x14ac:dyDescent="0.2">
      <c r="A311" s="107" t="s">
        <v>106</v>
      </c>
      <c r="B311" s="203">
        <v>0</v>
      </c>
      <c r="C311" s="203">
        <v>0</v>
      </c>
      <c r="D311" s="203">
        <v>0</v>
      </c>
      <c r="E311" s="203">
        <v>0</v>
      </c>
      <c r="F311" s="203">
        <v>0</v>
      </c>
      <c r="G311" s="208"/>
      <c r="H311" s="203">
        <v>0</v>
      </c>
      <c r="I311" s="203">
        <v>0</v>
      </c>
      <c r="J311" s="203">
        <v>0</v>
      </c>
      <c r="K311" s="203">
        <v>0</v>
      </c>
      <c r="L311" s="203">
        <v>0</v>
      </c>
      <c r="M311" s="208"/>
      <c r="N311" s="203">
        <v>0</v>
      </c>
      <c r="O311" s="203">
        <v>0</v>
      </c>
      <c r="P311" s="203">
        <v>0</v>
      </c>
      <c r="Q311" s="203">
        <v>0</v>
      </c>
      <c r="R311" s="203">
        <v>0</v>
      </c>
      <c r="S311" s="208"/>
      <c r="T311" s="203">
        <v>0</v>
      </c>
      <c r="U311" s="203">
        <v>0</v>
      </c>
      <c r="V311" s="203">
        <v>0</v>
      </c>
      <c r="W311" s="203">
        <v>0</v>
      </c>
      <c r="X311" s="203">
        <v>0</v>
      </c>
      <c r="Y311" s="208"/>
      <c r="Z311" s="203">
        <v>0</v>
      </c>
      <c r="AA311" s="203">
        <v>0</v>
      </c>
      <c r="AB311" s="203">
        <v>0</v>
      </c>
      <c r="AC311" s="203">
        <v>0</v>
      </c>
      <c r="AD311" s="203">
        <v>0</v>
      </c>
      <c r="AE311" s="208"/>
      <c r="AF311" s="203">
        <v>0</v>
      </c>
      <c r="AG311" s="203">
        <v>0</v>
      </c>
      <c r="AH311" s="203">
        <v>0</v>
      </c>
      <c r="AI311" s="203">
        <v>0</v>
      </c>
      <c r="AJ311" s="203">
        <v>0</v>
      </c>
      <c r="AK311" s="208"/>
      <c r="AL311" s="203">
        <v>0</v>
      </c>
      <c r="AM311" s="203">
        <v>0</v>
      </c>
      <c r="AN311" s="203">
        <v>0</v>
      </c>
      <c r="AO311" s="203">
        <v>0</v>
      </c>
      <c r="AP311" s="203">
        <v>0</v>
      </c>
      <c r="AQ311" s="208"/>
      <c r="AR311" s="203">
        <v>0</v>
      </c>
      <c r="AS311" s="203">
        <v>0</v>
      </c>
      <c r="AT311" s="203">
        <v>0</v>
      </c>
      <c r="AU311" s="203">
        <v>0</v>
      </c>
      <c r="AV311" s="203">
        <v>0</v>
      </c>
      <c r="AW311" s="208"/>
      <c r="AX311" s="203">
        <v>0</v>
      </c>
      <c r="AY311" s="203">
        <v>0</v>
      </c>
      <c r="AZ311" s="203">
        <v>0</v>
      </c>
      <c r="BA311" s="203">
        <v>0</v>
      </c>
      <c r="BB311" s="203">
        <v>0</v>
      </c>
      <c r="BC311" s="208"/>
      <c r="BD311" s="203">
        <v>0</v>
      </c>
      <c r="BE311" s="203">
        <v>0</v>
      </c>
      <c r="BF311" s="203">
        <v>0</v>
      </c>
      <c r="BG311" s="203">
        <v>0</v>
      </c>
      <c r="BH311" s="203">
        <v>0</v>
      </c>
      <c r="BI311" s="208"/>
      <c r="BJ311" s="203">
        <v>0</v>
      </c>
      <c r="BK311" s="203">
        <v>0</v>
      </c>
      <c r="BL311" s="203">
        <v>0</v>
      </c>
      <c r="BM311" s="203">
        <v>0</v>
      </c>
      <c r="BN311" s="203">
        <v>0</v>
      </c>
      <c r="BO311" s="208"/>
      <c r="BP311" s="203">
        <v>0</v>
      </c>
      <c r="BQ311" s="203">
        <v>0</v>
      </c>
      <c r="BR311" s="203">
        <v>0</v>
      </c>
      <c r="BS311" s="203">
        <v>0</v>
      </c>
      <c r="BT311" s="203">
        <v>0</v>
      </c>
      <c r="BU311" s="208"/>
      <c r="BV311" s="203">
        <v>0</v>
      </c>
      <c r="BW311" s="203">
        <v>0</v>
      </c>
      <c r="BX311" s="203">
        <v>0</v>
      </c>
      <c r="BY311" s="203">
        <v>0</v>
      </c>
      <c r="BZ311" s="203">
        <v>0</v>
      </c>
      <c r="CA311" s="208"/>
      <c r="CB311" s="203">
        <v>0</v>
      </c>
      <c r="CC311" s="203">
        <v>0</v>
      </c>
      <c r="CD311" s="203">
        <v>0</v>
      </c>
      <c r="CE311" s="203">
        <v>0</v>
      </c>
      <c r="CF311" s="203">
        <v>0</v>
      </c>
      <c r="CG311" s="208"/>
      <c r="CH311" s="203">
        <v>0</v>
      </c>
      <c r="CI311" s="203">
        <v>0</v>
      </c>
      <c r="CJ311" s="203">
        <v>0</v>
      </c>
      <c r="CK311" s="203">
        <v>0</v>
      </c>
      <c r="CL311" s="203">
        <v>0</v>
      </c>
      <c r="CM311" s="208"/>
    </row>
    <row r="312" spans="1:91" ht="12.75" customHeight="1" x14ac:dyDescent="0.2">
      <c r="A312" s="107" t="s">
        <v>107</v>
      </c>
      <c r="B312" s="203">
        <v>0</v>
      </c>
      <c r="C312" s="203">
        <v>0</v>
      </c>
      <c r="D312" s="203">
        <v>0</v>
      </c>
      <c r="E312" s="203">
        <v>0</v>
      </c>
      <c r="F312" s="203">
        <v>0</v>
      </c>
      <c r="G312" s="208"/>
      <c r="H312" s="203">
        <v>0</v>
      </c>
      <c r="I312" s="203">
        <v>0</v>
      </c>
      <c r="J312" s="203">
        <v>0</v>
      </c>
      <c r="K312" s="203">
        <v>0</v>
      </c>
      <c r="L312" s="203">
        <v>0</v>
      </c>
      <c r="M312" s="208"/>
      <c r="N312" s="203">
        <v>0</v>
      </c>
      <c r="O312" s="203">
        <v>0</v>
      </c>
      <c r="P312" s="203">
        <v>0</v>
      </c>
      <c r="Q312" s="203">
        <v>0</v>
      </c>
      <c r="R312" s="203">
        <v>0</v>
      </c>
      <c r="S312" s="208"/>
      <c r="T312" s="203">
        <v>0</v>
      </c>
      <c r="U312" s="203">
        <v>0</v>
      </c>
      <c r="V312" s="203">
        <v>0</v>
      </c>
      <c r="W312" s="203">
        <v>0</v>
      </c>
      <c r="X312" s="203">
        <v>0</v>
      </c>
      <c r="Y312" s="208"/>
      <c r="Z312" s="203">
        <v>0</v>
      </c>
      <c r="AA312" s="203">
        <v>0</v>
      </c>
      <c r="AB312" s="203">
        <v>0</v>
      </c>
      <c r="AC312" s="203">
        <v>0</v>
      </c>
      <c r="AD312" s="203">
        <v>0</v>
      </c>
      <c r="AE312" s="208"/>
      <c r="AF312" s="203">
        <v>0</v>
      </c>
      <c r="AG312" s="203">
        <v>0</v>
      </c>
      <c r="AH312" s="203">
        <v>0</v>
      </c>
      <c r="AI312" s="203">
        <v>0</v>
      </c>
      <c r="AJ312" s="203">
        <v>0</v>
      </c>
      <c r="AK312" s="208"/>
      <c r="AL312" s="203">
        <v>0</v>
      </c>
      <c r="AM312" s="203">
        <v>0</v>
      </c>
      <c r="AN312" s="203">
        <v>0</v>
      </c>
      <c r="AO312" s="203">
        <v>0</v>
      </c>
      <c r="AP312" s="203">
        <v>0</v>
      </c>
      <c r="AQ312" s="208"/>
      <c r="AR312" s="203">
        <v>0</v>
      </c>
      <c r="AS312" s="203">
        <v>0</v>
      </c>
      <c r="AT312" s="203">
        <v>0</v>
      </c>
      <c r="AU312" s="203">
        <v>0</v>
      </c>
      <c r="AV312" s="203">
        <v>0</v>
      </c>
      <c r="AW312" s="208"/>
      <c r="AX312" s="203">
        <v>0</v>
      </c>
      <c r="AY312" s="203">
        <v>0</v>
      </c>
      <c r="AZ312" s="203">
        <v>0</v>
      </c>
      <c r="BA312" s="203">
        <v>0</v>
      </c>
      <c r="BB312" s="203">
        <v>0</v>
      </c>
      <c r="BC312" s="208"/>
      <c r="BD312" s="203">
        <v>0</v>
      </c>
      <c r="BE312" s="203">
        <v>0</v>
      </c>
      <c r="BF312" s="203">
        <v>0</v>
      </c>
      <c r="BG312" s="203">
        <v>0</v>
      </c>
      <c r="BH312" s="203">
        <v>0</v>
      </c>
      <c r="BI312" s="208"/>
      <c r="BJ312" s="203">
        <v>0</v>
      </c>
      <c r="BK312" s="203">
        <v>0</v>
      </c>
      <c r="BL312" s="203">
        <v>0</v>
      </c>
      <c r="BM312" s="203">
        <v>0</v>
      </c>
      <c r="BN312" s="203">
        <v>0</v>
      </c>
      <c r="BO312" s="208"/>
      <c r="BP312" s="203">
        <v>0</v>
      </c>
      <c r="BQ312" s="203">
        <v>0</v>
      </c>
      <c r="BR312" s="203">
        <v>0</v>
      </c>
      <c r="BS312" s="203">
        <v>0</v>
      </c>
      <c r="BT312" s="203">
        <v>0</v>
      </c>
      <c r="BU312" s="208"/>
      <c r="BV312" s="203">
        <v>0</v>
      </c>
      <c r="BW312" s="203">
        <v>0</v>
      </c>
      <c r="BX312" s="203">
        <v>0</v>
      </c>
      <c r="BY312" s="203">
        <v>0</v>
      </c>
      <c r="BZ312" s="203">
        <v>0</v>
      </c>
      <c r="CA312" s="208"/>
      <c r="CB312" s="203">
        <v>0</v>
      </c>
      <c r="CC312" s="203">
        <v>0</v>
      </c>
      <c r="CD312" s="203">
        <v>0</v>
      </c>
      <c r="CE312" s="203">
        <v>0</v>
      </c>
      <c r="CF312" s="203">
        <v>0</v>
      </c>
      <c r="CG312" s="208"/>
      <c r="CH312" s="203">
        <v>0</v>
      </c>
      <c r="CI312" s="203">
        <v>0</v>
      </c>
      <c r="CJ312" s="203">
        <v>0</v>
      </c>
      <c r="CK312" s="203">
        <v>0</v>
      </c>
      <c r="CL312" s="203">
        <v>0</v>
      </c>
      <c r="CM312" s="208"/>
    </row>
    <row r="313" spans="1:91" ht="12.75" customHeight="1" x14ac:dyDescent="0.2">
      <c r="A313" s="107" t="s">
        <v>108</v>
      </c>
      <c r="B313" s="203">
        <v>0</v>
      </c>
      <c r="C313" s="203">
        <v>0</v>
      </c>
      <c r="D313" s="203">
        <v>0</v>
      </c>
      <c r="E313" s="203">
        <v>0</v>
      </c>
      <c r="F313" s="203">
        <v>0</v>
      </c>
      <c r="G313" s="208"/>
      <c r="H313" s="203">
        <v>0</v>
      </c>
      <c r="I313" s="203">
        <v>0</v>
      </c>
      <c r="J313" s="203">
        <v>0</v>
      </c>
      <c r="K313" s="203">
        <v>0</v>
      </c>
      <c r="L313" s="203">
        <v>0</v>
      </c>
      <c r="M313" s="208"/>
      <c r="N313" s="203">
        <v>0</v>
      </c>
      <c r="O313" s="203">
        <v>0</v>
      </c>
      <c r="P313" s="203">
        <v>0</v>
      </c>
      <c r="Q313" s="203">
        <v>0</v>
      </c>
      <c r="R313" s="203">
        <v>0</v>
      </c>
      <c r="S313" s="208"/>
      <c r="T313" s="203">
        <v>0</v>
      </c>
      <c r="U313" s="203">
        <v>0</v>
      </c>
      <c r="V313" s="203">
        <v>0</v>
      </c>
      <c r="W313" s="203">
        <v>0</v>
      </c>
      <c r="X313" s="203">
        <v>0</v>
      </c>
      <c r="Y313" s="208"/>
      <c r="Z313" s="203">
        <v>0</v>
      </c>
      <c r="AA313" s="203">
        <v>0</v>
      </c>
      <c r="AB313" s="203">
        <v>0</v>
      </c>
      <c r="AC313" s="203">
        <v>0</v>
      </c>
      <c r="AD313" s="203">
        <v>0</v>
      </c>
      <c r="AE313" s="208"/>
      <c r="AF313" s="203">
        <v>0</v>
      </c>
      <c r="AG313" s="203">
        <v>0</v>
      </c>
      <c r="AH313" s="203">
        <v>0</v>
      </c>
      <c r="AI313" s="203">
        <v>0</v>
      </c>
      <c r="AJ313" s="203">
        <v>0</v>
      </c>
      <c r="AK313" s="208"/>
      <c r="AL313" s="203">
        <v>0</v>
      </c>
      <c r="AM313" s="203">
        <v>0</v>
      </c>
      <c r="AN313" s="203">
        <v>0</v>
      </c>
      <c r="AO313" s="203">
        <v>0</v>
      </c>
      <c r="AP313" s="203">
        <v>0</v>
      </c>
      <c r="AQ313" s="208"/>
      <c r="AR313" s="203">
        <v>0</v>
      </c>
      <c r="AS313" s="203">
        <v>0</v>
      </c>
      <c r="AT313" s="203">
        <v>0</v>
      </c>
      <c r="AU313" s="203">
        <v>0</v>
      </c>
      <c r="AV313" s="203">
        <v>0</v>
      </c>
      <c r="AW313" s="208"/>
      <c r="AX313" s="203">
        <v>0</v>
      </c>
      <c r="AY313" s="203">
        <v>0</v>
      </c>
      <c r="AZ313" s="203">
        <v>0</v>
      </c>
      <c r="BA313" s="203">
        <v>0</v>
      </c>
      <c r="BB313" s="203">
        <v>0</v>
      </c>
      <c r="BC313" s="208"/>
      <c r="BD313" s="203">
        <v>0</v>
      </c>
      <c r="BE313" s="203">
        <v>0</v>
      </c>
      <c r="BF313" s="203">
        <v>0</v>
      </c>
      <c r="BG313" s="203">
        <v>0</v>
      </c>
      <c r="BH313" s="203">
        <v>0</v>
      </c>
      <c r="BI313" s="208"/>
      <c r="BJ313" s="203">
        <v>0</v>
      </c>
      <c r="BK313" s="203">
        <v>0</v>
      </c>
      <c r="BL313" s="203">
        <v>0</v>
      </c>
      <c r="BM313" s="203">
        <v>0</v>
      </c>
      <c r="BN313" s="203">
        <v>0</v>
      </c>
      <c r="BO313" s="208"/>
      <c r="BP313" s="203">
        <v>0</v>
      </c>
      <c r="BQ313" s="203">
        <v>0</v>
      </c>
      <c r="BR313" s="203">
        <v>0</v>
      </c>
      <c r="BS313" s="203">
        <v>0</v>
      </c>
      <c r="BT313" s="203">
        <v>0</v>
      </c>
      <c r="BU313" s="208"/>
      <c r="BV313" s="203">
        <v>0</v>
      </c>
      <c r="BW313" s="203">
        <v>0</v>
      </c>
      <c r="BX313" s="203">
        <v>0</v>
      </c>
      <c r="BY313" s="203">
        <v>0</v>
      </c>
      <c r="BZ313" s="203">
        <v>0</v>
      </c>
      <c r="CA313" s="208"/>
      <c r="CB313" s="203">
        <v>0</v>
      </c>
      <c r="CC313" s="203">
        <v>0</v>
      </c>
      <c r="CD313" s="203">
        <v>0</v>
      </c>
      <c r="CE313" s="203">
        <v>0</v>
      </c>
      <c r="CF313" s="203">
        <v>0</v>
      </c>
      <c r="CG313" s="208"/>
      <c r="CH313" s="203">
        <v>0</v>
      </c>
      <c r="CI313" s="203">
        <v>0</v>
      </c>
      <c r="CJ313" s="203">
        <v>0</v>
      </c>
      <c r="CK313" s="203">
        <v>0</v>
      </c>
      <c r="CL313" s="203">
        <v>0</v>
      </c>
      <c r="CM313" s="208"/>
    </row>
    <row r="314" spans="1:91" ht="12.75" customHeight="1" x14ac:dyDescent="0.2">
      <c r="A314" s="107" t="s">
        <v>109</v>
      </c>
      <c r="B314" s="203">
        <v>0</v>
      </c>
      <c r="C314" s="203">
        <v>0</v>
      </c>
      <c r="D314" s="203">
        <v>0</v>
      </c>
      <c r="E314" s="203">
        <v>0</v>
      </c>
      <c r="F314" s="203">
        <v>0</v>
      </c>
      <c r="G314" s="208"/>
      <c r="H314" s="203">
        <v>0</v>
      </c>
      <c r="I314" s="203">
        <v>0</v>
      </c>
      <c r="J314" s="203">
        <v>0</v>
      </c>
      <c r="K314" s="203">
        <v>0</v>
      </c>
      <c r="L314" s="203">
        <v>0</v>
      </c>
      <c r="M314" s="208"/>
      <c r="N314" s="203">
        <v>0</v>
      </c>
      <c r="O314" s="203">
        <v>0</v>
      </c>
      <c r="P314" s="203">
        <v>0</v>
      </c>
      <c r="Q314" s="203">
        <v>0</v>
      </c>
      <c r="R314" s="203">
        <v>0</v>
      </c>
      <c r="S314" s="208"/>
      <c r="T314" s="203">
        <v>0</v>
      </c>
      <c r="U314" s="203">
        <v>0</v>
      </c>
      <c r="V314" s="203">
        <v>0</v>
      </c>
      <c r="W314" s="203">
        <v>0</v>
      </c>
      <c r="X314" s="203">
        <v>0</v>
      </c>
      <c r="Y314" s="208"/>
      <c r="Z314" s="203">
        <v>0</v>
      </c>
      <c r="AA314" s="203">
        <v>0</v>
      </c>
      <c r="AB314" s="203">
        <v>0</v>
      </c>
      <c r="AC314" s="203">
        <v>0</v>
      </c>
      <c r="AD314" s="203">
        <v>0</v>
      </c>
      <c r="AE314" s="208"/>
      <c r="AF314" s="203">
        <v>0</v>
      </c>
      <c r="AG314" s="203">
        <v>0</v>
      </c>
      <c r="AH314" s="203">
        <v>0</v>
      </c>
      <c r="AI314" s="203">
        <v>0</v>
      </c>
      <c r="AJ314" s="203">
        <v>0</v>
      </c>
      <c r="AK314" s="208"/>
      <c r="AL314" s="203">
        <v>0</v>
      </c>
      <c r="AM314" s="203">
        <v>0</v>
      </c>
      <c r="AN314" s="203">
        <v>0</v>
      </c>
      <c r="AO314" s="203">
        <v>0</v>
      </c>
      <c r="AP314" s="203">
        <v>0</v>
      </c>
      <c r="AQ314" s="208"/>
      <c r="AR314" s="203">
        <v>0</v>
      </c>
      <c r="AS314" s="203">
        <v>0</v>
      </c>
      <c r="AT314" s="203">
        <v>0</v>
      </c>
      <c r="AU314" s="203">
        <v>0</v>
      </c>
      <c r="AV314" s="203">
        <v>0</v>
      </c>
      <c r="AW314" s="208"/>
      <c r="AX314" s="203">
        <v>0</v>
      </c>
      <c r="AY314" s="203">
        <v>0</v>
      </c>
      <c r="AZ314" s="203">
        <v>0</v>
      </c>
      <c r="BA314" s="203">
        <v>0</v>
      </c>
      <c r="BB314" s="203">
        <v>0</v>
      </c>
      <c r="BC314" s="208"/>
      <c r="BD314" s="203">
        <v>0</v>
      </c>
      <c r="BE314" s="203">
        <v>0</v>
      </c>
      <c r="BF314" s="203">
        <v>0</v>
      </c>
      <c r="BG314" s="203">
        <v>0</v>
      </c>
      <c r="BH314" s="203">
        <v>0</v>
      </c>
      <c r="BI314" s="208"/>
      <c r="BJ314" s="203">
        <v>0</v>
      </c>
      <c r="BK314" s="203">
        <v>0</v>
      </c>
      <c r="BL314" s="203">
        <v>0</v>
      </c>
      <c r="BM314" s="203">
        <v>0</v>
      </c>
      <c r="BN314" s="203">
        <v>0</v>
      </c>
      <c r="BO314" s="208"/>
      <c r="BP314" s="203">
        <v>0</v>
      </c>
      <c r="BQ314" s="203">
        <v>0</v>
      </c>
      <c r="BR314" s="203">
        <v>0</v>
      </c>
      <c r="BS314" s="203">
        <v>0</v>
      </c>
      <c r="BT314" s="203">
        <v>0</v>
      </c>
      <c r="BU314" s="208"/>
      <c r="BV314" s="203">
        <v>0</v>
      </c>
      <c r="BW314" s="203">
        <v>0</v>
      </c>
      <c r="BX314" s="203">
        <v>0</v>
      </c>
      <c r="BY314" s="203">
        <v>0</v>
      </c>
      <c r="BZ314" s="203">
        <v>0</v>
      </c>
      <c r="CA314" s="208"/>
      <c r="CB314" s="203">
        <v>0</v>
      </c>
      <c r="CC314" s="203">
        <v>0</v>
      </c>
      <c r="CD314" s="203">
        <v>0</v>
      </c>
      <c r="CE314" s="203">
        <v>0</v>
      </c>
      <c r="CF314" s="203">
        <v>0</v>
      </c>
      <c r="CG314" s="208"/>
      <c r="CH314" s="203">
        <v>0</v>
      </c>
      <c r="CI314" s="203">
        <v>0</v>
      </c>
      <c r="CJ314" s="203">
        <v>0</v>
      </c>
      <c r="CK314" s="203">
        <v>0</v>
      </c>
      <c r="CL314" s="203">
        <v>0</v>
      </c>
      <c r="CM314" s="208"/>
    </row>
    <row r="315" spans="1:91" ht="12.75" customHeight="1" x14ac:dyDescent="0.2">
      <c r="A315" s="107" t="s">
        <v>110</v>
      </c>
      <c r="B315" s="203">
        <v>0</v>
      </c>
      <c r="C315" s="203">
        <v>0</v>
      </c>
      <c r="D315" s="203">
        <v>0</v>
      </c>
      <c r="E315" s="203">
        <v>0</v>
      </c>
      <c r="F315" s="203">
        <v>0</v>
      </c>
      <c r="G315" s="208"/>
      <c r="H315" s="203">
        <v>0</v>
      </c>
      <c r="I315" s="203">
        <v>0</v>
      </c>
      <c r="J315" s="203">
        <v>0</v>
      </c>
      <c r="K315" s="203">
        <v>0</v>
      </c>
      <c r="L315" s="203">
        <v>0</v>
      </c>
      <c r="M315" s="208"/>
      <c r="N315" s="203">
        <v>0</v>
      </c>
      <c r="O315" s="203">
        <v>0</v>
      </c>
      <c r="P315" s="203">
        <v>0</v>
      </c>
      <c r="Q315" s="203">
        <v>0</v>
      </c>
      <c r="R315" s="203">
        <v>0</v>
      </c>
      <c r="S315" s="208"/>
      <c r="T315" s="203">
        <v>0</v>
      </c>
      <c r="U315" s="203">
        <v>0</v>
      </c>
      <c r="V315" s="203">
        <v>0</v>
      </c>
      <c r="W315" s="203">
        <v>0</v>
      </c>
      <c r="X315" s="203">
        <v>0</v>
      </c>
      <c r="Y315" s="208"/>
      <c r="Z315" s="203">
        <v>0</v>
      </c>
      <c r="AA315" s="203">
        <v>0</v>
      </c>
      <c r="AB315" s="203">
        <v>0</v>
      </c>
      <c r="AC315" s="203">
        <v>0</v>
      </c>
      <c r="AD315" s="203">
        <v>0</v>
      </c>
      <c r="AE315" s="208"/>
      <c r="AF315" s="203">
        <v>0</v>
      </c>
      <c r="AG315" s="203">
        <v>0</v>
      </c>
      <c r="AH315" s="203">
        <v>0</v>
      </c>
      <c r="AI315" s="203">
        <v>0</v>
      </c>
      <c r="AJ315" s="203">
        <v>0</v>
      </c>
      <c r="AK315" s="208"/>
      <c r="AL315" s="203">
        <v>0</v>
      </c>
      <c r="AM315" s="203">
        <v>0</v>
      </c>
      <c r="AN315" s="203">
        <v>0</v>
      </c>
      <c r="AO315" s="203">
        <v>0</v>
      </c>
      <c r="AP315" s="203">
        <v>0</v>
      </c>
      <c r="AQ315" s="208"/>
      <c r="AR315" s="203">
        <v>0</v>
      </c>
      <c r="AS315" s="203">
        <v>0</v>
      </c>
      <c r="AT315" s="203">
        <v>0</v>
      </c>
      <c r="AU315" s="203">
        <v>0</v>
      </c>
      <c r="AV315" s="203">
        <v>0</v>
      </c>
      <c r="AW315" s="208"/>
      <c r="AX315" s="203">
        <v>0</v>
      </c>
      <c r="AY315" s="203">
        <v>0</v>
      </c>
      <c r="AZ315" s="203">
        <v>0</v>
      </c>
      <c r="BA315" s="203">
        <v>0</v>
      </c>
      <c r="BB315" s="203">
        <v>0</v>
      </c>
      <c r="BC315" s="208"/>
      <c r="BD315" s="203">
        <v>0</v>
      </c>
      <c r="BE315" s="203">
        <v>0</v>
      </c>
      <c r="BF315" s="203">
        <v>0</v>
      </c>
      <c r="BG315" s="203">
        <v>0</v>
      </c>
      <c r="BH315" s="203">
        <v>0</v>
      </c>
      <c r="BI315" s="208"/>
      <c r="BJ315" s="203">
        <v>0</v>
      </c>
      <c r="BK315" s="203">
        <v>0</v>
      </c>
      <c r="BL315" s="203">
        <v>0</v>
      </c>
      <c r="BM315" s="203">
        <v>0</v>
      </c>
      <c r="BN315" s="203">
        <v>0</v>
      </c>
      <c r="BO315" s="208"/>
      <c r="BP315" s="203">
        <v>0</v>
      </c>
      <c r="BQ315" s="203">
        <v>0</v>
      </c>
      <c r="BR315" s="203">
        <v>0</v>
      </c>
      <c r="BS315" s="203">
        <v>0</v>
      </c>
      <c r="BT315" s="203">
        <v>0</v>
      </c>
      <c r="BU315" s="208"/>
      <c r="BV315" s="203">
        <v>0</v>
      </c>
      <c r="BW315" s="203">
        <v>0</v>
      </c>
      <c r="BX315" s="203">
        <v>0</v>
      </c>
      <c r="BY315" s="203">
        <v>0</v>
      </c>
      <c r="BZ315" s="203">
        <v>0</v>
      </c>
      <c r="CA315" s="208"/>
      <c r="CB315" s="203">
        <v>0</v>
      </c>
      <c r="CC315" s="203">
        <v>0</v>
      </c>
      <c r="CD315" s="203">
        <v>0</v>
      </c>
      <c r="CE315" s="203">
        <v>0</v>
      </c>
      <c r="CF315" s="203">
        <v>0</v>
      </c>
      <c r="CG315" s="208"/>
      <c r="CH315" s="203">
        <v>0</v>
      </c>
      <c r="CI315" s="203">
        <v>0</v>
      </c>
      <c r="CJ315" s="203">
        <v>0</v>
      </c>
      <c r="CK315" s="203">
        <v>0</v>
      </c>
      <c r="CL315" s="203">
        <v>0</v>
      </c>
      <c r="CM315" s="208"/>
    </row>
    <row r="316" spans="1:91" ht="12.75" customHeight="1" x14ac:dyDescent="0.2">
      <c r="A316" s="107" t="s">
        <v>111</v>
      </c>
      <c r="B316" s="203">
        <v>0</v>
      </c>
      <c r="C316" s="203">
        <v>0</v>
      </c>
      <c r="D316" s="203">
        <v>0</v>
      </c>
      <c r="E316" s="203">
        <v>0</v>
      </c>
      <c r="F316" s="203">
        <v>0</v>
      </c>
      <c r="G316" s="208"/>
      <c r="H316" s="203">
        <v>0</v>
      </c>
      <c r="I316" s="203">
        <v>0</v>
      </c>
      <c r="J316" s="203">
        <v>0</v>
      </c>
      <c r="K316" s="203">
        <v>0</v>
      </c>
      <c r="L316" s="203">
        <v>0</v>
      </c>
      <c r="M316" s="208"/>
      <c r="N316" s="203">
        <v>0</v>
      </c>
      <c r="O316" s="203">
        <v>0</v>
      </c>
      <c r="P316" s="203">
        <v>0</v>
      </c>
      <c r="Q316" s="203">
        <v>0</v>
      </c>
      <c r="R316" s="203">
        <v>0</v>
      </c>
      <c r="S316" s="208"/>
      <c r="T316" s="203">
        <v>0</v>
      </c>
      <c r="U316" s="203">
        <v>0</v>
      </c>
      <c r="V316" s="203">
        <v>0</v>
      </c>
      <c r="W316" s="203">
        <v>0</v>
      </c>
      <c r="X316" s="203">
        <v>0</v>
      </c>
      <c r="Y316" s="208"/>
      <c r="Z316" s="203">
        <v>0</v>
      </c>
      <c r="AA316" s="203">
        <v>0</v>
      </c>
      <c r="AB316" s="203">
        <v>0</v>
      </c>
      <c r="AC316" s="203">
        <v>0</v>
      </c>
      <c r="AD316" s="203">
        <v>0</v>
      </c>
      <c r="AE316" s="208"/>
      <c r="AF316" s="203">
        <v>0</v>
      </c>
      <c r="AG316" s="203">
        <v>0</v>
      </c>
      <c r="AH316" s="203">
        <v>0</v>
      </c>
      <c r="AI316" s="203">
        <v>0</v>
      </c>
      <c r="AJ316" s="203">
        <v>0</v>
      </c>
      <c r="AK316" s="208"/>
      <c r="AL316" s="203">
        <v>0</v>
      </c>
      <c r="AM316" s="203">
        <v>0</v>
      </c>
      <c r="AN316" s="203">
        <v>0</v>
      </c>
      <c r="AO316" s="203">
        <v>0</v>
      </c>
      <c r="AP316" s="203">
        <v>0</v>
      </c>
      <c r="AQ316" s="208"/>
      <c r="AR316" s="203">
        <v>0</v>
      </c>
      <c r="AS316" s="203">
        <v>0</v>
      </c>
      <c r="AT316" s="203">
        <v>0</v>
      </c>
      <c r="AU316" s="203">
        <v>0</v>
      </c>
      <c r="AV316" s="203">
        <v>0</v>
      </c>
      <c r="AW316" s="208"/>
      <c r="AX316" s="203">
        <v>0</v>
      </c>
      <c r="AY316" s="203">
        <v>0</v>
      </c>
      <c r="AZ316" s="203">
        <v>0</v>
      </c>
      <c r="BA316" s="203">
        <v>0</v>
      </c>
      <c r="BB316" s="203">
        <v>0</v>
      </c>
      <c r="BC316" s="208"/>
      <c r="BD316" s="203">
        <v>0</v>
      </c>
      <c r="BE316" s="203">
        <v>0</v>
      </c>
      <c r="BF316" s="203">
        <v>0</v>
      </c>
      <c r="BG316" s="203">
        <v>0</v>
      </c>
      <c r="BH316" s="203">
        <v>0</v>
      </c>
      <c r="BI316" s="208"/>
      <c r="BJ316" s="203">
        <v>0</v>
      </c>
      <c r="BK316" s="203">
        <v>0</v>
      </c>
      <c r="BL316" s="203">
        <v>0</v>
      </c>
      <c r="BM316" s="203">
        <v>0</v>
      </c>
      <c r="BN316" s="203">
        <v>0</v>
      </c>
      <c r="BO316" s="208"/>
      <c r="BP316" s="203">
        <v>0</v>
      </c>
      <c r="BQ316" s="203">
        <v>0</v>
      </c>
      <c r="BR316" s="203">
        <v>0</v>
      </c>
      <c r="BS316" s="203">
        <v>0</v>
      </c>
      <c r="BT316" s="203">
        <v>0</v>
      </c>
      <c r="BU316" s="208"/>
      <c r="BV316" s="203">
        <v>0</v>
      </c>
      <c r="BW316" s="203">
        <v>0</v>
      </c>
      <c r="BX316" s="203">
        <v>0</v>
      </c>
      <c r="BY316" s="203">
        <v>0</v>
      </c>
      <c r="BZ316" s="203">
        <v>0</v>
      </c>
      <c r="CA316" s="208"/>
      <c r="CB316" s="203">
        <v>0</v>
      </c>
      <c r="CC316" s="203">
        <v>0</v>
      </c>
      <c r="CD316" s="203">
        <v>0</v>
      </c>
      <c r="CE316" s="203">
        <v>0</v>
      </c>
      <c r="CF316" s="203">
        <v>0</v>
      </c>
      <c r="CG316" s="208"/>
      <c r="CH316" s="203">
        <v>0</v>
      </c>
      <c r="CI316" s="203">
        <v>0</v>
      </c>
      <c r="CJ316" s="203">
        <v>0</v>
      </c>
      <c r="CK316" s="203">
        <v>0</v>
      </c>
      <c r="CL316" s="203">
        <v>0</v>
      </c>
      <c r="CM316" s="208"/>
    </row>
    <row r="317" spans="1:91" ht="12.75" customHeight="1" x14ac:dyDescent="0.2">
      <c r="A317" s="107" t="s">
        <v>132</v>
      </c>
      <c r="B317" s="203">
        <v>0</v>
      </c>
      <c r="C317" s="203">
        <v>0</v>
      </c>
      <c r="D317" s="203">
        <v>0</v>
      </c>
      <c r="E317" s="203">
        <v>0</v>
      </c>
      <c r="F317" s="203">
        <v>0</v>
      </c>
      <c r="G317" s="208"/>
      <c r="H317" s="203">
        <v>0</v>
      </c>
      <c r="I317" s="203">
        <v>0</v>
      </c>
      <c r="J317" s="203">
        <v>0</v>
      </c>
      <c r="K317" s="203">
        <v>0</v>
      </c>
      <c r="L317" s="203">
        <v>0</v>
      </c>
      <c r="M317" s="208"/>
      <c r="N317" s="203">
        <v>0</v>
      </c>
      <c r="O317" s="203">
        <v>0</v>
      </c>
      <c r="P317" s="203">
        <v>0</v>
      </c>
      <c r="Q317" s="203">
        <v>0</v>
      </c>
      <c r="R317" s="203">
        <v>0</v>
      </c>
      <c r="S317" s="208"/>
      <c r="T317" s="203">
        <v>0</v>
      </c>
      <c r="U317" s="203">
        <v>0</v>
      </c>
      <c r="V317" s="203">
        <v>0</v>
      </c>
      <c r="W317" s="203">
        <v>0</v>
      </c>
      <c r="X317" s="203">
        <v>0</v>
      </c>
      <c r="Y317" s="208"/>
      <c r="Z317" s="203">
        <v>0</v>
      </c>
      <c r="AA317" s="203">
        <v>0</v>
      </c>
      <c r="AB317" s="203">
        <v>0</v>
      </c>
      <c r="AC317" s="203">
        <v>0</v>
      </c>
      <c r="AD317" s="203">
        <v>0</v>
      </c>
      <c r="AE317" s="208"/>
      <c r="AF317" s="203">
        <v>0</v>
      </c>
      <c r="AG317" s="203">
        <v>0</v>
      </c>
      <c r="AH317" s="203">
        <v>0</v>
      </c>
      <c r="AI317" s="203">
        <v>0</v>
      </c>
      <c r="AJ317" s="203">
        <v>0</v>
      </c>
      <c r="AK317" s="208"/>
      <c r="AL317" s="203">
        <v>0</v>
      </c>
      <c r="AM317" s="203">
        <v>0</v>
      </c>
      <c r="AN317" s="203">
        <v>0</v>
      </c>
      <c r="AO317" s="203">
        <v>0</v>
      </c>
      <c r="AP317" s="203">
        <v>0</v>
      </c>
      <c r="AQ317" s="208"/>
      <c r="AR317" s="203">
        <v>0</v>
      </c>
      <c r="AS317" s="203">
        <v>0</v>
      </c>
      <c r="AT317" s="203">
        <v>0</v>
      </c>
      <c r="AU317" s="203">
        <v>0</v>
      </c>
      <c r="AV317" s="203">
        <v>0</v>
      </c>
      <c r="AW317" s="208"/>
      <c r="AX317" s="203">
        <v>0</v>
      </c>
      <c r="AY317" s="203">
        <v>0</v>
      </c>
      <c r="AZ317" s="203">
        <v>0</v>
      </c>
      <c r="BA317" s="203">
        <v>0</v>
      </c>
      <c r="BB317" s="203">
        <v>0</v>
      </c>
      <c r="BC317" s="208"/>
      <c r="BD317" s="203">
        <v>0</v>
      </c>
      <c r="BE317" s="203">
        <v>0</v>
      </c>
      <c r="BF317" s="203">
        <v>0</v>
      </c>
      <c r="BG317" s="203">
        <v>0</v>
      </c>
      <c r="BH317" s="203">
        <v>0</v>
      </c>
      <c r="BI317" s="208"/>
      <c r="BJ317" s="203">
        <v>0</v>
      </c>
      <c r="BK317" s="203">
        <v>0</v>
      </c>
      <c r="BL317" s="203">
        <v>0</v>
      </c>
      <c r="BM317" s="203">
        <v>0</v>
      </c>
      <c r="BN317" s="203">
        <v>0</v>
      </c>
      <c r="BO317" s="208"/>
      <c r="BP317" s="203">
        <v>0</v>
      </c>
      <c r="BQ317" s="203">
        <v>0</v>
      </c>
      <c r="BR317" s="203">
        <v>0</v>
      </c>
      <c r="BS317" s="203">
        <v>0</v>
      </c>
      <c r="BT317" s="203">
        <v>0</v>
      </c>
      <c r="BU317" s="208"/>
      <c r="BV317" s="203">
        <v>0</v>
      </c>
      <c r="BW317" s="203">
        <v>0</v>
      </c>
      <c r="BX317" s="203">
        <v>0</v>
      </c>
      <c r="BY317" s="203">
        <v>0</v>
      </c>
      <c r="BZ317" s="203">
        <v>0</v>
      </c>
      <c r="CA317" s="208"/>
      <c r="CB317" s="203">
        <v>0</v>
      </c>
      <c r="CC317" s="203">
        <v>0</v>
      </c>
      <c r="CD317" s="203">
        <v>0</v>
      </c>
      <c r="CE317" s="203">
        <v>0</v>
      </c>
      <c r="CF317" s="203">
        <v>0</v>
      </c>
      <c r="CG317" s="208"/>
      <c r="CH317" s="203">
        <v>0</v>
      </c>
      <c r="CI317" s="203">
        <v>0</v>
      </c>
      <c r="CJ317" s="203">
        <v>0</v>
      </c>
      <c r="CK317" s="203">
        <v>0</v>
      </c>
      <c r="CL317" s="203">
        <v>0</v>
      </c>
      <c r="CM317" s="208"/>
    </row>
    <row r="318" spans="1:91" ht="12.75" customHeight="1" x14ac:dyDescent="0.2">
      <c r="A318" s="129" t="s">
        <v>138</v>
      </c>
      <c r="B318" s="154"/>
      <c r="C318" s="174"/>
      <c r="D318" s="174"/>
      <c r="E318" s="174"/>
      <c r="F318" s="174"/>
      <c r="G318" s="208"/>
      <c r="H318" s="174"/>
      <c r="I318" s="174"/>
      <c r="J318" s="174"/>
      <c r="K318" s="174"/>
      <c r="L318" s="174"/>
      <c r="M318" s="208"/>
      <c r="N318" s="154"/>
      <c r="O318" s="174"/>
      <c r="P318" s="174"/>
      <c r="Q318" s="174"/>
      <c r="R318" s="174"/>
      <c r="S318" s="208"/>
      <c r="T318" s="154"/>
      <c r="U318" s="154"/>
      <c r="V318" s="174"/>
      <c r="W318" s="174"/>
      <c r="X318" s="174"/>
      <c r="Y318" s="208"/>
      <c r="Z318" s="154"/>
      <c r="AA318" s="174"/>
      <c r="AB318" s="174"/>
      <c r="AC318" s="174"/>
      <c r="AD318" s="174"/>
      <c r="AE318" s="208"/>
      <c r="AF318" s="154"/>
      <c r="AG318" s="174"/>
      <c r="AH318" s="174"/>
      <c r="AI318" s="174"/>
      <c r="AJ318" s="174"/>
      <c r="AK318" s="208"/>
      <c r="AL318" s="154"/>
      <c r="AM318" s="174"/>
      <c r="AN318" s="174"/>
      <c r="AO318" s="174"/>
      <c r="AP318" s="174"/>
      <c r="AQ318" s="208"/>
      <c r="AR318" s="154"/>
      <c r="AS318" s="174"/>
      <c r="AT318" s="174"/>
      <c r="AU318" s="174"/>
      <c r="AV318" s="174"/>
      <c r="AW318" s="208"/>
      <c r="AX318" s="154"/>
      <c r="AY318" s="174"/>
      <c r="AZ318" s="174"/>
      <c r="BA318" s="174"/>
      <c r="BB318" s="174"/>
      <c r="BC318" s="208"/>
      <c r="BD318" s="154"/>
      <c r="BE318" s="174"/>
      <c r="BF318" s="174"/>
      <c r="BG318" s="174"/>
      <c r="BH318" s="174"/>
      <c r="BI318" s="208"/>
      <c r="BJ318" s="154"/>
      <c r="BK318" s="174"/>
      <c r="BL318" s="174"/>
      <c r="BM318" s="174"/>
      <c r="BN318" s="174"/>
      <c r="BO318" s="208"/>
      <c r="BP318" s="154"/>
      <c r="BQ318" s="174"/>
      <c r="BR318" s="174"/>
      <c r="BS318" s="174"/>
      <c r="BT318" s="174"/>
      <c r="BU318" s="208"/>
      <c r="BV318" s="154"/>
      <c r="BW318" s="174"/>
      <c r="BX318" s="174"/>
      <c r="BY318" s="174"/>
      <c r="BZ318" s="174"/>
      <c r="CA318" s="208"/>
      <c r="CB318" s="154"/>
      <c r="CC318" s="174"/>
      <c r="CD318" s="174"/>
      <c r="CE318" s="174"/>
      <c r="CF318" s="174"/>
      <c r="CG318" s="208"/>
      <c r="CH318" s="154"/>
      <c r="CI318" s="174"/>
      <c r="CJ318" s="174"/>
      <c r="CK318" s="174"/>
      <c r="CL318" s="174"/>
      <c r="CM318" s="208"/>
    </row>
    <row r="319" spans="1:91" ht="12.75" customHeight="1" x14ac:dyDescent="0.2">
      <c r="A319" s="123" t="s">
        <v>31</v>
      </c>
      <c r="B319" s="167"/>
      <c r="C319" s="145"/>
      <c r="D319" s="145"/>
      <c r="E319" s="145"/>
      <c r="F319" s="145"/>
      <c r="G319" s="208"/>
      <c r="H319" s="145"/>
      <c r="I319" s="145"/>
      <c r="J319" s="145"/>
      <c r="K319" s="145"/>
      <c r="L319" s="145"/>
      <c r="M319" s="208"/>
      <c r="N319" s="167"/>
      <c r="O319" s="145"/>
      <c r="P319" s="145"/>
      <c r="Q319" s="145"/>
      <c r="R319" s="145"/>
      <c r="S319" s="208"/>
      <c r="T319" s="167"/>
      <c r="U319" s="167"/>
      <c r="V319" s="145"/>
      <c r="W319" s="145"/>
      <c r="X319" s="145"/>
      <c r="Y319" s="208"/>
      <c r="Z319" s="167"/>
      <c r="AA319" s="145"/>
      <c r="AB319" s="145"/>
      <c r="AC319" s="145"/>
      <c r="AD319" s="145"/>
      <c r="AE319" s="208"/>
      <c r="AF319" s="167"/>
      <c r="AG319" s="145"/>
      <c r="AH319" s="145"/>
      <c r="AI319" s="145"/>
      <c r="AJ319" s="145"/>
      <c r="AK319" s="208"/>
      <c r="AL319" s="167"/>
      <c r="AM319" s="145"/>
      <c r="AN319" s="145"/>
      <c r="AO319" s="145"/>
      <c r="AP319" s="145"/>
      <c r="AQ319" s="208"/>
      <c r="AR319" s="167"/>
      <c r="AS319" s="145"/>
      <c r="AT319" s="145"/>
      <c r="AU319" s="145"/>
      <c r="AV319" s="145"/>
      <c r="AW319" s="208"/>
      <c r="AX319" s="167"/>
      <c r="AY319" s="145"/>
      <c r="AZ319" s="145"/>
      <c r="BA319" s="145"/>
      <c r="BB319" s="145"/>
      <c r="BC319" s="208"/>
      <c r="BD319" s="167"/>
      <c r="BE319" s="145"/>
      <c r="BF319" s="145"/>
      <c r="BG319" s="145"/>
      <c r="BH319" s="145"/>
      <c r="BI319" s="208"/>
      <c r="BJ319" s="167"/>
      <c r="BK319" s="145"/>
      <c r="BL319" s="145"/>
      <c r="BM319" s="145"/>
      <c r="BN319" s="145"/>
      <c r="BO319" s="208"/>
      <c r="BP319" s="167"/>
      <c r="BQ319" s="145"/>
      <c r="BR319" s="145"/>
      <c r="BS319" s="145"/>
      <c r="BT319" s="145"/>
      <c r="BU319" s="208"/>
      <c r="BV319" s="167"/>
      <c r="BW319" s="145"/>
      <c r="BX319" s="145"/>
      <c r="BY319" s="145"/>
      <c r="BZ319" s="145"/>
      <c r="CA319" s="208"/>
      <c r="CB319" s="167"/>
      <c r="CC319" s="145"/>
      <c r="CD319" s="145"/>
      <c r="CE319" s="145"/>
      <c r="CF319" s="145"/>
      <c r="CG319" s="208"/>
      <c r="CH319" s="167"/>
      <c r="CI319" s="145"/>
      <c r="CJ319" s="145"/>
      <c r="CK319" s="145"/>
      <c r="CL319" s="145"/>
      <c r="CM319" s="208"/>
    </row>
    <row r="320" spans="1:91" ht="12.75" customHeight="1" x14ac:dyDescent="0.2">
      <c r="A320" s="124" t="s">
        <v>32</v>
      </c>
      <c r="B320" s="161"/>
      <c r="C320" s="138"/>
      <c r="D320" s="138"/>
      <c r="E320" s="138"/>
      <c r="F320" s="138"/>
      <c r="G320" s="208"/>
      <c r="H320" s="138"/>
      <c r="I320" s="138"/>
      <c r="J320" s="138"/>
      <c r="K320" s="138"/>
      <c r="L320" s="138"/>
      <c r="M320" s="208"/>
      <c r="N320" s="161"/>
      <c r="O320" s="138"/>
      <c r="P320" s="138"/>
      <c r="Q320" s="138"/>
      <c r="R320" s="138"/>
      <c r="S320" s="208"/>
      <c r="T320" s="161"/>
      <c r="U320" s="161"/>
      <c r="V320" s="138"/>
      <c r="W320" s="138"/>
      <c r="X320" s="138"/>
      <c r="Y320" s="208"/>
      <c r="Z320" s="161"/>
      <c r="AA320" s="138"/>
      <c r="AB320" s="138"/>
      <c r="AC320" s="138"/>
      <c r="AD320" s="138"/>
      <c r="AE320" s="208"/>
      <c r="AF320" s="161"/>
      <c r="AG320" s="138"/>
      <c r="AH320" s="138"/>
      <c r="AI320" s="138"/>
      <c r="AJ320" s="138"/>
      <c r="AK320" s="208"/>
      <c r="AL320" s="161"/>
      <c r="AM320" s="138"/>
      <c r="AN320" s="138"/>
      <c r="AO320" s="138"/>
      <c r="AP320" s="138"/>
      <c r="AQ320" s="208"/>
      <c r="AR320" s="161"/>
      <c r="AS320" s="138"/>
      <c r="AT320" s="138"/>
      <c r="AU320" s="138"/>
      <c r="AV320" s="138"/>
      <c r="AW320" s="208"/>
      <c r="AX320" s="161"/>
      <c r="AY320" s="138"/>
      <c r="AZ320" s="138"/>
      <c r="BA320" s="138"/>
      <c r="BB320" s="138"/>
      <c r="BC320" s="208"/>
      <c r="BD320" s="161"/>
      <c r="BE320" s="138"/>
      <c r="BF320" s="138"/>
      <c r="BG320" s="138"/>
      <c r="BH320" s="138"/>
      <c r="BI320" s="208"/>
      <c r="BJ320" s="161"/>
      <c r="BK320" s="138"/>
      <c r="BL320" s="138"/>
      <c r="BM320" s="138"/>
      <c r="BN320" s="138"/>
      <c r="BO320" s="208"/>
      <c r="BP320" s="161"/>
      <c r="BQ320" s="138"/>
      <c r="BR320" s="138"/>
      <c r="BS320" s="138"/>
      <c r="BT320" s="138"/>
      <c r="BU320" s="208"/>
      <c r="BV320" s="161"/>
      <c r="BW320" s="138"/>
      <c r="BX320" s="138"/>
      <c r="BY320" s="138"/>
      <c r="BZ320" s="138"/>
      <c r="CA320" s="208"/>
      <c r="CB320" s="161"/>
      <c r="CC320" s="138"/>
      <c r="CD320" s="138"/>
      <c r="CE320" s="138"/>
      <c r="CF320" s="138"/>
      <c r="CG320" s="208"/>
      <c r="CH320" s="161"/>
      <c r="CI320" s="138"/>
      <c r="CJ320" s="138"/>
      <c r="CK320" s="138"/>
      <c r="CL320" s="138"/>
      <c r="CM320" s="208"/>
    </row>
    <row r="321" spans="1:91" ht="12.75" customHeight="1" x14ac:dyDescent="0.2">
      <c r="A321" s="123" t="s">
        <v>2</v>
      </c>
      <c r="B321" s="162"/>
      <c r="C321" s="139"/>
      <c r="D321" s="139"/>
      <c r="E321" s="139"/>
      <c r="F321" s="139"/>
      <c r="G321" s="208"/>
      <c r="H321" s="139"/>
      <c r="I321" s="139"/>
      <c r="J321" s="139"/>
      <c r="K321" s="139"/>
      <c r="L321" s="139"/>
      <c r="M321" s="208"/>
      <c r="N321" s="162"/>
      <c r="O321" s="139"/>
      <c r="P321" s="139"/>
      <c r="Q321" s="139"/>
      <c r="R321" s="139"/>
      <c r="S321" s="208"/>
      <c r="T321" s="162"/>
      <c r="U321" s="162"/>
      <c r="V321" s="139"/>
      <c r="W321" s="139"/>
      <c r="X321" s="139"/>
      <c r="Y321" s="208"/>
      <c r="Z321" s="162"/>
      <c r="AA321" s="139"/>
      <c r="AB321" s="139"/>
      <c r="AC321" s="139"/>
      <c r="AD321" s="139"/>
      <c r="AE321" s="208"/>
      <c r="AF321" s="162"/>
      <c r="AG321" s="139"/>
      <c r="AH321" s="139"/>
      <c r="AI321" s="139"/>
      <c r="AJ321" s="139"/>
      <c r="AK321" s="208"/>
      <c r="AL321" s="162"/>
      <c r="AM321" s="139"/>
      <c r="AN321" s="139"/>
      <c r="AO321" s="139"/>
      <c r="AP321" s="139"/>
      <c r="AQ321" s="208"/>
      <c r="AR321" s="162"/>
      <c r="AS321" s="139"/>
      <c r="AT321" s="139"/>
      <c r="AU321" s="139"/>
      <c r="AV321" s="139"/>
      <c r="AW321" s="208"/>
      <c r="AX321" s="162"/>
      <c r="AY321" s="139"/>
      <c r="AZ321" s="139"/>
      <c r="BA321" s="139"/>
      <c r="BB321" s="139"/>
      <c r="BC321" s="208"/>
      <c r="BD321" s="162"/>
      <c r="BE321" s="139"/>
      <c r="BF321" s="139"/>
      <c r="BG321" s="139"/>
      <c r="BH321" s="139"/>
      <c r="BI321" s="208"/>
      <c r="BJ321" s="162"/>
      <c r="BK321" s="139"/>
      <c r="BL321" s="139"/>
      <c r="BM321" s="139"/>
      <c r="BN321" s="139"/>
      <c r="BO321" s="208"/>
      <c r="BP321" s="162"/>
      <c r="BQ321" s="139"/>
      <c r="BR321" s="139"/>
      <c r="BS321" s="139"/>
      <c r="BT321" s="139"/>
      <c r="BU321" s="208"/>
      <c r="BV321" s="162"/>
      <c r="BW321" s="139"/>
      <c r="BX321" s="139"/>
      <c r="BY321" s="139"/>
      <c r="BZ321" s="139"/>
      <c r="CA321" s="208"/>
      <c r="CB321" s="162"/>
      <c r="CC321" s="139"/>
      <c r="CD321" s="139"/>
      <c r="CE321" s="139"/>
      <c r="CF321" s="139"/>
      <c r="CG321" s="208"/>
      <c r="CH321" s="162"/>
      <c r="CI321" s="139"/>
      <c r="CJ321" s="139"/>
      <c r="CK321" s="139"/>
      <c r="CL321" s="139"/>
      <c r="CM321" s="208"/>
    </row>
    <row r="322" spans="1:91" ht="12.75" customHeight="1" x14ac:dyDescent="0.2">
      <c r="A322" s="124" t="s">
        <v>3</v>
      </c>
      <c r="B322" s="161"/>
      <c r="C322" s="138"/>
      <c r="D322" s="138"/>
      <c r="E322" s="138"/>
      <c r="F322" s="138"/>
      <c r="G322" s="208"/>
      <c r="H322" s="138"/>
      <c r="I322" s="138"/>
      <c r="J322" s="138"/>
      <c r="K322" s="138"/>
      <c r="L322" s="138"/>
      <c r="M322" s="208"/>
      <c r="N322" s="161"/>
      <c r="O322" s="138"/>
      <c r="P322" s="138"/>
      <c r="Q322" s="138"/>
      <c r="R322" s="138"/>
      <c r="S322" s="208"/>
      <c r="T322" s="161"/>
      <c r="U322" s="161"/>
      <c r="V322" s="138"/>
      <c r="W322" s="138"/>
      <c r="X322" s="138"/>
      <c r="Y322" s="208"/>
      <c r="Z322" s="161"/>
      <c r="AA322" s="138"/>
      <c r="AB322" s="138"/>
      <c r="AC322" s="138"/>
      <c r="AD322" s="138"/>
      <c r="AE322" s="208"/>
      <c r="AF322" s="161"/>
      <c r="AG322" s="138"/>
      <c r="AH322" s="138"/>
      <c r="AI322" s="138"/>
      <c r="AJ322" s="138"/>
      <c r="AK322" s="208"/>
      <c r="AL322" s="161"/>
      <c r="AM322" s="138"/>
      <c r="AN322" s="138"/>
      <c r="AO322" s="138"/>
      <c r="AP322" s="138"/>
      <c r="AQ322" s="208"/>
      <c r="AR322" s="161"/>
      <c r="AS322" s="138"/>
      <c r="AT322" s="138"/>
      <c r="AU322" s="138"/>
      <c r="AV322" s="138"/>
      <c r="AW322" s="208"/>
      <c r="AX322" s="161"/>
      <c r="AY322" s="138"/>
      <c r="AZ322" s="138"/>
      <c r="BA322" s="138"/>
      <c r="BB322" s="138"/>
      <c r="BC322" s="208"/>
      <c r="BD322" s="161"/>
      <c r="BE322" s="138"/>
      <c r="BF322" s="138"/>
      <c r="BG322" s="138"/>
      <c r="BH322" s="138"/>
      <c r="BI322" s="208"/>
      <c r="BJ322" s="161"/>
      <c r="BK322" s="138"/>
      <c r="BL322" s="138"/>
      <c r="BM322" s="138"/>
      <c r="BN322" s="138"/>
      <c r="BO322" s="208"/>
      <c r="BP322" s="161"/>
      <c r="BQ322" s="138"/>
      <c r="BR322" s="138"/>
      <c r="BS322" s="138"/>
      <c r="BT322" s="138"/>
      <c r="BU322" s="208"/>
      <c r="BV322" s="161"/>
      <c r="BW322" s="138"/>
      <c r="BX322" s="138"/>
      <c r="BY322" s="138"/>
      <c r="BZ322" s="138"/>
      <c r="CA322" s="208"/>
      <c r="CB322" s="161"/>
      <c r="CC322" s="138"/>
      <c r="CD322" s="138"/>
      <c r="CE322" s="138"/>
      <c r="CF322" s="138"/>
      <c r="CG322" s="208"/>
      <c r="CH322" s="161"/>
      <c r="CI322" s="138"/>
      <c r="CJ322" s="138"/>
      <c r="CK322" s="138"/>
      <c r="CL322" s="138"/>
      <c r="CM322" s="208"/>
    </row>
    <row r="323" spans="1:91" ht="12.75" customHeight="1" x14ac:dyDescent="0.2">
      <c r="A323" s="123" t="s">
        <v>4</v>
      </c>
      <c r="B323" s="162"/>
      <c r="C323" s="139"/>
      <c r="D323" s="139"/>
      <c r="E323" s="139"/>
      <c r="F323" s="139"/>
      <c r="G323" s="208"/>
      <c r="H323" s="139"/>
      <c r="I323" s="139"/>
      <c r="J323" s="139"/>
      <c r="K323" s="139"/>
      <c r="L323" s="139"/>
      <c r="M323" s="208"/>
      <c r="N323" s="162"/>
      <c r="O323" s="139"/>
      <c r="P323" s="139"/>
      <c r="Q323" s="139"/>
      <c r="R323" s="139"/>
      <c r="S323" s="208"/>
      <c r="T323" s="162"/>
      <c r="U323" s="162"/>
      <c r="V323" s="139"/>
      <c r="W323" s="139"/>
      <c r="X323" s="139"/>
      <c r="Y323" s="208"/>
      <c r="Z323" s="162"/>
      <c r="AA323" s="139"/>
      <c r="AB323" s="139"/>
      <c r="AC323" s="139"/>
      <c r="AD323" s="139"/>
      <c r="AE323" s="208"/>
      <c r="AF323" s="162"/>
      <c r="AG323" s="139"/>
      <c r="AH323" s="139"/>
      <c r="AI323" s="139"/>
      <c r="AJ323" s="139"/>
      <c r="AK323" s="208"/>
      <c r="AL323" s="162"/>
      <c r="AM323" s="139"/>
      <c r="AN323" s="139"/>
      <c r="AO323" s="139"/>
      <c r="AP323" s="139"/>
      <c r="AQ323" s="208"/>
      <c r="AR323" s="162"/>
      <c r="AS323" s="139"/>
      <c r="AT323" s="139"/>
      <c r="AU323" s="139"/>
      <c r="AV323" s="139"/>
      <c r="AW323" s="208"/>
      <c r="AX323" s="162"/>
      <c r="AY323" s="139"/>
      <c r="AZ323" s="139"/>
      <c r="BA323" s="139"/>
      <c r="BB323" s="139"/>
      <c r="BC323" s="208"/>
      <c r="BD323" s="162"/>
      <c r="BE323" s="139"/>
      <c r="BF323" s="139"/>
      <c r="BG323" s="139"/>
      <c r="BH323" s="139"/>
      <c r="BI323" s="208"/>
      <c r="BJ323" s="162"/>
      <c r="BK323" s="139"/>
      <c r="BL323" s="139"/>
      <c r="BM323" s="139"/>
      <c r="BN323" s="139"/>
      <c r="BO323" s="208"/>
      <c r="BP323" s="162"/>
      <c r="BQ323" s="139"/>
      <c r="BR323" s="139"/>
      <c r="BS323" s="139"/>
      <c r="BT323" s="139"/>
      <c r="BU323" s="208"/>
      <c r="BV323" s="162"/>
      <c r="BW323" s="139"/>
      <c r="BX323" s="139"/>
      <c r="BY323" s="139"/>
      <c r="BZ323" s="139"/>
      <c r="CA323" s="208"/>
      <c r="CB323" s="162"/>
      <c r="CC323" s="139"/>
      <c r="CD323" s="139"/>
      <c r="CE323" s="139"/>
      <c r="CF323" s="139"/>
      <c r="CG323" s="208"/>
      <c r="CH323" s="162"/>
      <c r="CI323" s="139"/>
      <c r="CJ323" s="139"/>
      <c r="CK323" s="139"/>
      <c r="CL323" s="139"/>
      <c r="CM323" s="208"/>
    </row>
    <row r="324" spans="1:91" ht="12.75" customHeight="1" x14ac:dyDescent="0.2">
      <c r="A324" s="123" t="s">
        <v>5</v>
      </c>
      <c r="B324" s="162"/>
      <c r="C324" s="139"/>
      <c r="D324" s="139"/>
      <c r="E324" s="139"/>
      <c r="F324" s="139"/>
      <c r="G324" s="208"/>
      <c r="H324" s="139"/>
      <c r="I324" s="139"/>
      <c r="J324" s="139"/>
      <c r="K324" s="139"/>
      <c r="L324" s="139"/>
      <c r="M324" s="208"/>
      <c r="N324" s="162"/>
      <c r="O324" s="139"/>
      <c r="P324" s="139"/>
      <c r="Q324" s="139"/>
      <c r="R324" s="139"/>
      <c r="S324" s="208"/>
      <c r="T324" s="162"/>
      <c r="U324" s="162"/>
      <c r="V324" s="139"/>
      <c r="W324" s="139"/>
      <c r="X324" s="139"/>
      <c r="Y324" s="208"/>
      <c r="Z324" s="162"/>
      <c r="AA324" s="139"/>
      <c r="AB324" s="139"/>
      <c r="AC324" s="139"/>
      <c r="AD324" s="139"/>
      <c r="AE324" s="208"/>
      <c r="AF324" s="162"/>
      <c r="AG324" s="139"/>
      <c r="AH324" s="139"/>
      <c r="AI324" s="139"/>
      <c r="AJ324" s="139"/>
      <c r="AK324" s="208"/>
      <c r="AL324" s="162"/>
      <c r="AM324" s="139"/>
      <c r="AN324" s="139"/>
      <c r="AO324" s="139"/>
      <c r="AP324" s="139"/>
      <c r="AQ324" s="208"/>
      <c r="AR324" s="162"/>
      <c r="AS324" s="139"/>
      <c r="AT324" s="139"/>
      <c r="AU324" s="139"/>
      <c r="AV324" s="139"/>
      <c r="AW324" s="208"/>
      <c r="AX324" s="162"/>
      <c r="AY324" s="139"/>
      <c r="AZ324" s="139"/>
      <c r="BA324" s="139"/>
      <c r="BB324" s="139"/>
      <c r="BC324" s="208"/>
      <c r="BD324" s="162"/>
      <c r="BE324" s="139"/>
      <c r="BF324" s="139"/>
      <c r="BG324" s="139"/>
      <c r="BH324" s="139"/>
      <c r="BI324" s="208"/>
      <c r="BJ324" s="162"/>
      <c r="BK324" s="139"/>
      <c r="BL324" s="139"/>
      <c r="BM324" s="139"/>
      <c r="BN324" s="139"/>
      <c r="BO324" s="208"/>
      <c r="BP324" s="162"/>
      <c r="BQ324" s="139"/>
      <c r="BR324" s="139"/>
      <c r="BS324" s="139"/>
      <c r="BT324" s="139"/>
      <c r="BU324" s="208"/>
      <c r="BV324" s="162"/>
      <c r="BW324" s="139"/>
      <c r="BX324" s="139"/>
      <c r="BY324" s="139"/>
      <c r="BZ324" s="139"/>
      <c r="CA324" s="208"/>
      <c r="CB324" s="162"/>
      <c r="CC324" s="139"/>
      <c r="CD324" s="139"/>
      <c r="CE324" s="139"/>
      <c r="CF324" s="139"/>
      <c r="CG324" s="208"/>
      <c r="CH324" s="162"/>
      <c r="CI324" s="139"/>
      <c r="CJ324" s="139"/>
      <c r="CK324" s="139"/>
      <c r="CL324" s="139"/>
      <c r="CM324" s="208"/>
    </row>
    <row r="325" spans="1:91" ht="12.75" customHeight="1" x14ac:dyDescent="0.2">
      <c r="A325" s="125" t="s">
        <v>6</v>
      </c>
      <c r="B325" s="162"/>
      <c r="C325" s="139"/>
      <c r="D325" s="139"/>
      <c r="E325" s="139"/>
      <c r="F325" s="139"/>
      <c r="G325" s="208"/>
      <c r="H325" s="139"/>
      <c r="I325" s="139"/>
      <c r="J325" s="139"/>
      <c r="K325" s="139"/>
      <c r="L325" s="139"/>
      <c r="M325" s="208"/>
      <c r="N325" s="162"/>
      <c r="O325" s="139"/>
      <c r="P325" s="139"/>
      <c r="Q325" s="139"/>
      <c r="R325" s="139"/>
      <c r="S325" s="208"/>
      <c r="T325" s="162"/>
      <c r="U325" s="162"/>
      <c r="V325" s="139"/>
      <c r="W325" s="139"/>
      <c r="X325" s="139"/>
      <c r="Y325" s="208"/>
      <c r="Z325" s="162"/>
      <c r="AA325" s="139"/>
      <c r="AB325" s="139"/>
      <c r="AC325" s="139"/>
      <c r="AD325" s="139"/>
      <c r="AE325" s="208"/>
      <c r="AF325" s="162"/>
      <c r="AG325" s="139"/>
      <c r="AH325" s="139"/>
      <c r="AI325" s="139"/>
      <c r="AJ325" s="139"/>
      <c r="AK325" s="208"/>
      <c r="AL325" s="162"/>
      <c r="AM325" s="139"/>
      <c r="AN325" s="139"/>
      <c r="AO325" s="139"/>
      <c r="AP325" s="139"/>
      <c r="AQ325" s="208"/>
      <c r="AR325" s="162"/>
      <c r="AS325" s="139"/>
      <c r="AT325" s="139"/>
      <c r="AU325" s="139"/>
      <c r="AV325" s="139"/>
      <c r="AW325" s="208"/>
      <c r="AX325" s="162"/>
      <c r="AY325" s="139"/>
      <c r="AZ325" s="139"/>
      <c r="BA325" s="139"/>
      <c r="BB325" s="139"/>
      <c r="BC325" s="208"/>
      <c r="BD325" s="162"/>
      <c r="BE325" s="139"/>
      <c r="BF325" s="139"/>
      <c r="BG325" s="139"/>
      <c r="BH325" s="139"/>
      <c r="BI325" s="208"/>
      <c r="BJ325" s="162"/>
      <c r="BK325" s="139"/>
      <c r="BL325" s="139"/>
      <c r="BM325" s="139"/>
      <c r="BN325" s="139"/>
      <c r="BO325" s="208"/>
      <c r="BP325" s="162"/>
      <c r="BQ325" s="139"/>
      <c r="BR325" s="139"/>
      <c r="BS325" s="139"/>
      <c r="BT325" s="139"/>
      <c r="BU325" s="208"/>
      <c r="BV325" s="162"/>
      <c r="BW325" s="139"/>
      <c r="BX325" s="139"/>
      <c r="BY325" s="139"/>
      <c r="BZ325" s="139"/>
      <c r="CA325" s="208"/>
      <c r="CB325" s="162"/>
      <c r="CC325" s="139"/>
      <c r="CD325" s="139"/>
      <c r="CE325" s="139"/>
      <c r="CF325" s="139"/>
      <c r="CG325" s="208"/>
      <c r="CH325" s="162"/>
      <c r="CI325" s="139"/>
      <c r="CJ325" s="139"/>
      <c r="CK325" s="139"/>
      <c r="CL325" s="139"/>
      <c r="CM325" s="208"/>
    </row>
    <row r="326" spans="1:91" ht="12.75" customHeight="1" x14ac:dyDescent="0.2">
      <c r="A326" s="125" t="s">
        <v>7</v>
      </c>
      <c r="B326" s="162"/>
      <c r="C326" s="139"/>
      <c r="D326" s="139"/>
      <c r="E326" s="139"/>
      <c r="F326" s="139"/>
      <c r="G326" s="208"/>
      <c r="H326" s="139"/>
      <c r="I326" s="139"/>
      <c r="J326" s="139"/>
      <c r="K326" s="139"/>
      <c r="L326" s="139"/>
      <c r="M326" s="208"/>
      <c r="N326" s="162"/>
      <c r="O326" s="139"/>
      <c r="P326" s="139"/>
      <c r="Q326" s="139"/>
      <c r="R326" s="139"/>
      <c r="S326" s="208"/>
      <c r="T326" s="162"/>
      <c r="U326" s="162"/>
      <c r="V326" s="139"/>
      <c r="W326" s="139"/>
      <c r="X326" s="139"/>
      <c r="Y326" s="208"/>
      <c r="Z326" s="162"/>
      <c r="AA326" s="139"/>
      <c r="AB326" s="139"/>
      <c r="AC326" s="139"/>
      <c r="AD326" s="139"/>
      <c r="AE326" s="208"/>
      <c r="AF326" s="162"/>
      <c r="AG326" s="139"/>
      <c r="AH326" s="139"/>
      <c r="AI326" s="139"/>
      <c r="AJ326" s="139"/>
      <c r="AK326" s="208"/>
      <c r="AL326" s="162"/>
      <c r="AM326" s="139"/>
      <c r="AN326" s="139"/>
      <c r="AO326" s="139"/>
      <c r="AP326" s="139"/>
      <c r="AQ326" s="208"/>
      <c r="AR326" s="162"/>
      <c r="AS326" s="139"/>
      <c r="AT326" s="139"/>
      <c r="AU326" s="139"/>
      <c r="AV326" s="139"/>
      <c r="AW326" s="208"/>
      <c r="AX326" s="162"/>
      <c r="AY326" s="139"/>
      <c r="AZ326" s="139"/>
      <c r="BA326" s="139"/>
      <c r="BB326" s="139"/>
      <c r="BC326" s="208"/>
      <c r="BD326" s="162"/>
      <c r="BE326" s="139"/>
      <c r="BF326" s="139"/>
      <c r="BG326" s="139"/>
      <c r="BH326" s="139"/>
      <c r="BI326" s="208"/>
      <c r="BJ326" s="162"/>
      <c r="BK326" s="139"/>
      <c r="BL326" s="139"/>
      <c r="BM326" s="139"/>
      <c r="BN326" s="139"/>
      <c r="BO326" s="208"/>
      <c r="BP326" s="162"/>
      <c r="BQ326" s="139"/>
      <c r="BR326" s="139"/>
      <c r="BS326" s="139"/>
      <c r="BT326" s="139"/>
      <c r="BU326" s="208"/>
      <c r="BV326" s="162"/>
      <c r="BW326" s="139"/>
      <c r="BX326" s="139"/>
      <c r="BY326" s="139"/>
      <c r="BZ326" s="139"/>
      <c r="CA326" s="208"/>
      <c r="CB326" s="162"/>
      <c r="CC326" s="139"/>
      <c r="CD326" s="139"/>
      <c r="CE326" s="139"/>
      <c r="CF326" s="139"/>
      <c r="CG326" s="208"/>
      <c r="CH326" s="162"/>
      <c r="CI326" s="139"/>
      <c r="CJ326" s="139"/>
      <c r="CK326" s="139"/>
      <c r="CL326" s="139"/>
      <c r="CM326" s="208"/>
    </row>
    <row r="327" spans="1:91" ht="12.75" customHeight="1" x14ac:dyDescent="0.2">
      <c r="A327" s="126" t="s">
        <v>8</v>
      </c>
      <c r="B327" s="168"/>
      <c r="C327" s="146"/>
      <c r="D327" s="146"/>
      <c r="E327" s="146"/>
      <c r="F327" s="146"/>
      <c r="G327" s="208"/>
      <c r="H327" s="146"/>
      <c r="I327" s="146"/>
      <c r="J327" s="146"/>
      <c r="K327" s="146"/>
      <c r="L327" s="146"/>
      <c r="M327" s="208"/>
      <c r="N327" s="168"/>
      <c r="O327" s="146"/>
      <c r="P327" s="146"/>
      <c r="Q327" s="146"/>
      <c r="R327" s="146"/>
      <c r="S327" s="208"/>
      <c r="T327" s="168"/>
      <c r="U327" s="168"/>
      <c r="V327" s="146"/>
      <c r="W327" s="146"/>
      <c r="X327" s="146"/>
      <c r="Y327" s="208"/>
      <c r="Z327" s="168"/>
      <c r="AA327" s="146"/>
      <c r="AB327" s="146"/>
      <c r="AC327" s="146"/>
      <c r="AD327" s="146"/>
      <c r="AE327" s="208"/>
      <c r="AF327" s="168"/>
      <c r="AG327" s="146"/>
      <c r="AH327" s="146"/>
      <c r="AI327" s="146"/>
      <c r="AJ327" s="146"/>
      <c r="AK327" s="208"/>
      <c r="AL327" s="168"/>
      <c r="AM327" s="146"/>
      <c r="AN327" s="146"/>
      <c r="AO327" s="146"/>
      <c r="AP327" s="146"/>
      <c r="AQ327" s="208"/>
      <c r="AR327" s="168"/>
      <c r="AS327" s="146"/>
      <c r="AT327" s="146"/>
      <c r="AU327" s="146"/>
      <c r="AV327" s="146"/>
      <c r="AW327" s="208"/>
      <c r="AX327" s="168"/>
      <c r="AY327" s="146"/>
      <c r="AZ327" s="146"/>
      <c r="BA327" s="146"/>
      <c r="BB327" s="146"/>
      <c r="BC327" s="208"/>
      <c r="BD327" s="168"/>
      <c r="BE327" s="146"/>
      <c r="BF327" s="146"/>
      <c r="BG327" s="146"/>
      <c r="BH327" s="146"/>
      <c r="BI327" s="208"/>
      <c r="BJ327" s="168"/>
      <c r="BK327" s="146"/>
      <c r="BL327" s="146"/>
      <c r="BM327" s="146"/>
      <c r="BN327" s="146"/>
      <c r="BO327" s="208"/>
      <c r="BP327" s="168"/>
      <c r="BQ327" s="146"/>
      <c r="BR327" s="146"/>
      <c r="BS327" s="146"/>
      <c r="BT327" s="146"/>
      <c r="BU327" s="208"/>
      <c r="BV327" s="168"/>
      <c r="BW327" s="146"/>
      <c r="BX327" s="146"/>
      <c r="BY327" s="146"/>
      <c r="BZ327" s="146"/>
      <c r="CA327" s="208"/>
      <c r="CB327" s="168"/>
      <c r="CC327" s="146"/>
      <c r="CD327" s="146"/>
      <c r="CE327" s="146"/>
      <c r="CF327" s="146"/>
      <c r="CG327" s="208"/>
      <c r="CH327" s="168"/>
      <c r="CI327" s="146"/>
      <c r="CJ327" s="146"/>
      <c r="CK327" s="146"/>
      <c r="CL327" s="146"/>
      <c r="CM327" s="208"/>
    </row>
    <row r="328" spans="1:91" ht="12.75" customHeight="1" x14ac:dyDescent="0.2">
      <c r="A328" s="125" t="s">
        <v>9</v>
      </c>
      <c r="B328" s="162"/>
      <c r="C328" s="139"/>
      <c r="D328" s="139"/>
      <c r="E328" s="139"/>
      <c r="F328" s="139"/>
      <c r="G328" s="208"/>
      <c r="H328" s="139"/>
      <c r="I328" s="139"/>
      <c r="J328" s="139"/>
      <c r="K328" s="139"/>
      <c r="L328" s="139"/>
      <c r="M328" s="208"/>
      <c r="N328" s="162"/>
      <c r="O328" s="139"/>
      <c r="P328" s="139"/>
      <c r="Q328" s="139"/>
      <c r="R328" s="139"/>
      <c r="S328" s="208"/>
      <c r="T328" s="162"/>
      <c r="U328" s="162"/>
      <c r="V328" s="139"/>
      <c r="W328" s="139"/>
      <c r="X328" s="139"/>
      <c r="Y328" s="208"/>
      <c r="Z328" s="162"/>
      <c r="AA328" s="139"/>
      <c r="AB328" s="139"/>
      <c r="AC328" s="139"/>
      <c r="AD328" s="139"/>
      <c r="AE328" s="208"/>
      <c r="AF328" s="162"/>
      <c r="AG328" s="139"/>
      <c r="AH328" s="139"/>
      <c r="AI328" s="139"/>
      <c r="AJ328" s="139"/>
      <c r="AK328" s="208"/>
      <c r="AL328" s="162"/>
      <c r="AM328" s="139"/>
      <c r="AN328" s="139"/>
      <c r="AO328" s="139"/>
      <c r="AP328" s="139"/>
      <c r="AQ328" s="208"/>
      <c r="AR328" s="162"/>
      <c r="AS328" s="139"/>
      <c r="AT328" s="139"/>
      <c r="AU328" s="139"/>
      <c r="AV328" s="139"/>
      <c r="AW328" s="208"/>
      <c r="AX328" s="162"/>
      <c r="AY328" s="139"/>
      <c r="AZ328" s="139"/>
      <c r="BA328" s="139"/>
      <c r="BB328" s="139"/>
      <c r="BC328" s="208"/>
      <c r="BD328" s="162"/>
      <c r="BE328" s="139"/>
      <c r="BF328" s="139"/>
      <c r="BG328" s="139"/>
      <c r="BH328" s="139"/>
      <c r="BI328" s="208"/>
      <c r="BJ328" s="162"/>
      <c r="BK328" s="139"/>
      <c r="BL328" s="139"/>
      <c r="BM328" s="139"/>
      <c r="BN328" s="139"/>
      <c r="BO328" s="208"/>
      <c r="BP328" s="162"/>
      <c r="BQ328" s="139"/>
      <c r="BR328" s="139"/>
      <c r="BS328" s="139"/>
      <c r="BT328" s="139"/>
      <c r="BU328" s="208"/>
      <c r="BV328" s="162"/>
      <c r="BW328" s="139"/>
      <c r="BX328" s="139"/>
      <c r="BY328" s="139"/>
      <c r="BZ328" s="139"/>
      <c r="CA328" s="208"/>
      <c r="CB328" s="162"/>
      <c r="CC328" s="139"/>
      <c r="CD328" s="139"/>
      <c r="CE328" s="139"/>
      <c r="CF328" s="139"/>
      <c r="CG328" s="208"/>
      <c r="CH328" s="162"/>
      <c r="CI328" s="139"/>
      <c r="CJ328" s="139"/>
      <c r="CK328" s="139"/>
      <c r="CL328" s="139"/>
      <c r="CM328" s="208"/>
    </row>
    <row r="329" spans="1:91" ht="12.75" customHeight="1" x14ac:dyDescent="0.2">
      <c r="A329" s="126" t="s">
        <v>10</v>
      </c>
      <c r="B329" s="168"/>
      <c r="C329" s="146"/>
      <c r="D329" s="146"/>
      <c r="E329" s="146"/>
      <c r="F329" s="146"/>
      <c r="G329" s="208"/>
      <c r="H329" s="146"/>
      <c r="I329" s="146"/>
      <c r="J329" s="146"/>
      <c r="K329" s="146"/>
      <c r="L329" s="146"/>
      <c r="M329" s="208"/>
      <c r="N329" s="168"/>
      <c r="O329" s="146"/>
      <c r="P329" s="146"/>
      <c r="Q329" s="146"/>
      <c r="R329" s="146"/>
      <c r="S329" s="208"/>
      <c r="T329" s="168"/>
      <c r="U329" s="168"/>
      <c r="V329" s="146"/>
      <c r="W329" s="146"/>
      <c r="X329" s="146"/>
      <c r="Y329" s="208"/>
      <c r="Z329" s="168"/>
      <c r="AA329" s="146"/>
      <c r="AB329" s="146"/>
      <c r="AC329" s="146"/>
      <c r="AD329" s="146"/>
      <c r="AE329" s="208"/>
      <c r="AF329" s="168"/>
      <c r="AG329" s="146"/>
      <c r="AH329" s="146"/>
      <c r="AI329" s="146"/>
      <c r="AJ329" s="146"/>
      <c r="AK329" s="208"/>
      <c r="AL329" s="168"/>
      <c r="AM329" s="146"/>
      <c r="AN329" s="146"/>
      <c r="AO329" s="146"/>
      <c r="AP329" s="146"/>
      <c r="AQ329" s="208"/>
      <c r="AR329" s="168"/>
      <c r="AS329" s="146"/>
      <c r="AT329" s="146"/>
      <c r="AU329" s="146"/>
      <c r="AV329" s="146"/>
      <c r="AW329" s="208"/>
      <c r="AX329" s="168"/>
      <c r="AY329" s="146"/>
      <c r="AZ329" s="146"/>
      <c r="BA329" s="146"/>
      <c r="BB329" s="146"/>
      <c r="BC329" s="208"/>
      <c r="BD329" s="168"/>
      <c r="BE329" s="146"/>
      <c r="BF329" s="146"/>
      <c r="BG329" s="146"/>
      <c r="BH329" s="146"/>
      <c r="BI329" s="208"/>
      <c r="BJ329" s="168"/>
      <c r="BK329" s="146"/>
      <c r="BL329" s="146"/>
      <c r="BM329" s="146"/>
      <c r="BN329" s="146"/>
      <c r="BO329" s="208"/>
      <c r="BP329" s="168"/>
      <c r="BQ329" s="146"/>
      <c r="BR329" s="146"/>
      <c r="BS329" s="146"/>
      <c r="BT329" s="146"/>
      <c r="BU329" s="208"/>
      <c r="BV329" s="168"/>
      <c r="BW329" s="146"/>
      <c r="BX329" s="146"/>
      <c r="BY329" s="146"/>
      <c r="BZ329" s="146"/>
      <c r="CA329" s="208"/>
      <c r="CB329" s="168"/>
      <c r="CC329" s="146"/>
      <c r="CD329" s="146"/>
      <c r="CE329" s="146"/>
      <c r="CF329" s="146"/>
      <c r="CG329" s="208"/>
      <c r="CH329" s="168"/>
      <c r="CI329" s="146"/>
      <c r="CJ329" s="146"/>
      <c r="CK329" s="146"/>
      <c r="CL329" s="146"/>
      <c r="CM329" s="208"/>
    </row>
    <row r="330" spans="1:91" ht="12.75" customHeight="1" x14ac:dyDescent="0.2">
      <c r="A330" s="125" t="s">
        <v>11</v>
      </c>
      <c r="B330" s="162"/>
      <c r="C330" s="139"/>
      <c r="D330" s="139"/>
      <c r="E330" s="139"/>
      <c r="F330" s="139"/>
      <c r="G330" s="208"/>
      <c r="H330" s="139"/>
      <c r="I330" s="139"/>
      <c r="J330" s="139"/>
      <c r="K330" s="139"/>
      <c r="L330" s="139"/>
      <c r="M330" s="208"/>
      <c r="N330" s="162"/>
      <c r="O330" s="139"/>
      <c r="P330" s="139"/>
      <c r="Q330" s="139"/>
      <c r="R330" s="139"/>
      <c r="S330" s="208"/>
      <c r="T330" s="162"/>
      <c r="U330" s="162"/>
      <c r="V330" s="139"/>
      <c r="W330" s="139"/>
      <c r="X330" s="139"/>
      <c r="Y330" s="208"/>
      <c r="Z330" s="162"/>
      <c r="AA330" s="139"/>
      <c r="AB330" s="139"/>
      <c r="AC330" s="139"/>
      <c r="AD330" s="139"/>
      <c r="AE330" s="208"/>
      <c r="AF330" s="162"/>
      <c r="AG330" s="139"/>
      <c r="AH330" s="139"/>
      <c r="AI330" s="139"/>
      <c r="AJ330" s="139"/>
      <c r="AK330" s="208"/>
      <c r="AL330" s="162"/>
      <c r="AM330" s="139"/>
      <c r="AN330" s="139"/>
      <c r="AO330" s="139"/>
      <c r="AP330" s="139"/>
      <c r="AQ330" s="208"/>
      <c r="AR330" s="162"/>
      <c r="AS330" s="139"/>
      <c r="AT330" s="139"/>
      <c r="AU330" s="139"/>
      <c r="AV330" s="139"/>
      <c r="AW330" s="208"/>
      <c r="AX330" s="162"/>
      <c r="AY330" s="139"/>
      <c r="AZ330" s="139"/>
      <c r="BA330" s="139"/>
      <c r="BB330" s="139"/>
      <c r="BC330" s="208"/>
      <c r="BD330" s="162"/>
      <c r="BE330" s="139"/>
      <c r="BF330" s="139"/>
      <c r="BG330" s="139"/>
      <c r="BH330" s="139"/>
      <c r="BI330" s="208"/>
      <c r="BJ330" s="162"/>
      <c r="BK330" s="139"/>
      <c r="BL330" s="139"/>
      <c r="BM330" s="139"/>
      <c r="BN330" s="139"/>
      <c r="BO330" s="208"/>
      <c r="BP330" s="162"/>
      <c r="BQ330" s="139"/>
      <c r="BR330" s="139"/>
      <c r="BS330" s="139"/>
      <c r="BT330" s="139"/>
      <c r="BU330" s="208"/>
      <c r="BV330" s="162"/>
      <c r="BW330" s="139"/>
      <c r="BX330" s="139"/>
      <c r="BY330" s="139"/>
      <c r="BZ330" s="139"/>
      <c r="CA330" s="208"/>
      <c r="CB330" s="162"/>
      <c r="CC330" s="139"/>
      <c r="CD330" s="139"/>
      <c r="CE330" s="139"/>
      <c r="CF330" s="139"/>
      <c r="CG330" s="208"/>
      <c r="CH330" s="162"/>
      <c r="CI330" s="139"/>
      <c r="CJ330" s="139"/>
      <c r="CK330" s="139"/>
      <c r="CL330" s="139"/>
      <c r="CM330" s="208"/>
    </row>
    <row r="331" spans="1:91" ht="12.75" customHeight="1" x14ac:dyDescent="0.2">
      <c r="A331" s="125" t="s">
        <v>12</v>
      </c>
      <c r="B331" s="162"/>
      <c r="C331" s="139"/>
      <c r="D331" s="139"/>
      <c r="E331" s="139"/>
      <c r="F331" s="139"/>
      <c r="G331" s="208"/>
      <c r="H331" s="139"/>
      <c r="I331" s="139"/>
      <c r="J331" s="139"/>
      <c r="K331" s="139"/>
      <c r="L331" s="139"/>
      <c r="M331" s="208"/>
      <c r="N331" s="162"/>
      <c r="O331" s="139"/>
      <c r="P331" s="139"/>
      <c r="Q331" s="139"/>
      <c r="R331" s="139"/>
      <c r="S331" s="208"/>
      <c r="T331" s="162"/>
      <c r="U331" s="162"/>
      <c r="V331" s="139"/>
      <c r="W331" s="139"/>
      <c r="X331" s="139"/>
      <c r="Y331" s="208"/>
      <c r="Z331" s="162"/>
      <c r="AA331" s="139"/>
      <c r="AB331" s="139"/>
      <c r="AC331" s="139"/>
      <c r="AD331" s="139"/>
      <c r="AE331" s="208"/>
      <c r="AF331" s="162"/>
      <c r="AG331" s="139"/>
      <c r="AH331" s="139"/>
      <c r="AI331" s="139"/>
      <c r="AJ331" s="139"/>
      <c r="AK331" s="208"/>
      <c r="AL331" s="162"/>
      <c r="AM331" s="139"/>
      <c r="AN331" s="139"/>
      <c r="AO331" s="139"/>
      <c r="AP331" s="139"/>
      <c r="AQ331" s="208"/>
      <c r="AR331" s="162"/>
      <c r="AS331" s="139"/>
      <c r="AT331" s="139"/>
      <c r="AU331" s="139"/>
      <c r="AV331" s="139"/>
      <c r="AW331" s="208"/>
      <c r="AX331" s="162"/>
      <c r="AY331" s="139"/>
      <c r="AZ331" s="139"/>
      <c r="BA331" s="139"/>
      <c r="BB331" s="139"/>
      <c r="BC331" s="208"/>
      <c r="BD331" s="162"/>
      <c r="BE331" s="139"/>
      <c r="BF331" s="139"/>
      <c r="BG331" s="139"/>
      <c r="BH331" s="139"/>
      <c r="BI331" s="208"/>
      <c r="BJ331" s="162"/>
      <c r="BK331" s="139"/>
      <c r="BL331" s="139"/>
      <c r="BM331" s="139"/>
      <c r="BN331" s="139"/>
      <c r="BO331" s="208"/>
      <c r="BP331" s="162"/>
      <c r="BQ331" s="139"/>
      <c r="BR331" s="139"/>
      <c r="BS331" s="139"/>
      <c r="BT331" s="139"/>
      <c r="BU331" s="208"/>
      <c r="BV331" s="162"/>
      <c r="BW331" s="139"/>
      <c r="BX331" s="139"/>
      <c r="BY331" s="139"/>
      <c r="BZ331" s="139"/>
      <c r="CA331" s="208"/>
      <c r="CB331" s="162"/>
      <c r="CC331" s="139"/>
      <c r="CD331" s="139"/>
      <c r="CE331" s="139"/>
      <c r="CF331" s="139"/>
      <c r="CG331" s="208"/>
      <c r="CH331" s="162"/>
      <c r="CI331" s="139"/>
      <c r="CJ331" s="139"/>
      <c r="CK331" s="139"/>
      <c r="CL331" s="139"/>
      <c r="CM331" s="208"/>
    </row>
    <row r="332" spans="1:91" ht="12.75" customHeight="1" x14ac:dyDescent="0.2">
      <c r="A332" s="125" t="s">
        <v>13</v>
      </c>
      <c r="B332" s="162"/>
      <c r="C332" s="139"/>
      <c r="D332" s="139"/>
      <c r="E332" s="139"/>
      <c r="F332" s="139"/>
      <c r="G332" s="208"/>
      <c r="H332" s="139"/>
      <c r="I332" s="139"/>
      <c r="J332" s="139"/>
      <c r="K332" s="139"/>
      <c r="L332" s="139"/>
      <c r="M332" s="208"/>
      <c r="N332" s="162"/>
      <c r="O332" s="139"/>
      <c r="P332" s="139"/>
      <c r="Q332" s="139"/>
      <c r="R332" s="139"/>
      <c r="S332" s="208"/>
      <c r="T332" s="162"/>
      <c r="U332" s="162"/>
      <c r="V332" s="139"/>
      <c r="W332" s="139"/>
      <c r="X332" s="139"/>
      <c r="Y332" s="208"/>
      <c r="Z332" s="162"/>
      <c r="AA332" s="139"/>
      <c r="AB332" s="139"/>
      <c r="AC332" s="139"/>
      <c r="AD332" s="139"/>
      <c r="AE332" s="208"/>
      <c r="AF332" s="162"/>
      <c r="AG332" s="139"/>
      <c r="AH332" s="139"/>
      <c r="AI332" s="139"/>
      <c r="AJ332" s="139"/>
      <c r="AK332" s="208"/>
      <c r="AL332" s="162"/>
      <c r="AM332" s="139"/>
      <c r="AN332" s="139"/>
      <c r="AO332" s="139"/>
      <c r="AP332" s="139"/>
      <c r="AQ332" s="208"/>
      <c r="AR332" s="162"/>
      <c r="AS332" s="139"/>
      <c r="AT332" s="139"/>
      <c r="AU332" s="139"/>
      <c r="AV332" s="139"/>
      <c r="AW332" s="208"/>
      <c r="AX332" s="162"/>
      <c r="AY332" s="139"/>
      <c r="AZ332" s="139"/>
      <c r="BA332" s="139"/>
      <c r="BB332" s="139"/>
      <c r="BC332" s="208"/>
      <c r="BD332" s="162"/>
      <c r="BE332" s="139"/>
      <c r="BF332" s="139"/>
      <c r="BG332" s="139"/>
      <c r="BH332" s="139"/>
      <c r="BI332" s="208"/>
      <c r="BJ332" s="162"/>
      <c r="BK332" s="139"/>
      <c r="BL332" s="139"/>
      <c r="BM332" s="139"/>
      <c r="BN332" s="139"/>
      <c r="BO332" s="208"/>
      <c r="BP332" s="162"/>
      <c r="BQ332" s="139"/>
      <c r="BR332" s="139"/>
      <c r="BS332" s="139"/>
      <c r="BT332" s="139"/>
      <c r="BU332" s="208"/>
      <c r="BV332" s="162"/>
      <c r="BW332" s="139"/>
      <c r="BX332" s="139"/>
      <c r="BY332" s="139"/>
      <c r="BZ332" s="139"/>
      <c r="CA332" s="208"/>
      <c r="CB332" s="162"/>
      <c r="CC332" s="139"/>
      <c r="CD332" s="139"/>
      <c r="CE332" s="139"/>
      <c r="CF332" s="139"/>
      <c r="CG332" s="208"/>
      <c r="CH332" s="162"/>
      <c r="CI332" s="139"/>
      <c r="CJ332" s="139"/>
      <c r="CK332" s="139"/>
      <c r="CL332" s="139"/>
      <c r="CM332" s="208"/>
    </row>
    <row r="333" spans="1:91" ht="12.75" customHeight="1" x14ac:dyDescent="0.2">
      <c r="A333" s="126" t="s">
        <v>35</v>
      </c>
      <c r="B333" s="168"/>
      <c r="C333" s="146"/>
      <c r="D333" s="146"/>
      <c r="E333" s="146"/>
      <c r="F333" s="146"/>
      <c r="G333" s="208"/>
      <c r="H333" s="146"/>
      <c r="I333" s="146"/>
      <c r="J333" s="146"/>
      <c r="K333" s="146"/>
      <c r="L333" s="146"/>
      <c r="M333" s="208"/>
      <c r="N333" s="168"/>
      <c r="O333" s="146"/>
      <c r="P333" s="146"/>
      <c r="Q333" s="146"/>
      <c r="R333" s="146"/>
      <c r="S333" s="208"/>
      <c r="T333" s="168"/>
      <c r="U333" s="168"/>
      <c r="V333" s="146"/>
      <c r="W333" s="146"/>
      <c r="X333" s="146"/>
      <c r="Y333" s="208"/>
      <c r="Z333" s="168"/>
      <c r="AA333" s="146"/>
      <c r="AB333" s="146"/>
      <c r="AC333" s="146"/>
      <c r="AD333" s="146"/>
      <c r="AE333" s="208"/>
      <c r="AF333" s="168"/>
      <c r="AG333" s="146"/>
      <c r="AH333" s="146"/>
      <c r="AI333" s="146"/>
      <c r="AJ333" s="146"/>
      <c r="AK333" s="208"/>
      <c r="AL333" s="168"/>
      <c r="AM333" s="146"/>
      <c r="AN333" s="146"/>
      <c r="AO333" s="146"/>
      <c r="AP333" s="146"/>
      <c r="AQ333" s="208"/>
      <c r="AR333" s="168"/>
      <c r="AS333" s="146"/>
      <c r="AT333" s="146"/>
      <c r="AU333" s="146"/>
      <c r="AV333" s="146"/>
      <c r="AW333" s="208"/>
      <c r="AX333" s="168"/>
      <c r="AY333" s="146"/>
      <c r="AZ333" s="146"/>
      <c r="BA333" s="146"/>
      <c r="BB333" s="146"/>
      <c r="BC333" s="208"/>
      <c r="BD333" s="168"/>
      <c r="BE333" s="146"/>
      <c r="BF333" s="146"/>
      <c r="BG333" s="146"/>
      <c r="BH333" s="146"/>
      <c r="BI333" s="208"/>
      <c r="BJ333" s="168"/>
      <c r="BK333" s="146"/>
      <c r="BL333" s="146"/>
      <c r="BM333" s="146"/>
      <c r="BN333" s="146"/>
      <c r="BO333" s="208"/>
      <c r="BP333" s="168"/>
      <c r="BQ333" s="146"/>
      <c r="BR333" s="146"/>
      <c r="BS333" s="146"/>
      <c r="BT333" s="146"/>
      <c r="BU333" s="208"/>
      <c r="BV333" s="168"/>
      <c r="BW333" s="146"/>
      <c r="BX333" s="146"/>
      <c r="BY333" s="146"/>
      <c r="BZ333" s="146"/>
      <c r="CA333" s="208"/>
      <c r="CB333" s="168"/>
      <c r="CC333" s="146"/>
      <c r="CD333" s="146"/>
      <c r="CE333" s="146"/>
      <c r="CF333" s="146"/>
      <c r="CG333" s="208"/>
      <c r="CH333" s="168"/>
      <c r="CI333" s="146"/>
      <c r="CJ333" s="146"/>
      <c r="CK333" s="146"/>
      <c r="CL333" s="146"/>
      <c r="CM333" s="208"/>
    </row>
    <row r="334" spans="1:91" ht="12.75" customHeight="1" x14ac:dyDescent="0.2">
      <c r="A334" s="125" t="s">
        <v>14</v>
      </c>
      <c r="B334" s="162"/>
      <c r="C334" s="139"/>
      <c r="D334" s="139"/>
      <c r="E334" s="139"/>
      <c r="F334" s="139"/>
      <c r="G334" s="208"/>
      <c r="H334" s="139"/>
      <c r="I334" s="139"/>
      <c r="J334" s="139"/>
      <c r="K334" s="139"/>
      <c r="L334" s="139"/>
      <c r="M334" s="208"/>
      <c r="N334" s="162"/>
      <c r="O334" s="139"/>
      <c r="P334" s="139"/>
      <c r="Q334" s="139"/>
      <c r="R334" s="139"/>
      <c r="S334" s="208"/>
      <c r="T334" s="162"/>
      <c r="U334" s="162"/>
      <c r="V334" s="139"/>
      <c r="W334" s="139"/>
      <c r="X334" s="139"/>
      <c r="Y334" s="208"/>
      <c r="Z334" s="162"/>
      <c r="AA334" s="139"/>
      <c r="AB334" s="139"/>
      <c r="AC334" s="139"/>
      <c r="AD334" s="139"/>
      <c r="AE334" s="208"/>
      <c r="AF334" s="162"/>
      <c r="AG334" s="139"/>
      <c r="AH334" s="139"/>
      <c r="AI334" s="139"/>
      <c r="AJ334" s="139"/>
      <c r="AK334" s="208"/>
      <c r="AL334" s="162"/>
      <c r="AM334" s="139"/>
      <c r="AN334" s="139"/>
      <c r="AO334" s="139"/>
      <c r="AP334" s="139"/>
      <c r="AQ334" s="208"/>
      <c r="AR334" s="162"/>
      <c r="AS334" s="139"/>
      <c r="AT334" s="139"/>
      <c r="AU334" s="139"/>
      <c r="AV334" s="139"/>
      <c r="AW334" s="208"/>
      <c r="AX334" s="162"/>
      <c r="AY334" s="139"/>
      <c r="AZ334" s="139"/>
      <c r="BA334" s="139"/>
      <c r="BB334" s="139"/>
      <c r="BC334" s="208"/>
      <c r="BD334" s="162"/>
      <c r="BE334" s="139"/>
      <c r="BF334" s="139"/>
      <c r="BG334" s="139"/>
      <c r="BH334" s="139"/>
      <c r="BI334" s="208"/>
      <c r="BJ334" s="162"/>
      <c r="BK334" s="139"/>
      <c r="BL334" s="139"/>
      <c r="BM334" s="139"/>
      <c r="BN334" s="139"/>
      <c r="BO334" s="208"/>
      <c r="BP334" s="162"/>
      <c r="BQ334" s="139"/>
      <c r="BR334" s="139"/>
      <c r="BS334" s="139"/>
      <c r="BT334" s="139"/>
      <c r="BU334" s="208"/>
      <c r="BV334" s="162"/>
      <c r="BW334" s="139"/>
      <c r="BX334" s="139"/>
      <c r="BY334" s="139"/>
      <c r="BZ334" s="139"/>
      <c r="CA334" s="208"/>
      <c r="CB334" s="162"/>
      <c r="CC334" s="139"/>
      <c r="CD334" s="139"/>
      <c r="CE334" s="139"/>
      <c r="CF334" s="139"/>
      <c r="CG334" s="208"/>
      <c r="CH334" s="162"/>
      <c r="CI334" s="139"/>
      <c r="CJ334" s="139"/>
      <c r="CK334" s="139"/>
      <c r="CL334" s="139"/>
      <c r="CM334" s="208"/>
    </row>
    <row r="335" spans="1:91" ht="12.75" customHeight="1" x14ac:dyDescent="0.2">
      <c r="A335" s="125" t="s">
        <v>15</v>
      </c>
      <c r="B335" s="162"/>
      <c r="C335" s="139"/>
      <c r="D335" s="139"/>
      <c r="E335" s="139"/>
      <c r="F335" s="139"/>
      <c r="G335" s="208"/>
      <c r="H335" s="139"/>
      <c r="I335" s="139"/>
      <c r="J335" s="139"/>
      <c r="K335" s="139"/>
      <c r="L335" s="139"/>
      <c r="M335" s="208"/>
      <c r="N335" s="162"/>
      <c r="O335" s="139"/>
      <c r="P335" s="139"/>
      <c r="Q335" s="139"/>
      <c r="R335" s="139"/>
      <c r="S335" s="208"/>
      <c r="T335" s="162"/>
      <c r="U335" s="162"/>
      <c r="V335" s="139"/>
      <c r="W335" s="139"/>
      <c r="X335" s="139"/>
      <c r="Y335" s="208"/>
      <c r="Z335" s="162"/>
      <c r="AA335" s="139"/>
      <c r="AB335" s="139"/>
      <c r="AC335" s="139"/>
      <c r="AD335" s="139"/>
      <c r="AE335" s="208"/>
      <c r="AF335" s="162"/>
      <c r="AG335" s="139"/>
      <c r="AH335" s="139"/>
      <c r="AI335" s="139"/>
      <c r="AJ335" s="139"/>
      <c r="AK335" s="208"/>
      <c r="AL335" s="162"/>
      <c r="AM335" s="139"/>
      <c r="AN335" s="139"/>
      <c r="AO335" s="139"/>
      <c r="AP335" s="139"/>
      <c r="AQ335" s="208"/>
      <c r="AR335" s="162"/>
      <c r="AS335" s="139"/>
      <c r="AT335" s="139"/>
      <c r="AU335" s="139"/>
      <c r="AV335" s="139"/>
      <c r="AW335" s="208"/>
      <c r="AX335" s="162"/>
      <c r="AY335" s="139"/>
      <c r="AZ335" s="139"/>
      <c r="BA335" s="139"/>
      <c r="BB335" s="139"/>
      <c r="BC335" s="208"/>
      <c r="BD335" s="162"/>
      <c r="BE335" s="139"/>
      <c r="BF335" s="139"/>
      <c r="BG335" s="139"/>
      <c r="BH335" s="139"/>
      <c r="BI335" s="208"/>
      <c r="BJ335" s="162"/>
      <c r="BK335" s="139"/>
      <c r="BL335" s="139"/>
      <c r="BM335" s="139"/>
      <c r="BN335" s="139"/>
      <c r="BO335" s="208"/>
      <c r="BP335" s="162"/>
      <c r="BQ335" s="139"/>
      <c r="BR335" s="139"/>
      <c r="BS335" s="139"/>
      <c r="BT335" s="139"/>
      <c r="BU335" s="208"/>
      <c r="BV335" s="162"/>
      <c r="BW335" s="139"/>
      <c r="BX335" s="139"/>
      <c r="BY335" s="139"/>
      <c r="BZ335" s="139"/>
      <c r="CA335" s="208"/>
      <c r="CB335" s="162"/>
      <c r="CC335" s="139"/>
      <c r="CD335" s="139"/>
      <c r="CE335" s="139"/>
      <c r="CF335" s="139"/>
      <c r="CG335" s="208"/>
      <c r="CH335" s="162"/>
      <c r="CI335" s="139"/>
      <c r="CJ335" s="139"/>
      <c r="CK335" s="139"/>
      <c r="CL335" s="139"/>
      <c r="CM335" s="208"/>
    </row>
    <row r="336" spans="1:91" ht="12.75" customHeight="1" x14ac:dyDescent="0.2">
      <c r="A336" s="126" t="s">
        <v>16</v>
      </c>
      <c r="B336" s="168"/>
      <c r="C336" s="146"/>
      <c r="D336" s="146"/>
      <c r="E336" s="146"/>
      <c r="F336" s="146"/>
      <c r="G336" s="208"/>
      <c r="H336" s="146"/>
      <c r="I336" s="146"/>
      <c r="J336" s="146"/>
      <c r="K336" s="146"/>
      <c r="L336" s="146"/>
      <c r="M336" s="208"/>
      <c r="N336" s="168"/>
      <c r="O336" s="146"/>
      <c r="P336" s="146"/>
      <c r="Q336" s="146"/>
      <c r="R336" s="146"/>
      <c r="S336" s="208"/>
      <c r="T336" s="168"/>
      <c r="U336" s="168"/>
      <c r="V336" s="146"/>
      <c r="W336" s="146"/>
      <c r="X336" s="146"/>
      <c r="Y336" s="208"/>
      <c r="Z336" s="168"/>
      <c r="AA336" s="146"/>
      <c r="AB336" s="146"/>
      <c r="AC336" s="146"/>
      <c r="AD336" s="146"/>
      <c r="AE336" s="208"/>
      <c r="AF336" s="168"/>
      <c r="AG336" s="146"/>
      <c r="AH336" s="146"/>
      <c r="AI336" s="146"/>
      <c r="AJ336" s="146"/>
      <c r="AK336" s="208"/>
      <c r="AL336" s="168"/>
      <c r="AM336" s="146"/>
      <c r="AN336" s="146"/>
      <c r="AO336" s="146"/>
      <c r="AP336" s="146"/>
      <c r="AQ336" s="208"/>
      <c r="AR336" s="168"/>
      <c r="AS336" s="146"/>
      <c r="AT336" s="146"/>
      <c r="AU336" s="146"/>
      <c r="AV336" s="146"/>
      <c r="AW336" s="208"/>
      <c r="AX336" s="168"/>
      <c r="AY336" s="146"/>
      <c r="AZ336" s="146"/>
      <c r="BA336" s="146"/>
      <c r="BB336" s="146"/>
      <c r="BC336" s="208"/>
      <c r="BD336" s="168"/>
      <c r="BE336" s="146"/>
      <c r="BF336" s="146"/>
      <c r="BG336" s="146"/>
      <c r="BH336" s="146"/>
      <c r="BI336" s="208"/>
      <c r="BJ336" s="168"/>
      <c r="BK336" s="146"/>
      <c r="BL336" s="146"/>
      <c r="BM336" s="146"/>
      <c r="BN336" s="146"/>
      <c r="BO336" s="208"/>
      <c r="BP336" s="168"/>
      <c r="BQ336" s="146"/>
      <c r="BR336" s="146"/>
      <c r="BS336" s="146"/>
      <c r="BT336" s="146"/>
      <c r="BU336" s="208"/>
      <c r="BV336" s="168"/>
      <c r="BW336" s="146"/>
      <c r="BX336" s="146"/>
      <c r="BY336" s="146"/>
      <c r="BZ336" s="146"/>
      <c r="CA336" s="208"/>
      <c r="CB336" s="168"/>
      <c r="CC336" s="146"/>
      <c r="CD336" s="146"/>
      <c r="CE336" s="146"/>
      <c r="CF336" s="146"/>
      <c r="CG336" s="208"/>
      <c r="CH336" s="168"/>
      <c r="CI336" s="146"/>
      <c r="CJ336" s="146"/>
      <c r="CK336" s="146"/>
      <c r="CL336" s="146"/>
      <c r="CM336" s="208"/>
    </row>
    <row r="337" spans="1:91" ht="12.75" customHeight="1" x14ac:dyDescent="0.2">
      <c r="A337" s="125" t="s">
        <v>17</v>
      </c>
      <c r="B337" s="162"/>
      <c r="C337" s="139"/>
      <c r="D337" s="139"/>
      <c r="E337" s="139"/>
      <c r="F337" s="139"/>
      <c r="G337" s="208"/>
      <c r="H337" s="139"/>
      <c r="I337" s="139"/>
      <c r="J337" s="139"/>
      <c r="K337" s="139"/>
      <c r="L337" s="139"/>
      <c r="M337" s="208"/>
      <c r="N337" s="162"/>
      <c r="O337" s="139"/>
      <c r="P337" s="139"/>
      <c r="Q337" s="139"/>
      <c r="R337" s="139"/>
      <c r="S337" s="208"/>
      <c r="T337" s="162"/>
      <c r="U337" s="162"/>
      <c r="V337" s="139"/>
      <c r="W337" s="139"/>
      <c r="X337" s="139"/>
      <c r="Y337" s="208"/>
      <c r="Z337" s="162"/>
      <c r="AA337" s="139"/>
      <c r="AB337" s="139"/>
      <c r="AC337" s="139"/>
      <c r="AD337" s="139"/>
      <c r="AE337" s="208"/>
      <c r="AF337" s="162"/>
      <c r="AG337" s="139"/>
      <c r="AH337" s="139"/>
      <c r="AI337" s="139"/>
      <c r="AJ337" s="139"/>
      <c r="AK337" s="208"/>
      <c r="AL337" s="162"/>
      <c r="AM337" s="139"/>
      <c r="AN337" s="139"/>
      <c r="AO337" s="139"/>
      <c r="AP337" s="139"/>
      <c r="AQ337" s="208"/>
      <c r="AR337" s="162"/>
      <c r="AS337" s="139"/>
      <c r="AT337" s="139"/>
      <c r="AU337" s="139"/>
      <c r="AV337" s="139"/>
      <c r="AW337" s="208"/>
      <c r="AX337" s="162"/>
      <c r="AY337" s="139"/>
      <c r="AZ337" s="139"/>
      <c r="BA337" s="139"/>
      <c r="BB337" s="139"/>
      <c r="BC337" s="208"/>
      <c r="BD337" s="162"/>
      <c r="BE337" s="139"/>
      <c r="BF337" s="139"/>
      <c r="BG337" s="139"/>
      <c r="BH337" s="139"/>
      <c r="BI337" s="208"/>
      <c r="BJ337" s="162"/>
      <c r="BK337" s="139"/>
      <c r="BL337" s="139"/>
      <c r="BM337" s="139"/>
      <c r="BN337" s="139"/>
      <c r="BO337" s="208"/>
      <c r="BP337" s="162"/>
      <c r="BQ337" s="139"/>
      <c r="BR337" s="139"/>
      <c r="BS337" s="139"/>
      <c r="BT337" s="139"/>
      <c r="BU337" s="208"/>
      <c r="BV337" s="162"/>
      <c r="BW337" s="139"/>
      <c r="BX337" s="139"/>
      <c r="BY337" s="139"/>
      <c r="BZ337" s="139"/>
      <c r="CA337" s="208"/>
      <c r="CB337" s="162"/>
      <c r="CC337" s="139"/>
      <c r="CD337" s="139"/>
      <c r="CE337" s="139"/>
      <c r="CF337" s="139"/>
      <c r="CG337" s="208"/>
      <c r="CH337" s="162"/>
      <c r="CI337" s="139"/>
      <c r="CJ337" s="139"/>
      <c r="CK337" s="139"/>
      <c r="CL337" s="139"/>
      <c r="CM337" s="208"/>
    </row>
    <row r="338" spans="1:91" ht="12.75" customHeight="1" x14ac:dyDescent="0.2">
      <c r="A338" s="126" t="s">
        <v>18</v>
      </c>
      <c r="B338" s="168"/>
      <c r="C338" s="146"/>
      <c r="D338" s="146"/>
      <c r="E338" s="146"/>
      <c r="F338" s="146"/>
      <c r="G338" s="208"/>
      <c r="H338" s="146"/>
      <c r="I338" s="146"/>
      <c r="J338" s="146"/>
      <c r="K338" s="146"/>
      <c r="L338" s="146"/>
      <c r="M338" s="208"/>
      <c r="N338" s="168"/>
      <c r="O338" s="146"/>
      <c r="P338" s="146"/>
      <c r="Q338" s="146"/>
      <c r="R338" s="146"/>
      <c r="S338" s="208"/>
      <c r="T338" s="168"/>
      <c r="U338" s="168"/>
      <c r="V338" s="146"/>
      <c r="W338" s="146"/>
      <c r="X338" s="146"/>
      <c r="Y338" s="208"/>
      <c r="Z338" s="168"/>
      <c r="AA338" s="146"/>
      <c r="AB338" s="146"/>
      <c r="AC338" s="146"/>
      <c r="AD338" s="146"/>
      <c r="AE338" s="208"/>
      <c r="AF338" s="168"/>
      <c r="AG338" s="146"/>
      <c r="AH338" s="146"/>
      <c r="AI338" s="146"/>
      <c r="AJ338" s="146"/>
      <c r="AK338" s="208"/>
      <c r="AL338" s="168"/>
      <c r="AM338" s="146"/>
      <c r="AN338" s="146"/>
      <c r="AO338" s="146"/>
      <c r="AP338" s="146"/>
      <c r="AQ338" s="208"/>
      <c r="AR338" s="168"/>
      <c r="AS338" s="146"/>
      <c r="AT338" s="146"/>
      <c r="AU338" s="146"/>
      <c r="AV338" s="146"/>
      <c r="AW338" s="208"/>
      <c r="AX338" s="168"/>
      <c r="AY338" s="146"/>
      <c r="AZ338" s="146"/>
      <c r="BA338" s="146"/>
      <c r="BB338" s="146"/>
      <c r="BC338" s="208"/>
      <c r="BD338" s="168"/>
      <c r="BE338" s="146"/>
      <c r="BF338" s="146"/>
      <c r="BG338" s="146"/>
      <c r="BH338" s="146"/>
      <c r="BI338" s="208"/>
      <c r="BJ338" s="168"/>
      <c r="BK338" s="146"/>
      <c r="BL338" s="146"/>
      <c r="BM338" s="146"/>
      <c r="BN338" s="146"/>
      <c r="BO338" s="208"/>
      <c r="BP338" s="168"/>
      <c r="BQ338" s="146"/>
      <c r="BR338" s="146"/>
      <c r="BS338" s="146"/>
      <c r="BT338" s="146"/>
      <c r="BU338" s="208"/>
      <c r="BV338" s="168"/>
      <c r="BW338" s="146"/>
      <c r="BX338" s="146"/>
      <c r="BY338" s="146"/>
      <c r="BZ338" s="146"/>
      <c r="CA338" s="208"/>
      <c r="CB338" s="168"/>
      <c r="CC338" s="146"/>
      <c r="CD338" s="146"/>
      <c r="CE338" s="146"/>
      <c r="CF338" s="146"/>
      <c r="CG338" s="208"/>
      <c r="CH338" s="168"/>
      <c r="CI338" s="146"/>
      <c r="CJ338" s="146"/>
      <c r="CK338" s="146"/>
      <c r="CL338" s="146"/>
      <c r="CM338" s="208"/>
    </row>
    <row r="339" spans="1:91" ht="12.75" customHeight="1" x14ac:dyDescent="0.2">
      <c r="A339" s="125" t="s">
        <v>19</v>
      </c>
      <c r="B339" s="162"/>
      <c r="C339" s="139"/>
      <c r="D339" s="139"/>
      <c r="E339" s="139"/>
      <c r="F339" s="139"/>
      <c r="G339" s="208"/>
      <c r="H339" s="139"/>
      <c r="I339" s="139"/>
      <c r="J339" s="139"/>
      <c r="K339" s="139"/>
      <c r="L339" s="139"/>
      <c r="M339" s="208"/>
      <c r="N339" s="162"/>
      <c r="O339" s="139"/>
      <c r="P339" s="139"/>
      <c r="Q339" s="139"/>
      <c r="R339" s="139"/>
      <c r="S339" s="208"/>
      <c r="T339" s="162"/>
      <c r="U339" s="162"/>
      <c r="V339" s="139"/>
      <c r="W339" s="139"/>
      <c r="X339" s="139"/>
      <c r="Y339" s="208"/>
      <c r="Z339" s="162"/>
      <c r="AA339" s="139"/>
      <c r="AB339" s="139"/>
      <c r="AC339" s="139"/>
      <c r="AD339" s="139"/>
      <c r="AE339" s="208"/>
      <c r="AF339" s="162"/>
      <c r="AG339" s="139"/>
      <c r="AH339" s="139"/>
      <c r="AI339" s="139"/>
      <c r="AJ339" s="139"/>
      <c r="AK339" s="208"/>
      <c r="AL339" s="162"/>
      <c r="AM339" s="139"/>
      <c r="AN339" s="139"/>
      <c r="AO339" s="139"/>
      <c r="AP339" s="139"/>
      <c r="AQ339" s="208"/>
      <c r="AR339" s="162"/>
      <c r="AS339" s="139"/>
      <c r="AT339" s="139"/>
      <c r="AU339" s="139"/>
      <c r="AV339" s="139"/>
      <c r="AW339" s="208"/>
      <c r="AX339" s="162"/>
      <c r="AY339" s="139"/>
      <c r="AZ339" s="139"/>
      <c r="BA339" s="139"/>
      <c r="BB339" s="139"/>
      <c r="BC339" s="208"/>
      <c r="BD339" s="162"/>
      <c r="BE339" s="139"/>
      <c r="BF339" s="139"/>
      <c r="BG339" s="139"/>
      <c r="BH339" s="139"/>
      <c r="BI339" s="208"/>
      <c r="BJ339" s="162"/>
      <c r="BK339" s="139"/>
      <c r="BL339" s="139"/>
      <c r="BM339" s="139"/>
      <c r="BN339" s="139"/>
      <c r="BO339" s="208"/>
      <c r="BP339" s="162"/>
      <c r="BQ339" s="139"/>
      <c r="BR339" s="139"/>
      <c r="BS339" s="139"/>
      <c r="BT339" s="139"/>
      <c r="BU339" s="208"/>
      <c r="BV339" s="162"/>
      <c r="BW339" s="139"/>
      <c r="BX339" s="139"/>
      <c r="BY339" s="139"/>
      <c r="BZ339" s="139"/>
      <c r="CA339" s="208"/>
      <c r="CB339" s="162"/>
      <c r="CC339" s="139"/>
      <c r="CD339" s="139"/>
      <c r="CE339" s="139"/>
      <c r="CF339" s="139"/>
      <c r="CG339" s="208"/>
      <c r="CH339" s="162"/>
      <c r="CI339" s="139"/>
      <c r="CJ339" s="139"/>
      <c r="CK339" s="139"/>
      <c r="CL339" s="139"/>
      <c r="CM339" s="208"/>
    </row>
    <row r="340" spans="1:91" ht="12.75" customHeight="1" x14ac:dyDescent="0.2">
      <c r="A340" s="126" t="s">
        <v>20</v>
      </c>
      <c r="B340" s="168"/>
      <c r="C340" s="146"/>
      <c r="D340" s="146"/>
      <c r="E340" s="146"/>
      <c r="F340" s="146"/>
      <c r="G340" s="208"/>
      <c r="H340" s="146"/>
      <c r="I340" s="146"/>
      <c r="J340" s="146"/>
      <c r="K340" s="146"/>
      <c r="L340" s="146"/>
      <c r="M340" s="208"/>
      <c r="N340" s="168"/>
      <c r="O340" s="146"/>
      <c r="P340" s="146"/>
      <c r="Q340" s="146"/>
      <c r="R340" s="146"/>
      <c r="S340" s="208"/>
      <c r="T340" s="168"/>
      <c r="U340" s="168"/>
      <c r="V340" s="146"/>
      <c r="W340" s="146"/>
      <c r="X340" s="146"/>
      <c r="Y340" s="208"/>
      <c r="Z340" s="168"/>
      <c r="AA340" s="146"/>
      <c r="AB340" s="146"/>
      <c r="AC340" s="146"/>
      <c r="AD340" s="146"/>
      <c r="AE340" s="208"/>
      <c r="AF340" s="168"/>
      <c r="AG340" s="146"/>
      <c r="AH340" s="146"/>
      <c r="AI340" s="146"/>
      <c r="AJ340" s="146"/>
      <c r="AK340" s="208"/>
      <c r="AL340" s="168"/>
      <c r="AM340" s="146"/>
      <c r="AN340" s="146"/>
      <c r="AO340" s="146"/>
      <c r="AP340" s="146"/>
      <c r="AQ340" s="208"/>
      <c r="AR340" s="168"/>
      <c r="AS340" s="146"/>
      <c r="AT340" s="146"/>
      <c r="AU340" s="146"/>
      <c r="AV340" s="146"/>
      <c r="AW340" s="208"/>
      <c r="AX340" s="168"/>
      <c r="AY340" s="146"/>
      <c r="AZ340" s="146"/>
      <c r="BA340" s="146"/>
      <c r="BB340" s="146"/>
      <c r="BC340" s="208"/>
      <c r="BD340" s="168"/>
      <c r="BE340" s="146"/>
      <c r="BF340" s="146"/>
      <c r="BG340" s="146"/>
      <c r="BH340" s="146"/>
      <c r="BI340" s="208"/>
      <c r="BJ340" s="168"/>
      <c r="BK340" s="146"/>
      <c r="BL340" s="146"/>
      <c r="BM340" s="146"/>
      <c r="BN340" s="146"/>
      <c r="BO340" s="208"/>
      <c r="BP340" s="168"/>
      <c r="BQ340" s="146"/>
      <c r="BR340" s="146"/>
      <c r="BS340" s="146"/>
      <c r="BT340" s="146"/>
      <c r="BU340" s="208"/>
      <c r="BV340" s="168"/>
      <c r="BW340" s="146"/>
      <c r="BX340" s="146"/>
      <c r="BY340" s="146"/>
      <c r="BZ340" s="146"/>
      <c r="CA340" s="208"/>
      <c r="CB340" s="168"/>
      <c r="CC340" s="146"/>
      <c r="CD340" s="146"/>
      <c r="CE340" s="146"/>
      <c r="CF340" s="146"/>
      <c r="CG340" s="208"/>
      <c r="CH340" s="168"/>
      <c r="CI340" s="146"/>
      <c r="CJ340" s="146"/>
      <c r="CK340" s="146"/>
      <c r="CL340" s="146"/>
      <c r="CM340" s="208"/>
    </row>
    <row r="341" spans="1:91" ht="12.75" customHeight="1" x14ac:dyDescent="0.2">
      <c r="A341" s="125" t="s">
        <v>21</v>
      </c>
      <c r="B341" s="162"/>
      <c r="C341" s="139"/>
      <c r="D341" s="139"/>
      <c r="E341" s="139"/>
      <c r="F341" s="139"/>
      <c r="G341" s="208"/>
      <c r="H341" s="139"/>
      <c r="I341" s="139"/>
      <c r="J341" s="139"/>
      <c r="K341" s="139"/>
      <c r="L341" s="139"/>
      <c r="M341" s="208"/>
      <c r="N341" s="162"/>
      <c r="O341" s="139"/>
      <c r="P341" s="139"/>
      <c r="Q341" s="139"/>
      <c r="R341" s="139"/>
      <c r="S341" s="208"/>
      <c r="T341" s="162"/>
      <c r="U341" s="162"/>
      <c r="V341" s="139"/>
      <c r="W341" s="139"/>
      <c r="X341" s="139"/>
      <c r="Y341" s="208"/>
      <c r="Z341" s="162"/>
      <c r="AA341" s="139"/>
      <c r="AB341" s="139"/>
      <c r="AC341" s="139"/>
      <c r="AD341" s="139"/>
      <c r="AE341" s="208"/>
      <c r="AF341" s="162"/>
      <c r="AG341" s="139"/>
      <c r="AH341" s="139"/>
      <c r="AI341" s="139"/>
      <c r="AJ341" s="139"/>
      <c r="AK341" s="208"/>
      <c r="AL341" s="162"/>
      <c r="AM341" s="139"/>
      <c r="AN341" s="139"/>
      <c r="AO341" s="139"/>
      <c r="AP341" s="139"/>
      <c r="AQ341" s="208"/>
      <c r="AR341" s="162"/>
      <c r="AS341" s="139"/>
      <c r="AT341" s="139"/>
      <c r="AU341" s="139"/>
      <c r="AV341" s="139"/>
      <c r="AW341" s="208"/>
      <c r="AX341" s="162"/>
      <c r="AY341" s="139"/>
      <c r="AZ341" s="139"/>
      <c r="BA341" s="139"/>
      <c r="BB341" s="139"/>
      <c r="BC341" s="208"/>
      <c r="BD341" s="162"/>
      <c r="BE341" s="139"/>
      <c r="BF341" s="139"/>
      <c r="BG341" s="139"/>
      <c r="BH341" s="139"/>
      <c r="BI341" s="208"/>
      <c r="BJ341" s="162"/>
      <c r="BK341" s="139"/>
      <c r="BL341" s="139"/>
      <c r="BM341" s="139"/>
      <c r="BN341" s="139"/>
      <c r="BO341" s="208"/>
      <c r="BP341" s="162"/>
      <c r="BQ341" s="139"/>
      <c r="BR341" s="139"/>
      <c r="BS341" s="139"/>
      <c r="BT341" s="139"/>
      <c r="BU341" s="208"/>
      <c r="BV341" s="162"/>
      <c r="BW341" s="139"/>
      <c r="BX341" s="139"/>
      <c r="BY341" s="139"/>
      <c r="BZ341" s="139"/>
      <c r="CA341" s="208"/>
      <c r="CB341" s="162"/>
      <c r="CC341" s="139"/>
      <c r="CD341" s="139"/>
      <c r="CE341" s="139"/>
      <c r="CF341" s="139"/>
      <c r="CG341" s="208"/>
      <c r="CH341" s="162"/>
      <c r="CI341" s="139"/>
      <c r="CJ341" s="139"/>
      <c r="CK341" s="139"/>
      <c r="CL341" s="139"/>
      <c r="CM341" s="208"/>
    </row>
    <row r="342" spans="1:91" ht="12.75" customHeight="1" x14ac:dyDescent="0.2">
      <c r="A342" s="125" t="s">
        <v>36</v>
      </c>
      <c r="B342" s="162"/>
      <c r="C342" s="139"/>
      <c r="D342" s="139"/>
      <c r="E342" s="139"/>
      <c r="F342" s="139"/>
      <c r="G342" s="208"/>
      <c r="H342" s="139"/>
      <c r="I342" s="139"/>
      <c r="J342" s="139"/>
      <c r="K342" s="139"/>
      <c r="L342" s="139"/>
      <c r="M342" s="208"/>
      <c r="N342" s="162"/>
      <c r="O342" s="139"/>
      <c r="P342" s="139"/>
      <c r="Q342" s="139"/>
      <c r="R342" s="139"/>
      <c r="S342" s="208"/>
      <c r="T342" s="162"/>
      <c r="U342" s="162"/>
      <c r="V342" s="139"/>
      <c r="W342" s="139"/>
      <c r="X342" s="139"/>
      <c r="Y342" s="208"/>
      <c r="Z342" s="162"/>
      <c r="AA342" s="139"/>
      <c r="AB342" s="139"/>
      <c r="AC342" s="139"/>
      <c r="AD342" s="139"/>
      <c r="AE342" s="208"/>
      <c r="AF342" s="162"/>
      <c r="AG342" s="139"/>
      <c r="AH342" s="139"/>
      <c r="AI342" s="139"/>
      <c r="AJ342" s="139"/>
      <c r="AK342" s="208"/>
      <c r="AL342" s="162"/>
      <c r="AM342" s="139"/>
      <c r="AN342" s="139"/>
      <c r="AO342" s="139"/>
      <c r="AP342" s="139"/>
      <c r="AQ342" s="208"/>
      <c r="AR342" s="162"/>
      <c r="AS342" s="139"/>
      <c r="AT342" s="139"/>
      <c r="AU342" s="139"/>
      <c r="AV342" s="139"/>
      <c r="AW342" s="208"/>
      <c r="AX342" s="162"/>
      <c r="AY342" s="139"/>
      <c r="AZ342" s="139"/>
      <c r="BA342" s="139"/>
      <c r="BB342" s="139"/>
      <c r="BC342" s="208"/>
      <c r="BD342" s="162"/>
      <c r="BE342" s="139"/>
      <c r="BF342" s="139"/>
      <c r="BG342" s="139"/>
      <c r="BH342" s="139"/>
      <c r="BI342" s="208"/>
      <c r="BJ342" s="162"/>
      <c r="BK342" s="139"/>
      <c r="BL342" s="139"/>
      <c r="BM342" s="139"/>
      <c r="BN342" s="139"/>
      <c r="BO342" s="208"/>
      <c r="BP342" s="162"/>
      <c r="BQ342" s="139"/>
      <c r="BR342" s="139"/>
      <c r="BS342" s="139"/>
      <c r="BT342" s="139"/>
      <c r="BU342" s="208"/>
      <c r="BV342" s="162"/>
      <c r="BW342" s="139"/>
      <c r="BX342" s="139"/>
      <c r="BY342" s="139"/>
      <c r="BZ342" s="139"/>
      <c r="CA342" s="208"/>
      <c r="CB342" s="162"/>
      <c r="CC342" s="139"/>
      <c r="CD342" s="139"/>
      <c r="CE342" s="139"/>
      <c r="CF342" s="139"/>
      <c r="CG342" s="208"/>
      <c r="CH342" s="162"/>
      <c r="CI342" s="139"/>
      <c r="CJ342" s="139"/>
      <c r="CK342" s="139"/>
      <c r="CL342" s="139"/>
      <c r="CM342" s="208"/>
    </row>
    <row r="343" spans="1:91" ht="12.75" customHeight="1" x14ac:dyDescent="0.2">
      <c r="A343" s="125" t="s">
        <v>83</v>
      </c>
      <c r="B343" s="162"/>
      <c r="C343" s="139"/>
      <c r="D343" s="139"/>
      <c r="E343" s="139"/>
      <c r="F343" s="139"/>
      <c r="G343" s="208"/>
      <c r="H343" s="139"/>
      <c r="I343" s="139"/>
      <c r="J343" s="139"/>
      <c r="K343" s="139"/>
      <c r="L343" s="139"/>
      <c r="M343" s="208"/>
      <c r="N343" s="162"/>
      <c r="O343" s="139"/>
      <c r="P343" s="139"/>
      <c r="Q343" s="139"/>
      <c r="R343" s="139"/>
      <c r="S343" s="208"/>
      <c r="T343" s="162"/>
      <c r="U343" s="162"/>
      <c r="V343" s="139"/>
      <c r="W343" s="139"/>
      <c r="X343" s="139"/>
      <c r="Y343" s="208"/>
      <c r="Z343" s="162"/>
      <c r="AA343" s="139"/>
      <c r="AB343" s="139"/>
      <c r="AC343" s="139"/>
      <c r="AD343" s="139"/>
      <c r="AE343" s="208"/>
      <c r="AF343" s="162"/>
      <c r="AG343" s="139"/>
      <c r="AH343" s="139"/>
      <c r="AI343" s="139"/>
      <c r="AJ343" s="139"/>
      <c r="AK343" s="208"/>
      <c r="AL343" s="162"/>
      <c r="AM343" s="139"/>
      <c r="AN343" s="139"/>
      <c r="AO343" s="139"/>
      <c r="AP343" s="139"/>
      <c r="AQ343" s="208"/>
      <c r="AR343" s="162"/>
      <c r="AS343" s="139"/>
      <c r="AT343" s="139"/>
      <c r="AU343" s="139"/>
      <c r="AV343" s="139"/>
      <c r="AW343" s="208"/>
      <c r="AX343" s="162"/>
      <c r="AY343" s="139"/>
      <c r="AZ343" s="139"/>
      <c r="BA343" s="139"/>
      <c r="BB343" s="139"/>
      <c r="BC343" s="208"/>
      <c r="BD343" s="162"/>
      <c r="BE343" s="139"/>
      <c r="BF343" s="139"/>
      <c r="BG343" s="139"/>
      <c r="BH343" s="139"/>
      <c r="BI343" s="208"/>
      <c r="BJ343" s="162"/>
      <c r="BK343" s="139"/>
      <c r="BL343" s="139"/>
      <c r="BM343" s="139"/>
      <c r="BN343" s="139"/>
      <c r="BO343" s="208"/>
      <c r="BP343" s="162"/>
      <c r="BQ343" s="139"/>
      <c r="BR343" s="139"/>
      <c r="BS343" s="139"/>
      <c r="BT343" s="139"/>
      <c r="BU343" s="208"/>
      <c r="BV343" s="162"/>
      <c r="BW343" s="139"/>
      <c r="BX343" s="139"/>
      <c r="BY343" s="139"/>
      <c r="BZ343" s="139"/>
      <c r="CA343" s="208"/>
      <c r="CB343" s="162"/>
      <c r="CC343" s="139"/>
      <c r="CD343" s="139"/>
      <c r="CE343" s="139"/>
      <c r="CF343" s="139"/>
      <c r="CG343" s="208"/>
      <c r="CH343" s="162"/>
      <c r="CI343" s="139"/>
      <c r="CJ343" s="139"/>
      <c r="CK343" s="139"/>
      <c r="CL343" s="139"/>
      <c r="CM343" s="208"/>
    </row>
    <row r="344" spans="1:91" ht="12.75" customHeight="1" x14ac:dyDescent="0.2">
      <c r="A344" s="126" t="s">
        <v>39</v>
      </c>
      <c r="B344" s="168"/>
      <c r="C344" s="146"/>
      <c r="D344" s="146"/>
      <c r="E344" s="146"/>
      <c r="F344" s="146"/>
      <c r="G344" s="208"/>
      <c r="H344" s="146"/>
      <c r="I344" s="146"/>
      <c r="J344" s="146"/>
      <c r="K344" s="146"/>
      <c r="L344" s="146"/>
      <c r="M344" s="208"/>
      <c r="N344" s="168"/>
      <c r="O344" s="146"/>
      <c r="P344" s="146"/>
      <c r="Q344" s="146"/>
      <c r="R344" s="146"/>
      <c r="S344" s="208"/>
      <c r="T344" s="168"/>
      <c r="U344" s="168"/>
      <c r="V344" s="146"/>
      <c r="W344" s="146"/>
      <c r="X344" s="146"/>
      <c r="Y344" s="208"/>
      <c r="Z344" s="168"/>
      <c r="AA344" s="146"/>
      <c r="AB344" s="146"/>
      <c r="AC344" s="146"/>
      <c r="AD344" s="146"/>
      <c r="AE344" s="208"/>
      <c r="AF344" s="168"/>
      <c r="AG344" s="146"/>
      <c r="AH344" s="146"/>
      <c r="AI344" s="146"/>
      <c r="AJ344" s="146"/>
      <c r="AK344" s="208"/>
      <c r="AL344" s="168"/>
      <c r="AM344" s="146"/>
      <c r="AN344" s="146"/>
      <c r="AO344" s="146"/>
      <c r="AP344" s="146"/>
      <c r="AQ344" s="208"/>
      <c r="AR344" s="168"/>
      <c r="AS344" s="146"/>
      <c r="AT344" s="146"/>
      <c r="AU344" s="146"/>
      <c r="AV344" s="146"/>
      <c r="AW344" s="208"/>
      <c r="AX344" s="168"/>
      <c r="AY344" s="146"/>
      <c r="AZ344" s="146"/>
      <c r="BA344" s="146"/>
      <c r="BB344" s="146"/>
      <c r="BC344" s="208"/>
      <c r="BD344" s="168"/>
      <c r="BE344" s="146"/>
      <c r="BF344" s="146"/>
      <c r="BG344" s="146"/>
      <c r="BH344" s="146"/>
      <c r="BI344" s="208"/>
      <c r="BJ344" s="168"/>
      <c r="BK344" s="146"/>
      <c r="BL344" s="146"/>
      <c r="BM344" s="146"/>
      <c r="BN344" s="146"/>
      <c r="BO344" s="208"/>
      <c r="BP344" s="168"/>
      <c r="BQ344" s="146"/>
      <c r="BR344" s="146"/>
      <c r="BS344" s="146"/>
      <c r="BT344" s="146"/>
      <c r="BU344" s="208"/>
      <c r="BV344" s="168"/>
      <c r="BW344" s="146"/>
      <c r="BX344" s="146"/>
      <c r="BY344" s="146"/>
      <c r="BZ344" s="146"/>
      <c r="CA344" s="208"/>
      <c r="CB344" s="168"/>
      <c r="CC344" s="146"/>
      <c r="CD344" s="146"/>
      <c r="CE344" s="146"/>
      <c r="CF344" s="146"/>
      <c r="CG344" s="208"/>
      <c r="CH344" s="168"/>
      <c r="CI344" s="146"/>
      <c r="CJ344" s="146"/>
      <c r="CK344" s="146"/>
      <c r="CL344" s="146"/>
      <c r="CM344" s="208"/>
    </row>
    <row r="345" spans="1:91" ht="12.75" customHeight="1" x14ac:dyDescent="0.2">
      <c r="A345" s="125" t="s">
        <v>37</v>
      </c>
      <c r="B345" s="162"/>
      <c r="C345" s="139"/>
      <c r="D345" s="139"/>
      <c r="E345" s="139"/>
      <c r="F345" s="139"/>
      <c r="G345" s="208"/>
      <c r="H345" s="139"/>
      <c r="I345" s="139"/>
      <c r="J345" s="139"/>
      <c r="K345" s="139"/>
      <c r="L345" s="139"/>
      <c r="M345" s="208"/>
      <c r="N345" s="162"/>
      <c r="O345" s="139"/>
      <c r="P345" s="139"/>
      <c r="Q345" s="139"/>
      <c r="R345" s="139"/>
      <c r="S345" s="208"/>
      <c r="T345" s="162"/>
      <c r="U345" s="162"/>
      <c r="V345" s="139"/>
      <c r="W345" s="139"/>
      <c r="X345" s="139"/>
      <c r="Y345" s="208"/>
      <c r="Z345" s="162"/>
      <c r="AA345" s="139"/>
      <c r="AB345" s="139"/>
      <c r="AC345" s="139"/>
      <c r="AD345" s="139"/>
      <c r="AE345" s="208"/>
      <c r="AF345" s="162"/>
      <c r="AG345" s="139"/>
      <c r="AH345" s="139"/>
      <c r="AI345" s="139"/>
      <c r="AJ345" s="139"/>
      <c r="AK345" s="208"/>
      <c r="AL345" s="162"/>
      <c r="AM345" s="139"/>
      <c r="AN345" s="139"/>
      <c r="AO345" s="139"/>
      <c r="AP345" s="139"/>
      <c r="AQ345" s="208"/>
      <c r="AR345" s="162"/>
      <c r="AS345" s="139"/>
      <c r="AT345" s="139"/>
      <c r="AU345" s="139"/>
      <c r="AV345" s="139"/>
      <c r="AW345" s="208"/>
      <c r="AX345" s="162"/>
      <c r="AY345" s="139"/>
      <c r="AZ345" s="139"/>
      <c r="BA345" s="139"/>
      <c r="BB345" s="139"/>
      <c r="BC345" s="208"/>
      <c r="BD345" s="162"/>
      <c r="BE345" s="139"/>
      <c r="BF345" s="139"/>
      <c r="BG345" s="139"/>
      <c r="BH345" s="139"/>
      <c r="BI345" s="208"/>
      <c r="BJ345" s="162"/>
      <c r="BK345" s="139"/>
      <c r="BL345" s="139"/>
      <c r="BM345" s="139"/>
      <c r="BN345" s="139"/>
      <c r="BO345" s="208"/>
      <c r="BP345" s="162"/>
      <c r="BQ345" s="139"/>
      <c r="BR345" s="139"/>
      <c r="BS345" s="139"/>
      <c r="BT345" s="139"/>
      <c r="BU345" s="208"/>
      <c r="BV345" s="162"/>
      <c r="BW345" s="139"/>
      <c r="BX345" s="139"/>
      <c r="BY345" s="139"/>
      <c r="BZ345" s="139"/>
      <c r="CA345" s="208"/>
      <c r="CB345" s="162"/>
      <c r="CC345" s="139"/>
      <c r="CD345" s="139"/>
      <c r="CE345" s="139"/>
      <c r="CF345" s="139"/>
      <c r="CG345" s="208"/>
      <c r="CH345" s="162"/>
      <c r="CI345" s="139"/>
      <c r="CJ345" s="139"/>
      <c r="CK345" s="139"/>
      <c r="CL345" s="139"/>
      <c r="CM345" s="208"/>
    </row>
    <row r="346" spans="1:91" ht="12.75" customHeight="1" x14ac:dyDescent="0.2">
      <c r="A346" s="126" t="s">
        <v>40</v>
      </c>
      <c r="B346" s="168"/>
      <c r="C346" s="146"/>
      <c r="D346" s="146"/>
      <c r="E346" s="146"/>
      <c r="F346" s="146"/>
      <c r="G346" s="208"/>
      <c r="H346" s="146"/>
      <c r="I346" s="146"/>
      <c r="J346" s="146"/>
      <c r="K346" s="146"/>
      <c r="L346" s="146"/>
      <c r="M346" s="208"/>
      <c r="N346" s="168"/>
      <c r="O346" s="146"/>
      <c r="P346" s="146"/>
      <c r="Q346" s="146"/>
      <c r="R346" s="146"/>
      <c r="S346" s="208"/>
      <c r="T346" s="168"/>
      <c r="U346" s="168"/>
      <c r="V346" s="146"/>
      <c r="W346" s="146"/>
      <c r="X346" s="146"/>
      <c r="Y346" s="208"/>
      <c r="Z346" s="168"/>
      <c r="AA346" s="146"/>
      <c r="AB346" s="146"/>
      <c r="AC346" s="146"/>
      <c r="AD346" s="146"/>
      <c r="AE346" s="208"/>
      <c r="AF346" s="168"/>
      <c r="AG346" s="146"/>
      <c r="AH346" s="146"/>
      <c r="AI346" s="146"/>
      <c r="AJ346" s="146"/>
      <c r="AK346" s="208"/>
      <c r="AL346" s="168"/>
      <c r="AM346" s="146"/>
      <c r="AN346" s="146"/>
      <c r="AO346" s="146"/>
      <c r="AP346" s="146"/>
      <c r="AQ346" s="208"/>
      <c r="AR346" s="168"/>
      <c r="AS346" s="146"/>
      <c r="AT346" s="146"/>
      <c r="AU346" s="146"/>
      <c r="AV346" s="146"/>
      <c r="AW346" s="208"/>
      <c r="AX346" s="168"/>
      <c r="AY346" s="146"/>
      <c r="AZ346" s="146"/>
      <c r="BA346" s="146"/>
      <c r="BB346" s="146"/>
      <c r="BC346" s="208"/>
      <c r="BD346" s="168"/>
      <c r="BE346" s="146"/>
      <c r="BF346" s="146"/>
      <c r="BG346" s="146"/>
      <c r="BH346" s="146"/>
      <c r="BI346" s="208"/>
      <c r="BJ346" s="168"/>
      <c r="BK346" s="146"/>
      <c r="BL346" s="146"/>
      <c r="BM346" s="146"/>
      <c r="BN346" s="146"/>
      <c r="BO346" s="208"/>
      <c r="BP346" s="168"/>
      <c r="BQ346" s="146"/>
      <c r="BR346" s="146"/>
      <c r="BS346" s="146"/>
      <c r="BT346" s="146"/>
      <c r="BU346" s="208"/>
      <c r="BV346" s="168"/>
      <c r="BW346" s="146"/>
      <c r="BX346" s="146"/>
      <c r="BY346" s="146"/>
      <c r="BZ346" s="146"/>
      <c r="CA346" s="208"/>
      <c r="CB346" s="168"/>
      <c r="CC346" s="146"/>
      <c r="CD346" s="146"/>
      <c r="CE346" s="146"/>
      <c r="CF346" s="146"/>
      <c r="CG346" s="208"/>
      <c r="CH346" s="168"/>
      <c r="CI346" s="146"/>
      <c r="CJ346" s="146"/>
      <c r="CK346" s="146"/>
      <c r="CL346" s="146"/>
      <c r="CM346" s="208"/>
    </row>
    <row r="347" spans="1:91" ht="12.75" customHeight="1" x14ac:dyDescent="0.2">
      <c r="A347" s="125" t="s">
        <v>64</v>
      </c>
      <c r="B347" s="162"/>
      <c r="C347" s="139"/>
      <c r="D347" s="139"/>
      <c r="E347" s="139"/>
      <c r="F347" s="139"/>
      <c r="G347" s="208"/>
      <c r="H347" s="139"/>
      <c r="I347" s="139"/>
      <c r="J347" s="139"/>
      <c r="K347" s="139"/>
      <c r="L347" s="139"/>
      <c r="M347" s="208"/>
      <c r="N347" s="162"/>
      <c r="O347" s="139"/>
      <c r="P347" s="139"/>
      <c r="Q347" s="139"/>
      <c r="R347" s="139"/>
      <c r="S347" s="208"/>
      <c r="T347" s="162"/>
      <c r="U347" s="162"/>
      <c r="V347" s="139"/>
      <c r="W347" s="139"/>
      <c r="X347" s="139"/>
      <c r="Y347" s="208"/>
      <c r="Z347" s="162"/>
      <c r="AA347" s="139"/>
      <c r="AB347" s="139"/>
      <c r="AC347" s="139"/>
      <c r="AD347" s="139"/>
      <c r="AE347" s="208"/>
      <c r="AF347" s="162"/>
      <c r="AG347" s="139"/>
      <c r="AH347" s="139"/>
      <c r="AI347" s="139"/>
      <c r="AJ347" s="139"/>
      <c r="AK347" s="208"/>
      <c r="AL347" s="162"/>
      <c r="AM347" s="139"/>
      <c r="AN347" s="139"/>
      <c r="AO347" s="139"/>
      <c r="AP347" s="139"/>
      <c r="AQ347" s="208"/>
      <c r="AR347" s="162"/>
      <c r="AS347" s="139"/>
      <c r="AT347" s="139"/>
      <c r="AU347" s="139"/>
      <c r="AV347" s="139"/>
      <c r="AW347" s="208"/>
      <c r="AX347" s="162"/>
      <c r="AY347" s="139"/>
      <c r="AZ347" s="139"/>
      <c r="BA347" s="139"/>
      <c r="BB347" s="139"/>
      <c r="BC347" s="208"/>
      <c r="BD347" s="162"/>
      <c r="BE347" s="139"/>
      <c r="BF347" s="139"/>
      <c r="BG347" s="139"/>
      <c r="BH347" s="139"/>
      <c r="BI347" s="208"/>
      <c r="BJ347" s="162"/>
      <c r="BK347" s="139"/>
      <c r="BL347" s="139"/>
      <c r="BM347" s="139"/>
      <c r="BN347" s="139"/>
      <c r="BO347" s="208"/>
      <c r="BP347" s="162"/>
      <c r="BQ347" s="139"/>
      <c r="BR347" s="139"/>
      <c r="BS347" s="139"/>
      <c r="BT347" s="139"/>
      <c r="BU347" s="208"/>
      <c r="BV347" s="162"/>
      <c r="BW347" s="139"/>
      <c r="BX347" s="139"/>
      <c r="BY347" s="139"/>
      <c r="BZ347" s="139"/>
      <c r="CA347" s="208"/>
      <c r="CB347" s="162"/>
      <c r="CC347" s="139"/>
      <c r="CD347" s="139"/>
      <c r="CE347" s="139"/>
      <c r="CF347" s="139"/>
      <c r="CG347" s="208"/>
      <c r="CH347" s="162"/>
      <c r="CI347" s="139"/>
      <c r="CJ347" s="139"/>
      <c r="CK347" s="139"/>
      <c r="CL347" s="139"/>
      <c r="CM347" s="208"/>
    </row>
    <row r="348" spans="1:91" ht="12.75" customHeight="1" x14ac:dyDescent="0.2">
      <c r="A348" s="199" t="s">
        <v>42</v>
      </c>
      <c r="B348" s="203">
        <v>0</v>
      </c>
      <c r="C348" s="203">
        <v>0</v>
      </c>
      <c r="D348" s="203">
        <v>0</v>
      </c>
      <c r="E348" s="203">
        <v>0</v>
      </c>
      <c r="F348" s="203">
        <v>0</v>
      </c>
      <c r="G348" s="208"/>
      <c r="H348" s="203">
        <v>0</v>
      </c>
      <c r="I348" s="203">
        <v>0</v>
      </c>
      <c r="J348" s="203">
        <v>0</v>
      </c>
      <c r="K348" s="203">
        <v>0</v>
      </c>
      <c r="L348" s="203">
        <v>0</v>
      </c>
      <c r="M348" s="208"/>
      <c r="N348" s="203">
        <v>0</v>
      </c>
      <c r="O348" s="203">
        <v>0</v>
      </c>
      <c r="P348" s="203">
        <v>0</v>
      </c>
      <c r="Q348" s="203">
        <v>0</v>
      </c>
      <c r="R348" s="203">
        <v>0</v>
      </c>
      <c r="S348" s="208"/>
      <c r="T348" s="203">
        <v>0</v>
      </c>
      <c r="U348" s="203">
        <v>0</v>
      </c>
      <c r="V348" s="203">
        <v>0</v>
      </c>
      <c r="W348" s="203">
        <v>0</v>
      </c>
      <c r="X348" s="203">
        <v>0</v>
      </c>
      <c r="Y348" s="208"/>
      <c r="Z348" s="203">
        <v>0</v>
      </c>
      <c r="AA348" s="203">
        <v>0</v>
      </c>
      <c r="AB348" s="203">
        <v>0</v>
      </c>
      <c r="AC348" s="203">
        <v>0</v>
      </c>
      <c r="AD348" s="203">
        <v>0</v>
      </c>
      <c r="AE348" s="208"/>
      <c r="AF348" s="203">
        <v>0</v>
      </c>
      <c r="AG348" s="203">
        <v>0</v>
      </c>
      <c r="AH348" s="203">
        <v>0</v>
      </c>
      <c r="AI348" s="203">
        <v>0</v>
      </c>
      <c r="AJ348" s="203">
        <v>0</v>
      </c>
      <c r="AK348" s="208"/>
      <c r="AL348" s="203">
        <v>0</v>
      </c>
      <c r="AM348" s="203">
        <v>0</v>
      </c>
      <c r="AN348" s="203">
        <v>0</v>
      </c>
      <c r="AO348" s="203">
        <v>0</v>
      </c>
      <c r="AP348" s="203">
        <v>0</v>
      </c>
      <c r="AQ348" s="208"/>
      <c r="AR348" s="203">
        <v>0</v>
      </c>
      <c r="AS348" s="203">
        <v>0</v>
      </c>
      <c r="AT348" s="203">
        <v>0</v>
      </c>
      <c r="AU348" s="203">
        <v>0</v>
      </c>
      <c r="AV348" s="203">
        <v>0</v>
      </c>
      <c r="AW348" s="208"/>
      <c r="AX348" s="203">
        <v>0</v>
      </c>
      <c r="AY348" s="203">
        <v>0</v>
      </c>
      <c r="AZ348" s="203">
        <v>0</v>
      </c>
      <c r="BA348" s="203">
        <v>0</v>
      </c>
      <c r="BB348" s="203">
        <v>0</v>
      </c>
      <c r="BC348" s="208"/>
      <c r="BD348" s="203">
        <v>0</v>
      </c>
      <c r="BE348" s="203">
        <v>0</v>
      </c>
      <c r="BF348" s="203">
        <v>0</v>
      </c>
      <c r="BG348" s="203">
        <v>0</v>
      </c>
      <c r="BH348" s="203">
        <v>0</v>
      </c>
      <c r="BI348" s="208"/>
      <c r="BJ348" s="203">
        <v>0</v>
      </c>
      <c r="BK348" s="203">
        <v>0</v>
      </c>
      <c r="BL348" s="203">
        <v>0</v>
      </c>
      <c r="BM348" s="203">
        <v>0</v>
      </c>
      <c r="BN348" s="203">
        <v>0</v>
      </c>
      <c r="BO348" s="208"/>
      <c r="BP348" s="203">
        <v>0</v>
      </c>
      <c r="BQ348" s="203">
        <v>0</v>
      </c>
      <c r="BR348" s="203">
        <v>0</v>
      </c>
      <c r="BS348" s="203">
        <v>0</v>
      </c>
      <c r="BT348" s="203">
        <v>0</v>
      </c>
      <c r="BU348" s="208"/>
      <c r="BV348" s="203">
        <v>0</v>
      </c>
      <c r="BW348" s="203">
        <v>0</v>
      </c>
      <c r="BX348" s="203">
        <v>0</v>
      </c>
      <c r="BY348" s="203">
        <v>0</v>
      </c>
      <c r="BZ348" s="203">
        <v>0</v>
      </c>
      <c r="CA348" s="208"/>
      <c r="CB348" s="203">
        <v>0</v>
      </c>
      <c r="CC348" s="203">
        <v>0</v>
      </c>
      <c r="CD348" s="203">
        <v>0</v>
      </c>
      <c r="CE348" s="203">
        <v>0</v>
      </c>
      <c r="CF348" s="203">
        <v>0</v>
      </c>
      <c r="CG348" s="208"/>
      <c r="CH348" s="203">
        <v>0</v>
      </c>
      <c r="CI348" s="203">
        <v>0</v>
      </c>
      <c r="CJ348" s="203">
        <v>0</v>
      </c>
      <c r="CK348" s="203">
        <v>0</v>
      </c>
      <c r="CL348" s="203">
        <v>0</v>
      </c>
      <c r="CM348" s="208"/>
    </row>
    <row r="349" spans="1:91" ht="12.75" customHeight="1" x14ac:dyDescent="0.2">
      <c r="A349" s="199" t="s">
        <v>33</v>
      </c>
      <c r="B349" s="203">
        <v>0</v>
      </c>
      <c r="C349" s="203">
        <v>0</v>
      </c>
      <c r="D349" s="203">
        <v>0</v>
      </c>
      <c r="E349" s="203">
        <v>0</v>
      </c>
      <c r="F349" s="203">
        <v>0</v>
      </c>
      <c r="G349" s="208"/>
      <c r="H349" s="203">
        <v>0</v>
      </c>
      <c r="I349" s="203">
        <v>0</v>
      </c>
      <c r="J349" s="203">
        <v>0</v>
      </c>
      <c r="K349" s="203">
        <v>0</v>
      </c>
      <c r="L349" s="203">
        <v>0</v>
      </c>
      <c r="M349" s="208"/>
      <c r="N349" s="203">
        <v>0</v>
      </c>
      <c r="O349" s="203">
        <v>0</v>
      </c>
      <c r="P349" s="203">
        <v>0</v>
      </c>
      <c r="Q349" s="203">
        <v>0</v>
      </c>
      <c r="R349" s="203">
        <v>0</v>
      </c>
      <c r="S349" s="208"/>
      <c r="T349" s="203">
        <v>0</v>
      </c>
      <c r="U349" s="203">
        <v>0</v>
      </c>
      <c r="V349" s="203">
        <v>0</v>
      </c>
      <c r="W349" s="203">
        <v>0</v>
      </c>
      <c r="X349" s="203">
        <v>0</v>
      </c>
      <c r="Y349" s="208"/>
      <c r="Z349" s="203">
        <v>0</v>
      </c>
      <c r="AA349" s="203">
        <v>0</v>
      </c>
      <c r="AB349" s="203">
        <v>0</v>
      </c>
      <c r="AC349" s="203">
        <v>0</v>
      </c>
      <c r="AD349" s="203">
        <v>0</v>
      </c>
      <c r="AE349" s="208"/>
      <c r="AF349" s="203">
        <v>0</v>
      </c>
      <c r="AG349" s="203">
        <v>0</v>
      </c>
      <c r="AH349" s="203">
        <v>0</v>
      </c>
      <c r="AI349" s="203">
        <v>0</v>
      </c>
      <c r="AJ349" s="203">
        <v>0</v>
      </c>
      <c r="AK349" s="208"/>
      <c r="AL349" s="203">
        <v>0</v>
      </c>
      <c r="AM349" s="203">
        <v>0</v>
      </c>
      <c r="AN349" s="203">
        <v>0</v>
      </c>
      <c r="AO349" s="203">
        <v>0</v>
      </c>
      <c r="AP349" s="203">
        <v>0</v>
      </c>
      <c r="AQ349" s="208"/>
      <c r="AR349" s="203">
        <v>0</v>
      </c>
      <c r="AS349" s="203">
        <v>0</v>
      </c>
      <c r="AT349" s="203">
        <v>0</v>
      </c>
      <c r="AU349" s="203">
        <v>0</v>
      </c>
      <c r="AV349" s="203">
        <v>0</v>
      </c>
      <c r="AW349" s="208"/>
      <c r="AX349" s="203">
        <v>0</v>
      </c>
      <c r="AY349" s="203">
        <v>0</v>
      </c>
      <c r="AZ349" s="203">
        <v>0</v>
      </c>
      <c r="BA349" s="203">
        <v>0</v>
      </c>
      <c r="BB349" s="203">
        <v>0</v>
      </c>
      <c r="BC349" s="208"/>
      <c r="BD349" s="203">
        <v>0</v>
      </c>
      <c r="BE349" s="203">
        <v>0</v>
      </c>
      <c r="BF349" s="203">
        <v>0</v>
      </c>
      <c r="BG349" s="203">
        <v>0</v>
      </c>
      <c r="BH349" s="203">
        <v>0</v>
      </c>
      <c r="BI349" s="208"/>
      <c r="BJ349" s="203">
        <v>0</v>
      </c>
      <c r="BK349" s="203">
        <v>0</v>
      </c>
      <c r="BL349" s="203">
        <v>0</v>
      </c>
      <c r="BM349" s="203">
        <v>0</v>
      </c>
      <c r="BN349" s="203">
        <v>0</v>
      </c>
      <c r="BO349" s="208"/>
      <c r="BP349" s="203">
        <v>0</v>
      </c>
      <c r="BQ349" s="203">
        <v>0</v>
      </c>
      <c r="BR349" s="203">
        <v>0</v>
      </c>
      <c r="BS349" s="203">
        <v>0</v>
      </c>
      <c r="BT349" s="203">
        <v>0</v>
      </c>
      <c r="BU349" s="208"/>
      <c r="BV349" s="203">
        <v>0</v>
      </c>
      <c r="BW349" s="203">
        <v>0</v>
      </c>
      <c r="BX349" s="203">
        <v>0</v>
      </c>
      <c r="BY349" s="203">
        <v>0</v>
      </c>
      <c r="BZ349" s="203">
        <v>0</v>
      </c>
      <c r="CA349" s="208"/>
      <c r="CB349" s="203">
        <v>0</v>
      </c>
      <c r="CC349" s="203">
        <v>0</v>
      </c>
      <c r="CD349" s="203">
        <v>0</v>
      </c>
      <c r="CE349" s="203">
        <v>0</v>
      </c>
      <c r="CF349" s="203">
        <v>0</v>
      </c>
      <c r="CG349" s="208"/>
      <c r="CH349" s="203">
        <v>0</v>
      </c>
      <c r="CI349" s="203">
        <v>0</v>
      </c>
      <c r="CJ349" s="203">
        <v>0</v>
      </c>
      <c r="CK349" s="203">
        <v>0</v>
      </c>
      <c r="CL349" s="203">
        <v>0</v>
      </c>
      <c r="CM349" s="208"/>
    </row>
    <row r="350" spans="1:91" ht="12.75" customHeight="1" x14ac:dyDescent="0.2">
      <c r="A350" s="199" t="s">
        <v>85</v>
      </c>
      <c r="B350" s="203">
        <v>0</v>
      </c>
      <c r="C350" s="203">
        <v>0</v>
      </c>
      <c r="D350" s="203">
        <v>0</v>
      </c>
      <c r="E350" s="203">
        <v>0</v>
      </c>
      <c r="F350" s="203">
        <v>0</v>
      </c>
      <c r="G350" s="208"/>
      <c r="H350" s="203">
        <v>0</v>
      </c>
      <c r="I350" s="203">
        <v>0</v>
      </c>
      <c r="J350" s="203">
        <v>0</v>
      </c>
      <c r="K350" s="203">
        <v>0</v>
      </c>
      <c r="L350" s="203">
        <v>0</v>
      </c>
      <c r="M350" s="208"/>
      <c r="N350" s="203">
        <v>0</v>
      </c>
      <c r="O350" s="203">
        <v>0</v>
      </c>
      <c r="P350" s="203">
        <v>0</v>
      </c>
      <c r="Q350" s="203">
        <v>0</v>
      </c>
      <c r="R350" s="203">
        <v>0</v>
      </c>
      <c r="S350" s="208"/>
      <c r="T350" s="203">
        <v>0</v>
      </c>
      <c r="U350" s="203">
        <v>0</v>
      </c>
      <c r="V350" s="203">
        <v>0</v>
      </c>
      <c r="W350" s="203">
        <v>0</v>
      </c>
      <c r="X350" s="203">
        <v>0</v>
      </c>
      <c r="Y350" s="208"/>
      <c r="Z350" s="203">
        <v>0</v>
      </c>
      <c r="AA350" s="203">
        <v>0</v>
      </c>
      <c r="AB350" s="203">
        <v>0</v>
      </c>
      <c r="AC350" s="203">
        <v>0</v>
      </c>
      <c r="AD350" s="203">
        <v>0</v>
      </c>
      <c r="AE350" s="208"/>
      <c r="AF350" s="203">
        <v>0</v>
      </c>
      <c r="AG350" s="203">
        <v>0</v>
      </c>
      <c r="AH350" s="203">
        <v>0</v>
      </c>
      <c r="AI350" s="203">
        <v>0</v>
      </c>
      <c r="AJ350" s="203">
        <v>0</v>
      </c>
      <c r="AK350" s="208"/>
      <c r="AL350" s="203">
        <v>0</v>
      </c>
      <c r="AM350" s="203">
        <v>0</v>
      </c>
      <c r="AN350" s="203">
        <v>0</v>
      </c>
      <c r="AO350" s="203">
        <v>0</v>
      </c>
      <c r="AP350" s="203">
        <v>0</v>
      </c>
      <c r="AQ350" s="208"/>
      <c r="AR350" s="203">
        <v>0</v>
      </c>
      <c r="AS350" s="203">
        <v>0</v>
      </c>
      <c r="AT350" s="203">
        <v>0</v>
      </c>
      <c r="AU350" s="203">
        <v>0</v>
      </c>
      <c r="AV350" s="203">
        <v>0</v>
      </c>
      <c r="AW350" s="208"/>
      <c r="AX350" s="203">
        <v>0</v>
      </c>
      <c r="AY350" s="203">
        <v>0</v>
      </c>
      <c r="AZ350" s="203">
        <v>0</v>
      </c>
      <c r="BA350" s="203">
        <v>0</v>
      </c>
      <c r="BB350" s="203">
        <v>0</v>
      </c>
      <c r="BC350" s="208"/>
      <c r="BD350" s="203">
        <v>0</v>
      </c>
      <c r="BE350" s="203">
        <v>0</v>
      </c>
      <c r="BF350" s="203">
        <v>0</v>
      </c>
      <c r="BG350" s="203">
        <v>0</v>
      </c>
      <c r="BH350" s="203">
        <v>0</v>
      </c>
      <c r="BI350" s="208"/>
      <c r="BJ350" s="203">
        <v>0</v>
      </c>
      <c r="BK350" s="203">
        <v>0</v>
      </c>
      <c r="BL350" s="203">
        <v>0</v>
      </c>
      <c r="BM350" s="203">
        <v>0</v>
      </c>
      <c r="BN350" s="203">
        <v>0</v>
      </c>
      <c r="BO350" s="208"/>
      <c r="BP350" s="203">
        <v>0</v>
      </c>
      <c r="BQ350" s="203">
        <v>0</v>
      </c>
      <c r="BR350" s="203">
        <v>0</v>
      </c>
      <c r="BS350" s="203">
        <v>0</v>
      </c>
      <c r="BT350" s="203">
        <v>0</v>
      </c>
      <c r="BU350" s="208"/>
      <c r="BV350" s="203">
        <v>0</v>
      </c>
      <c r="BW350" s="203">
        <v>0</v>
      </c>
      <c r="BX350" s="203">
        <v>0</v>
      </c>
      <c r="BY350" s="203">
        <v>0</v>
      </c>
      <c r="BZ350" s="203">
        <v>0</v>
      </c>
      <c r="CA350" s="208"/>
      <c r="CB350" s="203">
        <v>0</v>
      </c>
      <c r="CC350" s="203">
        <v>0</v>
      </c>
      <c r="CD350" s="203">
        <v>0</v>
      </c>
      <c r="CE350" s="203">
        <v>0</v>
      </c>
      <c r="CF350" s="203">
        <v>0</v>
      </c>
      <c r="CG350" s="208"/>
      <c r="CH350" s="203">
        <v>0</v>
      </c>
      <c r="CI350" s="203">
        <v>0</v>
      </c>
      <c r="CJ350" s="203">
        <v>0</v>
      </c>
      <c r="CK350" s="203">
        <v>0</v>
      </c>
      <c r="CL350" s="203">
        <v>0</v>
      </c>
      <c r="CM350" s="208"/>
    </row>
    <row r="351" spans="1:91" ht="12.75" customHeight="1" x14ac:dyDescent="0.2">
      <c r="A351" s="200" t="s">
        <v>44</v>
      </c>
      <c r="B351" s="203">
        <v>0</v>
      </c>
      <c r="C351" s="203">
        <v>0</v>
      </c>
      <c r="D351" s="203">
        <v>0</v>
      </c>
      <c r="E351" s="203">
        <v>0</v>
      </c>
      <c r="F351" s="203">
        <v>0</v>
      </c>
      <c r="G351" s="208"/>
      <c r="H351" s="203">
        <v>0</v>
      </c>
      <c r="I351" s="203">
        <v>0</v>
      </c>
      <c r="J351" s="203">
        <v>0</v>
      </c>
      <c r="K351" s="203">
        <v>0</v>
      </c>
      <c r="L351" s="203">
        <v>0</v>
      </c>
      <c r="M351" s="208"/>
      <c r="N351" s="203">
        <v>0</v>
      </c>
      <c r="O351" s="203">
        <v>0</v>
      </c>
      <c r="P351" s="203">
        <v>0</v>
      </c>
      <c r="Q351" s="203">
        <v>0</v>
      </c>
      <c r="R351" s="203">
        <v>0</v>
      </c>
      <c r="S351" s="208"/>
      <c r="T351" s="203">
        <v>0</v>
      </c>
      <c r="U351" s="203">
        <v>0</v>
      </c>
      <c r="V351" s="203">
        <v>0</v>
      </c>
      <c r="W351" s="203">
        <v>0</v>
      </c>
      <c r="X351" s="203">
        <v>0</v>
      </c>
      <c r="Y351" s="208"/>
      <c r="Z351" s="203">
        <v>0</v>
      </c>
      <c r="AA351" s="203">
        <v>0</v>
      </c>
      <c r="AB351" s="203">
        <v>0</v>
      </c>
      <c r="AC351" s="203">
        <v>0</v>
      </c>
      <c r="AD351" s="203">
        <v>0</v>
      </c>
      <c r="AE351" s="208"/>
      <c r="AF351" s="203">
        <v>0</v>
      </c>
      <c r="AG351" s="203">
        <v>0</v>
      </c>
      <c r="AH351" s="203">
        <v>0</v>
      </c>
      <c r="AI351" s="203">
        <v>0</v>
      </c>
      <c r="AJ351" s="203">
        <v>0</v>
      </c>
      <c r="AK351" s="208"/>
      <c r="AL351" s="203">
        <v>0</v>
      </c>
      <c r="AM351" s="203">
        <v>0</v>
      </c>
      <c r="AN351" s="203">
        <v>0</v>
      </c>
      <c r="AO351" s="203">
        <v>0</v>
      </c>
      <c r="AP351" s="203">
        <v>0</v>
      </c>
      <c r="AQ351" s="208"/>
      <c r="AR351" s="203">
        <v>0</v>
      </c>
      <c r="AS351" s="203">
        <v>0</v>
      </c>
      <c r="AT351" s="203">
        <v>0</v>
      </c>
      <c r="AU351" s="203">
        <v>0</v>
      </c>
      <c r="AV351" s="203">
        <v>0</v>
      </c>
      <c r="AW351" s="208"/>
      <c r="AX351" s="203">
        <v>0</v>
      </c>
      <c r="AY351" s="203">
        <v>0</v>
      </c>
      <c r="AZ351" s="203">
        <v>0</v>
      </c>
      <c r="BA351" s="203">
        <v>0</v>
      </c>
      <c r="BB351" s="203">
        <v>0</v>
      </c>
      <c r="BC351" s="208"/>
      <c r="BD351" s="203">
        <v>0</v>
      </c>
      <c r="BE351" s="203">
        <v>0</v>
      </c>
      <c r="BF351" s="203">
        <v>0</v>
      </c>
      <c r="BG351" s="203">
        <v>0</v>
      </c>
      <c r="BH351" s="203">
        <v>0</v>
      </c>
      <c r="BI351" s="208"/>
      <c r="BJ351" s="203">
        <v>0</v>
      </c>
      <c r="BK351" s="203">
        <v>0</v>
      </c>
      <c r="BL351" s="203">
        <v>0</v>
      </c>
      <c r="BM351" s="203">
        <v>0</v>
      </c>
      <c r="BN351" s="203">
        <v>0</v>
      </c>
      <c r="BO351" s="208"/>
      <c r="BP351" s="203">
        <v>0</v>
      </c>
      <c r="BQ351" s="203">
        <v>0</v>
      </c>
      <c r="BR351" s="203">
        <v>0</v>
      </c>
      <c r="BS351" s="203">
        <v>0</v>
      </c>
      <c r="BT351" s="203">
        <v>0</v>
      </c>
      <c r="BU351" s="208"/>
      <c r="BV351" s="203">
        <v>0</v>
      </c>
      <c r="BW351" s="203">
        <v>0</v>
      </c>
      <c r="BX351" s="203">
        <v>0</v>
      </c>
      <c r="BY351" s="203">
        <v>0</v>
      </c>
      <c r="BZ351" s="203">
        <v>0</v>
      </c>
      <c r="CA351" s="208"/>
      <c r="CB351" s="203">
        <v>0</v>
      </c>
      <c r="CC351" s="203">
        <v>0</v>
      </c>
      <c r="CD351" s="203">
        <v>0</v>
      </c>
      <c r="CE351" s="203">
        <v>0</v>
      </c>
      <c r="CF351" s="203">
        <v>0</v>
      </c>
      <c r="CG351" s="208"/>
      <c r="CH351" s="203">
        <v>0</v>
      </c>
      <c r="CI351" s="203">
        <v>0</v>
      </c>
      <c r="CJ351" s="203">
        <v>0</v>
      </c>
      <c r="CK351" s="203">
        <v>0</v>
      </c>
      <c r="CL351" s="203">
        <v>0</v>
      </c>
      <c r="CM351" s="208"/>
    </row>
    <row r="352" spans="1:91" ht="12.75" customHeight="1" x14ac:dyDescent="0.2">
      <c r="A352" s="200" t="s">
        <v>43</v>
      </c>
      <c r="B352" s="203">
        <v>0</v>
      </c>
      <c r="C352" s="203">
        <v>0</v>
      </c>
      <c r="D352" s="203">
        <v>0</v>
      </c>
      <c r="E352" s="203">
        <v>0</v>
      </c>
      <c r="F352" s="203">
        <v>0</v>
      </c>
      <c r="G352" s="208"/>
      <c r="H352" s="203">
        <v>0</v>
      </c>
      <c r="I352" s="203">
        <v>0</v>
      </c>
      <c r="J352" s="203">
        <v>0</v>
      </c>
      <c r="K352" s="203">
        <v>0</v>
      </c>
      <c r="L352" s="203">
        <v>0</v>
      </c>
      <c r="M352" s="208"/>
      <c r="N352" s="203">
        <v>0</v>
      </c>
      <c r="O352" s="203">
        <v>0</v>
      </c>
      <c r="P352" s="203">
        <v>0</v>
      </c>
      <c r="Q352" s="203">
        <v>0</v>
      </c>
      <c r="R352" s="203">
        <v>0</v>
      </c>
      <c r="S352" s="208"/>
      <c r="T352" s="203">
        <v>0</v>
      </c>
      <c r="U352" s="203">
        <v>0</v>
      </c>
      <c r="V352" s="203">
        <v>0</v>
      </c>
      <c r="W352" s="203">
        <v>0</v>
      </c>
      <c r="X352" s="203">
        <v>0</v>
      </c>
      <c r="Y352" s="208"/>
      <c r="Z352" s="203">
        <v>0</v>
      </c>
      <c r="AA352" s="203">
        <v>0</v>
      </c>
      <c r="AB352" s="203">
        <v>0</v>
      </c>
      <c r="AC352" s="203">
        <v>0</v>
      </c>
      <c r="AD352" s="203">
        <v>0</v>
      </c>
      <c r="AE352" s="208"/>
      <c r="AF352" s="203">
        <v>0</v>
      </c>
      <c r="AG352" s="203">
        <v>0</v>
      </c>
      <c r="AH352" s="203">
        <v>0</v>
      </c>
      <c r="AI352" s="203">
        <v>0</v>
      </c>
      <c r="AJ352" s="203">
        <v>0</v>
      </c>
      <c r="AK352" s="208"/>
      <c r="AL352" s="203">
        <v>0</v>
      </c>
      <c r="AM352" s="203">
        <v>0</v>
      </c>
      <c r="AN352" s="203">
        <v>0</v>
      </c>
      <c r="AO352" s="203">
        <v>0</v>
      </c>
      <c r="AP352" s="203">
        <v>0</v>
      </c>
      <c r="AQ352" s="208"/>
      <c r="AR352" s="203">
        <v>0</v>
      </c>
      <c r="AS352" s="203">
        <v>0</v>
      </c>
      <c r="AT352" s="203">
        <v>0</v>
      </c>
      <c r="AU352" s="203">
        <v>0</v>
      </c>
      <c r="AV352" s="203">
        <v>0</v>
      </c>
      <c r="AW352" s="208"/>
      <c r="AX352" s="203">
        <v>0</v>
      </c>
      <c r="AY352" s="203">
        <v>0</v>
      </c>
      <c r="AZ352" s="203">
        <v>0</v>
      </c>
      <c r="BA352" s="203">
        <v>0</v>
      </c>
      <c r="BB352" s="203">
        <v>0</v>
      </c>
      <c r="BC352" s="208"/>
      <c r="BD352" s="203">
        <v>0</v>
      </c>
      <c r="BE352" s="203">
        <v>0</v>
      </c>
      <c r="BF352" s="203">
        <v>0</v>
      </c>
      <c r="BG352" s="203">
        <v>0</v>
      </c>
      <c r="BH352" s="203">
        <v>0</v>
      </c>
      <c r="BI352" s="208"/>
      <c r="BJ352" s="203">
        <v>0</v>
      </c>
      <c r="BK352" s="203">
        <v>0</v>
      </c>
      <c r="BL352" s="203">
        <v>0</v>
      </c>
      <c r="BM352" s="203">
        <v>0</v>
      </c>
      <c r="BN352" s="203">
        <v>0</v>
      </c>
      <c r="BO352" s="208"/>
      <c r="BP352" s="203">
        <v>0</v>
      </c>
      <c r="BQ352" s="203">
        <v>0</v>
      </c>
      <c r="BR352" s="203">
        <v>0</v>
      </c>
      <c r="BS352" s="203">
        <v>0</v>
      </c>
      <c r="BT352" s="203">
        <v>0</v>
      </c>
      <c r="BU352" s="208"/>
      <c r="BV352" s="203">
        <v>0</v>
      </c>
      <c r="BW352" s="203">
        <v>0</v>
      </c>
      <c r="BX352" s="203">
        <v>0</v>
      </c>
      <c r="BY352" s="203">
        <v>0</v>
      </c>
      <c r="BZ352" s="203">
        <v>0</v>
      </c>
      <c r="CA352" s="208"/>
      <c r="CB352" s="203">
        <v>0</v>
      </c>
      <c r="CC352" s="203">
        <v>0</v>
      </c>
      <c r="CD352" s="203">
        <v>0</v>
      </c>
      <c r="CE352" s="203">
        <v>0</v>
      </c>
      <c r="CF352" s="203">
        <v>0</v>
      </c>
      <c r="CG352" s="208"/>
      <c r="CH352" s="203">
        <v>0</v>
      </c>
      <c r="CI352" s="203">
        <v>0</v>
      </c>
      <c r="CJ352" s="203">
        <v>0</v>
      </c>
      <c r="CK352" s="203">
        <v>0</v>
      </c>
      <c r="CL352" s="203">
        <v>0</v>
      </c>
      <c r="CM352" s="208"/>
    </row>
    <row r="353" spans="1:91" ht="12.75" customHeight="1" x14ac:dyDescent="0.2">
      <c r="A353" s="200" t="s">
        <v>119</v>
      </c>
      <c r="B353" s="203">
        <v>0</v>
      </c>
      <c r="C353" s="203">
        <v>0</v>
      </c>
      <c r="D353" s="203">
        <v>0</v>
      </c>
      <c r="E353" s="203">
        <v>0</v>
      </c>
      <c r="F353" s="203">
        <v>0</v>
      </c>
      <c r="G353" s="208"/>
      <c r="H353" s="203">
        <v>0</v>
      </c>
      <c r="I353" s="203">
        <v>0</v>
      </c>
      <c r="J353" s="203">
        <v>0</v>
      </c>
      <c r="K353" s="203">
        <v>0</v>
      </c>
      <c r="L353" s="203">
        <v>0</v>
      </c>
      <c r="M353" s="208"/>
      <c r="N353" s="203">
        <v>0</v>
      </c>
      <c r="O353" s="203">
        <v>0</v>
      </c>
      <c r="P353" s="203">
        <v>0</v>
      </c>
      <c r="Q353" s="203">
        <v>0</v>
      </c>
      <c r="R353" s="203">
        <v>0</v>
      </c>
      <c r="S353" s="208"/>
      <c r="T353" s="203">
        <v>0</v>
      </c>
      <c r="U353" s="203">
        <v>0</v>
      </c>
      <c r="V353" s="203">
        <v>0</v>
      </c>
      <c r="W353" s="203">
        <v>0</v>
      </c>
      <c r="X353" s="203">
        <v>0</v>
      </c>
      <c r="Y353" s="208"/>
      <c r="Z353" s="203">
        <v>0</v>
      </c>
      <c r="AA353" s="203">
        <v>0</v>
      </c>
      <c r="AB353" s="203">
        <v>0</v>
      </c>
      <c r="AC353" s="203">
        <v>0</v>
      </c>
      <c r="AD353" s="203">
        <v>0</v>
      </c>
      <c r="AE353" s="208"/>
      <c r="AF353" s="203">
        <v>0</v>
      </c>
      <c r="AG353" s="203">
        <v>0</v>
      </c>
      <c r="AH353" s="203">
        <v>0</v>
      </c>
      <c r="AI353" s="203">
        <v>0</v>
      </c>
      <c r="AJ353" s="203">
        <v>0</v>
      </c>
      <c r="AK353" s="208"/>
      <c r="AL353" s="203">
        <v>0</v>
      </c>
      <c r="AM353" s="203">
        <v>0</v>
      </c>
      <c r="AN353" s="203">
        <v>0</v>
      </c>
      <c r="AO353" s="203">
        <v>0</v>
      </c>
      <c r="AP353" s="203">
        <v>0</v>
      </c>
      <c r="AQ353" s="208"/>
      <c r="AR353" s="203">
        <v>0</v>
      </c>
      <c r="AS353" s="203">
        <v>0</v>
      </c>
      <c r="AT353" s="203">
        <v>0</v>
      </c>
      <c r="AU353" s="203">
        <v>0</v>
      </c>
      <c r="AV353" s="203">
        <v>0</v>
      </c>
      <c r="AW353" s="208"/>
      <c r="AX353" s="203">
        <v>0</v>
      </c>
      <c r="AY353" s="203">
        <v>0</v>
      </c>
      <c r="AZ353" s="203">
        <v>0</v>
      </c>
      <c r="BA353" s="203">
        <v>0</v>
      </c>
      <c r="BB353" s="203">
        <v>0</v>
      </c>
      <c r="BC353" s="208"/>
      <c r="BD353" s="203">
        <v>0</v>
      </c>
      <c r="BE353" s="203">
        <v>0</v>
      </c>
      <c r="BF353" s="203">
        <v>0</v>
      </c>
      <c r="BG353" s="203">
        <v>0</v>
      </c>
      <c r="BH353" s="203">
        <v>0</v>
      </c>
      <c r="BI353" s="208"/>
      <c r="BJ353" s="203">
        <v>0</v>
      </c>
      <c r="BK353" s="203">
        <v>0</v>
      </c>
      <c r="BL353" s="203">
        <v>0</v>
      </c>
      <c r="BM353" s="203">
        <v>0</v>
      </c>
      <c r="BN353" s="203">
        <v>0</v>
      </c>
      <c r="BO353" s="208"/>
      <c r="BP353" s="203">
        <v>0</v>
      </c>
      <c r="BQ353" s="203">
        <v>0</v>
      </c>
      <c r="BR353" s="203">
        <v>0</v>
      </c>
      <c r="BS353" s="203">
        <v>0</v>
      </c>
      <c r="BT353" s="203">
        <v>0</v>
      </c>
      <c r="BU353" s="208"/>
      <c r="BV353" s="203">
        <v>0</v>
      </c>
      <c r="BW353" s="203">
        <v>0</v>
      </c>
      <c r="BX353" s="203">
        <v>0</v>
      </c>
      <c r="BY353" s="203">
        <v>0</v>
      </c>
      <c r="BZ353" s="203">
        <v>0</v>
      </c>
      <c r="CA353" s="208"/>
      <c r="CB353" s="203">
        <v>0</v>
      </c>
      <c r="CC353" s="203">
        <v>0</v>
      </c>
      <c r="CD353" s="203">
        <v>0</v>
      </c>
      <c r="CE353" s="203">
        <v>0</v>
      </c>
      <c r="CF353" s="203">
        <v>0</v>
      </c>
      <c r="CG353" s="208"/>
      <c r="CH353" s="203">
        <v>0</v>
      </c>
      <c r="CI353" s="203">
        <v>0</v>
      </c>
      <c r="CJ353" s="203">
        <v>0</v>
      </c>
      <c r="CK353" s="203">
        <v>0</v>
      </c>
      <c r="CL353" s="203">
        <v>0</v>
      </c>
      <c r="CM353" s="208"/>
    </row>
    <row r="354" spans="1:91" ht="12.75" customHeight="1" x14ac:dyDescent="0.2">
      <c r="A354" s="201" t="s">
        <v>120</v>
      </c>
      <c r="B354" s="203">
        <v>0</v>
      </c>
      <c r="C354" s="203">
        <v>0</v>
      </c>
      <c r="D354" s="203">
        <v>0</v>
      </c>
      <c r="E354" s="203">
        <v>0</v>
      </c>
      <c r="F354" s="203">
        <v>0</v>
      </c>
      <c r="G354" s="208"/>
      <c r="H354" s="203">
        <v>0</v>
      </c>
      <c r="I354" s="203">
        <v>0</v>
      </c>
      <c r="J354" s="203">
        <v>0</v>
      </c>
      <c r="K354" s="203">
        <v>0</v>
      </c>
      <c r="L354" s="203">
        <v>0</v>
      </c>
      <c r="M354" s="208"/>
      <c r="N354" s="203">
        <v>0</v>
      </c>
      <c r="O354" s="203">
        <v>0</v>
      </c>
      <c r="P354" s="203">
        <v>0</v>
      </c>
      <c r="Q354" s="203">
        <v>0</v>
      </c>
      <c r="R354" s="203">
        <v>0</v>
      </c>
      <c r="S354" s="208"/>
      <c r="T354" s="203">
        <v>0</v>
      </c>
      <c r="U354" s="203">
        <v>0</v>
      </c>
      <c r="V354" s="203">
        <v>0</v>
      </c>
      <c r="W354" s="203">
        <v>0</v>
      </c>
      <c r="X354" s="203">
        <v>0</v>
      </c>
      <c r="Y354" s="208"/>
      <c r="Z354" s="203">
        <v>0</v>
      </c>
      <c r="AA354" s="203">
        <v>0</v>
      </c>
      <c r="AB354" s="203">
        <v>0</v>
      </c>
      <c r="AC354" s="203">
        <v>0</v>
      </c>
      <c r="AD354" s="203">
        <v>0</v>
      </c>
      <c r="AE354" s="208"/>
      <c r="AF354" s="203">
        <v>0</v>
      </c>
      <c r="AG354" s="203">
        <v>0</v>
      </c>
      <c r="AH354" s="203">
        <v>0</v>
      </c>
      <c r="AI354" s="203">
        <v>0</v>
      </c>
      <c r="AJ354" s="203">
        <v>0</v>
      </c>
      <c r="AK354" s="208"/>
      <c r="AL354" s="203">
        <v>0</v>
      </c>
      <c r="AM354" s="203">
        <v>0</v>
      </c>
      <c r="AN354" s="203">
        <v>0</v>
      </c>
      <c r="AO354" s="203">
        <v>0</v>
      </c>
      <c r="AP354" s="203">
        <v>0</v>
      </c>
      <c r="AQ354" s="208"/>
      <c r="AR354" s="203">
        <v>0</v>
      </c>
      <c r="AS354" s="203">
        <v>0</v>
      </c>
      <c r="AT354" s="203">
        <v>0</v>
      </c>
      <c r="AU354" s="203">
        <v>0</v>
      </c>
      <c r="AV354" s="203">
        <v>0</v>
      </c>
      <c r="AW354" s="208"/>
      <c r="AX354" s="203">
        <v>0</v>
      </c>
      <c r="AY354" s="203">
        <v>0</v>
      </c>
      <c r="AZ354" s="203">
        <v>0</v>
      </c>
      <c r="BA354" s="203">
        <v>0</v>
      </c>
      <c r="BB354" s="203">
        <v>0</v>
      </c>
      <c r="BC354" s="208"/>
      <c r="BD354" s="203">
        <v>0</v>
      </c>
      <c r="BE354" s="203">
        <v>0</v>
      </c>
      <c r="BF354" s="203">
        <v>0</v>
      </c>
      <c r="BG354" s="203">
        <v>0</v>
      </c>
      <c r="BH354" s="203">
        <v>0</v>
      </c>
      <c r="BI354" s="208"/>
      <c r="BJ354" s="203">
        <v>0</v>
      </c>
      <c r="BK354" s="203">
        <v>0</v>
      </c>
      <c r="BL354" s="203">
        <v>0</v>
      </c>
      <c r="BM354" s="203">
        <v>0</v>
      </c>
      <c r="BN354" s="203">
        <v>0</v>
      </c>
      <c r="BO354" s="208"/>
      <c r="BP354" s="203">
        <v>0</v>
      </c>
      <c r="BQ354" s="203">
        <v>0</v>
      </c>
      <c r="BR354" s="203">
        <v>0</v>
      </c>
      <c r="BS354" s="203">
        <v>0</v>
      </c>
      <c r="BT354" s="203">
        <v>0</v>
      </c>
      <c r="BU354" s="208"/>
      <c r="BV354" s="203">
        <v>0</v>
      </c>
      <c r="BW354" s="203">
        <v>0</v>
      </c>
      <c r="BX354" s="203">
        <v>0</v>
      </c>
      <c r="BY354" s="203">
        <v>0</v>
      </c>
      <c r="BZ354" s="203">
        <v>0</v>
      </c>
      <c r="CA354" s="208"/>
      <c r="CB354" s="203">
        <v>0</v>
      </c>
      <c r="CC354" s="203">
        <v>0</v>
      </c>
      <c r="CD354" s="203">
        <v>0</v>
      </c>
      <c r="CE354" s="203">
        <v>0</v>
      </c>
      <c r="CF354" s="203">
        <v>0</v>
      </c>
      <c r="CG354" s="208"/>
      <c r="CH354" s="203">
        <v>0</v>
      </c>
      <c r="CI354" s="203">
        <v>0</v>
      </c>
      <c r="CJ354" s="203">
        <v>0</v>
      </c>
      <c r="CK354" s="203">
        <v>0</v>
      </c>
      <c r="CL354" s="203">
        <v>0</v>
      </c>
      <c r="CM354" s="208"/>
    </row>
    <row r="355" spans="1:91" ht="12.75" customHeight="1" x14ac:dyDescent="0.2">
      <c r="A355" s="201" t="s">
        <v>121</v>
      </c>
      <c r="B355" s="203">
        <v>0</v>
      </c>
      <c r="C355" s="203">
        <v>0</v>
      </c>
      <c r="D355" s="203">
        <v>0</v>
      </c>
      <c r="E355" s="203">
        <v>0</v>
      </c>
      <c r="F355" s="203">
        <v>0</v>
      </c>
      <c r="G355" s="208"/>
      <c r="H355" s="203">
        <v>0</v>
      </c>
      <c r="I355" s="203">
        <v>0</v>
      </c>
      <c r="J355" s="203">
        <v>0</v>
      </c>
      <c r="K355" s="203">
        <v>0</v>
      </c>
      <c r="L355" s="203">
        <v>0</v>
      </c>
      <c r="M355" s="208"/>
      <c r="N355" s="203">
        <v>0</v>
      </c>
      <c r="O355" s="203">
        <v>0</v>
      </c>
      <c r="P355" s="203">
        <v>0</v>
      </c>
      <c r="Q355" s="203">
        <v>0</v>
      </c>
      <c r="R355" s="203">
        <v>0</v>
      </c>
      <c r="S355" s="208"/>
      <c r="T355" s="203">
        <v>0</v>
      </c>
      <c r="U355" s="203">
        <v>0</v>
      </c>
      <c r="V355" s="203">
        <v>0</v>
      </c>
      <c r="W355" s="203">
        <v>0</v>
      </c>
      <c r="X355" s="203">
        <v>0</v>
      </c>
      <c r="Y355" s="208"/>
      <c r="Z355" s="203">
        <v>0</v>
      </c>
      <c r="AA355" s="203">
        <v>0</v>
      </c>
      <c r="AB355" s="203">
        <v>0</v>
      </c>
      <c r="AC355" s="203">
        <v>0</v>
      </c>
      <c r="AD355" s="203">
        <v>0</v>
      </c>
      <c r="AE355" s="208"/>
      <c r="AF355" s="203">
        <v>0</v>
      </c>
      <c r="AG355" s="203">
        <v>0</v>
      </c>
      <c r="AH355" s="203">
        <v>0</v>
      </c>
      <c r="AI355" s="203">
        <v>0</v>
      </c>
      <c r="AJ355" s="203">
        <v>0</v>
      </c>
      <c r="AK355" s="208"/>
      <c r="AL355" s="203">
        <v>0</v>
      </c>
      <c r="AM355" s="203">
        <v>0</v>
      </c>
      <c r="AN355" s="203">
        <v>0</v>
      </c>
      <c r="AO355" s="203">
        <v>0</v>
      </c>
      <c r="AP355" s="203">
        <v>0</v>
      </c>
      <c r="AQ355" s="208"/>
      <c r="AR355" s="203">
        <v>0</v>
      </c>
      <c r="AS355" s="203">
        <v>0</v>
      </c>
      <c r="AT355" s="203">
        <v>0</v>
      </c>
      <c r="AU355" s="203">
        <v>0</v>
      </c>
      <c r="AV355" s="203">
        <v>0</v>
      </c>
      <c r="AW355" s="208"/>
      <c r="AX355" s="203">
        <v>0</v>
      </c>
      <c r="AY355" s="203">
        <v>0</v>
      </c>
      <c r="AZ355" s="203">
        <v>0</v>
      </c>
      <c r="BA355" s="203">
        <v>0</v>
      </c>
      <c r="BB355" s="203">
        <v>0</v>
      </c>
      <c r="BC355" s="208"/>
      <c r="BD355" s="203">
        <v>0</v>
      </c>
      <c r="BE355" s="203">
        <v>0</v>
      </c>
      <c r="BF355" s="203">
        <v>0</v>
      </c>
      <c r="BG355" s="203">
        <v>0</v>
      </c>
      <c r="BH355" s="203">
        <v>0</v>
      </c>
      <c r="BI355" s="208"/>
      <c r="BJ355" s="203">
        <v>0</v>
      </c>
      <c r="BK355" s="203">
        <v>0</v>
      </c>
      <c r="BL355" s="203">
        <v>0</v>
      </c>
      <c r="BM355" s="203">
        <v>0</v>
      </c>
      <c r="BN355" s="203">
        <v>0</v>
      </c>
      <c r="BO355" s="208"/>
      <c r="BP355" s="203">
        <v>0</v>
      </c>
      <c r="BQ355" s="203">
        <v>0</v>
      </c>
      <c r="BR355" s="203">
        <v>0</v>
      </c>
      <c r="BS355" s="203">
        <v>0</v>
      </c>
      <c r="BT355" s="203">
        <v>0</v>
      </c>
      <c r="BU355" s="208"/>
      <c r="BV355" s="203">
        <v>0</v>
      </c>
      <c r="BW355" s="203">
        <v>0</v>
      </c>
      <c r="BX355" s="203">
        <v>0</v>
      </c>
      <c r="BY355" s="203">
        <v>0</v>
      </c>
      <c r="BZ355" s="203">
        <v>0</v>
      </c>
      <c r="CA355" s="208"/>
      <c r="CB355" s="203">
        <v>0</v>
      </c>
      <c r="CC355" s="203">
        <v>0</v>
      </c>
      <c r="CD355" s="203">
        <v>0</v>
      </c>
      <c r="CE355" s="203">
        <v>0</v>
      </c>
      <c r="CF355" s="203">
        <v>0</v>
      </c>
      <c r="CG355" s="208"/>
      <c r="CH355" s="203">
        <v>0</v>
      </c>
      <c r="CI355" s="203">
        <v>0</v>
      </c>
      <c r="CJ355" s="203">
        <v>0</v>
      </c>
      <c r="CK355" s="203">
        <v>0</v>
      </c>
      <c r="CL355" s="203">
        <v>0</v>
      </c>
      <c r="CM355" s="208"/>
    </row>
    <row r="356" spans="1:91" ht="12.75" customHeight="1" x14ac:dyDescent="0.2">
      <c r="A356" s="201" t="s">
        <v>114</v>
      </c>
      <c r="B356" s="203">
        <v>0</v>
      </c>
      <c r="C356" s="203">
        <v>0</v>
      </c>
      <c r="D356" s="203">
        <v>0</v>
      </c>
      <c r="E356" s="203">
        <v>0</v>
      </c>
      <c r="F356" s="203">
        <v>0</v>
      </c>
      <c r="G356" s="208"/>
      <c r="H356" s="203">
        <v>0</v>
      </c>
      <c r="I356" s="203">
        <v>0</v>
      </c>
      <c r="J356" s="203">
        <v>0</v>
      </c>
      <c r="K356" s="203">
        <v>0</v>
      </c>
      <c r="L356" s="203">
        <v>0</v>
      </c>
      <c r="M356" s="208"/>
      <c r="N356" s="203">
        <v>0</v>
      </c>
      <c r="O356" s="203">
        <v>0</v>
      </c>
      <c r="P356" s="203">
        <v>0</v>
      </c>
      <c r="Q356" s="203">
        <v>0</v>
      </c>
      <c r="R356" s="203">
        <v>0</v>
      </c>
      <c r="S356" s="208"/>
      <c r="T356" s="203">
        <v>0</v>
      </c>
      <c r="U356" s="203">
        <v>0</v>
      </c>
      <c r="V356" s="203">
        <v>0</v>
      </c>
      <c r="W356" s="203">
        <v>0</v>
      </c>
      <c r="X356" s="203">
        <v>0</v>
      </c>
      <c r="Y356" s="208"/>
      <c r="Z356" s="203">
        <v>0</v>
      </c>
      <c r="AA356" s="203">
        <v>0</v>
      </c>
      <c r="AB356" s="203">
        <v>0</v>
      </c>
      <c r="AC356" s="203">
        <v>0</v>
      </c>
      <c r="AD356" s="203">
        <v>0</v>
      </c>
      <c r="AE356" s="208"/>
      <c r="AF356" s="203">
        <v>0</v>
      </c>
      <c r="AG356" s="203">
        <v>0</v>
      </c>
      <c r="AH356" s="203">
        <v>0</v>
      </c>
      <c r="AI356" s="203">
        <v>0</v>
      </c>
      <c r="AJ356" s="203">
        <v>0</v>
      </c>
      <c r="AK356" s="208"/>
      <c r="AL356" s="203">
        <v>0</v>
      </c>
      <c r="AM356" s="203">
        <v>0</v>
      </c>
      <c r="AN356" s="203">
        <v>0</v>
      </c>
      <c r="AO356" s="203">
        <v>0</v>
      </c>
      <c r="AP356" s="203">
        <v>0</v>
      </c>
      <c r="AQ356" s="208"/>
      <c r="AR356" s="203">
        <v>0</v>
      </c>
      <c r="AS356" s="203">
        <v>0</v>
      </c>
      <c r="AT356" s="203">
        <v>0</v>
      </c>
      <c r="AU356" s="203">
        <v>0</v>
      </c>
      <c r="AV356" s="203">
        <v>0</v>
      </c>
      <c r="AW356" s="208"/>
      <c r="AX356" s="203">
        <v>0</v>
      </c>
      <c r="AY356" s="203">
        <v>0</v>
      </c>
      <c r="AZ356" s="203">
        <v>0</v>
      </c>
      <c r="BA356" s="203">
        <v>0</v>
      </c>
      <c r="BB356" s="203">
        <v>0</v>
      </c>
      <c r="BC356" s="208"/>
      <c r="BD356" s="203">
        <v>0</v>
      </c>
      <c r="BE356" s="203">
        <v>0</v>
      </c>
      <c r="BF356" s="203">
        <v>0</v>
      </c>
      <c r="BG356" s="203">
        <v>0</v>
      </c>
      <c r="BH356" s="203">
        <v>0</v>
      </c>
      <c r="BI356" s="208"/>
      <c r="BJ356" s="203">
        <v>0</v>
      </c>
      <c r="BK356" s="203">
        <v>0</v>
      </c>
      <c r="BL356" s="203">
        <v>0</v>
      </c>
      <c r="BM356" s="203">
        <v>0</v>
      </c>
      <c r="BN356" s="203">
        <v>0</v>
      </c>
      <c r="BO356" s="208"/>
      <c r="BP356" s="203">
        <v>0</v>
      </c>
      <c r="BQ356" s="203">
        <v>0</v>
      </c>
      <c r="BR356" s="203">
        <v>0</v>
      </c>
      <c r="BS356" s="203">
        <v>0</v>
      </c>
      <c r="BT356" s="203">
        <v>0</v>
      </c>
      <c r="BU356" s="208"/>
      <c r="BV356" s="203">
        <v>0</v>
      </c>
      <c r="BW356" s="203">
        <v>0</v>
      </c>
      <c r="BX356" s="203">
        <v>0</v>
      </c>
      <c r="BY356" s="203">
        <v>0</v>
      </c>
      <c r="BZ356" s="203">
        <v>0</v>
      </c>
      <c r="CA356" s="208"/>
      <c r="CB356" s="203">
        <v>0</v>
      </c>
      <c r="CC356" s="203">
        <v>0</v>
      </c>
      <c r="CD356" s="203">
        <v>0</v>
      </c>
      <c r="CE356" s="203">
        <v>0</v>
      </c>
      <c r="CF356" s="203">
        <v>0</v>
      </c>
      <c r="CG356" s="208"/>
      <c r="CH356" s="203">
        <v>0</v>
      </c>
      <c r="CI356" s="203">
        <v>0</v>
      </c>
      <c r="CJ356" s="203">
        <v>0</v>
      </c>
      <c r="CK356" s="203">
        <v>0</v>
      </c>
      <c r="CL356" s="203">
        <v>0</v>
      </c>
      <c r="CM356" s="208"/>
    </row>
    <row r="357" spans="1:91" ht="12.75" customHeight="1" x14ac:dyDescent="0.2">
      <c r="A357" s="103" t="s">
        <v>122</v>
      </c>
      <c r="B357" s="203">
        <v>0</v>
      </c>
      <c r="C357" s="203">
        <v>0</v>
      </c>
      <c r="D357" s="203">
        <v>0</v>
      </c>
      <c r="E357" s="203">
        <v>0</v>
      </c>
      <c r="F357" s="203">
        <v>0</v>
      </c>
      <c r="G357" s="208"/>
      <c r="H357" s="203">
        <v>0</v>
      </c>
      <c r="I357" s="203">
        <v>0</v>
      </c>
      <c r="J357" s="203">
        <v>0</v>
      </c>
      <c r="K357" s="203">
        <v>0</v>
      </c>
      <c r="L357" s="203">
        <v>0</v>
      </c>
      <c r="M357" s="208"/>
      <c r="N357" s="203">
        <v>0</v>
      </c>
      <c r="O357" s="203">
        <v>0</v>
      </c>
      <c r="P357" s="203">
        <v>0</v>
      </c>
      <c r="Q357" s="203">
        <v>0</v>
      </c>
      <c r="R357" s="203">
        <v>0</v>
      </c>
      <c r="S357" s="208"/>
      <c r="T357" s="203">
        <v>0</v>
      </c>
      <c r="U357" s="203">
        <v>0</v>
      </c>
      <c r="V357" s="203">
        <v>0</v>
      </c>
      <c r="W357" s="203">
        <v>0</v>
      </c>
      <c r="X357" s="203">
        <v>0</v>
      </c>
      <c r="Y357" s="208"/>
      <c r="Z357" s="203">
        <v>0</v>
      </c>
      <c r="AA357" s="203">
        <v>0</v>
      </c>
      <c r="AB357" s="203">
        <v>0</v>
      </c>
      <c r="AC357" s="203">
        <v>0</v>
      </c>
      <c r="AD357" s="203">
        <v>0</v>
      </c>
      <c r="AE357" s="208"/>
      <c r="AF357" s="203">
        <v>0</v>
      </c>
      <c r="AG357" s="203">
        <v>0</v>
      </c>
      <c r="AH357" s="203">
        <v>0</v>
      </c>
      <c r="AI357" s="203">
        <v>0</v>
      </c>
      <c r="AJ357" s="203">
        <v>0</v>
      </c>
      <c r="AK357" s="208"/>
      <c r="AL357" s="203">
        <v>0</v>
      </c>
      <c r="AM357" s="203">
        <v>0</v>
      </c>
      <c r="AN357" s="203">
        <v>0</v>
      </c>
      <c r="AO357" s="203">
        <v>0</v>
      </c>
      <c r="AP357" s="203">
        <v>0</v>
      </c>
      <c r="AQ357" s="208"/>
      <c r="AR357" s="203">
        <v>0</v>
      </c>
      <c r="AS357" s="203">
        <v>0</v>
      </c>
      <c r="AT357" s="203">
        <v>0</v>
      </c>
      <c r="AU357" s="203">
        <v>0</v>
      </c>
      <c r="AV357" s="203">
        <v>0</v>
      </c>
      <c r="AW357" s="208"/>
      <c r="AX357" s="203">
        <v>0</v>
      </c>
      <c r="AY357" s="203">
        <v>0</v>
      </c>
      <c r="AZ357" s="203">
        <v>0</v>
      </c>
      <c r="BA357" s="203">
        <v>0</v>
      </c>
      <c r="BB357" s="203">
        <v>0</v>
      </c>
      <c r="BC357" s="208"/>
      <c r="BD357" s="203">
        <v>0</v>
      </c>
      <c r="BE357" s="203">
        <v>0</v>
      </c>
      <c r="BF357" s="203">
        <v>0</v>
      </c>
      <c r="BG357" s="203">
        <v>0</v>
      </c>
      <c r="BH357" s="203">
        <v>0</v>
      </c>
      <c r="BI357" s="208"/>
      <c r="BJ357" s="203">
        <v>0</v>
      </c>
      <c r="BK357" s="203">
        <v>0</v>
      </c>
      <c r="BL357" s="203">
        <v>0</v>
      </c>
      <c r="BM357" s="203">
        <v>0</v>
      </c>
      <c r="BN357" s="203">
        <v>0</v>
      </c>
      <c r="BO357" s="208"/>
      <c r="BP357" s="203">
        <v>0</v>
      </c>
      <c r="BQ357" s="203">
        <v>0</v>
      </c>
      <c r="BR357" s="203">
        <v>0</v>
      </c>
      <c r="BS357" s="203">
        <v>0</v>
      </c>
      <c r="BT357" s="203">
        <v>0</v>
      </c>
      <c r="BU357" s="208"/>
      <c r="BV357" s="203">
        <v>0</v>
      </c>
      <c r="BW357" s="203">
        <v>0</v>
      </c>
      <c r="BX357" s="203">
        <v>0</v>
      </c>
      <c r="BY357" s="203">
        <v>0</v>
      </c>
      <c r="BZ357" s="203">
        <v>0</v>
      </c>
      <c r="CA357" s="208"/>
      <c r="CB357" s="203">
        <v>0</v>
      </c>
      <c r="CC357" s="203">
        <v>0</v>
      </c>
      <c r="CD357" s="203">
        <v>0</v>
      </c>
      <c r="CE357" s="203">
        <v>0</v>
      </c>
      <c r="CF357" s="203">
        <v>0</v>
      </c>
      <c r="CG357" s="208"/>
      <c r="CH357" s="203">
        <v>0</v>
      </c>
      <c r="CI357" s="203">
        <v>0</v>
      </c>
      <c r="CJ357" s="203">
        <v>0</v>
      </c>
      <c r="CK357" s="203">
        <v>0</v>
      </c>
      <c r="CL357" s="203">
        <v>0</v>
      </c>
      <c r="CM357" s="208"/>
    </row>
    <row r="358" spans="1:91" ht="12.75" customHeight="1" x14ac:dyDescent="0.2">
      <c r="A358" s="103" t="s">
        <v>123</v>
      </c>
      <c r="B358" s="203">
        <v>0</v>
      </c>
      <c r="C358" s="203">
        <v>0</v>
      </c>
      <c r="D358" s="203">
        <v>0</v>
      </c>
      <c r="E358" s="203">
        <v>0</v>
      </c>
      <c r="F358" s="203">
        <v>0</v>
      </c>
      <c r="G358" s="208"/>
      <c r="H358" s="203">
        <v>0</v>
      </c>
      <c r="I358" s="203">
        <v>0</v>
      </c>
      <c r="J358" s="203">
        <v>0</v>
      </c>
      <c r="K358" s="203">
        <v>0</v>
      </c>
      <c r="L358" s="203">
        <v>0</v>
      </c>
      <c r="M358" s="208"/>
      <c r="N358" s="203">
        <v>0</v>
      </c>
      <c r="O358" s="203">
        <v>0</v>
      </c>
      <c r="P358" s="203">
        <v>0</v>
      </c>
      <c r="Q358" s="203">
        <v>0</v>
      </c>
      <c r="R358" s="203">
        <v>0</v>
      </c>
      <c r="S358" s="208"/>
      <c r="T358" s="203">
        <v>0</v>
      </c>
      <c r="U358" s="203">
        <v>0</v>
      </c>
      <c r="V358" s="203">
        <v>0</v>
      </c>
      <c r="W358" s="203">
        <v>0</v>
      </c>
      <c r="X358" s="203">
        <v>0</v>
      </c>
      <c r="Y358" s="208"/>
      <c r="Z358" s="203">
        <v>0</v>
      </c>
      <c r="AA358" s="203">
        <v>0</v>
      </c>
      <c r="AB358" s="203">
        <v>0</v>
      </c>
      <c r="AC358" s="203">
        <v>0</v>
      </c>
      <c r="AD358" s="203">
        <v>0</v>
      </c>
      <c r="AE358" s="208"/>
      <c r="AF358" s="203">
        <v>0</v>
      </c>
      <c r="AG358" s="203">
        <v>0</v>
      </c>
      <c r="AH358" s="203">
        <v>0</v>
      </c>
      <c r="AI358" s="203">
        <v>0</v>
      </c>
      <c r="AJ358" s="203">
        <v>0</v>
      </c>
      <c r="AK358" s="208"/>
      <c r="AL358" s="203">
        <v>0</v>
      </c>
      <c r="AM358" s="203">
        <v>0</v>
      </c>
      <c r="AN358" s="203">
        <v>0</v>
      </c>
      <c r="AO358" s="203">
        <v>0</v>
      </c>
      <c r="AP358" s="203">
        <v>0</v>
      </c>
      <c r="AQ358" s="208"/>
      <c r="AR358" s="203">
        <v>0</v>
      </c>
      <c r="AS358" s="203">
        <v>0</v>
      </c>
      <c r="AT358" s="203">
        <v>0</v>
      </c>
      <c r="AU358" s="203">
        <v>0</v>
      </c>
      <c r="AV358" s="203">
        <v>0</v>
      </c>
      <c r="AW358" s="208"/>
      <c r="AX358" s="203">
        <v>0</v>
      </c>
      <c r="AY358" s="203">
        <v>0</v>
      </c>
      <c r="AZ358" s="203">
        <v>0</v>
      </c>
      <c r="BA358" s="203">
        <v>0</v>
      </c>
      <c r="BB358" s="203">
        <v>0</v>
      </c>
      <c r="BC358" s="208"/>
      <c r="BD358" s="203">
        <v>0</v>
      </c>
      <c r="BE358" s="203">
        <v>0</v>
      </c>
      <c r="BF358" s="203">
        <v>0</v>
      </c>
      <c r="BG358" s="203">
        <v>0</v>
      </c>
      <c r="BH358" s="203">
        <v>0</v>
      </c>
      <c r="BI358" s="208"/>
      <c r="BJ358" s="203">
        <v>0</v>
      </c>
      <c r="BK358" s="203">
        <v>0</v>
      </c>
      <c r="BL358" s="203">
        <v>0</v>
      </c>
      <c r="BM358" s="203">
        <v>0</v>
      </c>
      <c r="BN358" s="203">
        <v>0</v>
      </c>
      <c r="BO358" s="208"/>
      <c r="BP358" s="203">
        <v>0</v>
      </c>
      <c r="BQ358" s="203">
        <v>0</v>
      </c>
      <c r="BR358" s="203">
        <v>0</v>
      </c>
      <c r="BS358" s="203">
        <v>0</v>
      </c>
      <c r="BT358" s="203">
        <v>0</v>
      </c>
      <c r="BU358" s="208"/>
      <c r="BV358" s="203">
        <v>0</v>
      </c>
      <c r="BW358" s="203">
        <v>0</v>
      </c>
      <c r="BX358" s="203">
        <v>0</v>
      </c>
      <c r="BY358" s="203">
        <v>0</v>
      </c>
      <c r="BZ358" s="203">
        <v>0</v>
      </c>
      <c r="CA358" s="208"/>
      <c r="CB358" s="203">
        <v>0</v>
      </c>
      <c r="CC358" s="203">
        <v>0</v>
      </c>
      <c r="CD358" s="203">
        <v>0</v>
      </c>
      <c r="CE358" s="203">
        <v>0</v>
      </c>
      <c r="CF358" s="203">
        <v>0</v>
      </c>
      <c r="CG358" s="208"/>
      <c r="CH358" s="203">
        <v>0</v>
      </c>
      <c r="CI358" s="203">
        <v>0</v>
      </c>
      <c r="CJ358" s="203">
        <v>0</v>
      </c>
      <c r="CK358" s="203">
        <v>0</v>
      </c>
      <c r="CL358" s="203">
        <v>0</v>
      </c>
      <c r="CM358" s="208"/>
    </row>
    <row r="359" spans="1:91" ht="12.75" customHeight="1" x14ac:dyDescent="0.2">
      <c r="A359" s="103" t="s">
        <v>91</v>
      </c>
      <c r="B359" s="203">
        <v>0</v>
      </c>
      <c r="C359" s="203">
        <v>0</v>
      </c>
      <c r="D359" s="203">
        <v>0</v>
      </c>
      <c r="E359" s="203">
        <v>0</v>
      </c>
      <c r="F359" s="203">
        <v>0</v>
      </c>
      <c r="G359" s="208"/>
      <c r="H359" s="203">
        <v>0</v>
      </c>
      <c r="I359" s="203">
        <v>0</v>
      </c>
      <c r="J359" s="203">
        <v>0</v>
      </c>
      <c r="K359" s="203">
        <v>0</v>
      </c>
      <c r="L359" s="203">
        <v>0</v>
      </c>
      <c r="M359" s="208"/>
      <c r="N359" s="203">
        <v>0</v>
      </c>
      <c r="O359" s="203">
        <v>0</v>
      </c>
      <c r="P359" s="203">
        <v>0</v>
      </c>
      <c r="Q359" s="203">
        <v>0</v>
      </c>
      <c r="R359" s="203">
        <v>0</v>
      </c>
      <c r="S359" s="208"/>
      <c r="T359" s="203">
        <v>0</v>
      </c>
      <c r="U359" s="203">
        <v>0</v>
      </c>
      <c r="V359" s="203">
        <v>0</v>
      </c>
      <c r="W359" s="203">
        <v>0</v>
      </c>
      <c r="X359" s="203">
        <v>0</v>
      </c>
      <c r="Y359" s="208"/>
      <c r="Z359" s="203">
        <v>0</v>
      </c>
      <c r="AA359" s="203">
        <v>0</v>
      </c>
      <c r="AB359" s="203">
        <v>0</v>
      </c>
      <c r="AC359" s="203">
        <v>0</v>
      </c>
      <c r="AD359" s="203">
        <v>0</v>
      </c>
      <c r="AE359" s="208"/>
      <c r="AF359" s="203">
        <v>0</v>
      </c>
      <c r="AG359" s="203">
        <v>0</v>
      </c>
      <c r="AH359" s="203">
        <v>0</v>
      </c>
      <c r="AI359" s="203">
        <v>0</v>
      </c>
      <c r="AJ359" s="203">
        <v>0</v>
      </c>
      <c r="AK359" s="208"/>
      <c r="AL359" s="203">
        <v>0</v>
      </c>
      <c r="AM359" s="203">
        <v>0</v>
      </c>
      <c r="AN359" s="203">
        <v>0</v>
      </c>
      <c r="AO359" s="203">
        <v>0</v>
      </c>
      <c r="AP359" s="203">
        <v>0</v>
      </c>
      <c r="AQ359" s="208"/>
      <c r="AR359" s="203">
        <v>0</v>
      </c>
      <c r="AS359" s="203">
        <v>0</v>
      </c>
      <c r="AT359" s="203">
        <v>0</v>
      </c>
      <c r="AU359" s="203">
        <v>0</v>
      </c>
      <c r="AV359" s="203">
        <v>0</v>
      </c>
      <c r="AW359" s="208"/>
      <c r="AX359" s="203">
        <v>0</v>
      </c>
      <c r="AY359" s="203">
        <v>0</v>
      </c>
      <c r="AZ359" s="203">
        <v>0</v>
      </c>
      <c r="BA359" s="203">
        <v>0</v>
      </c>
      <c r="BB359" s="203">
        <v>0</v>
      </c>
      <c r="BC359" s="208"/>
      <c r="BD359" s="203">
        <v>0</v>
      </c>
      <c r="BE359" s="203">
        <v>0</v>
      </c>
      <c r="BF359" s="203">
        <v>0</v>
      </c>
      <c r="BG359" s="203">
        <v>0</v>
      </c>
      <c r="BH359" s="203">
        <v>0</v>
      </c>
      <c r="BI359" s="208"/>
      <c r="BJ359" s="203">
        <v>0</v>
      </c>
      <c r="BK359" s="203">
        <v>0</v>
      </c>
      <c r="BL359" s="203">
        <v>0</v>
      </c>
      <c r="BM359" s="203">
        <v>0</v>
      </c>
      <c r="BN359" s="203">
        <v>0</v>
      </c>
      <c r="BO359" s="208"/>
      <c r="BP359" s="203">
        <v>0</v>
      </c>
      <c r="BQ359" s="203">
        <v>0</v>
      </c>
      <c r="BR359" s="203">
        <v>0</v>
      </c>
      <c r="BS359" s="203">
        <v>0</v>
      </c>
      <c r="BT359" s="203">
        <v>0</v>
      </c>
      <c r="BU359" s="208"/>
      <c r="BV359" s="203">
        <v>0</v>
      </c>
      <c r="BW359" s="203">
        <v>0</v>
      </c>
      <c r="BX359" s="203">
        <v>0</v>
      </c>
      <c r="BY359" s="203">
        <v>0</v>
      </c>
      <c r="BZ359" s="203">
        <v>0</v>
      </c>
      <c r="CA359" s="208"/>
      <c r="CB359" s="203">
        <v>0</v>
      </c>
      <c r="CC359" s="203">
        <v>0</v>
      </c>
      <c r="CD359" s="203">
        <v>0</v>
      </c>
      <c r="CE359" s="203">
        <v>0</v>
      </c>
      <c r="CF359" s="203">
        <v>0</v>
      </c>
      <c r="CG359" s="208"/>
      <c r="CH359" s="203">
        <v>0</v>
      </c>
      <c r="CI359" s="203">
        <v>0</v>
      </c>
      <c r="CJ359" s="203">
        <v>0</v>
      </c>
      <c r="CK359" s="203">
        <v>0</v>
      </c>
      <c r="CL359" s="203">
        <v>0</v>
      </c>
      <c r="CM359" s="208"/>
    </row>
    <row r="360" spans="1:91" ht="12.75" customHeight="1" x14ac:dyDescent="0.2">
      <c r="A360" s="104" t="s">
        <v>1</v>
      </c>
      <c r="B360" s="203">
        <v>0</v>
      </c>
      <c r="C360" s="203">
        <v>0</v>
      </c>
      <c r="D360" s="203">
        <v>0</v>
      </c>
      <c r="E360" s="203">
        <v>0</v>
      </c>
      <c r="F360" s="203">
        <v>0</v>
      </c>
      <c r="G360" s="208"/>
      <c r="H360" s="203">
        <v>0</v>
      </c>
      <c r="I360" s="203">
        <v>0</v>
      </c>
      <c r="J360" s="203">
        <v>0</v>
      </c>
      <c r="K360" s="203">
        <v>0</v>
      </c>
      <c r="L360" s="203">
        <v>0</v>
      </c>
      <c r="M360" s="208"/>
      <c r="N360" s="203">
        <v>0</v>
      </c>
      <c r="O360" s="203">
        <v>0</v>
      </c>
      <c r="P360" s="203">
        <v>0</v>
      </c>
      <c r="Q360" s="203">
        <v>0</v>
      </c>
      <c r="R360" s="203">
        <v>0</v>
      </c>
      <c r="S360" s="208"/>
      <c r="T360" s="203">
        <v>0</v>
      </c>
      <c r="U360" s="203">
        <v>0</v>
      </c>
      <c r="V360" s="203">
        <v>0</v>
      </c>
      <c r="W360" s="203">
        <v>0</v>
      </c>
      <c r="X360" s="203">
        <v>0</v>
      </c>
      <c r="Y360" s="208"/>
      <c r="Z360" s="203">
        <v>0</v>
      </c>
      <c r="AA360" s="203">
        <v>0</v>
      </c>
      <c r="AB360" s="203">
        <v>0</v>
      </c>
      <c r="AC360" s="203">
        <v>0</v>
      </c>
      <c r="AD360" s="203">
        <v>0</v>
      </c>
      <c r="AE360" s="208"/>
      <c r="AF360" s="203">
        <v>0</v>
      </c>
      <c r="AG360" s="203">
        <v>0</v>
      </c>
      <c r="AH360" s="203">
        <v>0</v>
      </c>
      <c r="AI360" s="203">
        <v>0</v>
      </c>
      <c r="AJ360" s="203">
        <v>0</v>
      </c>
      <c r="AK360" s="208"/>
      <c r="AL360" s="203">
        <v>0</v>
      </c>
      <c r="AM360" s="203">
        <v>0</v>
      </c>
      <c r="AN360" s="203">
        <v>0</v>
      </c>
      <c r="AO360" s="203">
        <v>0</v>
      </c>
      <c r="AP360" s="203">
        <v>0</v>
      </c>
      <c r="AQ360" s="208"/>
      <c r="AR360" s="203">
        <v>0</v>
      </c>
      <c r="AS360" s="203">
        <v>0</v>
      </c>
      <c r="AT360" s="203">
        <v>0</v>
      </c>
      <c r="AU360" s="203">
        <v>0</v>
      </c>
      <c r="AV360" s="203">
        <v>0</v>
      </c>
      <c r="AW360" s="208"/>
      <c r="AX360" s="203">
        <v>0</v>
      </c>
      <c r="AY360" s="203">
        <v>0</v>
      </c>
      <c r="AZ360" s="203">
        <v>0</v>
      </c>
      <c r="BA360" s="203">
        <v>0</v>
      </c>
      <c r="BB360" s="203">
        <v>0</v>
      </c>
      <c r="BC360" s="208"/>
      <c r="BD360" s="203">
        <v>0</v>
      </c>
      <c r="BE360" s="203">
        <v>0</v>
      </c>
      <c r="BF360" s="203">
        <v>0</v>
      </c>
      <c r="BG360" s="203">
        <v>0</v>
      </c>
      <c r="BH360" s="203">
        <v>0</v>
      </c>
      <c r="BI360" s="208"/>
      <c r="BJ360" s="203">
        <v>0</v>
      </c>
      <c r="BK360" s="203">
        <v>0</v>
      </c>
      <c r="BL360" s="203">
        <v>0</v>
      </c>
      <c r="BM360" s="203">
        <v>0</v>
      </c>
      <c r="BN360" s="203">
        <v>0</v>
      </c>
      <c r="BO360" s="208"/>
      <c r="BP360" s="203">
        <v>0</v>
      </c>
      <c r="BQ360" s="203">
        <v>0</v>
      </c>
      <c r="BR360" s="203">
        <v>0</v>
      </c>
      <c r="BS360" s="203">
        <v>0</v>
      </c>
      <c r="BT360" s="203">
        <v>0</v>
      </c>
      <c r="BU360" s="208"/>
      <c r="BV360" s="203">
        <v>0</v>
      </c>
      <c r="BW360" s="203">
        <v>0</v>
      </c>
      <c r="BX360" s="203">
        <v>0</v>
      </c>
      <c r="BY360" s="203">
        <v>0</v>
      </c>
      <c r="BZ360" s="203">
        <v>0</v>
      </c>
      <c r="CA360" s="208"/>
      <c r="CB360" s="203">
        <v>0</v>
      </c>
      <c r="CC360" s="203">
        <v>0</v>
      </c>
      <c r="CD360" s="203">
        <v>0</v>
      </c>
      <c r="CE360" s="203">
        <v>0</v>
      </c>
      <c r="CF360" s="203">
        <v>0</v>
      </c>
      <c r="CG360" s="208"/>
      <c r="CH360" s="203">
        <v>0</v>
      </c>
      <c r="CI360" s="203">
        <v>0</v>
      </c>
      <c r="CJ360" s="203">
        <v>0</v>
      </c>
      <c r="CK360" s="203">
        <v>0</v>
      </c>
      <c r="CL360" s="203">
        <v>0</v>
      </c>
      <c r="CM360" s="208"/>
    </row>
    <row r="361" spans="1:91" ht="12.75" customHeight="1" x14ac:dyDescent="0.2">
      <c r="A361" s="104" t="s">
        <v>92</v>
      </c>
      <c r="B361" s="203">
        <v>0</v>
      </c>
      <c r="C361" s="203">
        <v>0</v>
      </c>
      <c r="D361" s="203">
        <v>0</v>
      </c>
      <c r="E361" s="203">
        <v>0</v>
      </c>
      <c r="F361" s="203">
        <v>0</v>
      </c>
      <c r="G361" s="208"/>
      <c r="H361" s="203">
        <v>0</v>
      </c>
      <c r="I361" s="203">
        <v>0</v>
      </c>
      <c r="J361" s="203">
        <v>0</v>
      </c>
      <c r="K361" s="203">
        <v>0</v>
      </c>
      <c r="L361" s="203">
        <v>0</v>
      </c>
      <c r="M361" s="208"/>
      <c r="N361" s="203">
        <v>0</v>
      </c>
      <c r="O361" s="203">
        <v>0</v>
      </c>
      <c r="P361" s="203">
        <v>0</v>
      </c>
      <c r="Q361" s="203">
        <v>0</v>
      </c>
      <c r="R361" s="203">
        <v>0</v>
      </c>
      <c r="S361" s="208"/>
      <c r="T361" s="203">
        <v>0</v>
      </c>
      <c r="U361" s="203">
        <v>0</v>
      </c>
      <c r="V361" s="203">
        <v>0</v>
      </c>
      <c r="W361" s="203">
        <v>0</v>
      </c>
      <c r="X361" s="203">
        <v>0</v>
      </c>
      <c r="Y361" s="208"/>
      <c r="Z361" s="203">
        <v>0</v>
      </c>
      <c r="AA361" s="203">
        <v>0</v>
      </c>
      <c r="AB361" s="203">
        <v>0</v>
      </c>
      <c r="AC361" s="203">
        <v>0</v>
      </c>
      <c r="AD361" s="203">
        <v>0</v>
      </c>
      <c r="AE361" s="208"/>
      <c r="AF361" s="203">
        <v>0</v>
      </c>
      <c r="AG361" s="203">
        <v>0</v>
      </c>
      <c r="AH361" s="203">
        <v>0</v>
      </c>
      <c r="AI361" s="203">
        <v>0</v>
      </c>
      <c r="AJ361" s="203">
        <v>0</v>
      </c>
      <c r="AK361" s="208"/>
      <c r="AL361" s="203">
        <v>0</v>
      </c>
      <c r="AM361" s="203">
        <v>0</v>
      </c>
      <c r="AN361" s="203">
        <v>0</v>
      </c>
      <c r="AO361" s="203">
        <v>0</v>
      </c>
      <c r="AP361" s="203">
        <v>0</v>
      </c>
      <c r="AQ361" s="208"/>
      <c r="AR361" s="203">
        <v>0</v>
      </c>
      <c r="AS361" s="203">
        <v>0</v>
      </c>
      <c r="AT361" s="203">
        <v>0</v>
      </c>
      <c r="AU361" s="203">
        <v>0</v>
      </c>
      <c r="AV361" s="203">
        <v>0</v>
      </c>
      <c r="AW361" s="208"/>
      <c r="AX361" s="203">
        <v>0</v>
      </c>
      <c r="AY361" s="203">
        <v>0</v>
      </c>
      <c r="AZ361" s="203">
        <v>0</v>
      </c>
      <c r="BA361" s="203">
        <v>0</v>
      </c>
      <c r="BB361" s="203">
        <v>0</v>
      </c>
      <c r="BC361" s="208"/>
      <c r="BD361" s="203">
        <v>0</v>
      </c>
      <c r="BE361" s="203">
        <v>0</v>
      </c>
      <c r="BF361" s="203">
        <v>0</v>
      </c>
      <c r="BG361" s="203">
        <v>0</v>
      </c>
      <c r="BH361" s="203">
        <v>0</v>
      </c>
      <c r="BI361" s="208"/>
      <c r="BJ361" s="203">
        <v>0</v>
      </c>
      <c r="BK361" s="203">
        <v>0</v>
      </c>
      <c r="BL361" s="203">
        <v>0</v>
      </c>
      <c r="BM361" s="203">
        <v>0</v>
      </c>
      <c r="BN361" s="203">
        <v>0</v>
      </c>
      <c r="BO361" s="208"/>
      <c r="BP361" s="203">
        <v>0</v>
      </c>
      <c r="BQ361" s="203">
        <v>0</v>
      </c>
      <c r="BR361" s="203">
        <v>0</v>
      </c>
      <c r="BS361" s="203">
        <v>0</v>
      </c>
      <c r="BT361" s="203">
        <v>0</v>
      </c>
      <c r="BU361" s="208"/>
      <c r="BV361" s="203">
        <v>0</v>
      </c>
      <c r="BW361" s="203">
        <v>0</v>
      </c>
      <c r="BX361" s="203">
        <v>0</v>
      </c>
      <c r="BY361" s="203">
        <v>0</v>
      </c>
      <c r="BZ361" s="203">
        <v>0</v>
      </c>
      <c r="CA361" s="208"/>
      <c r="CB361" s="203">
        <v>0</v>
      </c>
      <c r="CC361" s="203">
        <v>0</v>
      </c>
      <c r="CD361" s="203">
        <v>0</v>
      </c>
      <c r="CE361" s="203">
        <v>0</v>
      </c>
      <c r="CF361" s="203">
        <v>0</v>
      </c>
      <c r="CG361" s="208"/>
      <c r="CH361" s="203">
        <v>0</v>
      </c>
      <c r="CI361" s="203">
        <v>0</v>
      </c>
      <c r="CJ361" s="203">
        <v>0</v>
      </c>
      <c r="CK361" s="203">
        <v>0</v>
      </c>
      <c r="CL361" s="203">
        <v>0</v>
      </c>
      <c r="CM361" s="208"/>
    </row>
    <row r="362" spans="1:91" ht="12.75" customHeight="1" x14ac:dyDescent="0.2">
      <c r="A362" s="88" t="s">
        <v>124</v>
      </c>
      <c r="B362" s="203">
        <v>0</v>
      </c>
      <c r="C362" s="203">
        <v>0</v>
      </c>
      <c r="D362" s="203">
        <v>0</v>
      </c>
      <c r="E362" s="203">
        <v>0</v>
      </c>
      <c r="F362" s="203">
        <v>0</v>
      </c>
      <c r="G362" s="208"/>
      <c r="H362" s="203">
        <v>0</v>
      </c>
      <c r="I362" s="203">
        <v>0</v>
      </c>
      <c r="J362" s="203">
        <v>0</v>
      </c>
      <c r="K362" s="203">
        <v>0</v>
      </c>
      <c r="L362" s="203">
        <v>0</v>
      </c>
      <c r="M362" s="208"/>
      <c r="N362" s="203">
        <v>0</v>
      </c>
      <c r="O362" s="203">
        <v>0</v>
      </c>
      <c r="P362" s="203">
        <v>0</v>
      </c>
      <c r="Q362" s="203">
        <v>0</v>
      </c>
      <c r="R362" s="203">
        <v>0</v>
      </c>
      <c r="S362" s="208"/>
      <c r="T362" s="203">
        <v>0</v>
      </c>
      <c r="U362" s="203">
        <v>0</v>
      </c>
      <c r="V362" s="203">
        <v>0</v>
      </c>
      <c r="W362" s="203">
        <v>0</v>
      </c>
      <c r="X362" s="203">
        <v>0</v>
      </c>
      <c r="Y362" s="208"/>
      <c r="Z362" s="203">
        <v>0</v>
      </c>
      <c r="AA362" s="203">
        <v>0</v>
      </c>
      <c r="AB362" s="203">
        <v>0</v>
      </c>
      <c r="AC362" s="203">
        <v>0</v>
      </c>
      <c r="AD362" s="203">
        <v>0</v>
      </c>
      <c r="AE362" s="208"/>
      <c r="AF362" s="203">
        <v>0</v>
      </c>
      <c r="AG362" s="203">
        <v>0</v>
      </c>
      <c r="AH362" s="203">
        <v>0</v>
      </c>
      <c r="AI362" s="203">
        <v>0</v>
      </c>
      <c r="AJ362" s="203">
        <v>0</v>
      </c>
      <c r="AK362" s="208"/>
      <c r="AL362" s="203">
        <v>0</v>
      </c>
      <c r="AM362" s="203">
        <v>0</v>
      </c>
      <c r="AN362" s="203">
        <v>0</v>
      </c>
      <c r="AO362" s="203">
        <v>0</v>
      </c>
      <c r="AP362" s="203">
        <v>0</v>
      </c>
      <c r="AQ362" s="208"/>
      <c r="AR362" s="203">
        <v>0</v>
      </c>
      <c r="AS362" s="203">
        <v>0</v>
      </c>
      <c r="AT362" s="203">
        <v>0</v>
      </c>
      <c r="AU362" s="203">
        <v>0</v>
      </c>
      <c r="AV362" s="203">
        <v>0</v>
      </c>
      <c r="AW362" s="208"/>
      <c r="AX362" s="203">
        <v>0</v>
      </c>
      <c r="AY362" s="203">
        <v>0</v>
      </c>
      <c r="AZ362" s="203">
        <v>0</v>
      </c>
      <c r="BA362" s="203">
        <v>0</v>
      </c>
      <c r="BB362" s="203">
        <v>0</v>
      </c>
      <c r="BC362" s="208"/>
      <c r="BD362" s="203">
        <v>0</v>
      </c>
      <c r="BE362" s="203">
        <v>0</v>
      </c>
      <c r="BF362" s="203">
        <v>0</v>
      </c>
      <c r="BG362" s="203">
        <v>0</v>
      </c>
      <c r="BH362" s="203">
        <v>0</v>
      </c>
      <c r="BI362" s="208"/>
      <c r="BJ362" s="203">
        <v>0</v>
      </c>
      <c r="BK362" s="203">
        <v>0</v>
      </c>
      <c r="BL362" s="203">
        <v>0</v>
      </c>
      <c r="BM362" s="203">
        <v>0</v>
      </c>
      <c r="BN362" s="203">
        <v>0</v>
      </c>
      <c r="BO362" s="208"/>
      <c r="BP362" s="203">
        <v>0</v>
      </c>
      <c r="BQ362" s="203">
        <v>0</v>
      </c>
      <c r="BR362" s="203">
        <v>0</v>
      </c>
      <c r="BS362" s="203">
        <v>0</v>
      </c>
      <c r="BT362" s="203">
        <v>0</v>
      </c>
      <c r="BU362" s="208"/>
      <c r="BV362" s="203">
        <v>0</v>
      </c>
      <c r="BW362" s="203">
        <v>0</v>
      </c>
      <c r="BX362" s="203">
        <v>0</v>
      </c>
      <c r="BY362" s="203">
        <v>0</v>
      </c>
      <c r="BZ362" s="203">
        <v>0</v>
      </c>
      <c r="CA362" s="208"/>
      <c r="CB362" s="203">
        <v>0</v>
      </c>
      <c r="CC362" s="203">
        <v>0</v>
      </c>
      <c r="CD362" s="203">
        <v>0</v>
      </c>
      <c r="CE362" s="203">
        <v>0</v>
      </c>
      <c r="CF362" s="203">
        <v>0</v>
      </c>
      <c r="CG362" s="208"/>
      <c r="CH362" s="203">
        <v>0</v>
      </c>
      <c r="CI362" s="203">
        <v>0</v>
      </c>
      <c r="CJ362" s="203">
        <v>0</v>
      </c>
      <c r="CK362" s="203">
        <v>0</v>
      </c>
      <c r="CL362" s="203">
        <v>0</v>
      </c>
      <c r="CM362" s="208"/>
    </row>
    <row r="363" spans="1:91" ht="12.75" customHeight="1" x14ac:dyDescent="0.2">
      <c r="A363" s="88" t="s">
        <v>94</v>
      </c>
      <c r="B363" s="203">
        <v>0</v>
      </c>
      <c r="C363" s="203">
        <v>0</v>
      </c>
      <c r="D363" s="203">
        <v>0</v>
      </c>
      <c r="E363" s="203">
        <v>0</v>
      </c>
      <c r="F363" s="203">
        <v>0</v>
      </c>
      <c r="G363" s="208"/>
      <c r="H363" s="203">
        <v>0</v>
      </c>
      <c r="I363" s="203">
        <v>0</v>
      </c>
      <c r="J363" s="203">
        <v>0</v>
      </c>
      <c r="K363" s="203">
        <v>0</v>
      </c>
      <c r="L363" s="203">
        <v>0</v>
      </c>
      <c r="M363" s="208"/>
      <c r="N363" s="203">
        <v>0</v>
      </c>
      <c r="O363" s="203">
        <v>0</v>
      </c>
      <c r="P363" s="203">
        <v>0</v>
      </c>
      <c r="Q363" s="203">
        <v>0</v>
      </c>
      <c r="R363" s="203">
        <v>0</v>
      </c>
      <c r="S363" s="208"/>
      <c r="T363" s="203">
        <v>0</v>
      </c>
      <c r="U363" s="203">
        <v>0</v>
      </c>
      <c r="V363" s="203">
        <v>0</v>
      </c>
      <c r="W363" s="203">
        <v>0</v>
      </c>
      <c r="X363" s="203">
        <v>0</v>
      </c>
      <c r="Y363" s="208"/>
      <c r="Z363" s="203">
        <v>0</v>
      </c>
      <c r="AA363" s="203">
        <v>0</v>
      </c>
      <c r="AB363" s="203">
        <v>0</v>
      </c>
      <c r="AC363" s="203">
        <v>0</v>
      </c>
      <c r="AD363" s="203">
        <v>0</v>
      </c>
      <c r="AE363" s="208"/>
      <c r="AF363" s="203">
        <v>0</v>
      </c>
      <c r="AG363" s="203">
        <v>0</v>
      </c>
      <c r="AH363" s="203">
        <v>0</v>
      </c>
      <c r="AI363" s="203">
        <v>0</v>
      </c>
      <c r="AJ363" s="203">
        <v>0</v>
      </c>
      <c r="AK363" s="208"/>
      <c r="AL363" s="203">
        <v>0</v>
      </c>
      <c r="AM363" s="203">
        <v>0</v>
      </c>
      <c r="AN363" s="203">
        <v>0</v>
      </c>
      <c r="AO363" s="203">
        <v>0</v>
      </c>
      <c r="AP363" s="203">
        <v>0</v>
      </c>
      <c r="AQ363" s="208"/>
      <c r="AR363" s="203">
        <v>0</v>
      </c>
      <c r="AS363" s="203">
        <v>0</v>
      </c>
      <c r="AT363" s="203">
        <v>0</v>
      </c>
      <c r="AU363" s="203">
        <v>0</v>
      </c>
      <c r="AV363" s="203">
        <v>0</v>
      </c>
      <c r="AW363" s="208"/>
      <c r="AX363" s="203">
        <v>0</v>
      </c>
      <c r="AY363" s="203">
        <v>0</v>
      </c>
      <c r="AZ363" s="203">
        <v>0</v>
      </c>
      <c r="BA363" s="203">
        <v>0</v>
      </c>
      <c r="BB363" s="203">
        <v>0</v>
      </c>
      <c r="BC363" s="208"/>
      <c r="BD363" s="203">
        <v>0</v>
      </c>
      <c r="BE363" s="203">
        <v>0</v>
      </c>
      <c r="BF363" s="203">
        <v>0</v>
      </c>
      <c r="BG363" s="203">
        <v>0</v>
      </c>
      <c r="BH363" s="203">
        <v>0</v>
      </c>
      <c r="BI363" s="208"/>
      <c r="BJ363" s="203">
        <v>0</v>
      </c>
      <c r="BK363" s="203">
        <v>0</v>
      </c>
      <c r="BL363" s="203">
        <v>0</v>
      </c>
      <c r="BM363" s="203">
        <v>0</v>
      </c>
      <c r="BN363" s="203">
        <v>0</v>
      </c>
      <c r="BO363" s="208"/>
      <c r="BP363" s="203">
        <v>0</v>
      </c>
      <c r="BQ363" s="203">
        <v>0</v>
      </c>
      <c r="BR363" s="203">
        <v>0</v>
      </c>
      <c r="BS363" s="203">
        <v>0</v>
      </c>
      <c r="BT363" s="203">
        <v>0</v>
      </c>
      <c r="BU363" s="208"/>
      <c r="BV363" s="203">
        <v>0</v>
      </c>
      <c r="BW363" s="203">
        <v>0</v>
      </c>
      <c r="BX363" s="203">
        <v>0</v>
      </c>
      <c r="BY363" s="203">
        <v>0</v>
      </c>
      <c r="BZ363" s="203">
        <v>0</v>
      </c>
      <c r="CA363" s="208"/>
      <c r="CB363" s="203">
        <v>0</v>
      </c>
      <c r="CC363" s="203">
        <v>0</v>
      </c>
      <c r="CD363" s="203">
        <v>0</v>
      </c>
      <c r="CE363" s="203">
        <v>0</v>
      </c>
      <c r="CF363" s="203">
        <v>0</v>
      </c>
      <c r="CG363" s="208"/>
      <c r="CH363" s="203">
        <v>0</v>
      </c>
      <c r="CI363" s="203">
        <v>0</v>
      </c>
      <c r="CJ363" s="203">
        <v>0</v>
      </c>
      <c r="CK363" s="203">
        <v>0</v>
      </c>
      <c r="CL363" s="203">
        <v>0</v>
      </c>
      <c r="CM363" s="208"/>
    </row>
    <row r="364" spans="1:91" ht="12.75" customHeight="1" x14ac:dyDescent="0.2">
      <c r="A364" s="88" t="s">
        <v>95</v>
      </c>
      <c r="B364" s="203">
        <v>0</v>
      </c>
      <c r="C364" s="203">
        <v>0</v>
      </c>
      <c r="D364" s="203">
        <v>0</v>
      </c>
      <c r="E364" s="203">
        <v>0</v>
      </c>
      <c r="F364" s="203">
        <v>0</v>
      </c>
      <c r="G364" s="208"/>
      <c r="H364" s="203">
        <v>0</v>
      </c>
      <c r="I364" s="203">
        <v>0</v>
      </c>
      <c r="J364" s="203">
        <v>0</v>
      </c>
      <c r="K364" s="203">
        <v>0</v>
      </c>
      <c r="L364" s="203">
        <v>0</v>
      </c>
      <c r="M364" s="208"/>
      <c r="N364" s="203">
        <v>0</v>
      </c>
      <c r="O364" s="203">
        <v>0</v>
      </c>
      <c r="P364" s="203">
        <v>0</v>
      </c>
      <c r="Q364" s="203">
        <v>0</v>
      </c>
      <c r="R364" s="203">
        <v>0</v>
      </c>
      <c r="S364" s="208"/>
      <c r="T364" s="203">
        <v>0</v>
      </c>
      <c r="U364" s="203">
        <v>0</v>
      </c>
      <c r="V364" s="203">
        <v>0</v>
      </c>
      <c r="W364" s="203">
        <v>0</v>
      </c>
      <c r="X364" s="203">
        <v>0</v>
      </c>
      <c r="Y364" s="208"/>
      <c r="Z364" s="203">
        <v>0</v>
      </c>
      <c r="AA364" s="203">
        <v>0</v>
      </c>
      <c r="AB364" s="203">
        <v>0</v>
      </c>
      <c r="AC364" s="203">
        <v>0</v>
      </c>
      <c r="AD364" s="203">
        <v>0</v>
      </c>
      <c r="AE364" s="208"/>
      <c r="AF364" s="203">
        <v>0</v>
      </c>
      <c r="AG364" s="203">
        <v>0</v>
      </c>
      <c r="AH364" s="203">
        <v>0</v>
      </c>
      <c r="AI364" s="203">
        <v>0</v>
      </c>
      <c r="AJ364" s="203">
        <v>0</v>
      </c>
      <c r="AK364" s="208"/>
      <c r="AL364" s="203">
        <v>0</v>
      </c>
      <c r="AM364" s="203">
        <v>0</v>
      </c>
      <c r="AN364" s="203">
        <v>0</v>
      </c>
      <c r="AO364" s="203">
        <v>0</v>
      </c>
      <c r="AP364" s="203">
        <v>0</v>
      </c>
      <c r="AQ364" s="208"/>
      <c r="AR364" s="203">
        <v>0</v>
      </c>
      <c r="AS364" s="203">
        <v>0</v>
      </c>
      <c r="AT364" s="203">
        <v>0</v>
      </c>
      <c r="AU364" s="203">
        <v>0</v>
      </c>
      <c r="AV364" s="203">
        <v>0</v>
      </c>
      <c r="AW364" s="208"/>
      <c r="AX364" s="203">
        <v>0</v>
      </c>
      <c r="AY364" s="203">
        <v>0</v>
      </c>
      <c r="AZ364" s="203">
        <v>0</v>
      </c>
      <c r="BA364" s="203">
        <v>0</v>
      </c>
      <c r="BB364" s="203">
        <v>0</v>
      </c>
      <c r="BC364" s="208"/>
      <c r="BD364" s="203">
        <v>0</v>
      </c>
      <c r="BE364" s="203">
        <v>0</v>
      </c>
      <c r="BF364" s="203">
        <v>0</v>
      </c>
      <c r="BG364" s="203">
        <v>0</v>
      </c>
      <c r="BH364" s="203">
        <v>0</v>
      </c>
      <c r="BI364" s="208"/>
      <c r="BJ364" s="203">
        <v>0</v>
      </c>
      <c r="BK364" s="203">
        <v>0</v>
      </c>
      <c r="BL364" s="203">
        <v>0</v>
      </c>
      <c r="BM364" s="203">
        <v>0</v>
      </c>
      <c r="BN364" s="203">
        <v>0</v>
      </c>
      <c r="BO364" s="208"/>
      <c r="BP364" s="203">
        <v>0</v>
      </c>
      <c r="BQ364" s="203">
        <v>0</v>
      </c>
      <c r="BR364" s="203">
        <v>0</v>
      </c>
      <c r="BS364" s="203">
        <v>0</v>
      </c>
      <c r="BT364" s="203">
        <v>0</v>
      </c>
      <c r="BU364" s="208"/>
      <c r="BV364" s="203">
        <v>0</v>
      </c>
      <c r="BW364" s="203">
        <v>0</v>
      </c>
      <c r="BX364" s="203">
        <v>0</v>
      </c>
      <c r="BY364" s="203">
        <v>0</v>
      </c>
      <c r="BZ364" s="203">
        <v>0</v>
      </c>
      <c r="CA364" s="208"/>
      <c r="CB364" s="203">
        <v>0</v>
      </c>
      <c r="CC364" s="203">
        <v>0</v>
      </c>
      <c r="CD364" s="203">
        <v>0</v>
      </c>
      <c r="CE364" s="203">
        <v>0</v>
      </c>
      <c r="CF364" s="203">
        <v>0</v>
      </c>
      <c r="CG364" s="208"/>
      <c r="CH364" s="203">
        <v>0</v>
      </c>
      <c r="CI364" s="203">
        <v>0</v>
      </c>
      <c r="CJ364" s="203">
        <v>0</v>
      </c>
      <c r="CK364" s="203">
        <v>0</v>
      </c>
      <c r="CL364" s="203">
        <v>0</v>
      </c>
      <c r="CM364" s="208"/>
    </row>
    <row r="365" spans="1:91" ht="12.75" customHeight="1" x14ac:dyDescent="0.2">
      <c r="A365" s="88" t="s">
        <v>96</v>
      </c>
      <c r="B365" s="203">
        <v>0</v>
      </c>
      <c r="C365" s="203">
        <v>0</v>
      </c>
      <c r="D365" s="203">
        <v>0</v>
      </c>
      <c r="E365" s="203">
        <v>0</v>
      </c>
      <c r="F365" s="203">
        <v>0</v>
      </c>
      <c r="G365" s="208"/>
      <c r="H365" s="203">
        <v>0</v>
      </c>
      <c r="I365" s="203">
        <v>0</v>
      </c>
      <c r="J365" s="203">
        <v>0</v>
      </c>
      <c r="K365" s="203">
        <v>0</v>
      </c>
      <c r="L365" s="203">
        <v>0</v>
      </c>
      <c r="M365" s="208"/>
      <c r="N365" s="203">
        <v>0</v>
      </c>
      <c r="O365" s="203">
        <v>0</v>
      </c>
      <c r="P365" s="203">
        <v>0</v>
      </c>
      <c r="Q365" s="203">
        <v>0</v>
      </c>
      <c r="R365" s="203">
        <v>0</v>
      </c>
      <c r="S365" s="208"/>
      <c r="T365" s="203">
        <v>0</v>
      </c>
      <c r="U365" s="203">
        <v>0</v>
      </c>
      <c r="V365" s="203">
        <v>0</v>
      </c>
      <c r="W365" s="203">
        <v>0</v>
      </c>
      <c r="X365" s="203">
        <v>0</v>
      </c>
      <c r="Y365" s="208"/>
      <c r="Z365" s="203">
        <v>0</v>
      </c>
      <c r="AA365" s="203">
        <v>0</v>
      </c>
      <c r="AB365" s="203">
        <v>0</v>
      </c>
      <c r="AC365" s="203">
        <v>0</v>
      </c>
      <c r="AD365" s="203">
        <v>0</v>
      </c>
      <c r="AE365" s="208"/>
      <c r="AF365" s="203">
        <v>0</v>
      </c>
      <c r="AG365" s="203">
        <v>0</v>
      </c>
      <c r="AH365" s="203">
        <v>0</v>
      </c>
      <c r="AI365" s="203">
        <v>0</v>
      </c>
      <c r="AJ365" s="203">
        <v>0</v>
      </c>
      <c r="AK365" s="208"/>
      <c r="AL365" s="203">
        <v>0</v>
      </c>
      <c r="AM365" s="203">
        <v>0</v>
      </c>
      <c r="AN365" s="203">
        <v>0</v>
      </c>
      <c r="AO365" s="203">
        <v>0</v>
      </c>
      <c r="AP365" s="203">
        <v>0</v>
      </c>
      <c r="AQ365" s="208"/>
      <c r="AR365" s="203">
        <v>0</v>
      </c>
      <c r="AS365" s="203">
        <v>0</v>
      </c>
      <c r="AT365" s="203">
        <v>0</v>
      </c>
      <c r="AU365" s="203">
        <v>0</v>
      </c>
      <c r="AV365" s="203">
        <v>0</v>
      </c>
      <c r="AW365" s="208"/>
      <c r="AX365" s="203">
        <v>0</v>
      </c>
      <c r="AY365" s="203">
        <v>0</v>
      </c>
      <c r="AZ365" s="203">
        <v>0</v>
      </c>
      <c r="BA365" s="203">
        <v>0</v>
      </c>
      <c r="BB365" s="203">
        <v>0</v>
      </c>
      <c r="BC365" s="208"/>
      <c r="BD365" s="203">
        <v>0</v>
      </c>
      <c r="BE365" s="203">
        <v>0</v>
      </c>
      <c r="BF365" s="203">
        <v>0</v>
      </c>
      <c r="BG365" s="203">
        <v>0</v>
      </c>
      <c r="BH365" s="203">
        <v>0</v>
      </c>
      <c r="BI365" s="208"/>
      <c r="BJ365" s="203">
        <v>0</v>
      </c>
      <c r="BK365" s="203">
        <v>0</v>
      </c>
      <c r="BL365" s="203">
        <v>0</v>
      </c>
      <c r="BM365" s="203">
        <v>0</v>
      </c>
      <c r="BN365" s="203">
        <v>0</v>
      </c>
      <c r="BO365" s="208"/>
      <c r="BP365" s="203">
        <v>0</v>
      </c>
      <c r="BQ365" s="203">
        <v>0</v>
      </c>
      <c r="BR365" s="203">
        <v>0</v>
      </c>
      <c r="BS365" s="203">
        <v>0</v>
      </c>
      <c r="BT365" s="203">
        <v>0</v>
      </c>
      <c r="BU365" s="208"/>
      <c r="BV365" s="203">
        <v>0</v>
      </c>
      <c r="BW365" s="203">
        <v>0</v>
      </c>
      <c r="BX365" s="203">
        <v>0</v>
      </c>
      <c r="BY365" s="203">
        <v>0</v>
      </c>
      <c r="BZ365" s="203">
        <v>0</v>
      </c>
      <c r="CA365" s="208"/>
      <c r="CB365" s="203">
        <v>0</v>
      </c>
      <c r="CC365" s="203">
        <v>0</v>
      </c>
      <c r="CD365" s="203">
        <v>0</v>
      </c>
      <c r="CE365" s="203">
        <v>0</v>
      </c>
      <c r="CF365" s="203">
        <v>0</v>
      </c>
      <c r="CG365" s="208"/>
      <c r="CH365" s="203">
        <v>0</v>
      </c>
      <c r="CI365" s="203">
        <v>0</v>
      </c>
      <c r="CJ365" s="203">
        <v>0</v>
      </c>
      <c r="CK365" s="203">
        <v>0</v>
      </c>
      <c r="CL365" s="203">
        <v>0</v>
      </c>
      <c r="CM365" s="208"/>
    </row>
    <row r="366" spans="1:91" ht="12.75" customHeight="1" x14ac:dyDescent="0.2">
      <c r="A366" s="88" t="s">
        <v>97</v>
      </c>
      <c r="B366" s="203">
        <v>0</v>
      </c>
      <c r="C366" s="203">
        <v>0</v>
      </c>
      <c r="D366" s="203">
        <v>0</v>
      </c>
      <c r="E366" s="203">
        <v>0</v>
      </c>
      <c r="F366" s="203">
        <v>0</v>
      </c>
      <c r="G366" s="208"/>
      <c r="H366" s="203">
        <v>0</v>
      </c>
      <c r="I366" s="203">
        <v>0</v>
      </c>
      <c r="J366" s="203">
        <v>0</v>
      </c>
      <c r="K366" s="203">
        <v>0</v>
      </c>
      <c r="L366" s="203">
        <v>0</v>
      </c>
      <c r="M366" s="208"/>
      <c r="N366" s="203">
        <v>0</v>
      </c>
      <c r="O366" s="203">
        <v>0</v>
      </c>
      <c r="P366" s="203">
        <v>0</v>
      </c>
      <c r="Q366" s="203">
        <v>0</v>
      </c>
      <c r="R366" s="203">
        <v>0</v>
      </c>
      <c r="S366" s="208"/>
      <c r="T366" s="203">
        <v>0</v>
      </c>
      <c r="U366" s="203">
        <v>0</v>
      </c>
      <c r="V366" s="203">
        <v>0</v>
      </c>
      <c r="W366" s="203">
        <v>0</v>
      </c>
      <c r="X366" s="203">
        <v>0</v>
      </c>
      <c r="Y366" s="208"/>
      <c r="Z366" s="203">
        <v>0</v>
      </c>
      <c r="AA366" s="203">
        <v>0</v>
      </c>
      <c r="AB366" s="203">
        <v>0</v>
      </c>
      <c r="AC366" s="203">
        <v>0</v>
      </c>
      <c r="AD366" s="203">
        <v>0</v>
      </c>
      <c r="AE366" s="208"/>
      <c r="AF366" s="203">
        <v>0</v>
      </c>
      <c r="AG366" s="203">
        <v>0</v>
      </c>
      <c r="AH366" s="203">
        <v>0</v>
      </c>
      <c r="AI366" s="203">
        <v>0</v>
      </c>
      <c r="AJ366" s="203">
        <v>0</v>
      </c>
      <c r="AK366" s="208"/>
      <c r="AL366" s="203">
        <v>0</v>
      </c>
      <c r="AM366" s="203">
        <v>0</v>
      </c>
      <c r="AN366" s="203">
        <v>0</v>
      </c>
      <c r="AO366" s="203">
        <v>0</v>
      </c>
      <c r="AP366" s="203">
        <v>0</v>
      </c>
      <c r="AQ366" s="208"/>
      <c r="AR366" s="203">
        <v>0</v>
      </c>
      <c r="AS366" s="203">
        <v>0</v>
      </c>
      <c r="AT366" s="203">
        <v>0</v>
      </c>
      <c r="AU366" s="203">
        <v>0</v>
      </c>
      <c r="AV366" s="203">
        <v>0</v>
      </c>
      <c r="AW366" s="208"/>
      <c r="AX366" s="203">
        <v>0</v>
      </c>
      <c r="AY366" s="203">
        <v>0</v>
      </c>
      <c r="AZ366" s="203">
        <v>0</v>
      </c>
      <c r="BA366" s="203">
        <v>0</v>
      </c>
      <c r="BB366" s="203">
        <v>0</v>
      </c>
      <c r="BC366" s="208"/>
      <c r="BD366" s="203">
        <v>0</v>
      </c>
      <c r="BE366" s="203">
        <v>0</v>
      </c>
      <c r="BF366" s="203">
        <v>0</v>
      </c>
      <c r="BG366" s="203">
        <v>0</v>
      </c>
      <c r="BH366" s="203">
        <v>0</v>
      </c>
      <c r="BI366" s="208"/>
      <c r="BJ366" s="203">
        <v>0</v>
      </c>
      <c r="BK366" s="203">
        <v>0</v>
      </c>
      <c r="BL366" s="203">
        <v>0</v>
      </c>
      <c r="BM366" s="203">
        <v>0</v>
      </c>
      <c r="BN366" s="203">
        <v>0</v>
      </c>
      <c r="BO366" s="208"/>
      <c r="BP366" s="203">
        <v>0</v>
      </c>
      <c r="BQ366" s="203">
        <v>0</v>
      </c>
      <c r="BR366" s="203">
        <v>0</v>
      </c>
      <c r="BS366" s="203">
        <v>0</v>
      </c>
      <c r="BT366" s="203">
        <v>0</v>
      </c>
      <c r="BU366" s="208"/>
      <c r="BV366" s="203">
        <v>0</v>
      </c>
      <c r="BW366" s="203">
        <v>0</v>
      </c>
      <c r="BX366" s="203">
        <v>0</v>
      </c>
      <c r="BY366" s="203">
        <v>0</v>
      </c>
      <c r="BZ366" s="203">
        <v>0</v>
      </c>
      <c r="CA366" s="208"/>
      <c r="CB366" s="203">
        <v>0</v>
      </c>
      <c r="CC366" s="203">
        <v>0</v>
      </c>
      <c r="CD366" s="203">
        <v>0</v>
      </c>
      <c r="CE366" s="203">
        <v>0</v>
      </c>
      <c r="CF366" s="203">
        <v>0</v>
      </c>
      <c r="CG366" s="208"/>
      <c r="CH366" s="203">
        <v>0</v>
      </c>
      <c r="CI366" s="203">
        <v>0</v>
      </c>
      <c r="CJ366" s="203">
        <v>0</v>
      </c>
      <c r="CK366" s="203">
        <v>0</v>
      </c>
      <c r="CL366" s="203">
        <v>0</v>
      </c>
      <c r="CM366" s="208"/>
    </row>
    <row r="367" spans="1:91" ht="12.75" customHeight="1" x14ac:dyDescent="0.2">
      <c r="A367" s="88" t="s">
        <v>125</v>
      </c>
      <c r="B367" s="203">
        <v>0</v>
      </c>
      <c r="C367" s="203">
        <v>0</v>
      </c>
      <c r="D367" s="203">
        <v>0</v>
      </c>
      <c r="E367" s="203">
        <v>0</v>
      </c>
      <c r="F367" s="203">
        <v>0</v>
      </c>
      <c r="G367" s="208"/>
      <c r="H367" s="203">
        <v>0</v>
      </c>
      <c r="I367" s="203">
        <v>0</v>
      </c>
      <c r="J367" s="203">
        <v>0</v>
      </c>
      <c r="K367" s="203">
        <v>0</v>
      </c>
      <c r="L367" s="203">
        <v>0</v>
      </c>
      <c r="M367" s="208"/>
      <c r="N367" s="203">
        <v>0</v>
      </c>
      <c r="O367" s="203">
        <v>0</v>
      </c>
      <c r="P367" s="203">
        <v>0</v>
      </c>
      <c r="Q367" s="203">
        <v>0</v>
      </c>
      <c r="R367" s="203">
        <v>0</v>
      </c>
      <c r="S367" s="208"/>
      <c r="T367" s="203">
        <v>0</v>
      </c>
      <c r="U367" s="203">
        <v>0</v>
      </c>
      <c r="V367" s="203">
        <v>0</v>
      </c>
      <c r="W367" s="203">
        <v>0</v>
      </c>
      <c r="X367" s="203">
        <v>0</v>
      </c>
      <c r="Y367" s="208"/>
      <c r="Z367" s="203">
        <v>0</v>
      </c>
      <c r="AA367" s="203">
        <v>0</v>
      </c>
      <c r="AB367" s="203">
        <v>0</v>
      </c>
      <c r="AC367" s="203">
        <v>0</v>
      </c>
      <c r="AD367" s="203">
        <v>0</v>
      </c>
      <c r="AE367" s="208"/>
      <c r="AF367" s="203">
        <v>0</v>
      </c>
      <c r="AG367" s="203">
        <v>0</v>
      </c>
      <c r="AH367" s="203">
        <v>0</v>
      </c>
      <c r="AI367" s="203">
        <v>0</v>
      </c>
      <c r="AJ367" s="203">
        <v>0</v>
      </c>
      <c r="AK367" s="208"/>
      <c r="AL367" s="203">
        <v>0</v>
      </c>
      <c r="AM367" s="203">
        <v>0</v>
      </c>
      <c r="AN367" s="203">
        <v>0</v>
      </c>
      <c r="AO367" s="203">
        <v>0</v>
      </c>
      <c r="AP367" s="203">
        <v>0</v>
      </c>
      <c r="AQ367" s="208"/>
      <c r="AR367" s="203">
        <v>0</v>
      </c>
      <c r="AS367" s="203">
        <v>0</v>
      </c>
      <c r="AT367" s="203">
        <v>0</v>
      </c>
      <c r="AU367" s="203">
        <v>0</v>
      </c>
      <c r="AV367" s="203">
        <v>0</v>
      </c>
      <c r="AW367" s="208"/>
      <c r="AX367" s="203">
        <v>0</v>
      </c>
      <c r="AY367" s="203">
        <v>0</v>
      </c>
      <c r="AZ367" s="203">
        <v>0</v>
      </c>
      <c r="BA367" s="203">
        <v>0</v>
      </c>
      <c r="BB367" s="203">
        <v>0</v>
      </c>
      <c r="BC367" s="208"/>
      <c r="BD367" s="203">
        <v>0</v>
      </c>
      <c r="BE367" s="203">
        <v>0</v>
      </c>
      <c r="BF367" s="203">
        <v>0</v>
      </c>
      <c r="BG367" s="203">
        <v>0</v>
      </c>
      <c r="BH367" s="203">
        <v>0</v>
      </c>
      <c r="BI367" s="208"/>
      <c r="BJ367" s="203">
        <v>0</v>
      </c>
      <c r="BK367" s="203">
        <v>0</v>
      </c>
      <c r="BL367" s="203">
        <v>0</v>
      </c>
      <c r="BM367" s="203">
        <v>0</v>
      </c>
      <c r="BN367" s="203">
        <v>0</v>
      </c>
      <c r="BO367" s="208"/>
      <c r="BP367" s="203">
        <v>0</v>
      </c>
      <c r="BQ367" s="203">
        <v>0</v>
      </c>
      <c r="BR367" s="203">
        <v>0</v>
      </c>
      <c r="BS367" s="203">
        <v>0</v>
      </c>
      <c r="BT367" s="203">
        <v>0</v>
      </c>
      <c r="BU367" s="208"/>
      <c r="BV367" s="203">
        <v>0</v>
      </c>
      <c r="BW367" s="203">
        <v>0</v>
      </c>
      <c r="BX367" s="203">
        <v>0</v>
      </c>
      <c r="BY367" s="203">
        <v>0</v>
      </c>
      <c r="BZ367" s="203">
        <v>0</v>
      </c>
      <c r="CA367" s="208"/>
      <c r="CB367" s="203">
        <v>0</v>
      </c>
      <c r="CC367" s="203">
        <v>0</v>
      </c>
      <c r="CD367" s="203">
        <v>0</v>
      </c>
      <c r="CE367" s="203">
        <v>0</v>
      </c>
      <c r="CF367" s="203">
        <v>0</v>
      </c>
      <c r="CG367" s="208"/>
      <c r="CH367" s="203">
        <v>0</v>
      </c>
      <c r="CI367" s="203">
        <v>0</v>
      </c>
      <c r="CJ367" s="203">
        <v>0</v>
      </c>
      <c r="CK367" s="203">
        <v>0</v>
      </c>
      <c r="CL367" s="203">
        <v>0</v>
      </c>
      <c r="CM367" s="208"/>
    </row>
    <row r="368" spans="1:91" ht="12.75" customHeight="1" x14ac:dyDescent="0.2">
      <c r="A368" s="88" t="s">
        <v>126</v>
      </c>
      <c r="B368" s="203">
        <v>0</v>
      </c>
      <c r="C368" s="203">
        <v>0</v>
      </c>
      <c r="D368" s="203">
        <v>0</v>
      </c>
      <c r="E368" s="203">
        <v>0</v>
      </c>
      <c r="F368" s="203">
        <v>0</v>
      </c>
      <c r="G368" s="208"/>
      <c r="H368" s="203">
        <v>0</v>
      </c>
      <c r="I368" s="203">
        <v>0</v>
      </c>
      <c r="J368" s="203">
        <v>0</v>
      </c>
      <c r="K368" s="203">
        <v>0</v>
      </c>
      <c r="L368" s="203">
        <v>0</v>
      </c>
      <c r="M368" s="208"/>
      <c r="N368" s="203">
        <v>0</v>
      </c>
      <c r="O368" s="203">
        <v>0</v>
      </c>
      <c r="P368" s="203">
        <v>0</v>
      </c>
      <c r="Q368" s="203">
        <v>0</v>
      </c>
      <c r="R368" s="203">
        <v>0</v>
      </c>
      <c r="S368" s="208"/>
      <c r="T368" s="203">
        <v>0</v>
      </c>
      <c r="U368" s="203">
        <v>0</v>
      </c>
      <c r="V368" s="203">
        <v>0</v>
      </c>
      <c r="W368" s="203">
        <v>0</v>
      </c>
      <c r="X368" s="203">
        <v>0</v>
      </c>
      <c r="Y368" s="208"/>
      <c r="Z368" s="203">
        <v>0</v>
      </c>
      <c r="AA368" s="203">
        <v>0</v>
      </c>
      <c r="AB368" s="203">
        <v>0</v>
      </c>
      <c r="AC368" s="203">
        <v>0</v>
      </c>
      <c r="AD368" s="203">
        <v>0</v>
      </c>
      <c r="AE368" s="208"/>
      <c r="AF368" s="203">
        <v>0</v>
      </c>
      <c r="AG368" s="203">
        <v>0</v>
      </c>
      <c r="AH368" s="203">
        <v>0</v>
      </c>
      <c r="AI368" s="203">
        <v>0</v>
      </c>
      <c r="AJ368" s="203">
        <v>0</v>
      </c>
      <c r="AK368" s="208"/>
      <c r="AL368" s="203">
        <v>0</v>
      </c>
      <c r="AM368" s="203">
        <v>0</v>
      </c>
      <c r="AN368" s="203">
        <v>0</v>
      </c>
      <c r="AO368" s="203">
        <v>0</v>
      </c>
      <c r="AP368" s="203">
        <v>0</v>
      </c>
      <c r="AQ368" s="208"/>
      <c r="AR368" s="203">
        <v>0</v>
      </c>
      <c r="AS368" s="203">
        <v>0</v>
      </c>
      <c r="AT368" s="203">
        <v>0</v>
      </c>
      <c r="AU368" s="203">
        <v>0</v>
      </c>
      <c r="AV368" s="203">
        <v>0</v>
      </c>
      <c r="AW368" s="208"/>
      <c r="AX368" s="203">
        <v>0</v>
      </c>
      <c r="AY368" s="203">
        <v>0</v>
      </c>
      <c r="AZ368" s="203">
        <v>0</v>
      </c>
      <c r="BA368" s="203">
        <v>0</v>
      </c>
      <c r="BB368" s="203">
        <v>0</v>
      </c>
      <c r="BC368" s="208"/>
      <c r="BD368" s="203">
        <v>0</v>
      </c>
      <c r="BE368" s="203">
        <v>0</v>
      </c>
      <c r="BF368" s="203">
        <v>0</v>
      </c>
      <c r="BG368" s="203">
        <v>0</v>
      </c>
      <c r="BH368" s="203">
        <v>0</v>
      </c>
      <c r="BI368" s="208"/>
      <c r="BJ368" s="203">
        <v>0</v>
      </c>
      <c r="BK368" s="203">
        <v>0</v>
      </c>
      <c r="BL368" s="203">
        <v>0</v>
      </c>
      <c r="BM368" s="203">
        <v>0</v>
      </c>
      <c r="BN368" s="203">
        <v>0</v>
      </c>
      <c r="BO368" s="208"/>
      <c r="BP368" s="203">
        <v>0</v>
      </c>
      <c r="BQ368" s="203">
        <v>0</v>
      </c>
      <c r="BR368" s="203">
        <v>0</v>
      </c>
      <c r="BS368" s="203">
        <v>0</v>
      </c>
      <c r="BT368" s="203">
        <v>0</v>
      </c>
      <c r="BU368" s="208"/>
      <c r="BV368" s="203">
        <v>0</v>
      </c>
      <c r="BW368" s="203">
        <v>0</v>
      </c>
      <c r="BX368" s="203">
        <v>0</v>
      </c>
      <c r="BY368" s="203">
        <v>0</v>
      </c>
      <c r="BZ368" s="203">
        <v>0</v>
      </c>
      <c r="CA368" s="208"/>
      <c r="CB368" s="203">
        <v>0</v>
      </c>
      <c r="CC368" s="203">
        <v>0</v>
      </c>
      <c r="CD368" s="203">
        <v>0</v>
      </c>
      <c r="CE368" s="203">
        <v>0</v>
      </c>
      <c r="CF368" s="203">
        <v>0</v>
      </c>
      <c r="CG368" s="208"/>
      <c r="CH368" s="203">
        <v>0</v>
      </c>
      <c r="CI368" s="203">
        <v>0</v>
      </c>
      <c r="CJ368" s="203">
        <v>0</v>
      </c>
      <c r="CK368" s="203">
        <v>0</v>
      </c>
      <c r="CL368" s="203">
        <v>0</v>
      </c>
      <c r="CM368" s="208"/>
    </row>
    <row r="369" spans="1:91" ht="12.75" customHeight="1" x14ac:dyDescent="0.2">
      <c r="A369" s="88" t="s">
        <v>127</v>
      </c>
      <c r="B369" s="203">
        <v>0</v>
      </c>
      <c r="C369" s="203">
        <v>0</v>
      </c>
      <c r="D369" s="203">
        <v>0</v>
      </c>
      <c r="E369" s="203">
        <v>0</v>
      </c>
      <c r="F369" s="203">
        <v>0</v>
      </c>
      <c r="G369" s="208"/>
      <c r="H369" s="203">
        <v>0</v>
      </c>
      <c r="I369" s="203">
        <v>0</v>
      </c>
      <c r="J369" s="203">
        <v>0</v>
      </c>
      <c r="K369" s="203">
        <v>0</v>
      </c>
      <c r="L369" s="203">
        <v>0</v>
      </c>
      <c r="M369" s="208"/>
      <c r="N369" s="203">
        <v>0</v>
      </c>
      <c r="O369" s="203">
        <v>0</v>
      </c>
      <c r="P369" s="203">
        <v>0</v>
      </c>
      <c r="Q369" s="203">
        <v>0</v>
      </c>
      <c r="R369" s="203">
        <v>0</v>
      </c>
      <c r="S369" s="208"/>
      <c r="T369" s="203">
        <v>0</v>
      </c>
      <c r="U369" s="203">
        <v>0</v>
      </c>
      <c r="V369" s="203">
        <v>0</v>
      </c>
      <c r="W369" s="203">
        <v>0</v>
      </c>
      <c r="X369" s="203">
        <v>0</v>
      </c>
      <c r="Y369" s="208"/>
      <c r="Z369" s="203">
        <v>0</v>
      </c>
      <c r="AA369" s="203">
        <v>0</v>
      </c>
      <c r="AB369" s="203">
        <v>0</v>
      </c>
      <c r="AC369" s="203">
        <v>0</v>
      </c>
      <c r="AD369" s="203">
        <v>0</v>
      </c>
      <c r="AE369" s="208"/>
      <c r="AF369" s="203">
        <v>0</v>
      </c>
      <c r="AG369" s="203">
        <v>0</v>
      </c>
      <c r="AH369" s="203">
        <v>0</v>
      </c>
      <c r="AI369" s="203">
        <v>0</v>
      </c>
      <c r="AJ369" s="203">
        <v>0</v>
      </c>
      <c r="AK369" s="208"/>
      <c r="AL369" s="203">
        <v>0</v>
      </c>
      <c r="AM369" s="203">
        <v>0</v>
      </c>
      <c r="AN369" s="203">
        <v>0</v>
      </c>
      <c r="AO369" s="203">
        <v>0</v>
      </c>
      <c r="AP369" s="203">
        <v>0</v>
      </c>
      <c r="AQ369" s="208"/>
      <c r="AR369" s="203">
        <v>0</v>
      </c>
      <c r="AS369" s="203">
        <v>0</v>
      </c>
      <c r="AT369" s="203">
        <v>0</v>
      </c>
      <c r="AU369" s="203">
        <v>0</v>
      </c>
      <c r="AV369" s="203">
        <v>0</v>
      </c>
      <c r="AW369" s="208"/>
      <c r="AX369" s="203">
        <v>0</v>
      </c>
      <c r="AY369" s="203">
        <v>0</v>
      </c>
      <c r="AZ369" s="203">
        <v>0</v>
      </c>
      <c r="BA369" s="203">
        <v>0</v>
      </c>
      <c r="BB369" s="203">
        <v>0</v>
      </c>
      <c r="BC369" s="208"/>
      <c r="BD369" s="203">
        <v>0</v>
      </c>
      <c r="BE369" s="203">
        <v>0</v>
      </c>
      <c r="BF369" s="203">
        <v>0</v>
      </c>
      <c r="BG369" s="203">
        <v>0</v>
      </c>
      <c r="BH369" s="203">
        <v>0</v>
      </c>
      <c r="BI369" s="208"/>
      <c r="BJ369" s="203">
        <v>0</v>
      </c>
      <c r="BK369" s="203">
        <v>0</v>
      </c>
      <c r="BL369" s="203">
        <v>0</v>
      </c>
      <c r="BM369" s="203">
        <v>0</v>
      </c>
      <c r="BN369" s="203">
        <v>0</v>
      </c>
      <c r="BO369" s="208"/>
      <c r="BP369" s="203">
        <v>0</v>
      </c>
      <c r="BQ369" s="203">
        <v>0</v>
      </c>
      <c r="BR369" s="203">
        <v>0</v>
      </c>
      <c r="BS369" s="203">
        <v>0</v>
      </c>
      <c r="BT369" s="203">
        <v>0</v>
      </c>
      <c r="BU369" s="208"/>
      <c r="BV369" s="203">
        <v>0</v>
      </c>
      <c r="BW369" s="203">
        <v>0</v>
      </c>
      <c r="BX369" s="203">
        <v>0</v>
      </c>
      <c r="BY369" s="203">
        <v>0</v>
      </c>
      <c r="BZ369" s="203">
        <v>0</v>
      </c>
      <c r="CA369" s="208"/>
      <c r="CB369" s="203">
        <v>0</v>
      </c>
      <c r="CC369" s="203">
        <v>0</v>
      </c>
      <c r="CD369" s="203">
        <v>0</v>
      </c>
      <c r="CE369" s="203">
        <v>0</v>
      </c>
      <c r="CF369" s="203">
        <v>0</v>
      </c>
      <c r="CG369" s="208"/>
      <c r="CH369" s="203">
        <v>0</v>
      </c>
      <c r="CI369" s="203">
        <v>0</v>
      </c>
      <c r="CJ369" s="203">
        <v>0</v>
      </c>
      <c r="CK369" s="203">
        <v>0</v>
      </c>
      <c r="CL369" s="203">
        <v>0</v>
      </c>
      <c r="CM369" s="208"/>
    </row>
    <row r="370" spans="1:91" ht="12.75" customHeight="1" x14ac:dyDescent="0.2">
      <c r="A370" s="202" t="s">
        <v>34</v>
      </c>
      <c r="B370" s="203">
        <v>0</v>
      </c>
      <c r="C370" s="203">
        <v>0</v>
      </c>
      <c r="D370" s="203">
        <v>0</v>
      </c>
      <c r="E370" s="203">
        <v>0</v>
      </c>
      <c r="F370" s="203">
        <v>0</v>
      </c>
      <c r="G370" s="208"/>
      <c r="H370" s="203">
        <v>0</v>
      </c>
      <c r="I370" s="203">
        <v>0</v>
      </c>
      <c r="J370" s="203">
        <v>0</v>
      </c>
      <c r="K370" s="203">
        <v>0</v>
      </c>
      <c r="L370" s="203">
        <v>0</v>
      </c>
      <c r="M370" s="208"/>
      <c r="N370" s="203">
        <v>0</v>
      </c>
      <c r="O370" s="203">
        <v>0</v>
      </c>
      <c r="P370" s="203">
        <v>0</v>
      </c>
      <c r="Q370" s="203">
        <v>0</v>
      </c>
      <c r="R370" s="203">
        <v>0</v>
      </c>
      <c r="S370" s="208"/>
      <c r="T370" s="203">
        <v>0</v>
      </c>
      <c r="U370" s="203">
        <v>0</v>
      </c>
      <c r="V370" s="203">
        <v>0</v>
      </c>
      <c r="W370" s="203">
        <v>0</v>
      </c>
      <c r="X370" s="203">
        <v>0</v>
      </c>
      <c r="Y370" s="208"/>
      <c r="Z370" s="203">
        <v>0</v>
      </c>
      <c r="AA370" s="203">
        <v>0</v>
      </c>
      <c r="AB370" s="203">
        <v>0</v>
      </c>
      <c r="AC370" s="203">
        <v>0</v>
      </c>
      <c r="AD370" s="203">
        <v>0</v>
      </c>
      <c r="AE370" s="208"/>
      <c r="AF370" s="203">
        <v>0</v>
      </c>
      <c r="AG370" s="203">
        <v>0</v>
      </c>
      <c r="AH370" s="203">
        <v>0</v>
      </c>
      <c r="AI370" s="203">
        <v>0</v>
      </c>
      <c r="AJ370" s="203">
        <v>0</v>
      </c>
      <c r="AK370" s="208"/>
      <c r="AL370" s="203">
        <v>0</v>
      </c>
      <c r="AM370" s="203">
        <v>0</v>
      </c>
      <c r="AN370" s="203">
        <v>0</v>
      </c>
      <c r="AO370" s="203">
        <v>0</v>
      </c>
      <c r="AP370" s="203">
        <v>0</v>
      </c>
      <c r="AQ370" s="208"/>
      <c r="AR370" s="203">
        <v>0</v>
      </c>
      <c r="AS370" s="203">
        <v>0</v>
      </c>
      <c r="AT370" s="203">
        <v>0</v>
      </c>
      <c r="AU370" s="203">
        <v>0</v>
      </c>
      <c r="AV370" s="203">
        <v>0</v>
      </c>
      <c r="AW370" s="208"/>
      <c r="AX370" s="203">
        <v>0</v>
      </c>
      <c r="AY370" s="203">
        <v>0</v>
      </c>
      <c r="AZ370" s="203">
        <v>0</v>
      </c>
      <c r="BA370" s="203">
        <v>0</v>
      </c>
      <c r="BB370" s="203">
        <v>0</v>
      </c>
      <c r="BC370" s="208"/>
      <c r="BD370" s="203">
        <v>0</v>
      </c>
      <c r="BE370" s="203">
        <v>0</v>
      </c>
      <c r="BF370" s="203">
        <v>0</v>
      </c>
      <c r="BG370" s="203">
        <v>0</v>
      </c>
      <c r="BH370" s="203">
        <v>0</v>
      </c>
      <c r="BI370" s="208"/>
      <c r="BJ370" s="203">
        <v>0</v>
      </c>
      <c r="BK370" s="203">
        <v>0</v>
      </c>
      <c r="BL370" s="203">
        <v>0</v>
      </c>
      <c r="BM370" s="203">
        <v>0</v>
      </c>
      <c r="BN370" s="203">
        <v>0</v>
      </c>
      <c r="BO370" s="208"/>
      <c r="BP370" s="203">
        <v>0</v>
      </c>
      <c r="BQ370" s="203">
        <v>0</v>
      </c>
      <c r="BR370" s="203">
        <v>0</v>
      </c>
      <c r="BS370" s="203">
        <v>0</v>
      </c>
      <c r="BT370" s="203">
        <v>0</v>
      </c>
      <c r="BU370" s="208"/>
      <c r="BV370" s="203">
        <v>0</v>
      </c>
      <c r="BW370" s="203">
        <v>0</v>
      </c>
      <c r="BX370" s="203">
        <v>0</v>
      </c>
      <c r="BY370" s="203">
        <v>0</v>
      </c>
      <c r="BZ370" s="203">
        <v>0</v>
      </c>
      <c r="CA370" s="208"/>
      <c r="CB370" s="203">
        <v>0</v>
      </c>
      <c r="CC370" s="203">
        <v>0</v>
      </c>
      <c r="CD370" s="203">
        <v>0</v>
      </c>
      <c r="CE370" s="203">
        <v>0</v>
      </c>
      <c r="CF370" s="203">
        <v>0</v>
      </c>
      <c r="CG370" s="208"/>
      <c r="CH370" s="203">
        <v>0</v>
      </c>
      <c r="CI370" s="203">
        <v>0</v>
      </c>
      <c r="CJ370" s="203">
        <v>0</v>
      </c>
      <c r="CK370" s="203">
        <v>0</v>
      </c>
      <c r="CL370" s="203">
        <v>0</v>
      </c>
      <c r="CM370" s="208"/>
    </row>
    <row r="371" spans="1:91" ht="12.75" customHeight="1" x14ac:dyDescent="0.2">
      <c r="A371" s="202" t="s">
        <v>128</v>
      </c>
      <c r="B371" s="203">
        <v>0</v>
      </c>
      <c r="C371" s="203">
        <v>0</v>
      </c>
      <c r="D371" s="203">
        <v>0</v>
      </c>
      <c r="E371" s="203">
        <v>0</v>
      </c>
      <c r="F371" s="203">
        <v>0</v>
      </c>
      <c r="G371" s="208"/>
      <c r="H371" s="203">
        <v>0</v>
      </c>
      <c r="I371" s="203">
        <v>0</v>
      </c>
      <c r="J371" s="203">
        <v>0</v>
      </c>
      <c r="K371" s="203">
        <v>0</v>
      </c>
      <c r="L371" s="203">
        <v>0</v>
      </c>
      <c r="M371" s="208"/>
      <c r="N371" s="203">
        <v>0</v>
      </c>
      <c r="O371" s="203">
        <v>0</v>
      </c>
      <c r="P371" s="203">
        <v>0</v>
      </c>
      <c r="Q371" s="203">
        <v>0</v>
      </c>
      <c r="R371" s="203">
        <v>0</v>
      </c>
      <c r="S371" s="208"/>
      <c r="T371" s="203">
        <v>0</v>
      </c>
      <c r="U371" s="203">
        <v>0</v>
      </c>
      <c r="V371" s="203">
        <v>0</v>
      </c>
      <c r="W371" s="203">
        <v>0</v>
      </c>
      <c r="X371" s="203">
        <v>0</v>
      </c>
      <c r="Y371" s="208"/>
      <c r="Z371" s="203">
        <v>0</v>
      </c>
      <c r="AA371" s="203">
        <v>0</v>
      </c>
      <c r="AB371" s="203">
        <v>0</v>
      </c>
      <c r="AC371" s="203">
        <v>0</v>
      </c>
      <c r="AD371" s="203">
        <v>0</v>
      </c>
      <c r="AE371" s="208"/>
      <c r="AF371" s="203">
        <v>0</v>
      </c>
      <c r="AG371" s="203">
        <v>0</v>
      </c>
      <c r="AH371" s="203">
        <v>0</v>
      </c>
      <c r="AI371" s="203">
        <v>0</v>
      </c>
      <c r="AJ371" s="203">
        <v>0</v>
      </c>
      <c r="AK371" s="208"/>
      <c r="AL371" s="203">
        <v>0</v>
      </c>
      <c r="AM371" s="203">
        <v>0</v>
      </c>
      <c r="AN371" s="203">
        <v>0</v>
      </c>
      <c r="AO371" s="203">
        <v>0</v>
      </c>
      <c r="AP371" s="203">
        <v>0</v>
      </c>
      <c r="AQ371" s="208"/>
      <c r="AR371" s="203">
        <v>0</v>
      </c>
      <c r="AS371" s="203">
        <v>0</v>
      </c>
      <c r="AT371" s="203">
        <v>0</v>
      </c>
      <c r="AU371" s="203">
        <v>0</v>
      </c>
      <c r="AV371" s="203">
        <v>0</v>
      </c>
      <c r="AW371" s="208"/>
      <c r="AX371" s="203">
        <v>0</v>
      </c>
      <c r="AY371" s="203">
        <v>0</v>
      </c>
      <c r="AZ371" s="203">
        <v>0</v>
      </c>
      <c r="BA371" s="203">
        <v>0</v>
      </c>
      <c r="BB371" s="203">
        <v>0</v>
      </c>
      <c r="BC371" s="208"/>
      <c r="BD371" s="203">
        <v>0</v>
      </c>
      <c r="BE371" s="203">
        <v>0</v>
      </c>
      <c r="BF371" s="203">
        <v>0</v>
      </c>
      <c r="BG371" s="203">
        <v>0</v>
      </c>
      <c r="BH371" s="203">
        <v>0</v>
      </c>
      <c r="BI371" s="208"/>
      <c r="BJ371" s="203">
        <v>0</v>
      </c>
      <c r="BK371" s="203">
        <v>0</v>
      </c>
      <c r="BL371" s="203">
        <v>0</v>
      </c>
      <c r="BM371" s="203">
        <v>0</v>
      </c>
      <c r="BN371" s="203">
        <v>0</v>
      </c>
      <c r="BO371" s="208"/>
      <c r="BP371" s="203">
        <v>0</v>
      </c>
      <c r="BQ371" s="203">
        <v>0</v>
      </c>
      <c r="BR371" s="203">
        <v>0</v>
      </c>
      <c r="BS371" s="203">
        <v>0</v>
      </c>
      <c r="BT371" s="203">
        <v>0</v>
      </c>
      <c r="BU371" s="208"/>
      <c r="BV371" s="203">
        <v>0</v>
      </c>
      <c r="BW371" s="203">
        <v>0</v>
      </c>
      <c r="BX371" s="203">
        <v>0</v>
      </c>
      <c r="BY371" s="203">
        <v>0</v>
      </c>
      <c r="BZ371" s="203">
        <v>0</v>
      </c>
      <c r="CA371" s="208"/>
      <c r="CB371" s="203">
        <v>0</v>
      </c>
      <c r="CC371" s="203">
        <v>0</v>
      </c>
      <c r="CD371" s="203">
        <v>0</v>
      </c>
      <c r="CE371" s="203">
        <v>0</v>
      </c>
      <c r="CF371" s="203">
        <v>0</v>
      </c>
      <c r="CG371" s="208"/>
      <c r="CH371" s="203">
        <v>0</v>
      </c>
      <c r="CI371" s="203">
        <v>0</v>
      </c>
      <c r="CJ371" s="203">
        <v>0</v>
      </c>
      <c r="CK371" s="203">
        <v>0</v>
      </c>
      <c r="CL371" s="203">
        <v>0</v>
      </c>
      <c r="CM371" s="208"/>
    </row>
    <row r="372" spans="1:91" ht="12.75" customHeight="1" x14ac:dyDescent="0.2">
      <c r="A372" s="201" t="s">
        <v>41</v>
      </c>
      <c r="B372" s="203">
        <v>0</v>
      </c>
      <c r="C372" s="203">
        <v>0</v>
      </c>
      <c r="D372" s="203">
        <v>0</v>
      </c>
      <c r="E372" s="203">
        <v>0</v>
      </c>
      <c r="F372" s="203">
        <v>0</v>
      </c>
      <c r="G372" s="208"/>
      <c r="H372" s="203">
        <v>0</v>
      </c>
      <c r="I372" s="203">
        <v>0</v>
      </c>
      <c r="J372" s="203">
        <v>0</v>
      </c>
      <c r="K372" s="203">
        <v>0</v>
      </c>
      <c r="L372" s="203">
        <v>0</v>
      </c>
      <c r="M372" s="208"/>
      <c r="N372" s="203">
        <v>0</v>
      </c>
      <c r="O372" s="203">
        <v>0</v>
      </c>
      <c r="P372" s="203">
        <v>0</v>
      </c>
      <c r="Q372" s="203">
        <v>0</v>
      </c>
      <c r="R372" s="203">
        <v>0</v>
      </c>
      <c r="S372" s="208"/>
      <c r="T372" s="203">
        <v>0</v>
      </c>
      <c r="U372" s="203">
        <v>0</v>
      </c>
      <c r="V372" s="203">
        <v>0</v>
      </c>
      <c r="W372" s="203">
        <v>0</v>
      </c>
      <c r="X372" s="203">
        <v>0</v>
      </c>
      <c r="Y372" s="208"/>
      <c r="Z372" s="203">
        <v>0</v>
      </c>
      <c r="AA372" s="203">
        <v>0</v>
      </c>
      <c r="AB372" s="203">
        <v>0</v>
      </c>
      <c r="AC372" s="203">
        <v>0</v>
      </c>
      <c r="AD372" s="203">
        <v>0</v>
      </c>
      <c r="AE372" s="208"/>
      <c r="AF372" s="203">
        <v>0</v>
      </c>
      <c r="AG372" s="203">
        <v>0</v>
      </c>
      <c r="AH372" s="203">
        <v>0</v>
      </c>
      <c r="AI372" s="203">
        <v>0</v>
      </c>
      <c r="AJ372" s="203">
        <v>0</v>
      </c>
      <c r="AK372" s="208"/>
      <c r="AL372" s="203">
        <v>0</v>
      </c>
      <c r="AM372" s="203">
        <v>0</v>
      </c>
      <c r="AN372" s="203">
        <v>0</v>
      </c>
      <c r="AO372" s="203">
        <v>0</v>
      </c>
      <c r="AP372" s="203">
        <v>0</v>
      </c>
      <c r="AQ372" s="208"/>
      <c r="AR372" s="203">
        <v>0</v>
      </c>
      <c r="AS372" s="203">
        <v>0</v>
      </c>
      <c r="AT372" s="203">
        <v>0</v>
      </c>
      <c r="AU372" s="203">
        <v>0</v>
      </c>
      <c r="AV372" s="203">
        <v>0</v>
      </c>
      <c r="AW372" s="208"/>
      <c r="AX372" s="203">
        <v>0</v>
      </c>
      <c r="AY372" s="203">
        <v>0</v>
      </c>
      <c r="AZ372" s="203">
        <v>0</v>
      </c>
      <c r="BA372" s="203">
        <v>0</v>
      </c>
      <c r="BB372" s="203">
        <v>0</v>
      </c>
      <c r="BC372" s="208"/>
      <c r="BD372" s="203">
        <v>0</v>
      </c>
      <c r="BE372" s="203">
        <v>0</v>
      </c>
      <c r="BF372" s="203">
        <v>0</v>
      </c>
      <c r="BG372" s="203">
        <v>0</v>
      </c>
      <c r="BH372" s="203">
        <v>0</v>
      </c>
      <c r="BI372" s="208"/>
      <c r="BJ372" s="203">
        <v>0</v>
      </c>
      <c r="BK372" s="203">
        <v>0</v>
      </c>
      <c r="BL372" s="203">
        <v>0</v>
      </c>
      <c r="BM372" s="203">
        <v>0</v>
      </c>
      <c r="BN372" s="203">
        <v>0</v>
      </c>
      <c r="BO372" s="208"/>
      <c r="BP372" s="203">
        <v>0</v>
      </c>
      <c r="BQ372" s="203">
        <v>0</v>
      </c>
      <c r="BR372" s="203">
        <v>0</v>
      </c>
      <c r="BS372" s="203">
        <v>0</v>
      </c>
      <c r="BT372" s="203">
        <v>0</v>
      </c>
      <c r="BU372" s="208"/>
      <c r="BV372" s="203">
        <v>0</v>
      </c>
      <c r="BW372" s="203">
        <v>0</v>
      </c>
      <c r="BX372" s="203">
        <v>0</v>
      </c>
      <c r="BY372" s="203">
        <v>0</v>
      </c>
      <c r="BZ372" s="203">
        <v>0</v>
      </c>
      <c r="CA372" s="208"/>
      <c r="CB372" s="203">
        <v>0</v>
      </c>
      <c r="CC372" s="203">
        <v>0</v>
      </c>
      <c r="CD372" s="203">
        <v>0</v>
      </c>
      <c r="CE372" s="203">
        <v>0</v>
      </c>
      <c r="CF372" s="203">
        <v>0</v>
      </c>
      <c r="CG372" s="208"/>
      <c r="CH372" s="203">
        <v>0</v>
      </c>
      <c r="CI372" s="203">
        <v>0</v>
      </c>
      <c r="CJ372" s="203">
        <v>0</v>
      </c>
      <c r="CK372" s="203">
        <v>0</v>
      </c>
      <c r="CL372" s="203">
        <v>0</v>
      </c>
      <c r="CM372" s="208"/>
    </row>
    <row r="373" spans="1:91" ht="12.75" customHeight="1" x14ac:dyDescent="0.2">
      <c r="A373" s="201" t="s">
        <v>30</v>
      </c>
      <c r="B373" s="203">
        <v>0</v>
      </c>
      <c r="C373" s="203">
        <v>0</v>
      </c>
      <c r="D373" s="203">
        <v>0</v>
      </c>
      <c r="E373" s="203">
        <v>0</v>
      </c>
      <c r="F373" s="203">
        <v>0</v>
      </c>
      <c r="G373" s="208"/>
      <c r="H373" s="203">
        <v>0</v>
      </c>
      <c r="I373" s="203">
        <v>0</v>
      </c>
      <c r="J373" s="203">
        <v>0</v>
      </c>
      <c r="K373" s="203">
        <v>0</v>
      </c>
      <c r="L373" s="203">
        <v>0</v>
      </c>
      <c r="M373" s="208"/>
      <c r="N373" s="203">
        <v>0</v>
      </c>
      <c r="O373" s="203">
        <v>0</v>
      </c>
      <c r="P373" s="203">
        <v>0</v>
      </c>
      <c r="Q373" s="203">
        <v>0</v>
      </c>
      <c r="R373" s="203">
        <v>0</v>
      </c>
      <c r="S373" s="208"/>
      <c r="T373" s="203">
        <v>0</v>
      </c>
      <c r="U373" s="203">
        <v>0</v>
      </c>
      <c r="V373" s="203">
        <v>0</v>
      </c>
      <c r="W373" s="203">
        <v>0</v>
      </c>
      <c r="X373" s="203">
        <v>0</v>
      </c>
      <c r="Y373" s="208"/>
      <c r="Z373" s="203">
        <v>0</v>
      </c>
      <c r="AA373" s="203">
        <v>0</v>
      </c>
      <c r="AB373" s="203">
        <v>0</v>
      </c>
      <c r="AC373" s="203">
        <v>0</v>
      </c>
      <c r="AD373" s="203">
        <v>0</v>
      </c>
      <c r="AE373" s="208"/>
      <c r="AF373" s="203">
        <v>0</v>
      </c>
      <c r="AG373" s="203">
        <v>0</v>
      </c>
      <c r="AH373" s="203">
        <v>0</v>
      </c>
      <c r="AI373" s="203">
        <v>0</v>
      </c>
      <c r="AJ373" s="203">
        <v>0</v>
      </c>
      <c r="AK373" s="208"/>
      <c r="AL373" s="203">
        <v>0</v>
      </c>
      <c r="AM373" s="203">
        <v>0</v>
      </c>
      <c r="AN373" s="203">
        <v>0</v>
      </c>
      <c r="AO373" s="203">
        <v>0</v>
      </c>
      <c r="AP373" s="203">
        <v>0</v>
      </c>
      <c r="AQ373" s="208"/>
      <c r="AR373" s="203">
        <v>0</v>
      </c>
      <c r="AS373" s="203">
        <v>0</v>
      </c>
      <c r="AT373" s="203">
        <v>0</v>
      </c>
      <c r="AU373" s="203">
        <v>0</v>
      </c>
      <c r="AV373" s="203">
        <v>0</v>
      </c>
      <c r="AW373" s="208"/>
      <c r="AX373" s="203">
        <v>0</v>
      </c>
      <c r="AY373" s="203">
        <v>0</v>
      </c>
      <c r="AZ373" s="203">
        <v>0</v>
      </c>
      <c r="BA373" s="203">
        <v>0</v>
      </c>
      <c r="BB373" s="203">
        <v>0</v>
      </c>
      <c r="BC373" s="208"/>
      <c r="BD373" s="203">
        <v>0</v>
      </c>
      <c r="BE373" s="203">
        <v>0</v>
      </c>
      <c r="BF373" s="203">
        <v>0</v>
      </c>
      <c r="BG373" s="203">
        <v>0</v>
      </c>
      <c r="BH373" s="203">
        <v>0</v>
      </c>
      <c r="BI373" s="208"/>
      <c r="BJ373" s="203">
        <v>0</v>
      </c>
      <c r="BK373" s="203">
        <v>0</v>
      </c>
      <c r="BL373" s="203">
        <v>0</v>
      </c>
      <c r="BM373" s="203">
        <v>0</v>
      </c>
      <c r="BN373" s="203">
        <v>0</v>
      </c>
      <c r="BO373" s="208"/>
      <c r="BP373" s="203">
        <v>0</v>
      </c>
      <c r="BQ373" s="203">
        <v>0</v>
      </c>
      <c r="BR373" s="203">
        <v>0</v>
      </c>
      <c r="BS373" s="203">
        <v>0</v>
      </c>
      <c r="BT373" s="203">
        <v>0</v>
      </c>
      <c r="BU373" s="208"/>
      <c r="BV373" s="203">
        <v>0</v>
      </c>
      <c r="BW373" s="203">
        <v>0</v>
      </c>
      <c r="BX373" s="203">
        <v>0</v>
      </c>
      <c r="BY373" s="203">
        <v>0</v>
      </c>
      <c r="BZ373" s="203">
        <v>0</v>
      </c>
      <c r="CA373" s="208"/>
      <c r="CB373" s="203">
        <v>0</v>
      </c>
      <c r="CC373" s="203">
        <v>0</v>
      </c>
      <c r="CD373" s="203">
        <v>0</v>
      </c>
      <c r="CE373" s="203">
        <v>0</v>
      </c>
      <c r="CF373" s="203">
        <v>0</v>
      </c>
      <c r="CG373" s="208"/>
      <c r="CH373" s="203">
        <v>0</v>
      </c>
      <c r="CI373" s="203">
        <v>0</v>
      </c>
      <c r="CJ373" s="203">
        <v>0</v>
      </c>
      <c r="CK373" s="203">
        <v>0</v>
      </c>
      <c r="CL373" s="203">
        <v>0</v>
      </c>
      <c r="CM373" s="208"/>
    </row>
    <row r="374" spans="1:91" ht="12.75" customHeight="1" x14ac:dyDescent="0.2">
      <c r="A374" s="201" t="s">
        <v>129</v>
      </c>
      <c r="B374" s="203">
        <v>0</v>
      </c>
      <c r="C374" s="203">
        <v>0</v>
      </c>
      <c r="D374" s="203">
        <v>0</v>
      </c>
      <c r="E374" s="203">
        <v>0</v>
      </c>
      <c r="F374" s="203">
        <v>0</v>
      </c>
      <c r="G374" s="208"/>
      <c r="H374" s="203">
        <v>0</v>
      </c>
      <c r="I374" s="203">
        <v>0</v>
      </c>
      <c r="J374" s="203">
        <v>0</v>
      </c>
      <c r="K374" s="203">
        <v>0</v>
      </c>
      <c r="L374" s="203">
        <v>0</v>
      </c>
      <c r="M374" s="208"/>
      <c r="N374" s="203">
        <v>0</v>
      </c>
      <c r="O374" s="203">
        <v>0</v>
      </c>
      <c r="P374" s="203">
        <v>0</v>
      </c>
      <c r="Q374" s="203">
        <v>0</v>
      </c>
      <c r="R374" s="203">
        <v>0</v>
      </c>
      <c r="S374" s="208"/>
      <c r="T374" s="203">
        <v>0</v>
      </c>
      <c r="U374" s="203">
        <v>0</v>
      </c>
      <c r="V374" s="203">
        <v>0</v>
      </c>
      <c r="W374" s="203">
        <v>0</v>
      </c>
      <c r="X374" s="203">
        <v>0</v>
      </c>
      <c r="Y374" s="208"/>
      <c r="Z374" s="203">
        <v>0</v>
      </c>
      <c r="AA374" s="203">
        <v>0</v>
      </c>
      <c r="AB374" s="203">
        <v>0</v>
      </c>
      <c r="AC374" s="203">
        <v>0</v>
      </c>
      <c r="AD374" s="203">
        <v>0</v>
      </c>
      <c r="AE374" s="208"/>
      <c r="AF374" s="203">
        <v>0</v>
      </c>
      <c r="AG374" s="203">
        <v>0</v>
      </c>
      <c r="AH374" s="203">
        <v>0</v>
      </c>
      <c r="AI374" s="203">
        <v>0</v>
      </c>
      <c r="AJ374" s="203">
        <v>0</v>
      </c>
      <c r="AK374" s="208"/>
      <c r="AL374" s="203">
        <v>0</v>
      </c>
      <c r="AM374" s="203">
        <v>0</v>
      </c>
      <c r="AN374" s="203">
        <v>0</v>
      </c>
      <c r="AO374" s="203">
        <v>0</v>
      </c>
      <c r="AP374" s="203">
        <v>0</v>
      </c>
      <c r="AQ374" s="208"/>
      <c r="AR374" s="203">
        <v>0</v>
      </c>
      <c r="AS374" s="203">
        <v>0</v>
      </c>
      <c r="AT374" s="203">
        <v>0</v>
      </c>
      <c r="AU374" s="203">
        <v>0</v>
      </c>
      <c r="AV374" s="203">
        <v>0</v>
      </c>
      <c r="AW374" s="208"/>
      <c r="AX374" s="203">
        <v>0</v>
      </c>
      <c r="AY374" s="203">
        <v>0</v>
      </c>
      <c r="AZ374" s="203">
        <v>0</v>
      </c>
      <c r="BA374" s="203">
        <v>0</v>
      </c>
      <c r="BB374" s="203">
        <v>0</v>
      </c>
      <c r="BC374" s="208"/>
      <c r="BD374" s="203">
        <v>0</v>
      </c>
      <c r="BE374" s="203">
        <v>0</v>
      </c>
      <c r="BF374" s="203">
        <v>0</v>
      </c>
      <c r="BG374" s="203">
        <v>0</v>
      </c>
      <c r="BH374" s="203">
        <v>0</v>
      </c>
      <c r="BI374" s="208"/>
      <c r="BJ374" s="203">
        <v>0</v>
      </c>
      <c r="BK374" s="203">
        <v>0</v>
      </c>
      <c r="BL374" s="203">
        <v>0</v>
      </c>
      <c r="BM374" s="203">
        <v>0</v>
      </c>
      <c r="BN374" s="203">
        <v>0</v>
      </c>
      <c r="BO374" s="208"/>
      <c r="BP374" s="203">
        <v>0</v>
      </c>
      <c r="BQ374" s="203">
        <v>0</v>
      </c>
      <c r="BR374" s="203">
        <v>0</v>
      </c>
      <c r="BS374" s="203">
        <v>0</v>
      </c>
      <c r="BT374" s="203">
        <v>0</v>
      </c>
      <c r="BU374" s="208"/>
      <c r="BV374" s="203">
        <v>0</v>
      </c>
      <c r="BW374" s="203">
        <v>0</v>
      </c>
      <c r="BX374" s="203">
        <v>0</v>
      </c>
      <c r="BY374" s="203">
        <v>0</v>
      </c>
      <c r="BZ374" s="203">
        <v>0</v>
      </c>
      <c r="CA374" s="208"/>
      <c r="CB374" s="203">
        <v>0</v>
      </c>
      <c r="CC374" s="203">
        <v>0</v>
      </c>
      <c r="CD374" s="203">
        <v>0</v>
      </c>
      <c r="CE374" s="203">
        <v>0</v>
      </c>
      <c r="CF374" s="203">
        <v>0</v>
      </c>
      <c r="CG374" s="208"/>
      <c r="CH374" s="203">
        <v>0</v>
      </c>
      <c r="CI374" s="203">
        <v>0</v>
      </c>
      <c r="CJ374" s="203">
        <v>0</v>
      </c>
      <c r="CK374" s="203">
        <v>0</v>
      </c>
      <c r="CL374" s="203">
        <v>0</v>
      </c>
      <c r="CM374" s="208"/>
    </row>
    <row r="375" spans="1:91" ht="12.75" customHeight="1" x14ac:dyDescent="0.2">
      <c r="A375" s="201" t="s">
        <v>113</v>
      </c>
      <c r="B375" s="203">
        <v>0</v>
      </c>
      <c r="C375" s="203">
        <v>0</v>
      </c>
      <c r="D375" s="203">
        <v>0</v>
      </c>
      <c r="E375" s="203">
        <v>0</v>
      </c>
      <c r="F375" s="203">
        <v>0</v>
      </c>
      <c r="G375" s="208"/>
      <c r="H375" s="203">
        <v>0</v>
      </c>
      <c r="I375" s="203">
        <v>0</v>
      </c>
      <c r="J375" s="203">
        <v>0</v>
      </c>
      <c r="K375" s="203">
        <v>0</v>
      </c>
      <c r="L375" s="203">
        <v>0</v>
      </c>
      <c r="M375" s="208"/>
      <c r="N375" s="203">
        <v>0</v>
      </c>
      <c r="O375" s="203">
        <v>0</v>
      </c>
      <c r="P375" s="203">
        <v>0</v>
      </c>
      <c r="Q375" s="203">
        <v>0</v>
      </c>
      <c r="R375" s="203">
        <v>0</v>
      </c>
      <c r="S375" s="208"/>
      <c r="T375" s="203">
        <v>0</v>
      </c>
      <c r="U375" s="203">
        <v>0</v>
      </c>
      <c r="V375" s="203">
        <v>0</v>
      </c>
      <c r="W375" s="203">
        <v>0</v>
      </c>
      <c r="X375" s="203">
        <v>0</v>
      </c>
      <c r="Y375" s="208"/>
      <c r="Z375" s="203">
        <v>0</v>
      </c>
      <c r="AA375" s="203">
        <v>0</v>
      </c>
      <c r="AB375" s="203">
        <v>0</v>
      </c>
      <c r="AC375" s="203">
        <v>0</v>
      </c>
      <c r="AD375" s="203">
        <v>0</v>
      </c>
      <c r="AE375" s="208"/>
      <c r="AF375" s="203">
        <v>0</v>
      </c>
      <c r="AG375" s="203">
        <v>0</v>
      </c>
      <c r="AH375" s="203">
        <v>0</v>
      </c>
      <c r="AI375" s="203">
        <v>0</v>
      </c>
      <c r="AJ375" s="203">
        <v>0</v>
      </c>
      <c r="AK375" s="208"/>
      <c r="AL375" s="203">
        <v>0</v>
      </c>
      <c r="AM375" s="203">
        <v>0</v>
      </c>
      <c r="AN375" s="203">
        <v>0</v>
      </c>
      <c r="AO375" s="203">
        <v>0</v>
      </c>
      <c r="AP375" s="203">
        <v>0</v>
      </c>
      <c r="AQ375" s="208"/>
      <c r="AR375" s="203">
        <v>0</v>
      </c>
      <c r="AS375" s="203">
        <v>0</v>
      </c>
      <c r="AT375" s="203">
        <v>0</v>
      </c>
      <c r="AU375" s="203">
        <v>0</v>
      </c>
      <c r="AV375" s="203">
        <v>0</v>
      </c>
      <c r="AW375" s="208"/>
      <c r="AX375" s="203">
        <v>0</v>
      </c>
      <c r="AY375" s="203">
        <v>0</v>
      </c>
      <c r="AZ375" s="203">
        <v>0</v>
      </c>
      <c r="BA375" s="203">
        <v>0</v>
      </c>
      <c r="BB375" s="203">
        <v>0</v>
      </c>
      <c r="BC375" s="208"/>
      <c r="BD375" s="203">
        <v>0</v>
      </c>
      <c r="BE375" s="203">
        <v>0</v>
      </c>
      <c r="BF375" s="203">
        <v>0</v>
      </c>
      <c r="BG375" s="203">
        <v>0</v>
      </c>
      <c r="BH375" s="203">
        <v>0</v>
      </c>
      <c r="BI375" s="208"/>
      <c r="BJ375" s="203">
        <v>0</v>
      </c>
      <c r="BK375" s="203">
        <v>0</v>
      </c>
      <c r="BL375" s="203">
        <v>0</v>
      </c>
      <c r="BM375" s="203">
        <v>0</v>
      </c>
      <c r="BN375" s="203">
        <v>0</v>
      </c>
      <c r="BO375" s="208"/>
      <c r="BP375" s="203">
        <v>0</v>
      </c>
      <c r="BQ375" s="203">
        <v>0</v>
      </c>
      <c r="BR375" s="203">
        <v>0</v>
      </c>
      <c r="BS375" s="203">
        <v>0</v>
      </c>
      <c r="BT375" s="203">
        <v>0</v>
      </c>
      <c r="BU375" s="208"/>
      <c r="BV375" s="203">
        <v>0</v>
      </c>
      <c r="BW375" s="203">
        <v>0</v>
      </c>
      <c r="BX375" s="203">
        <v>0</v>
      </c>
      <c r="BY375" s="203">
        <v>0</v>
      </c>
      <c r="BZ375" s="203">
        <v>0</v>
      </c>
      <c r="CA375" s="208"/>
      <c r="CB375" s="203">
        <v>0</v>
      </c>
      <c r="CC375" s="203">
        <v>0</v>
      </c>
      <c r="CD375" s="203">
        <v>0</v>
      </c>
      <c r="CE375" s="203">
        <v>0</v>
      </c>
      <c r="CF375" s="203">
        <v>0</v>
      </c>
      <c r="CG375" s="208"/>
      <c r="CH375" s="203">
        <v>0</v>
      </c>
      <c r="CI375" s="203">
        <v>0</v>
      </c>
      <c r="CJ375" s="203">
        <v>0</v>
      </c>
      <c r="CK375" s="203">
        <v>0</v>
      </c>
      <c r="CL375" s="203">
        <v>0</v>
      </c>
      <c r="CM375" s="208"/>
    </row>
    <row r="376" spans="1:91" ht="12.75" customHeight="1" x14ac:dyDescent="0.2">
      <c r="A376" s="201" t="s">
        <v>130</v>
      </c>
      <c r="B376" s="203">
        <v>0</v>
      </c>
      <c r="C376" s="203">
        <v>0</v>
      </c>
      <c r="D376" s="203">
        <v>0</v>
      </c>
      <c r="E376" s="203">
        <v>0</v>
      </c>
      <c r="F376" s="203">
        <v>0</v>
      </c>
      <c r="G376" s="208"/>
      <c r="H376" s="203">
        <v>0</v>
      </c>
      <c r="I376" s="203">
        <v>0</v>
      </c>
      <c r="J376" s="203">
        <v>0</v>
      </c>
      <c r="K376" s="203">
        <v>0</v>
      </c>
      <c r="L376" s="203">
        <v>0</v>
      </c>
      <c r="M376" s="208"/>
      <c r="N376" s="203">
        <v>0</v>
      </c>
      <c r="O376" s="203">
        <v>0</v>
      </c>
      <c r="P376" s="203">
        <v>0</v>
      </c>
      <c r="Q376" s="203">
        <v>0</v>
      </c>
      <c r="R376" s="203">
        <v>0</v>
      </c>
      <c r="S376" s="208"/>
      <c r="T376" s="203">
        <v>0</v>
      </c>
      <c r="U376" s="203">
        <v>0</v>
      </c>
      <c r="V376" s="203">
        <v>0</v>
      </c>
      <c r="W376" s="203">
        <v>0</v>
      </c>
      <c r="X376" s="203">
        <v>0</v>
      </c>
      <c r="Y376" s="208"/>
      <c r="Z376" s="203">
        <v>0</v>
      </c>
      <c r="AA376" s="203">
        <v>0</v>
      </c>
      <c r="AB376" s="203">
        <v>0</v>
      </c>
      <c r="AC376" s="203">
        <v>0</v>
      </c>
      <c r="AD376" s="203">
        <v>0</v>
      </c>
      <c r="AE376" s="208"/>
      <c r="AF376" s="203">
        <v>0</v>
      </c>
      <c r="AG376" s="203">
        <v>0</v>
      </c>
      <c r="AH376" s="203">
        <v>0</v>
      </c>
      <c r="AI376" s="203">
        <v>0</v>
      </c>
      <c r="AJ376" s="203">
        <v>0</v>
      </c>
      <c r="AK376" s="208"/>
      <c r="AL376" s="203">
        <v>0</v>
      </c>
      <c r="AM376" s="203">
        <v>0</v>
      </c>
      <c r="AN376" s="203">
        <v>0</v>
      </c>
      <c r="AO376" s="203">
        <v>0</v>
      </c>
      <c r="AP376" s="203">
        <v>0</v>
      </c>
      <c r="AQ376" s="208"/>
      <c r="AR376" s="203">
        <v>0</v>
      </c>
      <c r="AS376" s="203">
        <v>0</v>
      </c>
      <c r="AT376" s="203">
        <v>0</v>
      </c>
      <c r="AU376" s="203">
        <v>0</v>
      </c>
      <c r="AV376" s="203">
        <v>0</v>
      </c>
      <c r="AW376" s="208"/>
      <c r="AX376" s="203">
        <v>0</v>
      </c>
      <c r="AY376" s="203">
        <v>0</v>
      </c>
      <c r="AZ376" s="203">
        <v>0</v>
      </c>
      <c r="BA376" s="203">
        <v>0</v>
      </c>
      <c r="BB376" s="203">
        <v>0</v>
      </c>
      <c r="BC376" s="208"/>
      <c r="BD376" s="203">
        <v>0</v>
      </c>
      <c r="BE376" s="203">
        <v>0</v>
      </c>
      <c r="BF376" s="203">
        <v>0</v>
      </c>
      <c r="BG376" s="203">
        <v>0</v>
      </c>
      <c r="BH376" s="203">
        <v>0</v>
      </c>
      <c r="BI376" s="208"/>
      <c r="BJ376" s="203">
        <v>0</v>
      </c>
      <c r="BK376" s="203">
        <v>0</v>
      </c>
      <c r="BL376" s="203">
        <v>0</v>
      </c>
      <c r="BM376" s="203">
        <v>0</v>
      </c>
      <c r="BN376" s="203">
        <v>0</v>
      </c>
      <c r="BO376" s="208"/>
      <c r="BP376" s="203">
        <v>0</v>
      </c>
      <c r="BQ376" s="203">
        <v>0</v>
      </c>
      <c r="BR376" s="203">
        <v>0</v>
      </c>
      <c r="BS376" s="203">
        <v>0</v>
      </c>
      <c r="BT376" s="203">
        <v>0</v>
      </c>
      <c r="BU376" s="208"/>
      <c r="BV376" s="203">
        <v>0</v>
      </c>
      <c r="BW376" s="203">
        <v>0</v>
      </c>
      <c r="BX376" s="203">
        <v>0</v>
      </c>
      <c r="BY376" s="203">
        <v>0</v>
      </c>
      <c r="BZ376" s="203">
        <v>0</v>
      </c>
      <c r="CA376" s="208"/>
      <c r="CB376" s="203">
        <v>0</v>
      </c>
      <c r="CC376" s="203">
        <v>0</v>
      </c>
      <c r="CD376" s="203">
        <v>0</v>
      </c>
      <c r="CE376" s="203">
        <v>0</v>
      </c>
      <c r="CF376" s="203">
        <v>0</v>
      </c>
      <c r="CG376" s="208"/>
      <c r="CH376" s="203">
        <v>0</v>
      </c>
      <c r="CI376" s="203">
        <v>0</v>
      </c>
      <c r="CJ376" s="203">
        <v>0</v>
      </c>
      <c r="CK376" s="203">
        <v>0</v>
      </c>
      <c r="CL376" s="203">
        <v>0</v>
      </c>
      <c r="CM376" s="208"/>
    </row>
    <row r="377" spans="1:91" ht="12.75" customHeight="1" x14ac:dyDescent="0.2">
      <c r="A377" s="107" t="s">
        <v>131</v>
      </c>
      <c r="B377" s="203">
        <v>0</v>
      </c>
      <c r="C377" s="203">
        <v>0</v>
      </c>
      <c r="D377" s="203">
        <v>0</v>
      </c>
      <c r="E377" s="203">
        <v>0</v>
      </c>
      <c r="F377" s="203">
        <v>0</v>
      </c>
      <c r="G377" s="208"/>
      <c r="H377" s="203">
        <v>0</v>
      </c>
      <c r="I377" s="203">
        <v>0</v>
      </c>
      <c r="J377" s="203">
        <v>0</v>
      </c>
      <c r="K377" s="203">
        <v>0</v>
      </c>
      <c r="L377" s="203">
        <v>0</v>
      </c>
      <c r="M377" s="208"/>
      <c r="N377" s="203">
        <v>0</v>
      </c>
      <c r="O377" s="203">
        <v>0</v>
      </c>
      <c r="P377" s="203">
        <v>0</v>
      </c>
      <c r="Q377" s="203">
        <v>0</v>
      </c>
      <c r="R377" s="203">
        <v>0</v>
      </c>
      <c r="S377" s="208"/>
      <c r="T377" s="203">
        <v>0</v>
      </c>
      <c r="U377" s="203">
        <v>0</v>
      </c>
      <c r="V377" s="203">
        <v>0</v>
      </c>
      <c r="W377" s="203">
        <v>0</v>
      </c>
      <c r="X377" s="203">
        <v>0</v>
      </c>
      <c r="Y377" s="208"/>
      <c r="Z377" s="203">
        <v>0</v>
      </c>
      <c r="AA377" s="203">
        <v>0</v>
      </c>
      <c r="AB377" s="203">
        <v>0</v>
      </c>
      <c r="AC377" s="203">
        <v>0</v>
      </c>
      <c r="AD377" s="203">
        <v>0</v>
      </c>
      <c r="AE377" s="208"/>
      <c r="AF377" s="203">
        <v>0</v>
      </c>
      <c r="AG377" s="203">
        <v>0</v>
      </c>
      <c r="AH377" s="203">
        <v>0</v>
      </c>
      <c r="AI377" s="203">
        <v>0</v>
      </c>
      <c r="AJ377" s="203">
        <v>0</v>
      </c>
      <c r="AK377" s="208"/>
      <c r="AL377" s="203">
        <v>0</v>
      </c>
      <c r="AM377" s="203">
        <v>0</v>
      </c>
      <c r="AN377" s="203">
        <v>0</v>
      </c>
      <c r="AO377" s="203">
        <v>0</v>
      </c>
      <c r="AP377" s="203">
        <v>0</v>
      </c>
      <c r="AQ377" s="208"/>
      <c r="AR377" s="203">
        <v>0</v>
      </c>
      <c r="AS377" s="203">
        <v>0</v>
      </c>
      <c r="AT377" s="203">
        <v>0</v>
      </c>
      <c r="AU377" s="203">
        <v>0</v>
      </c>
      <c r="AV377" s="203">
        <v>0</v>
      </c>
      <c r="AW377" s="208"/>
      <c r="AX377" s="203">
        <v>0</v>
      </c>
      <c r="AY377" s="203">
        <v>0</v>
      </c>
      <c r="AZ377" s="203">
        <v>0</v>
      </c>
      <c r="BA377" s="203">
        <v>0</v>
      </c>
      <c r="BB377" s="203">
        <v>0</v>
      </c>
      <c r="BC377" s="208"/>
      <c r="BD377" s="203">
        <v>0</v>
      </c>
      <c r="BE377" s="203">
        <v>0</v>
      </c>
      <c r="BF377" s="203">
        <v>0</v>
      </c>
      <c r="BG377" s="203">
        <v>0</v>
      </c>
      <c r="BH377" s="203">
        <v>0</v>
      </c>
      <c r="BI377" s="208"/>
      <c r="BJ377" s="203">
        <v>0</v>
      </c>
      <c r="BK377" s="203">
        <v>0</v>
      </c>
      <c r="BL377" s="203">
        <v>0</v>
      </c>
      <c r="BM377" s="203">
        <v>0</v>
      </c>
      <c r="BN377" s="203">
        <v>0</v>
      </c>
      <c r="BO377" s="208"/>
      <c r="BP377" s="203">
        <v>0</v>
      </c>
      <c r="BQ377" s="203">
        <v>0</v>
      </c>
      <c r="BR377" s="203">
        <v>0</v>
      </c>
      <c r="BS377" s="203">
        <v>0</v>
      </c>
      <c r="BT377" s="203">
        <v>0</v>
      </c>
      <c r="BU377" s="208"/>
      <c r="BV377" s="203">
        <v>0</v>
      </c>
      <c r="BW377" s="203">
        <v>0</v>
      </c>
      <c r="BX377" s="203">
        <v>0</v>
      </c>
      <c r="BY377" s="203">
        <v>0</v>
      </c>
      <c r="BZ377" s="203">
        <v>0</v>
      </c>
      <c r="CA377" s="208"/>
      <c r="CB377" s="203">
        <v>0</v>
      </c>
      <c r="CC377" s="203">
        <v>0</v>
      </c>
      <c r="CD377" s="203">
        <v>0</v>
      </c>
      <c r="CE377" s="203">
        <v>0</v>
      </c>
      <c r="CF377" s="203">
        <v>0</v>
      </c>
      <c r="CG377" s="208"/>
      <c r="CH377" s="203">
        <v>0</v>
      </c>
      <c r="CI377" s="203">
        <v>0</v>
      </c>
      <c r="CJ377" s="203">
        <v>0</v>
      </c>
      <c r="CK377" s="203">
        <v>0</v>
      </c>
      <c r="CL377" s="203">
        <v>0</v>
      </c>
      <c r="CM377" s="208"/>
    </row>
    <row r="378" spans="1:91" ht="12.75" customHeight="1" x14ac:dyDescent="0.2">
      <c r="A378" s="107" t="s">
        <v>105</v>
      </c>
      <c r="B378" s="203">
        <v>0</v>
      </c>
      <c r="C378" s="203">
        <v>0</v>
      </c>
      <c r="D378" s="203">
        <v>0</v>
      </c>
      <c r="E378" s="203">
        <v>0</v>
      </c>
      <c r="F378" s="203">
        <v>0</v>
      </c>
      <c r="G378" s="208"/>
      <c r="H378" s="203">
        <v>0</v>
      </c>
      <c r="I378" s="203">
        <v>0</v>
      </c>
      <c r="J378" s="203">
        <v>0</v>
      </c>
      <c r="K378" s="203">
        <v>0</v>
      </c>
      <c r="L378" s="203">
        <v>0</v>
      </c>
      <c r="M378" s="208"/>
      <c r="N378" s="203">
        <v>0</v>
      </c>
      <c r="O378" s="203">
        <v>0</v>
      </c>
      <c r="P378" s="203">
        <v>0</v>
      </c>
      <c r="Q378" s="203">
        <v>0</v>
      </c>
      <c r="R378" s="203">
        <v>0</v>
      </c>
      <c r="S378" s="208"/>
      <c r="T378" s="203">
        <v>0</v>
      </c>
      <c r="U378" s="203">
        <v>0</v>
      </c>
      <c r="V378" s="203">
        <v>0</v>
      </c>
      <c r="W378" s="203">
        <v>0</v>
      </c>
      <c r="X378" s="203">
        <v>0</v>
      </c>
      <c r="Y378" s="208"/>
      <c r="Z378" s="203">
        <v>0</v>
      </c>
      <c r="AA378" s="203">
        <v>0</v>
      </c>
      <c r="AB378" s="203">
        <v>0</v>
      </c>
      <c r="AC378" s="203">
        <v>0</v>
      </c>
      <c r="AD378" s="203">
        <v>0</v>
      </c>
      <c r="AE378" s="208"/>
      <c r="AF378" s="203">
        <v>0</v>
      </c>
      <c r="AG378" s="203">
        <v>0</v>
      </c>
      <c r="AH378" s="203">
        <v>0</v>
      </c>
      <c r="AI378" s="203">
        <v>0</v>
      </c>
      <c r="AJ378" s="203">
        <v>0</v>
      </c>
      <c r="AK378" s="208"/>
      <c r="AL378" s="203">
        <v>0</v>
      </c>
      <c r="AM378" s="203">
        <v>0</v>
      </c>
      <c r="AN378" s="203">
        <v>0</v>
      </c>
      <c r="AO378" s="203">
        <v>0</v>
      </c>
      <c r="AP378" s="203">
        <v>0</v>
      </c>
      <c r="AQ378" s="208"/>
      <c r="AR378" s="203">
        <v>0</v>
      </c>
      <c r="AS378" s="203">
        <v>0</v>
      </c>
      <c r="AT378" s="203">
        <v>0</v>
      </c>
      <c r="AU378" s="203">
        <v>0</v>
      </c>
      <c r="AV378" s="203">
        <v>0</v>
      </c>
      <c r="AW378" s="208"/>
      <c r="AX378" s="203">
        <v>0</v>
      </c>
      <c r="AY378" s="203">
        <v>0</v>
      </c>
      <c r="AZ378" s="203">
        <v>0</v>
      </c>
      <c r="BA378" s="203">
        <v>0</v>
      </c>
      <c r="BB378" s="203">
        <v>0</v>
      </c>
      <c r="BC378" s="208"/>
      <c r="BD378" s="203">
        <v>0</v>
      </c>
      <c r="BE378" s="203">
        <v>0</v>
      </c>
      <c r="BF378" s="203">
        <v>0</v>
      </c>
      <c r="BG378" s="203">
        <v>0</v>
      </c>
      <c r="BH378" s="203">
        <v>0</v>
      </c>
      <c r="BI378" s="208"/>
      <c r="BJ378" s="203">
        <v>0</v>
      </c>
      <c r="BK378" s="203">
        <v>0</v>
      </c>
      <c r="BL378" s="203">
        <v>0</v>
      </c>
      <c r="BM378" s="203">
        <v>0</v>
      </c>
      <c r="BN378" s="203">
        <v>0</v>
      </c>
      <c r="BO378" s="208"/>
      <c r="BP378" s="203">
        <v>0</v>
      </c>
      <c r="BQ378" s="203">
        <v>0</v>
      </c>
      <c r="BR378" s="203">
        <v>0</v>
      </c>
      <c r="BS378" s="203">
        <v>0</v>
      </c>
      <c r="BT378" s="203">
        <v>0</v>
      </c>
      <c r="BU378" s="208"/>
      <c r="BV378" s="203">
        <v>0</v>
      </c>
      <c r="BW378" s="203">
        <v>0</v>
      </c>
      <c r="BX378" s="203">
        <v>0</v>
      </c>
      <c r="BY378" s="203">
        <v>0</v>
      </c>
      <c r="BZ378" s="203">
        <v>0</v>
      </c>
      <c r="CA378" s="208"/>
      <c r="CB378" s="203">
        <v>0</v>
      </c>
      <c r="CC378" s="203">
        <v>0</v>
      </c>
      <c r="CD378" s="203">
        <v>0</v>
      </c>
      <c r="CE378" s="203">
        <v>0</v>
      </c>
      <c r="CF378" s="203">
        <v>0</v>
      </c>
      <c r="CG378" s="208"/>
      <c r="CH378" s="203">
        <v>0</v>
      </c>
      <c r="CI378" s="203">
        <v>0</v>
      </c>
      <c r="CJ378" s="203">
        <v>0</v>
      </c>
      <c r="CK378" s="203">
        <v>0</v>
      </c>
      <c r="CL378" s="203">
        <v>0</v>
      </c>
      <c r="CM378" s="208"/>
    </row>
    <row r="379" spans="1:91" ht="12.75" customHeight="1" x14ac:dyDescent="0.2">
      <c r="A379" s="107" t="s">
        <v>106</v>
      </c>
      <c r="B379" s="203">
        <v>0</v>
      </c>
      <c r="C379" s="203">
        <v>0</v>
      </c>
      <c r="D379" s="203">
        <v>0</v>
      </c>
      <c r="E379" s="203">
        <v>0</v>
      </c>
      <c r="F379" s="203">
        <v>0</v>
      </c>
      <c r="G379" s="208"/>
      <c r="H379" s="203">
        <v>0</v>
      </c>
      <c r="I379" s="203">
        <v>0</v>
      </c>
      <c r="J379" s="203">
        <v>0</v>
      </c>
      <c r="K379" s="203">
        <v>0</v>
      </c>
      <c r="L379" s="203">
        <v>0</v>
      </c>
      <c r="M379" s="208"/>
      <c r="N379" s="203">
        <v>0</v>
      </c>
      <c r="O379" s="203">
        <v>0</v>
      </c>
      <c r="P379" s="203">
        <v>0</v>
      </c>
      <c r="Q379" s="203">
        <v>0</v>
      </c>
      <c r="R379" s="203">
        <v>0</v>
      </c>
      <c r="S379" s="208"/>
      <c r="T379" s="203">
        <v>0</v>
      </c>
      <c r="U379" s="203">
        <v>0</v>
      </c>
      <c r="V379" s="203">
        <v>0</v>
      </c>
      <c r="W379" s="203">
        <v>0</v>
      </c>
      <c r="X379" s="203">
        <v>0</v>
      </c>
      <c r="Y379" s="208"/>
      <c r="Z379" s="203">
        <v>0</v>
      </c>
      <c r="AA379" s="203">
        <v>0</v>
      </c>
      <c r="AB379" s="203">
        <v>0</v>
      </c>
      <c r="AC379" s="203">
        <v>0</v>
      </c>
      <c r="AD379" s="203">
        <v>0</v>
      </c>
      <c r="AE379" s="208"/>
      <c r="AF379" s="203">
        <v>0</v>
      </c>
      <c r="AG379" s="203">
        <v>0</v>
      </c>
      <c r="AH379" s="203">
        <v>0</v>
      </c>
      <c r="AI379" s="203">
        <v>0</v>
      </c>
      <c r="AJ379" s="203">
        <v>0</v>
      </c>
      <c r="AK379" s="208"/>
      <c r="AL379" s="203">
        <v>0</v>
      </c>
      <c r="AM379" s="203">
        <v>0</v>
      </c>
      <c r="AN379" s="203">
        <v>0</v>
      </c>
      <c r="AO379" s="203">
        <v>0</v>
      </c>
      <c r="AP379" s="203">
        <v>0</v>
      </c>
      <c r="AQ379" s="208"/>
      <c r="AR379" s="203">
        <v>0</v>
      </c>
      <c r="AS379" s="203">
        <v>0</v>
      </c>
      <c r="AT379" s="203">
        <v>0</v>
      </c>
      <c r="AU379" s="203">
        <v>0</v>
      </c>
      <c r="AV379" s="203">
        <v>0</v>
      </c>
      <c r="AW379" s="208"/>
      <c r="AX379" s="203">
        <v>0</v>
      </c>
      <c r="AY379" s="203">
        <v>0</v>
      </c>
      <c r="AZ379" s="203">
        <v>0</v>
      </c>
      <c r="BA379" s="203">
        <v>0</v>
      </c>
      <c r="BB379" s="203">
        <v>0</v>
      </c>
      <c r="BC379" s="208"/>
      <c r="BD379" s="203">
        <v>0</v>
      </c>
      <c r="BE379" s="203">
        <v>0</v>
      </c>
      <c r="BF379" s="203">
        <v>0</v>
      </c>
      <c r="BG379" s="203">
        <v>0</v>
      </c>
      <c r="BH379" s="203">
        <v>0</v>
      </c>
      <c r="BI379" s="208"/>
      <c r="BJ379" s="203">
        <v>0</v>
      </c>
      <c r="BK379" s="203">
        <v>0</v>
      </c>
      <c r="BL379" s="203">
        <v>0</v>
      </c>
      <c r="BM379" s="203">
        <v>0</v>
      </c>
      <c r="BN379" s="203">
        <v>0</v>
      </c>
      <c r="BO379" s="208"/>
      <c r="BP379" s="203">
        <v>0</v>
      </c>
      <c r="BQ379" s="203">
        <v>0</v>
      </c>
      <c r="BR379" s="203">
        <v>0</v>
      </c>
      <c r="BS379" s="203">
        <v>0</v>
      </c>
      <c r="BT379" s="203">
        <v>0</v>
      </c>
      <c r="BU379" s="208"/>
      <c r="BV379" s="203">
        <v>0</v>
      </c>
      <c r="BW379" s="203">
        <v>0</v>
      </c>
      <c r="BX379" s="203">
        <v>0</v>
      </c>
      <c r="BY379" s="203">
        <v>0</v>
      </c>
      <c r="BZ379" s="203">
        <v>0</v>
      </c>
      <c r="CA379" s="208"/>
      <c r="CB379" s="203">
        <v>0</v>
      </c>
      <c r="CC379" s="203">
        <v>0</v>
      </c>
      <c r="CD379" s="203">
        <v>0</v>
      </c>
      <c r="CE379" s="203">
        <v>0</v>
      </c>
      <c r="CF379" s="203">
        <v>0</v>
      </c>
      <c r="CG379" s="208"/>
      <c r="CH379" s="203">
        <v>0</v>
      </c>
      <c r="CI379" s="203">
        <v>0</v>
      </c>
      <c r="CJ379" s="203">
        <v>0</v>
      </c>
      <c r="CK379" s="203">
        <v>0</v>
      </c>
      <c r="CL379" s="203">
        <v>0</v>
      </c>
      <c r="CM379" s="208"/>
    </row>
    <row r="380" spans="1:91" ht="12.75" customHeight="1" x14ac:dyDescent="0.2">
      <c r="A380" s="107" t="s">
        <v>107</v>
      </c>
      <c r="B380" s="203">
        <v>0</v>
      </c>
      <c r="C380" s="203">
        <v>0</v>
      </c>
      <c r="D380" s="203">
        <v>0</v>
      </c>
      <c r="E380" s="203">
        <v>0</v>
      </c>
      <c r="F380" s="203">
        <v>0</v>
      </c>
      <c r="G380" s="208"/>
      <c r="H380" s="203">
        <v>0</v>
      </c>
      <c r="I380" s="203">
        <v>0</v>
      </c>
      <c r="J380" s="203">
        <v>0</v>
      </c>
      <c r="K380" s="203">
        <v>0</v>
      </c>
      <c r="L380" s="203">
        <v>0</v>
      </c>
      <c r="M380" s="208"/>
      <c r="N380" s="203">
        <v>0</v>
      </c>
      <c r="O380" s="203">
        <v>0</v>
      </c>
      <c r="P380" s="203">
        <v>0</v>
      </c>
      <c r="Q380" s="203">
        <v>0</v>
      </c>
      <c r="R380" s="203">
        <v>0</v>
      </c>
      <c r="S380" s="208"/>
      <c r="T380" s="203">
        <v>0</v>
      </c>
      <c r="U380" s="203">
        <v>0</v>
      </c>
      <c r="V380" s="203">
        <v>0</v>
      </c>
      <c r="W380" s="203">
        <v>0</v>
      </c>
      <c r="X380" s="203">
        <v>0</v>
      </c>
      <c r="Y380" s="208"/>
      <c r="Z380" s="203">
        <v>0</v>
      </c>
      <c r="AA380" s="203">
        <v>0</v>
      </c>
      <c r="AB380" s="203">
        <v>0</v>
      </c>
      <c r="AC380" s="203">
        <v>0</v>
      </c>
      <c r="AD380" s="203">
        <v>0</v>
      </c>
      <c r="AE380" s="208"/>
      <c r="AF380" s="203">
        <v>0</v>
      </c>
      <c r="AG380" s="203">
        <v>0</v>
      </c>
      <c r="AH380" s="203">
        <v>0</v>
      </c>
      <c r="AI380" s="203">
        <v>0</v>
      </c>
      <c r="AJ380" s="203">
        <v>0</v>
      </c>
      <c r="AK380" s="208"/>
      <c r="AL380" s="203">
        <v>0</v>
      </c>
      <c r="AM380" s="203">
        <v>0</v>
      </c>
      <c r="AN380" s="203">
        <v>0</v>
      </c>
      <c r="AO380" s="203">
        <v>0</v>
      </c>
      <c r="AP380" s="203">
        <v>0</v>
      </c>
      <c r="AQ380" s="208"/>
      <c r="AR380" s="203">
        <v>0</v>
      </c>
      <c r="AS380" s="203">
        <v>0</v>
      </c>
      <c r="AT380" s="203">
        <v>0</v>
      </c>
      <c r="AU380" s="203">
        <v>0</v>
      </c>
      <c r="AV380" s="203">
        <v>0</v>
      </c>
      <c r="AW380" s="208"/>
      <c r="AX380" s="203">
        <v>0</v>
      </c>
      <c r="AY380" s="203">
        <v>0</v>
      </c>
      <c r="AZ380" s="203">
        <v>0</v>
      </c>
      <c r="BA380" s="203">
        <v>0</v>
      </c>
      <c r="BB380" s="203">
        <v>0</v>
      </c>
      <c r="BC380" s="208"/>
      <c r="BD380" s="203">
        <v>0</v>
      </c>
      <c r="BE380" s="203">
        <v>0</v>
      </c>
      <c r="BF380" s="203">
        <v>0</v>
      </c>
      <c r="BG380" s="203">
        <v>0</v>
      </c>
      <c r="BH380" s="203">
        <v>0</v>
      </c>
      <c r="BI380" s="208"/>
      <c r="BJ380" s="203">
        <v>0</v>
      </c>
      <c r="BK380" s="203">
        <v>0</v>
      </c>
      <c r="BL380" s="203">
        <v>0</v>
      </c>
      <c r="BM380" s="203">
        <v>0</v>
      </c>
      <c r="BN380" s="203">
        <v>0</v>
      </c>
      <c r="BO380" s="208"/>
      <c r="BP380" s="203">
        <v>0</v>
      </c>
      <c r="BQ380" s="203">
        <v>0</v>
      </c>
      <c r="BR380" s="203">
        <v>0</v>
      </c>
      <c r="BS380" s="203">
        <v>0</v>
      </c>
      <c r="BT380" s="203">
        <v>0</v>
      </c>
      <c r="BU380" s="208"/>
      <c r="BV380" s="203">
        <v>0</v>
      </c>
      <c r="BW380" s="203">
        <v>0</v>
      </c>
      <c r="BX380" s="203">
        <v>0</v>
      </c>
      <c r="BY380" s="203">
        <v>0</v>
      </c>
      <c r="BZ380" s="203">
        <v>0</v>
      </c>
      <c r="CA380" s="208"/>
      <c r="CB380" s="203">
        <v>0</v>
      </c>
      <c r="CC380" s="203">
        <v>0</v>
      </c>
      <c r="CD380" s="203">
        <v>0</v>
      </c>
      <c r="CE380" s="203">
        <v>0</v>
      </c>
      <c r="CF380" s="203">
        <v>0</v>
      </c>
      <c r="CG380" s="208"/>
      <c r="CH380" s="203">
        <v>0</v>
      </c>
      <c r="CI380" s="203">
        <v>0</v>
      </c>
      <c r="CJ380" s="203">
        <v>0</v>
      </c>
      <c r="CK380" s="203">
        <v>0</v>
      </c>
      <c r="CL380" s="203">
        <v>0</v>
      </c>
      <c r="CM380" s="208"/>
    </row>
    <row r="381" spans="1:91" ht="12.75" customHeight="1" x14ac:dyDescent="0.2">
      <c r="A381" s="107" t="s">
        <v>108</v>
      </c>
      <c r="B381" s="203">
        <v>0</v>
      </c>
      <c r="C381" s="203">
        <v>0</v>
      </c>
      <c r="D381" s="203">
        <v>0</v>
      </c>
      <c r="E381" s="203">
        <v>0</v>
      </c>
      <c r="F381" s="203">
        <v>0</v>
      </c>
      <c r="G381" s="208"/>
      <c r="H381" s="203">
        <v>0</v>
      </c>
      <c r="I381" s="203">
        <v>0</v>
      </c>
      <c r="J381" s="203">
        <v>0</v>
      </c>
      <c r="K381" s="203">
        <v>0</v>
      </c>
      <c r="L381" s="203">
        <v>0</v>
      </c>
      <c r="M381" s="208"/>
      <c r="N381" s="203">
        <v>0</v>
      </c>
      <c r="O381" s="203">
        <v>0</v>
      </c>
      <c r="P381" s="203">
        <v>0</v>
      </c>
      <c r="Q381" s="203">
        <v>0</v>
      </c>
      <c r="R381" s="203">
        <v>0</v>
      </c>
      <c r="S381" s="208"/>
      <c r="T381" s="203">
        <v>0</v>
      </c>
      <c r="U381" s="203">
        <v>0</v>
      </c>
      <c r="V381" s="203">
        <v>0</v>
      </c>
      <c r="W381" s="203">
        <v>0</v>
      </c>
      <c r="X381" s="203">
        <v>0</v>
      </c>
      <c r="Y381" s="208"/>
      <c r="Z381" s="203">
        <v>0</v>
      </c>
      <c r="AA381" s="203">
        <v>0</v>
      </c>
      <c r="AB381" s="203">
        <v>0</v>
      </c>
      <c r="AC381" s="203">
        <v>0</v>
      </c>
      <c r="AD381" s="203">
        <v>0</v>
      </c>
      <c r="AE381" s="208"/>
      <c r="AF381" s="203">
        <v>0</v>
      </c>
      <c r="AG381" s="203">
        <v>0</v>
      </c>
      <c r="AH381" s="203">
        <v>0</v>
      </c>
      <c r="AI381" s="203">
        <v>0</v>
      </c>
      <c r="AJ381" s="203">
        <v>0</v>
      </c>
      <c r="AK381" s="208"/>
      <c r="AL381" s="203">
        <v>0</v>
      </c>
      <c r="AM381" s="203">
        <v>0</v>
      </c>
      <c r="AN381" s="203">
        <v>0</v>
      </c>
      <c r="AO381" s="203">
        <v>0</v>
      </c>
      <c r="AP381" s="203">
        <v>0</v>
      </c>
      <c r="AQ381" s="208"/>
      <c r="AR381" s="203">
        <v>0</v>
      </c>
      <c r="AS381" s="203">
        <v>0</v>
      </c>
      <c r="AT381" s="203">
        <v>0</v>
      </c>
      <c r="AU381" s="203">
        <v>0</v>
      </c>
      <c r="AV381" s="203">
        <v>0</v>
      </c>
      <c r="AW381" s="208"/>
      <c r="AX381" s="203">
        <v>0</v>
      </c>
      <c r="AY381" s="203">
        <v>0</v>
      </c>
      <c r="AZ381" s="203">
        <v>0</v>
      </c>
      <c r="BA381" s="203">
        <v>0</v>
      </c>
      <c r="BB381" s="203">
        <v>0</v>
      </c>
      <c r="BC381" s="208"/>
      <c r="BD381" s="203">
        <v>0</v>
      </c>
      <c r="BE381" s="203">
        <v>0</v>
      </c>
      <c r="BF381" s="203">
        <v>0</v>
      </c>
      <c r="BG381" s="203">
        <v>0</v>
      </c>
      <c r="BH381" s="203">
        <v>0</v>
      </c>
      <c r="BI381" s="208"/>
      <c r="BJ381" s="203">
        <v>0</v>
      </c>
      <c r="BK381" s="203">
        <v>0</v>
      </c>
      <c r="BL381" s="203">
        <v>0</v>
      </c>
      <c r="BM381" s="203">
        <v>0</v>
      </c>
      <c r="BN381" s="203">
        <v>0</v>
      </c>
      <c r="BO381" s="208"/>
      <c r="BP381" s="203">
        <v>0</v>
      </c>
      <c r="BQ381" s="203">
        <v>0</v>
      </c>
      <c r="BR381" s="203">
        <v>0</v>
      </c>
      <c r="BS381" s="203">
        <v>0</v>
      </c>
      <c r="BT381" s="203">
        <v>0</v>
      </c>
      <c r="BU381" s="208"/>
      <c r="BV381" s="203">
        <v>0</v>
      </c>
      <c r="BW381" s="203">
        <v>0</v>
      </c>
      <c r="BX381" s="203">
        <v>0</v>
      </c>
      <c r="BY381" s="203">
        <v>0</v>
      </c>
      <c r="BZ381" s="203">
        <v>0</v>
      </c>
      <c r="CA381" s="208"/>
      <c r="CB381" s="203">
        <v>0</v>
      </c>
      <c r="CC381" s="203">
        <v>0</v>
      </c>
      <c r="CD381" s="203">
        <v>0</v>
      </c>
      <c r="CE381" s="203">
        <v>0</v>
      </c>
      <c r="CF381" s="203">
        <v>0</v>
      </c>
      <c r="CG381" s="208"/>
      <c r="CH381" s="203">
        <v>0</v>
      </c>
      <c r="CI381" s="203">
        <v>0</v>
      </c>
      <c r="CJ381" s="203">
        <v>0</v>
      </c>
      <c r="CK381" s="203">
        <v>0</v>
      </c>
      <c r="CL381" s="203">
        <v>0</v>
      </c>
      <c r="CM381" s="208"/>
    </row>
    <row r="382" spans="1:91" ht="12.75" customHeight="1" x14ac:dyDescent="0.2">
      <c r="A382" s="107" t="s">
        <v>109</v>
      </c>
      <c r="B382" s="203">
        <v>0</v>
      </c>
      <c r="C382" s="203">
        <v>0</v>
      </c>
      <c r="D382" s="203">
        <v>0</v>
      </c>
      <c r="E382" s="203">
        <v>0</v>
      </c>
      <c r="F382" s="203">
        <v>0</v>
      </c>
      <c r="G382" s="208"/>
      <c r="H382" s="203">
        <v>0</v>
      </c>
      <c r="I382" s="203">
        <v>0</v>
      </c>
      <c r="J382" s="203">
        <v>0</v>
      </c>
      <c r="K382" s="203">
        <v>0</v>
      </c>
      <c r="L382" s="203">
        <v>0</v>
      </c>
      <c r="M382" s="208"/>
      <c r="N382" s="203">
        <v>0</v>
      </c>
      <c r="O382" s="203">
        <v>0</v>
      </c>
      <c r="P382" s="203">
        <v>0</v>
      </c>
      <c r="Q382" s="203">
        <v>0</v>
      </c>
      <c r="R382" s="203">
        <v>0</v>
      </c>
      <c r="S382" s="208"/>
      <c r="T382" s="203">
        <v>0</v>
      </c>
      <c r="U382" s="203">
        <v>0</v>
      </c>
      <c r="V382" s="203">
        <v>0</v>
      </c>
      <c r="W382" s="203">
        <v>0</v>
      </c>
      <c r="X382" s="203">
        <v>0</v>
      </c>
      <c r="Y382" s="208"/>
      <c r="Z382" s="203">
        <v>0</v>
      </c>
      <c r="AA382" s="203">
        <v>0</v>
      </c>
      <c r="AB382" s="203">
        <v>0</v>
      </c>
      <c r="AC382" s="203">
        <v>0</v>
      </c>
      <c r="AD382" s="203">
        <v>0</v>
      </c>
      <c r="AE382" s="208"/>
      <c r="AF382" s="203">
        <v>0</v>
      </c>
      <c r="AG382" s="203">
        <v>0</v>
      </c>
      <c r="AH382" s="203">
        <v>0</v>
      </c>
      <c r="AI382" s="203">
        <v>0</v>
      </c>
      <c r="AJ382" s="203">
        <v>0</v>
      </c>
      <c r="AK382" s="208"/>
      <c r="AL382" s="203">
        <v>0</v>
      </c>
      <c r="AM382" s="203">
        <v>0</v>
      </c>
      <c r="AN382" s="203">
        <v>0</v>
      </c>
      <c r="AO382" s="203">
        <v>0</v>
      </c>
      <c r="AP382" s="203">
        <v>0</v>
      </c>
      <c r="AQ382" s="208"/>
      <c r="AR382" s="203">
        <v>0</v>
      </c>
      <c r="AS382" s="203">
        <v>0</v>
      </c>
      <c r="AT382" s="203">
        <v>0</v>
      </c>
      <c r="AU382" s="203">
        <v>0</v>
      </c>
      <c r="AV382" s="203">
        <v>0</v>
      </c>
      <c r="AW382" s="208"/>
      <c r="AX382" s="203">
        <v>0</v>
      </c>
      <c r="AY382" s="203">
        <v>0</v>
      </c>
      <c r="AZ382" s="203">
        <v>0</v>
      </c>
      <c r="BA382" s="203">
        <v>0</v>
      </c>
      <c r="BB382" s="203">
        <v>0</v>
      </c>
      <c r="BC382" s="208"/>
      <c r="BD382" s="203">
        <v>0</v>
      </c>
      <c r="BE382" s="203">
        <v>0</v>
      </c>
      <c r="BF382" s="203">
        <v>0</v>
      </c>
      <c r="BG382" s="203">
        <v>0</v>
      </c>
      <c r="BH382" s="203">
        <v>0</v>
      </c>
      <c r="BI382" s="208"/>
      <c r="BJ382" s="203">
        <v>0</v>
      </c>
      <c r="BK382" s="203">
        <v>0</v>
      </c>
      <c r="BL382" s="203">
        <v>0</v>
      </c>
      <c r="BM382" s="203">
        <v>0</v>
      </c>
      <c r="BN382" s="203">
        <v>0</v>
      </c>
      <c r="BO382" s="208"/>
      <c r="BP382" s="203">
        <v>0</v>
      </c>
      <c r="BQ382" s="203">
        <v>0</v>
      </c>
      <c r="BR382" s="203">
        <v>0</v>
      </c>
      <c r="BS382" s="203">
        <v>0</v>
      </c>
      <c r="BT382" s="203">
        <v>0</v>
      </c>
      <c r="BU382" s="208"/>
      <c r="BV382" s="203">
        <v>0</v>
      </c>
      <c r="BW382" s="203">
        <v>0</v>
      </c>
      <c r="BX382" s="203">
        <v>0</v>
      </c>
      <c r="BY382" s="203">
        <v>0</v>
      </c>
      <c r="BZ382" s="203">
        <v>0</v>
      </c>
      <c r="CA382" s="208"/>
      <c r="CB382" s="203">
        <v>0</v>
      </c>
      <c r="CC382" s="203">
        <v>0</v>
      </c>
      <c r="CD382" s="203">
        <v>0</v>
      </c>
      <c r="CE382" s="203">
        <v>0</v>
      </c>
      <c r="CF382" s="203">
        <v>0</v>
      </c>
      <c r="CG382" s="208"/>
      <c r="CH382" s="203">
        <v>0</v>
      </c>
      <c r="CI382" s="203">
        <v>0</v>
      </c>
      <c r="CJ382" s="203">
        <v>0</v>
      </c>
      <c r="CK382" s="203">
        <v>0</v>
      </c>
      <c r="CL382" s="203">
        <v>0</v>
      </c>
      <c r="CM382" s="208"/>
    </row>
    <row r="383" spans="1:91" ht="12.75" customHeight="1" x14ac:dyDescent="0.2">
      <c r="A383" s="107" t="s">
        <v>110</v>
      </c>
      <c r="B383" s="203">
        <v>0</v>
      </c>
      <c r="C383" s="203">
        <v>0</v>
      </c>
      <c r="D383" s="203">
        <v>0</v>
      </c>
      <c r="E383" s="203">
        <v>0</v>
      </c>
      <c r="F383" s="203">
        <v>0</v>
      </c>
      <c r="G383" s="208"/>
      <c r="H383" s="203">
        <v>0</v>
      </c>
      <c r="I383" s="203">
        <v>0</v>
      </c>
      <c r="J383" s="203">
        <v>0</v>
      </c>
      <c r="K383" s="203">
        <v>0</v>
      </c>
      <c r="L383" s="203">
        <v>0</v>
      </c>
      <c r="M383" s="208"/>
      <c r="N383" s="203">
        <v>0</v>
      </c>
      <c r="O383" s="203">
        <v>0</v>
      </c>
      <c r="P383" s="203">
        <v>0</v>
      </c>
      <c r="Q383" s="203">
        <v>0</v>
      </c>
      <c r="R383" s="203">
        <v>0</v>
      </c>
      <c r="S383" s="208"/>
      <c r="T383" s="203">
        <v>0</v>
      </c>
      <c r="U383" s="203">
        <v>0</v>
      </c>
      <c r="V383" s="203">
        <v>0</v>
      </c>
      <c r="W383" s="203">
        <v>0</v>
      </c>
      <c r="X383" s="203">
        <v>0</v>
      </c>
      <c r="Y383" s="208"/>
      <c r="Z383" s="203">
        <v>0</v>
      </c>
      <c r="AA383" s="203">
        <v>0</v>
      </c>
      <c r="AB383" s="203">
        <v>0</v>
      </c>
      <c r="AC383" s="203">
        <v>0</v>
      </c>
      <c r="AD383" s="203">
        <v>0</v>
      </c>
      <c r="AE383" s="208"/>
      <c r="AF383" s="203">
        <v>0</v>
      </c>
      <c r="AG383" s="203">
        <v>0</v>
      </c>
      <c r="AH383" s="203">
        <v>0</v>
      </c>
      <c r="AI383" s="203">
        <v>0</v>
      </c>
      <c r="AJ383" s="203">
        <v>0</v>
      </c>
      <c r="AK383" s="208"/>
      <c r="AL383" s="203">
        <v>0</v>
      </c>
      <c r="AM383" s="203">
        <v>0</v>
      </c>
      <c r="AN383" s="203">
        <v>0</v>
      </c>
      <c r="AO383" s="203">
        <v>0</v>
      </c>
      <c r="AP383" s="203">
        <v>0</v>
      </c>
      <c r="AQ383" s="208"/>
      <c r="AR383" s="203">
        <v>0</v>
      </c>
      <c r="AS383" s="203">
        <v>0</v>
      </c>
      <c r="AT383" s="203">
        <v>0</v>
      </c>
      <c r="AU383" s="203">
        <v>0</v>
      </c>
      <c r="AV383" s="203">
        <v>0</v>
      </c>
      <c r="AW383" s="208"/>
      <c r="AX383" s="203">
        <v>0</v>
      </c>
      <c r="AY383" s="203">
        <v>0</v>
      </c>
      <c r="AZ383" s="203">
        <v>0</v>
      </c>
      <c r="BA383" s="203">
        <v>0</v>
      </c>
      <c r="BB383" s="203">
        <v>0</v>
      </c>
      <c r="BC383" s="208"/>
      <c r="BD383" s="203">
        <v>0</v>
      </c>
      <c r="BE383" s="203">
        <v>0</v>
      </c>
      <c r="BF383" s="203">
        <v>0</v>
      </c>
      <c r="BG383" s="203">
        <v>0</v>
      </c>
      <c r="BH383" s="203">
        <v>0</v>
      </c>
      <c r="BI383" s="208"/>
      <c r="BJ383" s="203">
        <v>0</v>
      </c>
      <c r="BK383" s="203">
        <v>0</v>
      </c>
      <c r="BL383" s="203">
        <v>0</v>
      </c>
      <c r="BM383" s="203">
        <v>0</v>
      </c>
      <c r="BN383" s="203">
        <v>0</v>
      </c>
      <c r="BO383" s="208"/>
      <c r="BP383" s="203">
        <v>0</v>
      </c>
      <c r="BQ383" s="203">
        <v>0</v>
      </c>
      <c r="BR383" s="203">
        <v>0</v>
      </c>
      <c r="BS383" s="203">
        <v>0</v>
      </c>
      <c r="BT383" s="203">
        <v>0</v>
      </c>
      <c r="BU383" s="208"/>
      <c r="BV383" s="203">
        <v>0</v>
      </c>
      <c r="BW383" s="203">
        <v>0</v>
      </c>
      <c r="BX383" s="203">
        <v>0</v>
      </c>
      <c r="BY383" s="203">
        <v>0</v>
      </c>
      <c r="BZ383" s="203">
        <v>0</v>
      </c>
      <c r="CA383" s="208"/>
      <c r="CB383" s="203">
        <v>0</v>
      </c>
      <c r="CC383" s="203">
        <v>0</v>
      </c>
      <c r="CD383" s="203">
        <v>0</v>
      </c>
      <c r="CE383" s="203">
        <v>0</v>
      </c>
      <c r="CF383" s="203">
        <v>0</v>
      </c>
      <c r="CG383" s="208"/>
      <c r="CH383" s="203">
        <v>0</v>
      </c>
      <c r="CI383" s="203">
        <v>0</v>
      </c>
      <c r="CJ383" s="203">
        <v>0</v>
      </c>
      <c r="CK383" s="203">
        <v>0</v>
      </c>
      <c r="CL383" s="203">
        <v>0</v>
      </c>
      <c r="CM383" s="208"/>
    </row>
    <row r="384" spans="1:91" ht="12.75" customHeight="1" x14ac:dyDescent="0.2">
      <c r="A384" s="107" t="s">
        <v>111</v>
      </c>
      <c r="B384" s="203">
        <v>0</v>
      </c>
      <c r="C384" s="203">
        <v>0</v>
      </c>
      <c r="D384" s="203">
        <v>0</v>
      </c>
      <c r="E384" s="203">
        <v>0</v>
      </c>
      <c r="F384" s="203">
        <v>0</v>
      </c>
      <c r="G384" s="208"/>
      <c r="H384" s="203">
        <v>0</v>
      </c>
      <c r="I384" s="203">
        <v>0</v>
      </c>
      <c r="J384" s="203">
        <v>0</v>
      </c>
      <c r="K384" s="203">
        <v>0</v>
      </c>
      <c r="L384" s="203">
        <v>0</v>
      </c>
      <c r="M384" s="208"/>
      <c r="N384" s="203">
        <v>0</v>
      </c>
      <c r="O384" s="203">
        <v>0</v>
      </c>
      <c r="P384" s="203">
        <v>0</v>
      </c>
      <c r="Q384" s="203">
        <v>0</v>
      </c>
      <c r="R384" s="203">
        <v>0</v>
      </c>
      <c r="S384" s="208"/>
      <c r="T384" s="203">
        <v>0</v>
      </c>
      <c r="U384" s="203">
        <v>0</v>
      </c>
      <c r="V384" s="203">
        <v>0</v>
      </c>
      <c r="W384" s="203">
        <v>0</v>
      </c>
      <c r="X384" s="203">
        <v>0</v>
      </c>
      <c r="Y384" s="208"/>
      <c r="Z384" s="203">
        <v>0</v>
      </c>
      <c r="AA384" s="203">
        <v>0</v>
      </c>
      <c r="AB384" s="203">
        <v>0</v>
      </c>
      <c r="AC384" s="203">
        <v>0</v>
      </c>
      <c r="AD384" s="203">
        <v>0</v>
      </c>
      <c r="AE384" s="208"/>
      <c r="AF384" s="203">
        <v>0</v>
      </c>
      <c r="AG384" s="203">
        <v>0</v>
      </c>
      <c r="AH384" s="203">
        <v>0</v>
      </c>
      <c r="AI384" s="203">
        <v>0</v>
      </c>
      <c r="AJ384" s="203">
        <v>0</v>
      </c>
      <c r="AK384" s="208"/>
      <c r="AL384" s="203">
        <v>0</v>
      </c>
      <c r="AM384" s="203">
        <v>0</v>
      </c>
      <c r="AN384" s="203">
        <v>0</v>
      </c>
      <c r="AO384" s="203">
        <v>0</v>
      </c>
      <c r="AP384" s="203">
        <v>0</v>
      </c>
      <c r="AQ384" s="208"/>
      <c r="AR384" s="203">
        <v>0</v>
      </c>
      <c r="AS384" s="203">
        <v>0</v>
      </c>
      <c r="AT384" s="203">
        <v>0</v>
      </c>
      <c r="AU384" s="203">
        <v>0</v>
      </c>
      <c r="AV384" s="203">
        <v>0</v>
      </c>
      <c r="AW384" s="208"/>
      <c r="AX384" s="203">
        <v>0</v>
      </c>
      <c r="AY384" s="203">
        <v>0</v>
      </c>
      <c r="AZ384" s="203">
        <v>0</v>
      </c>
      <c r="BA384" s="203">
        <v>0</v>
      </c>
      <c r="BB384" s="203">
        <v>0</v>
      </c>
      <c r="BC384" s="208"/>
      <c r="BD384" s="203">
        <v>0</v>
      </c>
      <c r="BE384" s="203">
        <v>0</v>
      </c>
      <c r="BF384" s="203">
        <v>0</v>
      </c>
      <c r="BG384" s="203">
        <v>0</v>
      </c>
      <c r="BH384" s="203">
        <v>0</v>
      </c>
      <c r="BI384" s="208"/>
      <c r="BJ384" s="203">
        <v>0</v>
      </c>
      <c r="BK384" s="203">
        <v>0</v>
      </c>
      <c r="BL384" s="203">
        <v>0</v>
      </c>
      <c r="BM384" s="203">
        <v>0</v>
      </c>
      <c r="BN384" s="203">
        <v>0</v>
      </c>
      <c r="BO384" s="208"/>
      <c r="BP384" s="203">
        <v>0</v>
      </c>
      <c r="BQ384" s="203">
        <v>0</v>
      </c>
      <c r="BR384" s="203">
        <v>0</v>
      </c>
      <c r="BS384" s="203">
        <v>0</v>
      </c>
      <c r="BT384" s="203">
        <v>0</v>
      </c>
      <c r="BU384" s="208"/>
      <c r="BV384" s="203">
        <v>0</v>
      </c>
      <c r="BW384" s="203">
        <v>0</v>
      </c>
      <c r="BX384" s="203">
        <v>0</v>
      </c>
      <c r="BY384" s="203">
        <v>0</v>
      </c>
      <c r="BZ384" s="203">
        <v>0</v>
      </c>
      <c r="CA384" s="208"/>
      <c r="CB384" s="203">
        <v>0</v>
      </c>
      <c r="CC384" s="203">
        <v>0</v>
      </c>
      <c r="CD384" s="203">
        <v>0</v>
      </c>
      <c r="CE384" s="203">
        <v>0</v>
      </c>
      <c r="CF384" s="203">
        <v>0</v>
      </c>
      <c r="CG384" s="208"/>
      <c r="CH384" s="203">
        <v>0</v>
      </c>
      <c r="CI384" s="203">
        <v>0</v>
      </c>
      <c r="CJ384" s="203">
        <v>0</v>
      </c>
      <c r="CK384" s="203">
        <v>0</v>
      </c>
      <c r="CL384" s="203">
        <v>0</v>
      </c>
      <c r="CM384" s="208"/>
    </row>
    <row r="385" spans="1:91" ht="12.75" customHeight="1" x14ac:dyDescent="0.2">
      <c r="A385" s="107" t="s">
        <v>132</v>
      </c>
      <c r="B385" s="203">
        <v>0</v>
      </c>
      <c r="C385" s="203">
        <v>0</v>
      </c>
      <c r="D385" s="203">
        <v>0</v>
      </c>
      <c r="E385" s="203">
        <v>0</v>
      </c>
      <c r="F385" s="203">
        <v>0</v>
      </c>
      <c r="G385" s="208"/>
      <c r="H385" s="203">
        <v>0</v>
      </c>
      <c r="I385" s="203">
        <v>0</v>
      </c>
      <c r="J385" s="203">
        <v>0</v>
      </c>
      <c r="K385" s="203">
        <v>0</v>
      </c>
      <c r="L385" s="203">
        <v>0</v>
      </c>
      <c r="M385" s="208"/>
      <c r="N385" s="203">
        <v>0</v>
      </c>
      <c r="O385" s="203">
        <v>0</v>
      </c>
      <c r="P385" s="203">
        <v>0</v>
      </c>
      <c r="Q385" s="203">
        <v>0</v>
      </c>
      <c r="R385" s="203">
        <v>0</v>
      </c>
      <c r="S385" s="208"/>
      <c r="T385" s="203">
        <v>0</v>
      </c>
      <c r="U385" s="203">
        <v>0</v>
      </c>
      <c r="V385" s="203">
        <v>0</v>
      </c>
      <c r="W385" s="203">
        <v>0</v>
      </c>
      <c r="X385" s="203">
        <v>0</v>
      </c>
      <c r="Y385" s="208"/>
      <c r="Z385" s="203">
        <v>0</v>
      </c>
      <c r="AA385" s="203">
        <v>0</v>
      </c>
      <c r="AB385" s="203">
        <v>0</v>
      </c>
      <c r="AC385" s="203">
        <v>0</v>
      </c>
      <c r="AD385" s="203">
        <v>0</v>
      </c>
      <c r="AE385" s="208"/>
      <c r="AF385" s="203">
        <v>0</v>
      </c>
      <c r="AG385" s="203">
        <v>0</v>
      </c>
      <c r="AH385" s="203">
        <v>0</v>
      </c>
      <c r="AI385" s="203">
        <v>0</v>
      </c>
      <c r="AJ385" s="203">
        <v>0</v>
      </c>
      <c r="AK385" s="208"/>
      <c r="AL385" s="203">
        <v>0</v>
      </c>
      <c r="AM385" s="203">
        <v>0</v>
      </c>
      <c r="AN385" s="203">
        <v>0</v>
      </c>
      <c r="AO385" s="203">
        <v>0</v>
      </c>
      <c r="AP385" s="203">
        <v>0</v>
      </c>
      <c r="AQ385" s="208"/>
      <c r="AR385" s="203">
        <v>0</v>
      </c>
      <c r="AS385" s="203">
        <v>0</v>
      </c>
      <c r="AT385" s="203">
        <v>0</v>
      </c>
      <c r="AU385" s="203">
        <v>0</v>
      </c>
      <c r="AV385" s="203">
        <v>0</v>
      </c>
      <c r="AW385" s="208"/>
      <c r="AX385" s="203">
        <v>0</v>
      </c>
      <c r="AY385" s="203">
        <v>0</v>
      </c>
      <c r="AZ385" s="203">
        <v>0</v>
      </c>
      <c r="BA385" s="203">
        <v>0</v>
      </c>
      <c r="BB385" s="203">
        <v>0</v>
      </c>
      <c r="BC385" s="208"/>
      <c r="BD385" s="203">
        <v>0</v>
      </c>
      <c r="BE385" s="203">
        <v>0</v>
      </c>
      <c r="BF385" s="203">
        <v>0</v>
      </c>
      <c r="BG385" s="203">
        <v>0</v>
      </c>
      <c r="BH385" s="203">
        <v>0</v>
      </c>
      <c r="BI385" s="208"/>
      <c r="BJ385" s="203">
        <v>0</v>
      </c>
      <c r="BK385" s="203">
        <v>0</v>
      </c>
      <c r="BL385" s="203">
        <v>0</v>
      </c>
      <c r="BM385" s="203">
        <v>0</v>
      </c>
      <c r="BN385" s="203">
        <v>0</v>
      </c>
      <c r="BO385" s="208"/>
      <c r="BP385" s="203">
        <v>0</v>
      </c>
      <c r="BQ385" s="203">
        <v>0</v>
      </c>
      <c r="BR385" s="203">
        <v>0</v>
      </c>
      <c r="BS385" s="203">
        <v>0</v>
      </c>
      <c r="BT385" s="203">
        <v>0</v>
      </c>
      <c r="BU385" s="208"/>
      <c r="BV385" s="203">
        <v>0</v>
      </c>
      <c r="BW385" s="203">
        <v>0</v>
      </c>
      <c r="BX385" s="203">
        <v>0</v>
      </c>
      <c r="BY385" s="203">
        <v>0</v>
      </c>
      <c r="BZ385" s="203">
        <v>0</v>
      </c>
      <c r="CA385" s="208"/>
      <c r="CB385" s="203">
        <v>0</v>
      </c>
      <c r="CC385" s="203">
        <v>0</v>
      </c>
      <c r="CD385" s="203">
        <v>0</v>
      </c>
      <c r="CE385" s="203">
        <v>0</v>
      </c>
      <c r="CF385" s="203">
        <v>0</v>
      </c>
      <c r="CG385" s="208"/>
      <c r="CH385" s="203">
        <v>0</v>
      </c>
      <c r="CI385" s="203">
        <v>0</v>
      </c>
      <c r="CJ385" s="203">
        <v>0</v>
      </c>
      <c r="CK385" s="203">
        <v>0</v>
      </c>
      <c r="CL385" s="203">
        <v>0</v>
      </c>
      <c r="CM385" s="208"/>
    </row>
    <row r="386" spans="1:91" ht="38.25" customHeight="1" x14ac:dyDescent="0.2">
      <c r="A386" s="129" t="s">
        <v>385</v>
      </c>
      <c r="B386" s="563" t="str">
        <f>B3</f>
        <v>IMF-NpPu (one recycle)</v>
      </c>
      <c r="C386" s="563">
        <f t="shared" ref="C386:F386" si="1">C3</f>
        <v>0</v>
      </c>
      <c r="D386" s="563">
        <f t="shared" si="1"/>
        <v>0</v>
      </c>
      <c r="E386" s="563">
        <f t="shared" si="1"/>
        <v>0</v>
      </c>
      <c r="F386" s="563">
        <f t="shared" si="1"/>
        <v>0</v>
      </c>
      <c r="G386" s="208"/>
      <c r="H386" s="563" t="str">
        <f>H3</f>
        <v>IMF-TRU (one recycle)</v>
      </c>
      <c r="I386" s="563">
        <f t="shared" ref="I386:L386" si="2">I3</f>
        <v>0</v>
      </c>
      <c r="J386" s="563">
        <f t="shared" si="2"/>
        <v>0</v>
      </c>
      <c r="K386" s="563">
        <f t="shared" si="2"/>
        <v>0</v>
      </c>
      <c r="L386" s="563">
        <f t="shared" si="2"/>
        <v>0</v>
      </c>
      <c r="M386" s="208"/>
      <c r="N386" s="563" t="str">
        <f>N3</f>
        <v>IMF-Pu (multi-recycle)</v>
      </c>
      <c r="O386" s="563" t="str">
        <f t="shared" ref="O386:R386" si="3">O3</f>
        <v>IMF-Pu (Multi-recycle)</v>
      </c>
      <c r="P386" s="563" t="str">
        <f t="shared" si="3"/>
        <v>IMF-Pu (Multi-recycle)</v>
      </c>
      <c r="Q386" s="563" t="str">
        <f t="shared" si="3"/>
        <v>IMF-Pu (Multi-recycle)</v>
      </c>
      <c r="R386" s="563" t="str">
        <f t="shared" si="3"/>
        <v>IMF-Pu (Multi-recycle)</v>
      </c>
      <c r="S386" s="208"/>
      <c r="T386" s="563" t="str">
        <f>T3</f>
        <v>IMF-NpPu (multi-recycle)</v>
      </c>
      <c r="U386" s="563" t="str">
        <f t="shared" ref="U386:X386" si="4">U3</f>
        <v>IMF-NpPu (multi-recycle)</v>
      </c>
      <c r="V386" s="563" t="str">
        <f t="shared" si="4"/>
        <v>IMF-NpPu (multi-recycle)</v>
      </c>
      <c r="W386" s="563" t="str">
        <f t="shared" si="4"/>
        <v>IMF-NpPu (multi-recycle)</v>
      </c>
      <c r="X386" s="563" t="str">
        <f t="shared" si="4"/>
        <v>IMF-NpPu (multi-recycle)</v>
      </c>
      <c r="Y386" s="208"/>
      <c r="Z386" s="563" t="str">
        <f>Z3</f>
        <v>IMF-NpPuAm (multi-recycle)</v>
      </c>
      <c r="AA386" s="563" t="str">
        <f t="shared" ref="AA386:AD386" si="5">AA3</f>
        <v>IMF-NpPuAm (multi-recycle)</v>
      </c>
      <c r="AB386" s="563" t="str">
        <f t="shared" si="5"/>
        <v>IMF-NpPuAm (multi-recycle)</v>
      </c>
      <c r="AC386" s="563" t="str">
        <f t="shared" si="5"/>
        <v>IMF-NpPuAm (multi-recycle)</v>
      </c>
      <c r="AD386" s="563" t="str">
        <f t="shared" si="5"/>
        <v>IMF-NpPuAm (multi-recycle)</v>
      </c>
      <c r="AE386" s="208"/>
      <c r="AF386" s="563" t="str">
        <f>AF3</f>
        <v>IMF-TRU (multi-recycle)</v>
      </c>
      <c r="AG386" s="563" t="str">
        <f t="shared" ref="AG386:BT386" si="6">AG3</f>
        <v>IMF-TRU (multi-recycle)</v>
      </c>
      <c r="AH386" s="563" t="str">
        <f t="shared" si="6"/>
        <v>IMF-TRU (multi-recycle)</v>
      </c>
      <c r="AI386" s="563" t="str">
        <f t="shared" si="6"/>
        <v>IMF-TRU (multi-recycle)</v>
      </c>
      <c r="AJ386" s="563" t="str">
        <f t="shared" si="6"/>
        <v>IMF-TRU (multi-recycle)</v>
      </c>
      <c r="AK386" s="208"/>
      <c r="AL386" s="563">
        <f t="shared" si="6"/>
        <v>0</v>
      </c>
      <c r="AM386" s="563">
        <f t="shared" si="6"/>
        <v>0</v>
      </c>
      <c r="AN386" s="563">
        <f t="shared" si="6"/>
        <v>0</v>
      </c>
      <c r="AO386" s="563">
        <f t="shared" si="6"/>
        <v>0</v>
      </c>
      <c r="AP386" s="563">
        <f t="shared" si="6"/>
        <v>0</v>
      </c>
      <c r="AQ386" s="563">
        <f t="shared" si="6"/>
        <v>0</v>
      </c>
      <c r="AR386" s="563">
        <f t="shared" si="6"/>
        <v>0</v>
      </c>
      <c r="AS386" s="563">
        <f t="shared" si="6"/>
        <v>0</v>
      </c>
      <c r="AT386" s="563">
        <f t="shared" si="6"/>
        <v>0</v>
      </c>
      <c r="AU386" s="563">
        <f t="shared" si="6"/>
        <v>0</v>
      </c>
      <c r="AV386" s="563">
        <f t="shared" si="6"/>
        <v>0</v>
      </c>
      <c r="AW386" s="563">
        <f t="shared" si="6"/>
        <v>0</v>
      </c>
      <c r="AX386" s="563">
        <f t="shared" si="6"/>
        <v>0</v>
      </c>
      <c r="AY386" s="563">
        <f t="shared" si="6"/>
        <v>0</v>
      </c>
      <c r="AZ386" s="563">
        <f t="shared" si="6"/>
        <v>0</v>
      </c>
      <c r="BA386" s="563">
        <f t="shared" si="6"/>
        <v>0</v>
      </c>
      <c r="BB386" s="563">
        <f t="shared" si="6"/>
        <v>0</v>
      </c>
      <c r="BC386" s="563">
        <f t="shared" si="6"/>
        <v>0</v>
      </c>
      <c r="BD386" s="563">
        <f t="shared" si="6"/>
        <v>0</v>
      </c>
      <c r="BE386" s="563">
        <f t="shared" si="6"/>
        <v>0</v>
      </c>
      <c r="BF386" s="563">
        <f t="shared" si="6"/>
        <v>0</v>
      </c>
      <c r="BG386" s="563">
        <f t="shared" si="6"/>
        <v>0</v>
      </c>
      <c r="BH386" s="563">
        <f t="shared" si="6"/>
        <v>0</v>
      </c>
      <c r="BI386" s="563">
        <f t="shared" si="6"/>
        <v>0</v>
      </c>
      <c r="BJ386" s="563">
        <f t="shared" si="6"/>
        <v>0</v>
      </c>
      <c r="BK386" s="563">
        <f t="shared" si="6"/>
        <v>0</v>
      </c>
      <c r="BL386" s="563">
        <f t="shared" si="6"/>
        <v>0</v>
      </c>
      <c r="BM386" s="563">
        <f t="shared" si="6"/>
        <v>0</v>
      </c>
      <c r="BN386" s="563">
        <f t="shared" si="6"/>
        <v>0</v>
      </c>
      <c r="BO386" s="563">
        <f t="shared" si="6"/>
        <v>0</v>
      </c>
      <c r="BP386" s="563">
        <f t="shared" si="6"/>
        <v>0</v>
      </c>
      <c r="BQ386" s="563">
        <f t="shared" si="6"/>
        <v>0</v>
      </c>
      <c r="BR386" s="563">
        <f t="shared" si="6"/>
        <v>0</v>
      </c>
      <c r="BS386" s="563">
        <f t="shared" si="6"/>
        <v>0</v>
      </c>
      <c r="BT386" s="563">
        <f t="shared" si="6"/>
        <v>0</v>
      </c>
      <c r="BU386" s="563">
        <f t="shared" ref="BU386:CL386" si="7">BU3</f>
        <v>0</v>
      </c>
      <c r="BV386" s="563">
        <f t="shared" si="7"/>
        <v>0</v>
      </c>
      <c r="BW386" s="563">
        <f t="shared" si="7"/>
        <v>0</v>
      </c>
      <c r="BX386" s="563">
        <f t="shared" si="7"/>
        <v>0</v>
      </c>
      <c r="BY386" s="563">
        <f t="shared" si="7"/>
        <v>0</v>
      </c>
      <c r="BZ386" s="563">
        <f t="shared" si="7"/>
        <v>0</v>
      </c>
      <c r="CA386" s="563">
        <f t="shared" si="7"/>
        <v>0</v>
      </c>
      <c r="CB386" s="563">
        <f t="shared" si="7"/>
        <v>0</v>
      </c>
      <c r="CC386" s="563">
        <f t="shared" si="7"/>
        <v>0</v>
      </c>
      <c r="CD386" s="563">
        <f t="shared" si="7"/>
        <v>0</v>
      </c>
      <c r="CE386" s="563">
        <f t="shared" si="7"/>
        <v>0</v>
      </c>
      <c r="CF386" s="563">
        <f t="shared" si="7"/>
        <v>0</v>
      </c>
      <c r="CG386" s="563">
        <f t="shared" si="7"/>
        <v>0</v>
      </c>
      <c r="CH386" s="563">
        <f t="shared" si="7"/>
        <v>0</v>
      </c>
      <c r="CI386" s="563">
        <f t="shared" si="7"/>
        <v>0</v>
      </c>
      <c r="CJ386" s="563">
        <f t="shared" si="7"/>
        <v>0</v>
      </c>
      <c r="CK386" s="563">
        <f t="shared" si="7"/>
        <v>0</v>
      </c>
      <c r="CL386" s="563">
        <f t="shared" si="7"/>
        <v>0</v>
      </c>
      <c r="CM386" s="208"/>
    </row>
    <row r="387" spans="1:91" ht="12.75" customHeight="1" x14ac:dyDescent="0.2">
      <c r="A387" s="562" t="s">
        <v>365</v>
      </c>
      <c r="B387" s="569">
        <v>4.9644826131280739</v>
      </c>
      <c r="C387" s="566">
        <v>0</v>
      </c>
      <c r="D387" s="566">
        <v>0</v>
      </c>
      <c r="E387" s="566">
        <v>0</v>
      </c>
      <c r="F387" s="566">
        <v>0</v>
      </c>
      <c r="G387" s="208"/>
      <c r="H387" s="569">
        <v>4.2877588442446228</v>
      </c>
      <c r="I387" s="566">
        <v>0</v>
      </c>
      <c r="J387" s="566">
        <v>0</v>
      </c>
      <c r="K387" s="566">
        <v>0</v>
      </c>
      <c r="L387" s="566">
        <v>0</v>
      </c>
      <c r="M387" s="208"/>
      <c r="N387" s="567">
        <v>7.1366996742524155E-2</v>
      </c>
      <c r="O387" s="591">
        <f>N387</f>
        <v>7.1366996742524155E-2</v>
      </c>
      <c r="P387" s="591">
        <f t="shared" ref="P387:R387" si="8">O387</f>
        <v>7.1366996742524155E-2</v>
      </c>
      <c r="Q387" s="591">
        <f t="shared" si="8"/>
        <v>7.1366996742524155E-2</v>
      </c>
      <c r="R387" s="591">
        <f t="shared" si="8"/>
        <v>7.1366996742524155E-2</v>
      </c>
      <c r="S387" s="573"/>
      <c r="T387" s="567">
        <v>6.8764472550130712E-2</v>
      </c>
      <c r="U387" s="591">
        <f>T387</f>
        <v>6.8764472550130712E-2</v>
      </c>
      <c r="V387" s="591">
        <f t="shared" ref="V387:X387" si="9">U387</f>
        <v>6.8764472550130712E-2</v>
      </c>
      <c r="W387" s="591">
        <f t="shared" si="9"/>
        <v>6.8764472550130712E-2</v>
      </c>
      <c r="X387" s="591">
        <f t="shared" si="9"/>
        <v>6.8764472550130712E-2</v>
      </c>
      <c r="Y387" s="573"/>
      <c r="Z387" s="567">
        <v>6.453007790555243E-2</v>
      </c>
      <c r="AA387" s="591">
        <f>Z387</f>
        <v>6.453007790555243E-2</v>
      </c>
      <c r="AB387" s="591">
        <f t="shared" ref="AB387:AD387" si="10">AA387</f>
        <v>6.453007790555243E-2</v>
      </c>
      <c r="AC387" s="591">
        <f t="shared" si="10"/>
        <v>6.453007790555243E-2</v>
      </c>
      <c r="AD387" s="591">
        <f t="shared" si="10"/>
        <v>6.453007790555243E-2</v>
      </c>
      <c r="AE387" s="573"/>
      <c r="AF387" s="567">
        <v>6.7766967369841877E-2</v>
      </c>
      <c r="AG387" s="591">
        <f>AF387</f>
        <v>6.7766967369841877E-2</v>
      </c>
      <c r="AH387" s="591">
        <f t="shared" ref="AH387:AJ387" si="11">AG387</f>
        <v>6.7766967369841877E-2</v>
      </c>
      <c r="AI387" s="591">
        <f t="shared" si="11"/>
        <v>6.7766967369841877E-2</v>
      </c>
      <c r="AJ387" s="591">
        <f t="shared" si="11"/>
        <v>6.7766967369841877E-2</v>
      </c>
      <c r="AK387" s="208"/>
      <c r="AL387" s="566">
        <v>0</v>
      </c>
      <c r="AM387" s="566">
        <v>0</v>
      </c>
      <c r="AN387" s="566">
        <v>0</v>
      </c>
      <c r="AO387" s="566">
        <v>0</v>
      </c>
      <c r="AP387" s="566">
        <v>0</v>
      </c>
      <c r="AQ387" s="208"/>
      <c r="AR387" s="566">
        <v>0</v>
      </c>
      <c r="AS387" s="566">
        <v>0</v>
      </c>
      <c r="AT387" s="566">
        <v>0</v>
      </c>
      <c r="AU387" s="566">
        <v>0</v>
      </c>
      <c r="AV387" s="566">
        <v>0</v>
      </c>
      <c r="AW387" s="208"/>
      <c r="AX387" s="566">
        <v>0</v>
      </c>
      <c r="AY387" s="566">
        <v>0</v>
      </c>
      <c r="AZ387" s="566">
        <v>0</v>
      </c>
      <c r="BA387" s="566">
        <v>0</v>
      </c>
      <c r="BB387" s="566">
        <v>0</v>
      </c>
      <c r="BC387" s="208"/>
      <c r="BD387" s="566">
        <v>0</v>
      </c>
      <c r="BE387" s="566">
        <v>0</v>
      </c>
      <c r="BF387" s="566">
        <v>0</v>
      </c>
      <c r="BG387" s="566">
        <v>0</v>
      </c>
      <c r="BH387" s="566">
        <v>0</v>
      </c>
      <c r="BI387" s="208"/>
      <c r="BJ387" s="566">
        <v>0</v>
      </c>
      <c r="BK387" s="566">
        <v>0</v>
      </c>
      <c r="BL387" s="566">
        <v>0</v>
      </c>
      <c r="BM387" s="566">
        <v>0</v>
      </c>
      <c r="BN387" s="566">
        <v>0</v>
      </c>
      <c r="BO387" s="208"/>
      <c r="BP387" s="566">
        <v>0</v>
      </c>
      <c r="BQ387" s="566">
        <v>0</v>
      </c>
      <c r="BR387" s="566">
        <v>0</v>
      </c>
      <c r="BS387" s="566">
        <v>0</v>
      </c>
      <c r="BT387" s="566">
        <v>0</v>
      </c>
      <c r="BU387" s="208"/>
      <c r="BV387" s="566">
        <v>0</v>
      </c>
      <c r="BW387" s="566">
        <v>0</v>
      </c>
      <c r="BX387" s="566">
        <v>0</v>
      </c>
      <c r="BY387" s="566">
        <v>0</v>
      </c>
      <c r="BZ387" s="566">
        <v>0</v>
      </c>
      <c r="CA387" s="208"/>
      <c r="CB387" s="566">
        <v>0</v>
      </c>
      <c r="CC387" s="566">
        <v>0</v>
      </c>
      <c r="CD387" s="566">
        <v>0</v>
      </c>
      <c r="CE387" s="566">
        <v>0</v>
      </c>
      <c r="CF387" s="566">
        <v>0</v>
      </c>
      <c r="CG387" s="208"/>
      <c r="CH387" s="566">
        <v>0</v>
      </c>
      <c r="CI387" s="566">
        <v>0</v>
      </c>
      <c r="CJ387" s="566">
        <v>0</v>
      </c>
      <c r="CK387" s="566">
        <v>0</v>
      </c>
      <c r="CL387" s="566">
        <v>0</v>
      </c>
      <c r="CM387" s="208"/>
    </row>
    <row r="388" spans="1:91" ht="12.75" customHeight="1" x14ac:dyDescent="0.2">
      <c r="A388" s="562" t="s">
        <v>366</v>
      </c>
      <c r="B388" s="567">
        <v>1.8802059092059937</v>
      </c>
      <c r="C388" s="566">
        <v>0</v>
      </c>
      <c r="D388" s="566">
        <v>0</v>
      </c>
      <c r="E388" s="566">
        <v>0</v>
      </c>
      <c r="F388" s="566">
        <v>0</v>
      </c>
      <c r="G388" s="208"/>
      <c r="H388" s="567">
        <v>1.6422371113568681</v>
      </c>
      <c r="I388" s="566">
        <v>0</v>
      </c>
      <c r="J388" s="566">
        <v>0</v>
      </c>
      <c r="K388" s="566">
        <v>0</v>
      </c>
      <c r="L388" s="566">
        <v>0</v>
      </c>
      <c r="M388" s="208"/>
      <c r="N388" s="567">
        <v>0.15954986827920697</v>
      </c>
      <c r="O388" s="591">
        <f>N388</f>
        <v>0.15954986827920697</v>
      </c>
      <c r="P388" s="591">
        <f t="shared" ref="P388:R388" si="12">O388</f>
        <v>0.15954986827920697</v>
      </c>
      <c r="Q388" s="591">
        <f t="shared" si="12"/>
        <v>0.15954986827920697</v>
      </c>
      <c r="R388" s="591">
        <f t="shared" si="12"/>
        <v>0.15954986827920697</v>
      </c>
      <c r="S388" s="573"/>
      <c r="T388" s="567">
        <v>0.15863469493682686</v>
      </c>
      <c r="U388" s="591">
        <f>T388</f>
        <v>0.15863469493682686</v>
      </c>
      <c r="V388" s="591">
        <f t="shared" ref="V388:X388" si="13">U388</f>
        <v>0.15863469493682686</v>
      </c>
      <c r="W388" s="591">
        <f t="shared" si="13"/>
        <v>0.15863469493682686</v>
      </c>
      <c r="X388" s="591">
        <f t="shared" si="13"/>
        <v>0.15863469493682686</v>
      </c>
      <c r="Y388" s="573"/>
      <c r="Z388" s="567">
        <v>0.15714567703983229</v>
      </c>
      <c r="AA388" s="591">
        <f>Z388</f>
        <v>0.15714567703983229</v>
      </c>
      <c r="AB388" s="591">
        <f t="shared" ref="AB388:AD388" si="14">AA388</f>
        <v>0.15714567703983229</v>
      </c>
      <c r="AC388" s="591">
        <f t="shared" si="14"/>
        <v>0.15714567703983229</v>
      </c>
      <c r="AD388" s="591">
        <f t="shared" si="14"/>
        <v>0.15714567703983229</v>
      </c>
      <c r="AE388" s="573"/>
      <c r="AF388" s="567">
        <v>0.15828392388441759</v>
      </c>
      <c r="AG388" s="591">
        <f>AF388</f>
        <v>0.15828392388441759</v>
      </c>
      <c r="AH388" s="591">
        <f t="shared" ref="AH388:AJ388" si="15">AG388</f>
        <v>0.15828392388441759</v>
      </c>
      <c r="AI388" s="591">
        <f t="shared" si="15"/>
        <v>0.15828392388441759</v>
      </c>
      <c r="AJ388" s="591">
        <f t="shared" si="15"/>
        <v>0.15828392388441759</v>
      </c>
      <c r="AK388" s="208"/>
      <c r="AL388" s="566">
        <v>0</v>
      </c>
      <c r="AM388" s="566">
        <v>0</v>
      </c>
      <c r="AN388" s="566">
        <v>0</v>
      </c>
      <c r="AO388" s="566">
        <v>0</v>
      </c>
      <c r="AP388" s="566">
        <v>0</v>
      </c>
      <c r="AQ388" s="208"/>
      <c r="AR388" s="566">
        <v>0</v>
      </c>
      <c r="AS388" s="566">
        <v>0</v>
      </c>
      <c r="AT388" s="566">
        <v>0</v>
      </c>
      <c r="AU388" s="566">
        <v>0</v>
      </c>
      <c r="AV388" s="566">
        <v>0</v>
      </c>
      <c r="AW388" s="208"/>
      <c r="AX388" s="566">
        <v>0</v>
      </c>
      <c r="AY388" s="566">
        <v>0</v>
      </c>
      <c r="AZ388" s="566">
        <v>0</v>
      </c>
      <c r="BA388" s="566">
        <v>0</v>
      </c>
      <c r="BB388" s="566">
        <v>0</v>
      </c>
      <c r="BC388" s="208"/>
      <c r="BD388" s="566">
        <v>0</v>
      </c>
      <c r="BE388" s="566">
        <v>0</v>
      </c>
      <c r="BF388" s="566">
        <v>0</v>
      </c>
      <c r="BG388" s="566">
        <v>0</v>
      </c>
      <c r="BH388" s="566">
        <v>0</v>
      </c>
      <c r="BI388" s="208"/>
      <c r="BJ388" s="566">
        <v>0</v>
      </c>
      <c r="BK388" s="566">
        <v>0</v>
      </c>
      <c r="BL388" s="566">
        <v>0</v>
      </c>
      <c r="BM388" s="566">
        <v>0</v>
      </c>
      <c r="BN388" s="566">
        <v>0</v>
      </c>
      <c r="BO388" s="208"/>
      <c r="BP388" s="566">
        <v>0</v>
      </c>
      <c r="BQ388" s="566">
        <v>0</v>
      </c>
      <c r="BR388" s="566">
        <v>0</v>
      </c>
      <c r="BS388" s="566">
        <v>0</v>
      </c>
      <c r="BT388" s="566">
        <v>0</v>
      </c>
      <c r="BU388" s="208"/>
      <c r="BV388" s="566">
        <v>0</v>
      </c>
      <c r="BW388" s="566">
        <v>0</v>
      </c>
      <c r="BX388" s="566">
        <v>0</v>
      </c>
      <c r="BY388" s="566">
        <v>0</v>
      </c>
      <c r="BZ388" s="566">
        <v>0</v>
      </c>
      <c r="CA388" s="208"/>
      <c r="CB388" s="566">
        <v>0</v>
      </c>
      <c r="CC388" s="566">
        <v>0</v>
      </c>
      <c r="CD388" s="566">
        <v>0</v>
      </c>
      <c r="CE388" s="566">
        <v>0</v>
      </c>
      <c r="CF388" s="566">
        <v>0</v>
      </c>
      <c r="CG388" s="208"/>
      <c r="CH388" s="566">
        <v>0</v>
      </c>
      <c r="CI388" s="566">
        <v>0</v>
      </c>
      <c r="CJ388" s="566">
        <v>0</v>
      </c>
      <c r="CK388" s="566">
        <v>0</v>
      </c>
      <c r="CL388" s="566">
        <v>0</v>
      </c>
      <c r="CM388" s="208"/>
    </row>
    <row r="389" spans="1:91" ht="12.75" customHeight="1" x14ac:dyDescent="0.2">
      <c r="A389" s="562" t="s">
        <v>367</v>
      </c>
      <c r="B389" s="566">
        <v>0</v>
      </c>
      <c r="C389" s="566">
        <v>0</v>
      </c>
      <c r="D389" s="566">
        <v>0</v>
      </c>
      <c r="E389" s="566">
        <v>0</v>
      </c>
      <c r="F389" s="566">
        <v>0</v>
      </c>
      <c r="G389" s="208"/>
      <c r="H389" s="566">
        <v>0</v>
      </c>
      <c r="I389" s="566">
        <v>0</v>
      </c>
      <c r="J389" s="566">
        <v>0</v>
      </c>
      <c r="K389" s="566">
        <v>0</v>
      </c>
      <c r="L389" s="566">
        <v>0</v>
      </c>
      <c r="M389" s="208"/>
      <c r="N389" s="566">
        <v>0</v>
      </c>
      <c r="O389" s="566">
        <v>0</v>
      </c>
      <c r="P389" s="566">
        <v>0</v>
      </c>
      <c r="Q389" s="566">
        <v>0</v>
      </c>
      <c r="R389" s="566">
        <v>0</v>
      </c>
      <c r="S389" s="208"/>
      <c r="T389" s="566">
        <v>0</v>
      </c>
      <c r="U389" s="566">
        <v>0</v>
      </c>
      <c r="V389" s="566">
        <v>0</v>
      </c>
      <c r="W389" s="566">
        <v>0</v>
      </c>
      <c r="X389" s="566">
        <v>0</v>
      </c>
      <c r="Y389" s="208"/>
      <c r="Z389" s="566">
        <v>0</v>
      </c>
      <c r="AA389" s="566">
        <v>0</v>
      </c>
      <c r="AB389" s="566">
        <v>0</v>
      </c>
      <c r="AC389" s="566">
        <v>0</v>
      </c>
      <c r="AD389" s="566">
        <v>0</v>
      </c>
      <c r="AE389" s="208"/>
      <c r="AF389" s="566">
        <v>0</v>
      </c>
      <c r="AG389" s="566">
        <v>0</v>
      </c>
      <c r="AH389" s="566">
        <v>0</v>
      </c>
      <c r="AI389" s="566">
        <v>0</v>
      </c>
      <c r="AJ389" s="566">
        <v>0</v>
      </c>
      <c r="AK389" s="208"/>
      <c r="AL389" s="566">
        <v>0</v>
      </c>
      <c r="AM389" s="566">
        <v>0</v>
      </c>
      <c r="AN389" s="566">
        <v>0</v>
      </c>
      <c r="AO389" s="566">
        <v>0</v>
      </c>
      <c r="AP389" s="566">
        <v>0</v>
      </c>
      <c r="AQ389" s="208"/>
      <c r="AR389" s="566">
        <v>0</v>
      </c>
      <c r="AS389" s="566">
        <v>0</v>
      </c>
      <c r="AT389" s="566">
        <v>0</v>
      </c>
      <c r="AU389" s="566">
        <v>0</v>
      </c>
      <c r="AV389" s="566">
        <v>0</v>
      </c>
      <c r="AW389" s="208"/>
      <c r="AX389" s="566">
        <v>0</v>
      </c>
      <c r="AY389" s="566">
        <v>0</v>
      </c>
      <c r="AZ389" s="566">
        <v>0</v>
      </c>
      <c r="BA389" s="566">
        <v>0</v>
      </c>
      <c r="BB389" s="566">
        <v>0</v>
      </c>
      <c r="BC389" s="208"/>
      <c r="BD389" s="566">
        <v>0</v>
      </c>
      <c r="BE389" s="566">
        <v>0</v>
      </c>
      <c r="BF389" s="566">
        <v>0</v>
      </c>
      <c r="BG389" s="566">
        <v>0</v>
      </c>
      <c r="BH389" s="566">
        <v>0</v>
      </c>
      <c r="BI389" s="208"/>
      <c r="BJ389" s="566">
        <v>0</v>
      </c>
      <c r="BK389" s="566">
        <v>0</v>
      </c>
      <c r="BL389" s="566">
        <v>0</v>
      </c>
      <c r="BM389" s="566">
        <v>0</v>
      </c>
      <c r="BN389" s="566">
        <v>0</v>
      </c>
      <c r="BO389" s="208"/>
      <c r="BP389" s="566">
        <v>0</v>
      </c>
      <c r="BQ389" s="566">
        <v>0</v>
      </c>
      <c r="BR389" s="566">
        <v>0</v>
      </c>
      <c r="BS389" s="566">
        <v>0</v>
      </c>
      <c r="BT389" s="566">
        <v>0</v>
      </c>
      <c r="BU389" s="208"/>
      <c r="BV389" s="566">
        <v>0</v>
      </c>
      <c r="BW389" s="566">
        <v>0</v>
      </c>
      <c r="BX389" s="566">
        <v>0</v>
      </c>
      <c r="BY389" s="566">
        <v>0</v>
      </c>
      <c r="BZ389" s="566">
        <v>0</v>
      </c>
      <c r="CA389" s="208"/>
      <c r="CB389" s="566">
        <v>0</v>
      </c>
      <c r="CC389" s="566">
        <v>0</v>
      </c>
      <c r="CD389" s="566">
        <v>0</v>
      </c>
      <c r="CE389" s="566">
        <v>0</v>
      </c>
      <c r="CF389" s="566">
        <v>0</v>
      </c>
      <c r="CG389" s="208"/>
      <c r="CH389" s="566">
        <v>0</v>
      </c>
      <c r="CI389" s="566">
        <v>0</v>
      </c>
      <c r="CJ389" s="566">
        <v>0</v>
      </c>
      <c r="CK389" s="566">
        <v>0</v>
      </c>
      <c r="CL389" s="566">
        <v>0</v>
      </c>
      <c r="CM389" s="208"/>
    </row>
    <row r="390" spans="1:91" ht="12.75" customHeight="1" x14ac:dyDescent="0.2">
      <c r="A390" s="562" t="s">
        <v>368</v>
      </c>
      <c r="B390" s="566">
        <v>0</v>
      </c>
      <c r="C390" s="566">
        <v>0</v>
      </c>
      <c r="D390" s="566">
        <v>0</v>
      </c>
      <c r="E390" s="566">
        <v>0</v>
      </c>
      <c r="F390" s="566">
        <v>0</v>
      </c>
      <c r="G390" s="208"/>
      <c r="H390" s="566">
        <v>0</v>
      </c>
      <c r="I390" s="566">
        <v>0</v>
      </c>
      <c r="J390" s="566">
        <v>0</v>
      </c>
      <c r="K390" s="566">
        <v>0</v>
      </c>
      <c r="L390" s="566">
        <v>0</v>
      </c>
      <c r="M390" s="208"/>
      <c r="N390" s="566">
        <v>0</v>
      </c>
      <c r="O390" s="566">
        <v>0</v>
      </c>
      <c r="P390" s="566">
        <v>0</v>
      </c>
      <c r="Q390" s="566">
        <v>0</v>
      </c>
      <c r="R390" s="566">
        <v>0</v>
      </c>
      <c r="S390" s="208"/>
      <c r="T390" s="566">
        <v>0</v>
      </c>
      <c r="U390" s="566">
        <v>0</v>
      </c>
      <c r="V390" s="566">
        <v>0</v>
      </c>
      <c r="W390" s="566">
        <v>0</v>
      </c>
      <c r="X390" s="566">
        <v>0</v>
      </c>
      <c r="Y390" s="208"/>
      <c r="Z390" s="566">
        <v>0</v>
      </c>
      <c r="AA390" s="566">
        <v>0</v>
      </c>
      <c r="AB390" s="566">
        <v>0</v>
      </c>
      <c r="AC390" s="566">
        <v>0</v>
      </c>
      <c r="AD390" s="566">
        <v>0</v>
      </c>
      <c r="AE390" s="208"/>
      <c r="AF390" s="566">
        <v>0</v>
      </c>
      <c r="AG390" s="566">
        <v>0</v>
      </c>
      <c r="AH390" s="566">
        <v>0</v>
      </c>
      <c r="AI390" s="566">
        <v>0</v>
      </c>
      <c r="AJ390" s="566">
        <v>0</v>
      </c>
      <c r="AK390" s="208"/>
      <c r="AL390" s="566">
        <v>0</v>
      </c>
      <c r="AM390" s="566">
        <v>0</v>
      </c>
      <c r="AN390" s="566">
        <v>0</v>
      </c>
      <c r="AO390" s="566">
        <v>0</v>
      </c>
      <c r="AP390" s="566">
        <v>0</v>
      </c>
      <c r="AQ390" s="208"/>
      <c r="AR390" s="566">
        <v>0</v>
      </c>
      <c r="AS390" s="566">
        <v>0</v>
      </c>
      <c r="AT390" s="566">
        <v>0</v>
      </c>
      <c r="AU390" s="566">
        <v>0</v>
      </c>
      <c r="AV390" s="566">
        <v>0</v>
      </c>
      <c r="AW390" s="208"/>
      <c r="AX390" s="566">
        <v>0</v>
      </c>
      <c r="AY390" s="566">
        <v>0</v>
      </c>
      <c r="AZ390" s="566">
        <v>0</v>
      </c>
      <c r="BA390" s="566">
        <v>0</v>
      </c>
      <c r="BB390" s="566">
        <v>0</v>
      </c>
      <c r="BC390" s="208"/>
      <c r="BD390" s="566">
        <v>0</v>
      </c>
      <c r="BE390" s="566">
        <v>0</v>
      </c>
      <c r="BF390" s="566">
        <v>0</v>
      </c>
      <c r="BG390" s="566">
        <v>0</v>
      </c>
      <c r="BH390" s="566">
        <v>0</v>
      </c>
      <c r="BI390" s="208"/>
      <c r="BJ390" s="566">
        <v>0</v>
      </c>
      <c r="BK390" s="566">
        <v>0</v>
      </c>
      <c r="BL390" s="566">
        <v>0</v>
      </c>
      <c r="BM390" s="566">
        <v>0</v>
      </c>
      <c r="BN390" s="566">
        <v>0</v>
      </c>
      <c r="BO390" s="208"/>
      <c r="BP390" s="566">
        <v>0</v>
      </c>
      <c r="BQ390" s="566">
        <v>0</v>
      </c>
      <c r="BR390" s="566">
        <v>0</v>
      </c>
      <c r="BS390" s="566">
        <v>0</v>
      </c>
      <c r="BT390" s="566">
        <v>0</v>
      </c>
      <c r="BU390" s="208"/>
      <c r="BV390" s="566">
        <v>0</v>
      </c>
      <c r="BW390" s="566">
        <v>0</v>
      </c>
      <c r="BX390" s="566">
        <v>0</v>
      </c>
      <c r="BY390" s="566">
        <v>0</v>
      </c>
      <c r="BZ390" s="566">
        <v>0</v>
      </c>
      <c r="CA390" s="208"/>
      <c r="CB390" s="566">
        <v>0</v>
      </c>
      <c r="CC390" s="566">
        <v>0</v>
      </c>
      <c r="CD390" s="566">
        <v>0</v>
      </c>
      <c r="CE390" s="566">
        <v>0</v>
      </c>
      <c r="CF390" s="566">
        <v>0</v>
      </c>
      <c r="CG390" s="208"/>
      <c r="CH390" s="566">
        <v>0</v>
      </c>
      <c r="CI390" s="566">
        <v>0</v>
      </c>
      <c r="CJ390" s="566">
        <v>0</v>
      </c>
      <c r="CK390" s="566">
        <v>0</v>
      </c>
      <c r="CL390" s="566">
        <v>0</v>
      </c>
      <c r="CM390" s="208"/>
    </row>
    <row r="391" spans="1:91" ht="12.75" customHeight="1" x14ac:dyDescent="0.2">
      <c r="A391" s="562" t="s">
        <v>369</v>
      </c>
      <c r="B391" s="566">
        <v>0</v>
      </c>
      <c r="C391" s="566">
        <v>0</v>
      </c>
      <c r="D391" s="566">
        <v>0</v>
      </c>
      <c r="E391" s="566">
        <v>0</v>
      </c>
      <c r="F391" s="566">
        <v>0</v>
      </c>
      <c r="G391" s="208"/>
      <c r="H391" s="566">
        <v>0</v>
      </c>
      <c r="I391" s="566">
        <v>0</v>
      </c>
      <c r="J391" s="566">
        <v>0</v>
      </c>
      <c r="K391" s="566">
        <v>0</v>
      </c>
      <c r="L391" s="566">
        <v>0</v>
      </c>
      <c r="M391" s="208"/>
      <c r="N391" s="566">
        <v>0</v>
      </c>
      <c r="O391" s="566">
        <v>0</v>
      </c>
      <c r="P391" s="566">
        <v>0</v>
      </c>
      <c r="Q391" s="566">
        <v>0</v>
      </c>
      <c r="R391" s="566">
        <v>0</v>
      </c>
      <c r="S391" s="208"/>
      <c r="T391" s="566">
        <v>0</v>
      </c>
      <c r="U391" s="566">
        <v>0</v>
      </c>
      <c r="V391" s="566">
        <v>0</v>
      </c>
      <c r="W391" s="566">
        <v>0</v>
      </c>
      <c r="X391" s="566">
        <v>0</v>
      </c>
      <c r="Y391" s="208"/>
      <c r="Z391" s="566">
        <v>0</v>
      </c>
      <c r="AA391" s="566">
        <v>0</v>
      </c>
      <c r="AB391" s="566">
        <v>0</v>
      </c>
      <c r="AC391" s="566">
        <v>0</v>
      </c>
      <c r="AD391" s="566">
        <v>0</v>
      </c>
      <c r="AE391" s="208"/>
      <c r="AF391" s="566">
        <v>0</v>
      </c>
      <c r="AG391" s="566">
        <v>0</v>
      </c>
      <c r="AH391" s="566">
        <v>0</v>
      </c>
      <c r="AI391" s="566">
        <v>0</v>
      </c>
      <c r="AJ391" s="566">
        <v>0</v>
      </c>
      <c r="AK391" s="208"/>
      <c r="AL391" s="566">
        <v>0</v>
      </c>
      <c r="AM391" s="566">
        <v>0</v>
      </c>
      <c r="AN391" s="566">
        <v>0</v>
      </c>
      <c r="AO391" s="566">
        <v>0</v>
      </c>
      <c r="AP391" s="566">
        <v>0</v>
      </c>
      <c r="AQ391" s="208"/>
      <c r="AR391" s="566">
        <v>0</v>
      </c>
      <c r="AS391" s="566">
        <v>0</v>
      </c>
      <c r="AT391" s="566">
        <v>0</v>
      </c>
      <c r="AU391" s="566">
        <v>0</v>
      </c>
      <c r="AV391" s="566">
        <v>0</v>
      </c>
      <c r="AW391" s="208"/>
      <c r="AX391" s="566">
        <v>0</v>
      </c>
      <c r="AY391" s="566">
        <v>0</v>
      </c>
      <c r="AZ391" s="566">
        <v>0</v>
      </c>
      <c r="BA391" s="566">
        <v>0</v>
      </c>
      <c r="BB391" s="566">
        <v>0</v>
      </c>
      <c r="BC391" s="208"/>
      <c r="BD391" s="566">
        <v>0</v>
      </c>
      <c r="BE391" s="566">
        <v>0</v>
      </c>
      <c r="BF391" s="566">
        <v>0</v>
      </c>
      <c r="BG391" s="566">
        <v>0</v>
      </c>
      <c r="BH391" s="566">
        <v>0</v>
      </c>
      <c r="BI391" s="208"/>
      <c r="BJ391" s="566">
        <v>0</v>
      </c>
      <c r="BK391" s="566">
        <v>0</v>
      </c>
      <c r="BL391" s="566">
        <v>0</v>
      </c>
      <c r="BM391" s="566">
        <v>0</v>
      </c>
      <c r="BN391" s="566">
        <v>0</v>
      </c>
      <c r="BO391" s="208"/>
      <c r="BP391" s="566">
        <v>0</v>
      </c>
      <c r="BQ391" s="566">
        <v>0</v>
      </c>
      <c r="BR391" s="566">
        <v>0</v>
      </c>
      <c r="BS391" s="566">
        <v>0</v>
      </c>
      <c r="BT391" s="566">
        <v>0</v>
      </c>
      <c r="BU391" s="208"/>
      <c r="BV391" s="566">
        <v>0</v>
      </c>
      <c r="BW391" s="566">
        <v>0</v>
      </c>
      <c r="BX391" s="566">
        <v>0</v>
      </c>
      <c r="BY391" s="566">
        <v>0</v>
      </c>
      <c r="BZ391" s="566">
        <v>0</v>
      </c>
      <c r="CA391" s="208"/>
      <c r="CB391" s="566">
        <v>0</v>
      </c>
      <c r="CC391" s="566">
        <v>0</v>
      </c>
      <c r="CD391" s="566">
        <v>0</v>
      </c>
      <c r="CE391" s="566">
        <v>0</v>
      </c>
      <c r="CF391" s="566">
        <v>0</v>
      </c>
      <c r="CG391" s="208"/>
      <c r="CH391" s="566">
        <v>0</v>
      </c>
      <c r="CI391" s="566">
        <v>0</v>
      </c>
      <c r="CJ391" s="566">
        <v>0</v>
      </c>
      <c r="CK391" s="566">
        <v>0</v>
      </c>
      <c r="CL391" s="566">
        <v>0</v>
      </c>
      <c r="CM391" s="208"/>
    </row>
    <row r="392" spans="1:91" ht="12.75" customHeight="1" x14ac:dyDescent="0.2">
      <c r="A392" s="562" t="s">
        <v>370</v>
      </c>
      <c r="B392" s="567">
        <v>2.9169063972663625</v>
      </c>
      <c r="C392" s="566">
        <v>0</v>
      </c>
      <c r="D392" s="566">
        <v>0</v>
      </c>
      <c r="E392" s="566">
        <v>0</v>
      </c>
      <c r="F392" s="566">
        <v>0</v>
      </c>
      <c r="G392" s="208"/>
      <c r="H392" s="567">
        <v>2.55132125002668</v>
      </c>
      <c r="I392" s="566">
        <v>0</v>
      </c>
      <c r="J392" s="566">
        <v>0</v>
      </c>
      <c r="K392" s="566">
        <v>0</v>
      </c>
      <c r="L392" s="566">
        <v>0</v>
      </c>
      <c r="M392" s="208"/>
      <c r="N392" s="572">
        <v>0.27350819650774971</v>
      </c>
      <c r="O392" s="591">
        <f>N392</f>
        <v>0.27350819650774971</v>
      </c>
      <c r="P392" s="591">
        <f t="shared" ref="P392:R392" si="16">O392</f>
        <v>0.27350819650774971</v>
      </c>
      <c r="Q392" s="591">
        <f t="shared" si="16"/>
        <v>0.27350819650774971</v>
      </c>
      <c r="R392" s="591">
        <f t="shared" si="16"/>
        <v>0.27350819650774971</v>
      </c>
      <c r="S392" s="573"/>
      <c r="T392" s="572">
        <v>0.27210223999518213</v>
      </c>
      <c r="U392" s="591">
        <f>T392</f>
        <v>0.27210223999518213</v>
      </c>
      <c r="V392" s="591">
        <f t="shared" ref="V392:X392" si="17">U392</f>
        <v>0.27210223999518213</v>
      </c>
      <c r="W392" s="591">
        <f t="shared" si="17"/>
        <v>0.27210223999518213</v>
      </c>
      <c r="X392" s="591">
        <f t="shared" si="17"/>
        <v>0.27210223999518213</v>
      </c>
      <c r="Y392" s="573"/>
      <c r="Z392" s="572">
        <v>0.26981470132609825</v>
      </c>
      <c r="AA392" s="591">
        <f>Z392</f>
        <v>0.26981470132609825</v>
      </c>
      <c r="AB392" s="591">
        <f t="shared" ref="AB392:AD392" si="18">AA392</f>
        <v>0.26981470132609825</v>
      </c>
      <c r="AC392" s="591">
        <f t="shared" si="18"/>
        <v>0.26981470132609825</v>
      </c>
      <c r="AD392" s="591">
        <f t="shared" si="18"/>
        <v>0.26981470132609825</v>
      </c>
      <c r="AE392" s="573"/>
      <c r="AF392" s="572">
        <v>0.27156335973860424</v>
      </c>
      <c r="AG392" s="591">
        <f>AF392</f>
        <v>0.27156335973860424</v>
      </c>
      <c r="AH392" s="591">
        <f t="shared" ref="AH392:AJ392" si="19">AG392</f>
        <v>0.27156335973860424</v>
      </c>
      <c r="AI392" s="591">
        <f t="shared" si="19"/>
        <v>0.27156335973860424</v>
      </c>
      <c r="AJ392" s="591">
        <f t="shared" si="19"/>
        <v>0.27156335973860424</v>
      </c>
      <c r="AK392" s="208"/>
      <c r="AL392" s="566">
        <v>0</v>
      </c>
      <c r="AM392" s="566">
        <v>0</v>
      </c>
      <c r="AN392" s="566">
        <v>0</v>
      </c>
      <c r="AO392" s="566">
        <v>0</v>
      </c>
      <c r="AP392" s="566">
        <v>0</v>
      </c>
      <c r="AQ392" s="208"/>
      <c r="AR392" s="566">
        <v>0</v>
      </c>
      <c r="AS392" s="566">
        <v>0</v>
      </c>
      <c r="AT392" s="566">
        <v>0</v>
      </c>
      <c r="AU392" s="566">
        <v>0</v>
      </c>
      <c r="AV392" s="566">
        <v>0</v>
      </c>
      <c r="AW392" s="208"/>
      <c r="AX392" s="566">
        <v>0</v>
      </c>
      <c r="AY392" s="566">
        <v>0</v>
      </c>
      <c r="AZ392" s="566">
        <v>0</v>
      </c>
      <c r="BA392" s="566">
        <v>0</v>
      </c>
      <c r="BB392" s="566">
        <v>0</v>
      </c>
      <c r="BC392" s="208"/>
      <c r="BD392" s="566">
        <v>0</v>
      </c>
      <c r="BE392" s="566">
        <v>0</v>
      </c>
      <c r="BF392" s="566">
        <v>0</v>
      </c>
      <c r="BG392" s="566">
        <v>0</v>
      </c>
      <c r="BH392" s="566">
        <v>0</v>
      </c>
      <c r="BI392" s="208"/>
      <c r="BJ392" s="566">
        <v>0</v>
      </c>
      <c r="BK392" s="566">
        <v>0</v>
      </c>
      <c r="BL392" s="566">
        <v>0</v>
      </c>
      <c r="BM392" s="566">
        <v>0</v>
      </c>
      <c r="BN392" s="566">
        <v>0</v>
      </c>
      <c r="BO392" s="208"/>
      <c r="BP392" s="566">
        <v>0</v>
      </c>
      <c r="BQ392" s="566">
        <v>0</v>
      </c>
      <c r="BR392" s="566">
        <v>0</v>
      </c>
      <c r="BS392" s="566">
        <v>0</v>
      </c>
      <c r="BT392" s="566">
        <v>0</v>
      </c>
      <c r="BU392" s="208"/>
      <c r="BV392" s="566">
        <v>0</v>
      </c>
      <c r="BW392" s="566">
        <v>0</v>
      </c>
      <c r="BX392" s="566">
        <v>0</v>
      </c>
      <c r="BY392" s="566">
        <v>0</v>
      </c>
      <c r="BZ392" s="566">
        <v>0</v>
      </c>
      <c r="CA392" s="208"/>
      <c r="CB392" s="566">
        <v>0</v>
      </c>
      <c r="CC392" s="566">
        <v>0</v>
      </c>
      <c r="CD392" s="566">
        <v>0</v>
      </c>
      <c r="CE392" s="566">
        <v>0</v>
      </c>
      <c r="CF392" s="566">
        <v>0</v>
      </c>
      <c r="CG392" s="208"/>
      <c r="CH392" s="566">
        <v>0</v>
      </c>
      <c r="CI392" s="566">
        <v>0</v>
      </c>
      <c r="CJ392" s="566">
        <v>0</v>
      </c>
      <c r="CK392" s="566">
        <v>0</v>
      </c>
      <c r="CL392" s="566">
        <v>0</v>
      </c>
      <c r="CM392" s="208"/>
    </row>
    <row r="393" spans="1:91" ht="12.75" customHeight="1" x14ac:dyDescent="0.2">
      <c r="A393" s="562" t="s">
        <v>371</v>
      </c>
      <c r="B393" s="566">
        <v>0</v>
      </c>
      <c r="C393" s="566">
        <v>0</v>
      </c>
      <c r="D393" s="566">
        <v>0</v>
      </c>
      <c r="E393" s="566">
        <v>0</v>
      </c>
      <c r="F393" s="566">
        <v>0</v>
      </c>
      <c r="G393" s="208"/>
      <c r="H393" s="566">
        <v>0</v>
      </c>
      <c r="I393" s="566">
        <v>0</v>
      </c>
      <c r="J393" s="566">
        <v>0</v>
      </c>
      <c r="K393" s="566">
        <v>0</v>
      </c>
      <c r="L393" s="566">
        <v>0</v>
      </c>
      <c r="M393" s="208"/>
      <c r="N393" s="566">
        <v>0</v>
      </c>
      <c r="O393" s="566">
        <v>0</v>
      </c>
      <c r="P393" s="566">
        <v>0</v>
      </c>
      <c r="Q393" s="566">
        <v>0</v>
      </c>
      <c r="R393" s="566">
        <v>0</v>
      </c>
      <c r="S393" s="208"/>
      <c r="T393" s="566">
        <v>0</v>
      </c>
      <c r="U393" s="566">
        <v>0</v>
      </c>
      <c r="V393" s="566">
        <v>0</v>
      </c>
      <c r="W393" s="566">
        <v>0</v>
      </c>
      <c r="X393" s="566">
        <v>0</v>
      </c>
      <c r="Y393" s="208"/>
      <c r="Z393" s="566">
        <v>0</v>
      </c>
      <c r="AA393" s="566">
        <v>0</v>
      </c>
      <c r="AB393" s="566">
        <v>0</v>
      </c>
      <c r="AC393" s="566">
        <v>0</v>
      </c>
      <c r="AD393" s="566">
        <v>0</v>
      </c>
      <c r="AE393" s="208"/>
      <c r="AF393" s="566">
        <v>0</v>
      </c>
      <c r="AG393" s="566">
        <v>0</v>
      </c>
      <c r="AH393" s="566">
        <v>0</v>
      </c>
      <c r="AI393" s="566">
        <v>0</v>
      </c>
      <c r="AJ393" s="566">
        <v>0</v>
      </c>
      <c r="AK393" s="208"/>
      <c r="AL393" s="566">
        <v>0</v>
      </c>
      <c r="AM393" s="566">
        <v>0</v>
      </c>
      <c r="AN393" s="566">
        <v>0</v>
      </c>
      <c r="AO393" s="566">
        <v>0</v>
      </c>
      <c r="AP393" s="566">
        <v>0</v>
      </c>
      <c r="AQ393" s="208"/>
      <c r="AR393" s="566">
        <v>0</v>
      </c>
      <c r="AS393" s="566">
        <v>0</v>
      </c>
      <c r="AT393" s="566">
        <v>0</v>
      </c>
      <c r="AU393" s="566">
        <v>0</v>
      </c>
      <c r="AV393" s="566">
        <v>0</v>
      </c>
      <c r="AW393" s="208"/>
      <c r="AX393" s="566">
        <v>0</v>
      </c>
      <c r="AY393" s="566">
        <v>0</v>
      </c>
      <c r="AZ393" s="566">
        <v>0</v>
      </c>
      <c r="BA393" s="566">
        <v>0</v>
      </c>
      <c r="BB393" s="566">
        <v>0</v>
      </c>
      <c r="BC393" s="208"/>
      <c r="BD393" s="566">
        <v>0</v>
      </c>
      <c r="BE393" s="566">
        <v>0</v>
      </c>
      <c r="BF393" s="566">
        <v>0</v>
      </c>
      <c r="BG393" s="566">
        <v>0</v>
      </c>
      <c r="BH393" s="566">
        <v>0</v>
      </c>
      <c r="BI393" s="208"/>
      <c r="BJ393" s="566">
        <v>0</v>
      </c>
      <c r="BK393" s="566">
        <v>0</v>
      </c>
      <c r="BL393" s="566">
        <v>0</v>
      </c>
      <c r="BM393" s="566">
        <v>0</v>
      </c>
      <c r="BN393" s="566">
        <v>0</v>
      </c>
      <c r="BO393" s="208"/>
      <c r="BP393" s="566">
        <v>0</v>
      </c>
      <c r="BQ393" s="566">
        <v>0</v>
      </c>
      <c r="BR393" s="566">
        <v>0</v>
      </c>
      <c r="BS393" s="566">
        <v>0</v>
      </c>
      <c r="BT393" s="566">
        <v>0</v>
      </c>
      <c r="BU393" s="208"/>
      <c r="BV393" s="566">
        <v>0</v>
      </c>
      <c r="BW393" s="566">
        <v>0</v>
      </c>
      <c r="BX393" s="566">
        <v>0</v>
      </c>
      <c r="BY393" s="566">
        <v>0</v>
      </c>
      <c r="BZ393" s="566">
        <v>0</v>
      </c>
      <c r="CA393" s="208"/>
      <c r="CB393" s="566">
        <v>0</v>
      </c>
      <c r="CC393" s="566">
        <v>0</v>
      </c>
      <c r="CD393" s="566">
        <v>0</v>
      </c>
      <c r="CE393" s="566">
        <v>0</v>
      </c>
      <c r="CF393" s="566">
        <v>0</v>
      </c>
      <c r="CG393" s="208"/>
      <c r="CH393" s="566">
        <v>0</v>
      </c>
      <c r="CI393" s="566">
        <v>0</v>
      </c>
      <c r="CJ393" s="566">
        <v>0</v>
      </c>
      <c r="CK393" s="566">
        <v>0</v>
      </c>
      <c r="CL393" s="566">
        <v>0</v>
      </c>
      <c r="CM393" s="208"/>
    </row>
    <row r="394" spans="1:91" ht="12.75" customHeight="1" x14ac:dyDescent="0.2">
      <c r="A394" s="562" t="s">
        <v>372</v>
      </c>
      <c r="B394" s="566">
        <v>0</v>
      </c>
      <c r="C394" s="566">
        <v>0</v>
      </c>
      <c r="D394" s="566">
        <v>0</v>
      </c>
      <c r="E394" s="566">
        <v>0</v>
      </c>
      <c r="F394" s="566">
        <v>0</v>
      </c>
      <c r="G394" s="208"/>
      <c r="H394" s="566">
        <v>0</v>
      </c>
      <c r="I394" s="566">
        <v>0</v>
      </c>
      <c r="J394" s="566">
        <v>0</v>
      </c>
      <c r="K394" s="566">
        <v>0</v>
      </c>
      <c r="L394" s="566">
        <v>0</v>
      </c>
      <c r="M394" s="208"/>
      <c r="N394" s="566">
        <v>0</v>
      </c>
      <c r="O394" s="566">
        <v>0</v>
      </c>
      <c r="P394" s="566">
        <v>0</v>
      </c>
      <c r="Q394" s="566">
        <v>0</v>
      </c>
      <c r="R394" s="566">
        <v>0</v>
      </c>
      <c r="S394" s="208"/>
      <c r="T394" s="566">
        <v>0</v>
      </c>
      <c r="U394" s="566">
        <v>0</v>
      </c>
      <c r="V394" s="566">
        <v>0</v>
      </c>
      <c r="W394" s="566">
        <v>0</v>
      </c>
      <c r="X394" s="566">
        <v>0</v>
      </c>
      <c r="Y394" s="208"/>
      <c r="Z394" s="566">
        <v>0</v>
      </c>
      <c r="AA394" s="566">
        <v>0</v>
      </c>
      <c r="AB394" s="566">
        <v>0</v>
      </c>
      <c r="AC394" s="566">
        <v>0</v>
      </c>
      <c r="AD394" s="566">
        <v>0</v>
      </c>
      <c r="AE394" s="208"/>
      <c r="AF394" s="566">
        <v>0</v>
      </c>
      <c r="AG394" s="566">
        <v>0</v>
      </c>
      <c r="AH394" s="566">
        <v>0</v>
      </c>
      <c r="AI394" s="566">
        <v>0</v>
      </c>
      <c r="AJ394" s="566">
        <v>0</v>
      </c>
      <c r="AK394" s="208"/>
      <c r="AL394" s="566">
        <v>0</v>
      </c>
      <c r="AM394" s="566">
        <v>0</v>
      </c>
      <c r="AN394" s="566">
        <v>0</v>
      </c>
      <c r="AO394" s="566">
        <v>0</v>
      </c>
      <c r="AP394" s="566">
        <v>0</v>
      </c>
      <c r="AQ394" s="208"/>
      <c r="AR394" s="566">
        <v>0</v>
      </c>
      <c r="AS394" s="566">
        <v>0</v>
      </c>
      <c r="AT394" s="566">
        <v>0</v>
      </c>
      <c r="AU394" s="566">
        <v>0</v>
      </c>
      <c r="AV394" s="566">
        <v>0</v>
      </c>
      <c r="AW394" s="208"/>
      <c r="AX394" s="566">
        <v>0</v>
      </c>
      <c r="AY394" s="566">
        <v>0</v>
      </c>
      <c r="AZ394" s="566">
        <v>0</v>
      </c>
      <c r="BA394" s="566">
        <v>0</v>
      </c>
      <c r="BB394" s="566">
        <v>0</v>
      </c>
      <c r="BC394" s="208"/>
      <c r="BD394" s="566">
        <v>0</v>
      </c>
      <c r="BE394" s="566">
        <v>0</v>
      </c>
      <c r="BF394" s="566">
        <v>0</v>
      </c>
      <c r="BG394" s="566">
        <v>0</v>
      </c>
      <c r="BH394" s="566">
        <v>0</v>
      </c>
      <c r="BI394" s="208"/>
      <c r="BJ394" s="566">
        <v>0</v>
      </c>
      <c r="BK394" s="566">
        <v>0</v>
      </c>
      <c r="BL394" s="566">
        <v>0</v>
      </c>
      <c r="BM394" s="566">
        <v>0</v>
      </c>
      <c r="BN394" s="566">
        <v>0</v>
      </c>
      <c r="BO394" s="208"/>
      <c r="BP394" s="566">
        <v>0</v>
      </c>
      <c r="BQ394" s="566">
        <v>0</v>
      </c>
      <c r="BR394" s="566">
        <v>0</v>
      </c>
      <c r="BS394" s="566">
        <v>0</v>
      </c>
      <c r="BT394" s="566">
        <v>0</v>
      </c>
      <c r="BU394" s="208"/>
      <c r="BV394" s="566">
        <v>0</v>
      </c>
      <c r="BW394" s="566">
        <v>0</v>
      </c>
      <c r="BX394" s="566">
        <v>0</v>
      </c>
      <c r="BY394" s="566">
        <v>0</v>
      </c>
      <c r="BZ394" s="566">
        <v>0</v>
      </c>
      <c r="CA394" s="208"/>
      <c r="CB394" s="566">
        <v>0</v>
      </c>
      <c r="CC394" s="566">
        <v>0</v>
      </c>
      <c r="CD394" s="566">
        <v>0</v>
      </c>
      <c r="CE394" s="566">
        <v>0</v>
      </c>
      <c r="CF394" s="566">
        <v>0</v>
      </c>
      <c r="CG394" s="208"/>
      <c r="CH394" s="566">
        <v>0</v>
      </c>
      <c r="CI394" s="566">
        <v>0</v>
      </c>
      <c r="CJ394" s="566">
        <v>0</v>
      </c>
      <c r="CK394" s="566">
        <v>0</v>
      </c>
      <c r="CL394" s="566">
        <v>0</v>
      </c>
      <c r="CM394" s="208"/>
    </row>
    <row r="395" spans="1:91" ht="12.75" customHeight="1" x14ac:dyDescent="0.2">
      <c r="A395" s="562" t="s">
        <v>373</v>
      </c>
      <c r="B395" s="566">
        <v>0</v>
      </c>
      <c r="C395" s="566">
        <v>0</v>
      </c>
      <c r="D395" s="566">
        <v>0</v>
      </c>
      <c r="E395" s="566">
        <v>0</v>
      </c>
      <c r="F395" s="566">
        <v>0</v>
      </c>
      <c r="G395" s="208"/>
      <c r="H395" s="566">
        <v>0</v>
      </c>
      <c r="I395" s="566">
        <v>0</v>
      </c>
      <c r="J395" s="566">
        <v>0</v>
      </c>
      <c r="K395" s="566">
        <v>0</v>
      </c>
      <c r="L395" s="566">
        <v>0</v>
      </c>
      <c r="M395" s="208"/>
      <c r="N395" s="566">
        <v>0</v>
      </c>
      <c r="O395" s="566">
        <v>0</v>
      </c>
      <c r="P395" s="566">
        <v>0</v>
      </c>
      <c r="Q395" s="566">
        <v>0</v>
      </c>
      <c r="R395" s="566">
        <v>0</v>
      </c>
      <c r="S395" s="208"/>
      <c r="T395" s="566">
        <v>0</v>
      </c>
      <c r="U395" s="566">
        <v>0</v>
      </c>
      <c r="V395" s="566">
        <v>0</v>
      </c>
      <c r="W395" s="566">
        <v>0</v>
      </c>
      <c r="X395" s="566">
        <v>0</v>
      </c>
      <c r="Y395" s="208"/>
      <c r="Z395" s="566">
        <v>0</v>
      </c>
      <c r="AA395" s="566">
        <v>0</v>
      </c>
      <c r="AB395" s="566">
        <v>0</v>
      </c>
      <c r="AC395" s="566">
        <v>0</v>
      </c>
      <c r="AD395" s="566">
        <v>0</v>
      </c>
      <c r="AE395" s="208"/>
      <c r="AF395" s="566">
        <v>0</v>
      </c>
      <c r="AG395" s="566">
        <v>0</v>
      </c>
      <c r="AH395" s="566">
        <v>0</v>
      </c>
      <c r="AI395" s="566">
        <v>0</v>
      </c>
      <c r="AJ395" s="566">
        <v>0</v>
      </c>
      <c r="AK395" s="208"/>
      <c r="AL395" s="566">
        <v>0</v>
      </c>
      <c r="AM395" s="566">
        <v>0</v>
      </c>
      <c r="AN395" s="566">
        <v>0</v>
      </c>
      <c r="AO395" s="566">
        <v>0</v>
      </c>
      <c r="AP395" s="566">
        <v>0</v>
      </c>
      <c r="AQ395" s="208"/>
      <c r="AR395" s="566">
        <v>0</v>
      </c>
      <c r="AS395" s="566">
        <v>0</v>
      </c>
      <c r="AT395" s="566">
        <v>0</v>
      </c>
      <c r="AU395" s="566">
        <v>0</v>
      </c>
      <c r="AV395" s="566">
        <v>0</v>
      </c>
      <c r="AW395" s="208"/>
      <c r="AX395" s="566">
        <v>0</v>
      </c>
      <c r="AY395" s="566">
        <v>0</v>
      </c>
      <c r="AZ395" s="566">
        <v>0</v>
      </c>
      <c r="BA395" s="566">
        <v>0</v>
      </c>
      <c r="BB395" s="566">
        <v>0</v>
      </c>
      <c r="BC395" s="208"/>
      <c r="BD395" s="566">
        <v>0</v>
      </c>
      <c r="BE395" s="566">
        <v>0</v>
      </c>
      <c r="BF395" s="566">
        <v>0</v>
      </c>
      <c r="BG395" s="566">
        <v>0</v>
      </c>
      <c r="BH395" s="566">
        <v>0</v>
      </c>
      <c r="BI395" s="208"/>
      <c r="BJ395" s="566">
        <v>0</v>
      </c>
      <c r="BK395" s="566">
        <v>0</v>
      </c>
      <c r="BL395" s="566">
        <v>0</v>
      </c>
      <c r="BM395" s="566">
        <v>0</v>
      </c>
      <c r="BN395" s="566">
        <v>0</v>
      </c>
      <c r="BO395" s="208"/>
      <c r="BP395" s="566">
        <v>0</v>
      </c>
      <c r="BQ395" s="566">
        <v>0</v>
      </c>
      <c r="BR395" s="566">
        <v>0</v>
      </c>
      <c r="BS395" s="566">
        <v>0</v>
      </c>
      <c r="BT395" s="566">
        <v>0</v>
      </c>
      <c r="BU395" s="208"/>
      <c r="BV395" s="566">
        <v>0</v>
      </c>
      <c r="BW395" s="566">
        <v>0</v>
      </c>
      <c r="BX395" s="566">
        <v>0</v>
      </c>
      <c r="BY395" s="566">
        <v>0</v>
      </c>
      <c r="BZ395" s="566">
        <v>0</v>
      </c>
      <c r="CA395" s="208"/>
      <c r="CB395" s="566">
        <v>0</v>
      </c>
      <c r="CC395" s="566">
        <v>0</v>
      </c>
      <c r="CD395" s="566">
        <v>0</v>
      </c>
      <c r="CE395" s="566">
        <v>0</v>
      </c>
      <c r="CF395" s="566">
        <v>0</v>
      </c>
      <c r="CG395" s="208"/>
      <c r="CH395" s="566">
        <v>0</v>
      </c>
      <c r="CI395" s="566">
        <v>0</v>
      </c>
      <c r="CJ395" s="566">
        <v>0</v>
      </c>
      <c r="CK395" s="566">
        <v>0</v>
      </c>
      <c r="CL395" s="566">
        <v>0</v>
      </c>
      <c r="CM395" s="208"/>
    </row>
    <row r="396" spans="1:91" ht="12.75" customHeight="1" x14ac:dyDescent="0.2">
      <c r="A396" s="562" t="s">
        <v>374</v>
      </c>
      <c r="B396" s="566">
        <v>0</v>
      </c>
      <c r="C396" s="566">
        <v>0</v>
      </c>
      <c r="D396" s="566">
        <v>0</v>
      </c>
      <c r="E396" s="566">
        <v>0</v>
      </c>
      <c r="F396" s="566">
        <v>0</v>
      </c>
      <c r="G396" s="208"/>
      <c r="H396" s="566">
        <v>0</v>
      </c>
      <c r="I396" s="566">
        <v>0</v>
      </c>
      <c r="J396" s="566">
        <v>0</v>
      </c>
      <c r="K396" s="566">
        <v>0</v>
      </c>
      <c r="L396" s="566">
        <v>0</v>
      </c>
      <c r="M396" s="208"/>
      <c r="N396" s="566">
        <v>0</v>
      </c>
      <c r="O396" s="566">
        <v>0</v>
      </c>
      <c r="P396" s="566">
        <v>0</v>
      </c>
      <c r="Q396" s="566">
        <v>0</v>
      </c>
      <c r="R396" s="566">
        <v>0</v>
      </c>
      <c r="S396" s="208"/>
      <c r="T396" s="566">
        <v>0</v>
      </c>
      <c r="U396" s="566">
        <v>0</v>
      </c>
      <c r="V396" s="566">
        <v>0</v>
      </c>
      <c r="W396" s="566">
        <v>0</v>
      </c>
      <c r="X396" s="566">
        <v>0</v>
      </c>
      <c r="Y396" s="208"/>
      <c r="Z396" s="566">
        <v>0</v>
      </c>
      <c r="AA396" s="566">
        <v>0</v>
      </c>
      <c r="AB396" s="566">
        <v>0</v>
      </c>
      <c r="AC396" s="566">
        <v>0</v>
      </c>
      <c r="AD396" s="566">
        <v>0</v>
      </c>
      <c r="AE396" s="208"/>
      <c r="AF396" s="566">
        <v>0</v>
      </c>
      <c r="AG396" s="566">
        <v>0</v>
      </c>
      <c r="AH396" s="566">
        <v>0</v>
      </c>
      <c r="AI396" s="566">
        <v>0</v>
      </c>
      <c r="AJ396" s="566">
        <v>0</v>
      </c>
      <c r="AK396" s="208"/>
      <c r="AL396" s="566">
        <v>0</v>
      </c>
      <c r="AM396" s="566">
        <v>0</v>
      </c>
      <c r="AN396" s="566">
        <v>0</v>
      </c>
      <c r="AO396" s="566">
        <v>0</v>
      </c>
      <c r="AP396" s="566">
        <v>0</v>
      </c>
      <c r="AQ396" s="208"/>
      <c r="AR396" s="566">
        <v>0</v>
      </c>
      <c r="AS396" s="566">
        <v>0</v>
      </c>
      <c r="AT396" s="566">
        <v>0</v>
      </c>
      <c r="AU396" s="566">
        <v>0</v>
      </c>
      <c r="AV396" s="566">
        <v>0</v>
      </c>
      <c r="AW396" s="208"/>
      <c r="AX396" s="566">
        <v>0</v>
      </c>
      <c r="AY396" s="566">
        <v>0</v>
      </c>
      <c r="AZ396" s="566">
        <v>0</v>
      </c>
      <c r="BA396" s="566">
        <v>0</v>
      </c>
      <c r="BB396" s="566">
        <v>0</v>
      </c>
      <c r="BC396" s="208"/>
      <c r="BD396" s="566">
        <v>0</v>
      </c>
      <c r="BE396" s="566">
        <v>0</v>
      </c>
      <c r="BF396" s="566">
        <v>0</v>
      </c>
      <c r="BG396" s="566">
        <v>0</v>
      </c>
      <c r="BH396" s="566">
        <v>0</v>
      </c>
      <c r="BI396" s="208"/>
      <c r="BJ396" s="566">
        <v>0</v>
      </c>
      <c r="BK396" s="566">
        <v>0</v>
      </c>
      <c r="BL396" s="566">
        <v>0</v>
      </c>
      <c r="BM396" s="566">
        <v>0</v>
      </c>
      <c r="BN396" s="566">
        <v>0</v>
      </c>
      <c r="BO396" s="208"/>
      <c r="BP396" s="566">
        <v>0</v>
      </c>
      <c r="BQ396" s="566">
        <v>0</v>
      </c>
      <c r="BR396" s="566">
        <v>0</v>
      </c>
      <c r="BS396" s="566">
        <v>0</v>
      </c>
      <c r="BT396" s="566">
        <v>0</v>
      </c>
      <c r="BU396" s="208"/>
      <c r="BV396" s="566">
        <v>0</v>
      </c>
      <c r="BW396" s="566">
        <v>0</v>
      </c>
      <c r="BX396" s="566">
        <v>0</v>
      </c>
      <c r="BY396" s="566">
        <v>0</v>
      </c>
      <c r="BZ396" s="566">
        <v>0</v>
      </c>
      <c r="CA396" s="208"/>
      <c r="CB396" s="566">
        <v>0</v>
      </c>
      <c r="CC396" s="566">
        <v>0</v>
      </c>
      <c r="CD396" s="566">
        <v>0</v>
      </c>
      <c r="CE396" s="566">
        <v>0</v>
      </c>
      <c r="CF396" s="566">
        <v>0</v>
      </c>
      <c r="CG396" s="208"/>
      <c r="CH396" s="566">
        <v>0</v>
      </c>
      <c r="CI396" s="566">
        <v>0</v>
      </c>
      <c r="CJ396" s="566">
        <v>0</v>
      </c>
      <c r="CK396" s="566">
        <v>0</v>
      </c>
      <c r="CL396" s="566">
        <v>0</v>
      </c>
      <c r="CM396" s="208"/>
    </row>
    <row r="397" spans="1:91" ht="12.75" customHeight="1" x14ac:dyDescent="0.2">
      <c r="A397" s="562" t="s">
        <v>375</v>
      </c>
      <c r="B397" s="566">
        <v>0</v>
      </c>
      <c r="C397" s="566">
        <v>0</v>
      </c>
      <c r="D397" s="566">
        <v>0</v>
      </c>
      <c r="E397" s="566">
        <v>0</v>
      </c>
      <c r="F397" s="566">
        <v>0</v>
      </c>
      <c r="G397" s="208"/>
      <c r="H397" s="566">
        <v>0</v>
      </c>
      <c r="I397" s="566">
        <v>0</v>
      </c>
      <c r="J397" s="566">
        <v>0</v>
      </c>
      <c r="K397" s="566">
        <v>0</v>
      </c>
      <c r="L397" s="566">
        <v>0</v>
      </c>
      <c r="M397" s="208"/>
      <c r="N397" s="566">
        <v>0</v>
      </c>
      <c r="O397" s="566">
        <v>0</v>
      </c>
      <c r="P397" s="566">
        <v>0</v>
      </c>
      <c r="Q397" s="566">
        <v>0</v>
      </c>
      <c r="R397" s="566">
        <v>0</v>
      </c>
      <c r="S397" s="208"/>
      <c r="T397" s="566">
        <v>0</v>
      </c>
      <c r="U397" s="566">
        <v>0</v>
      </c>
      <c r="V397" s="566">
        <v>0</v>
      </c>
      <c r="W397" s="566">
        <v>0</v>
      </c>
      <c r="X397" s="566">
        <v>0</v>
      </c>
      <c r="Y397" s="208"/>
      <c r="Z397" s="566">
        <v>0</v>
      </c>
      <c r="AA397" s="566">
        <v>0</v>
      </c>
      <c r="AB397" s="566">
        <v>0</v>
      </c>
      <c r="AC397" s="566">
        <v>0</v>
      </c>
      <c r="AD397" s="566">
        <v>0</v>
      </c>
      <c r="AE397" s="208"/>
      <c r="AF397" s="566">
        <v>0</v>
      </c>
      <c r="AG397" s="566">
        <v>0</v>
      </c>
      <c r="AH397" s="566">
        <v>0</v>
      </c>
      <c r="AI397" s="566">
        <v>0</v>
      </c>
      <c r="AJ397" s="566">
        <v>0</v>
      </c>
      <c r="AK397" s="208"/>
      <c r="AL397" s="566">
        <v>0</v>
      </c>
      <c r="AM397" s="566">
        <v>0</v>
      </c>
      <c r="AN397" s="566">
        <v>0</v>
      </c>
      <c r="AO397" s="566">
        <v>0</v>
      </c>
      <c r="AP397" s="566">
        <v>0</v>
      </c>
      <c r="AQ397" s="208"/>
      <c r="AR397" s="566">
        <v>0</v>
      </c>
      <c r="AS397" s="566">
        <v>0</v>
      </c>
      <c r="AT397" s="566">
        <v>0</v>
      </c>
      <c r="AU397" s="566">
        <v>0</v>
      </c>
      <c r="AV397" s="566">
        <v>0</v>
      </c>
      <c r="AW397" s="208"/>
      <c r="AX397" s="566">
        <v>0</v>
      </c>
      <c r="AY397" s="566">
        <v>0</v>
      </c>
      <c r="AZ397" s="566">
        <v>0</v>
      </c>
      <c r="BA397" s="566">
        <v>0</v>
      </c>
      <c r="BB397" s="566">
        <v>0</v>
      </c>
      <c r="BC397" s="208"/>
      <c r="BD397" s="566">
        <v>0</v>
      </c>
      <c r="BE397" s="566">
        <v>0</v>
      </c>
      <c r="BF397" s="566">
        <v>0</v>
      </c>
      <c r="BG397" s="566">
        <v>0</v>
      </c>
      <c r="BH397" s="566">
        <v>0</v>
      </c>
      <c r="BI397" s="208"/>
      <c r="BJ397" s="566">
        <v>0</v>
      </c>
      <c r="BK397" s="566">
        <v>0</v>
      </c>
      <c r="BL397" s="566">
        <v>0</v>
      </c>
      <c r="BM397" s="566">
        <v>0</v>
      </c>
      <c r="BN397" s="566">
        <v>0</v>
      </c>
      <c r="BO397" s="208"/>
      <c r="BP397" s="566">
        <v>0</v>
      </c>
      <c r="BQ397" s="566">
        <v>0</v>
      </c>
      <c r="BR397" s="566">
        <v>0</v>
      </c>
      <c r="BS397" s="566">
        <v>0</v>
      </c>
      <c r="BT397" s="566">
        <v>0</v>
      </c>
      <c r="BU397" s="208"/>
      <c r="BV397" s="566">
        <v>0</v>
      </c>
      <c r="BW397" s="566">
        <v>0</v>
      </c>
      <c r="BX397" s="566">
        <v>0</v>
      </c>
      <c r="BY397" s="566">
        <v>0</v>
      </c>
      <c r="BZ397" s="566">
        <v>0</v>
      </c>
      <c r="CA397" s="208"/>
      <c r="CB397" s="566">
        <v>0</v>
      </c>
      <c r="CC397" s="566">
        <v>0</v>
      </c>
      <c r="CD397" s="566">
        <v>0</v>
      </c>
      <c r="CE397" s="566">
        <v>0</v>
      </c>
      <c r="CF397" s="566">
        <v>0</v>
      </c>
      <c r="CG397" s="208"/>
      <c r="CH397" s="566">
        <v>0</v>
      </c>
      <c r="CI397" s="566">
        <v>0</v>
      </c>
      <c r="CJ397" s="566">
        <v>0</v>
      </c>
      <c r="CK397" s="566">
        <v>0</v>
      </c>
      <c r="CL397" s="566">
        <v>0</v>
      </c>
      <c r="CM397" s="208"/>
    </row>
    <row r="398" spans="1:91" ht="12.75" customHeight="1" x14ac:dyDescent="0.2">
      <c r="A398" s="562" t="s">
        <v>376</v>
      </c>
      <c r="B398" s="567">
        <v>0.70231786871450241</v>
      </c>
      <c r="C398" s="566">
        <v>0</v>
      </c>
      <c r="D398" s="566">
        <v>0</v>
      </c>
      <c r="E398" s="566">
        <v>0</v>
      </c>
      <c r="F398" s="566">
        <v>0</v>
      </c>
      <c r="G398" s="208"/>
      <c r="H398" s="567">
        <v>0.61429413861343507</v>
      </c>
      <c r="I398" s="566">
        <v>0</v>
      </c>
      <c r="J398" s="566">
        <v>0</v>
      </c>
      <c r="K398" s="566">
        <v>0</v>
      </c>
      <c r="L398" s="566">
        <v>0</v>
      </c>
      <c r="M398" s="208"/>
      <c r="N398" s="572">
        <v>6.5853910782770003E-2</v>
      </c>
      <c r="O398" s="591">
        <f>N398</f>
        <v>6.5853910782770003E-2</v>
      </c>
      <c r="P398" s="591">
        <f t="shared" ref="P398:R398" si="20">O398</f>
        <v>6.5853910782770003E-2</v>
      </c>
      <c r="Q398" s="591">
        <f t="shared" si="20"/>
        <v>6.5853910782770003E-2</v>
      </c>
      <c r="R398" s="591">
        <f t="shared" si="20"/>
        <v>6.5853910782770003E-2</v>
      </c>
      <c r="S398" s="573"/>
      <c r="T398" s="572">
        <v>6.5515391733157319E-2</v>
      </c>
      <c r="U398" s="591">
        <f>T398</f>
        <v>6.5515391733157319E-2</v>
      </c>
      <c r="V398" s="591">
        <f t="shared" ref="V398:X398" si="21">U398</f>
        <v>6.5515391733157319E-2</v>
      </c>
      <c r="W398" s="591">
        <f t="shared" si="21"/>
        <v>6.5515391733157319E-2</v>
      </c>
      <c r="X398" s="591">
        <f t="shared" si="21"/>
        <v>6.5515391733157319E-2</v>
      </c>
      <c r="Y398" s="573"/>
      <c r="Z398" s="572">
        <v>6.4964609821136193E-2</v>
      </c>
      <c r="AA398" s="591">
        <f>Z398</f>
        <v>6.4964609821136193E-2</v>
      </c>
      <c r="AB398" s="591">
        <f t="shared" ref="AB398:AD398" si="22">AA398</f>
        <v>6.4964609821136193E-2</v>
      </c>
      <c r="AC398" s="591">
        <f t="shared" si="22"/>
        <v>6.4964609821136193E-2</v>
      </c>
      <c r="AD398" s="591">
        <f t="shared" si="22"/>
        <v>6.4964609821136193E-2</v>
      </c>
      <c r="AE398" s="573"/>
      <c r="AF398" s="572">
        <v>6.5385642889091988E-2</v>
      </c>
      <c r="AG398" s="591">
        <f>AF398</f>
        <v>6.5385642889091988E-2</v>
      </c>
      <c r="AH398" s="591">
        <f t="shared" ref="AH398:AJ398" si="23">AG398</f>
        <v>6.5385642889091988E-2</v>
      </c>
      <c r="AI398" s="591">
        <f t="shared" si="23"/>
        <v>6.5385642889091988E-2</v>
      </c>
      <c r="AJ398" s="591">
        <f t="shared" si="23"/>
        <v>6.5385642889091988E-2</v>
      </c>
      <c r="AK398" s="208"/>
      <c r="AL398" s="566">
        <v>0</v>
      </c>
      <c r="AM398" s="566">
        <v>0</v>
      </c>
      <c r="AN398" s="566">
        <v>0</v>
      </c>
      <c r="AO398" s="566">
        <v>0</v>
      </c>
      <c r="AP398" s="566">
        <v>0</v>
      </c>
      <c r="AQ398" s="208"/>
      <c r="AR398" s="566">
        <v>0</v>
      </c>
      <c r="AS398" s="566">
        <v>0</v>
      </c>
      <c r="AT398" s="566">
        <v>0</v>
      </c>
      <c r="AU398" s="566">
        <v>0</v>
      </c>
      <c r="AV398" s="566">
        <v>0</v>
      </c>
      <c r="AW398" s="208"/>
      <c r="AX398" s="566">
        <v>0</v>
      </c>
      <c r="AY398" s="566">
        <v>0</v>
      </c>
      <c r="AZ398" s="566">
        <v>0</v>
      </c>
      <c r="BA398" s="566">
        <v>0</v>
      </c>
      <c r="BB398" s="566">
        <v>0</v>
      </c>
      <c r="BC398" s="208"/>
      <c r="BD398" s="566">
        <v>0</v>
      </c>
      <c r="BE398" s="566">
        <v>0</v>
      </c>
      <c r="BF398" s="566">
        <v>0</v>
      </c>
      <c r="BG398" s="566">
        <v>0</v>
      </c>
      <c r="BH398" s="566">
        <v>0</v>
      </c>
      <c r="BI398" s="208"/>
      <c r="BJ398" s="566">
        <v>0</v>
      </c>
      <c r="BK398" s="566">
        <v>0</v>
      </c>
      <c r="BL398" s="566">
        <v>0</v>
      </c>
      <c r="BM398" s="566">
        <v>0</v>
      </c>
      <c r="BN398" s="566">
        <v>0</v>
      </c>
      <c r="BO398" s="208"/>
      <c r="BP398" s="566">
        <v>0</v>
      </c>
      <c r="BQ398" s="566">
        <v>0</v>
      </c>
      <c r="BR398" s="566">
        <v>0</v>
      </c>
      <c r="BS398" s="566">
        <v>0</v>
      </c>
      <c r="BT398" s="566">
        <v>0</v>
      </c>
      <c r="BU398" s="208"/>
      <c r="BV398" s="566">
        <v>0</v>
      </c>
      <c r="BW398" s="566">
        <v>0</v>
      </c>
      <c r="BX398" s="566">
        <v>0</v>
      </c>
      <c r="BY398" s="566">
        <v>0</v>
      </c>
      <c r="BZ398" s="566">
        <v>0</v>
      </c>
      <c r="CA398" s="208"/>
      <c r="CB398" s="566">
        <v>0</v>
      </c>
      <c r="CC398" s="566">
        <v>0</v>
      </c>
      <c r="CD398" s="566">
        <v>0</v>
      </c>
      <c r="CE398" s="566">
        <v>0</v>
      </c>
      <c r="CF398" s="566">
        <v>0</v>
      </c>
      <c r="CG398" s="208"/>
      <c r="CH398" s="566">
        <v>0</v>
      </c>
      <c r="CI398" s="566">
        <v>0</v>
      </c>
      <c r="CJ398" s="566">
        <v>0</v>
      </c>
      <c r="CK398" s="566">
        <v>0</v>
      </c>
      <c r="CL398" s="566">
        <v>0</v>
      </c>
      <c r="CM398" s="208"/>
    </row>
    <row r="399" spans="1:91" ht="12.75" customHeight="1" x14ac:dyDescent="0.2">
      <c r="A399" s="562" t="s">
        <v>377</v>
      </c>
      <c r="B399" s="566">
        <v>0</v>
      </c>
      <c r="C399" s="566">
        <v>0</v>
      </c>
      <c r="D399" s="566">
        <v>0</v>
      </c>
      <c r="E399" s="566">
        <v>0</v>
      </c>
      <c r="F399" s="566">
        <v>0</v>
      </c>
      <c r="G399" s="208"/>
      <c r="H399" s="566">
        <v>0</v>
      </c>
      <c r="I399" s="566">
        <v>0</v>
      </c>
      <c r="J399" s="566">
        <v>0</v>
      </c>
      <c r="K399" s="566">
        <v>0</v>
      </c>
      <c r="L399" s="566">
        <v>0</v>
      </c>
      <c r="M399" s="208"/>
      <c r="N399" s="566">
        <v>0</v>
      </c>
      <c r="O399" s="566">
        <v>0</v>
      </c>
      <c r="P399" s="566">
        <v>0</v>
      </c>
      <c r="Q399" s="566">
        <v>0</v>
      </c>
      <c r="R399" s="566">
        <v>0</v>
      </c>
      <c r="S399" s="208"/>
      <c r="T399" s="566">
        <v>0</v>
      </c>
      <c r="U399" s="566">
        <v>0</v>
      </c>
      <c r="V399" s="566">
        <v>0</v>
      </c>
      <c r="W399" s="566">
        <v>0</v>
      </c>
      <c r="X399" s="566">
        <v>0</v>
      </c>
      <c r="Y399" s="208"/>
      <c r="Z399" s="566">
        <v>0</v>
      </c>
      <c r="AA399" s="566">
        <v>0</v>
      </c>
      <c r="AB399" s="566">
        <v>0</v>
      </c>
      <c r="AC399" s="566">
        <v>0</v>
      </c>
      <c r="AD399" s="566">
        <v>0</v>
      </c>
      <c r="AE399" s="208"/>
      <c r="AF399" s="566">
        <v>0</v>
      </c>
      <c r="AG399" s="566">
        <v>0</v>
      </c>
      <c r="AH399" s="566">
        <v>0</v>
      </c>
      <c r="AI399" s="566">
        <v>0</v>
      </c>
      <c r="AJ399" s="566">
        <v>0</v>
      </c>
      <c r="AK399" s="208"/>
      <c r="AL399" s="566">
        <v>0</v>
      </c>
      <c r="AM399" s="566">
        <v>0</v>
      </c>
      <c r="AN399" s="566">
        <v>0</v>
      </c>
      <c r="AO399" s="566">
        <v>0</v>
      </c>
      <c r="AP399" s="566">
        <v>0</v>
      </c>
      <c r="AQ399" s="208"/>
      <c r="AR399" s="566">
        <v>0</v>
      </c>
      <c r="AS399" s="566">
        <v>0</v>
      </c>
      <c r="AT399" s="566">
        <v>0</v>
      </c>
      <c r="AU399" s="566">
        <v>0</v>
      </c>
      <c r="AV399" s="566">
        <v>0</v>
      </c>
      <c r="AW399" s="208"/>
      <c r="AX399" s="566">
        <v>0</v>
      </c>
      <c r="AY399" s="566">
        <v>0</v>
      </c>
      <c r="AZ399" s="566">
        <v>0</v>
      </c>
      <c r="BA399" s="566">
        <v>0</v>
      </c>
      <c r="BB399" s="566">
        <v>0</v>
      </c>
      <c r="BC399" s="208"/>
      <c r="BD399" s="566">
        <v>0</v>
      </c>
      <c r="BE399" s="566">
        <v>0</v>
      </c>
      <c r="BF399" s="566">
        <v>0</v>
      </c>
      <c r="BG399" s="566">
        <v>0</v>
      </c>
      <c r="BH399" s="566">
        <v>0</v>
      </c>
      <c r="BI399" s="208"/>
      <c r="BJ399" s="566">
        <v>0</v>
      </c>
      <c r="BK399" s="566">
        <v>0</v>
      </c>
      <c r="BL399" s="566">
        <v>0</v>
      </c>
      <c r="BM399" s="566">
        <v>0</v>
      </c>
      <c r="BN399" s="566">
        <v>0</v>
      </c>
      <c r="BO399" s="208"/>
      <c r="BP399" s="566">
        <v>0</v>
      </c>
      <c r="BQ399" s="566">
        <v>0</v>
      </c>
      <c r="BR399" s="566">
        <v>0</v>
      </c>
      <c r="BS399" s="566">
        <v>0</v>
      </c>
      <c r="BT399" s="566">
        <v>0</v>
      </c>
      <c r="BU399" s="208"/>
      <c r="BV399" s="566">
        <v>0</v>
      </c>
      <c r="BW399" s="566">
        <v>0</v>
      </c>
      <c r="BX399" s="566">
        <v>0</v>
      </c>
      <c r="BY399" s="566">
        <v>0</v>
      </c>
      <c r="BZ399" s="566">
        <v>0</v>
      </c>
      <c r="CA399" s="208"/>
      <c r="CB399" s="566">
        <v>0</v>
      </c>
      <c r="CC399" s="566">
        <v>0</v>
      </c>
      <c r="CD399" s="566">
        <v>0</v>
      </c>
      <c r="CE399" s="566">
        <v>0</v>
      </c>
      <c r="CF399" s="566">
        <v>0</v>
      </c>
      <c r="CG399" s="208"/>
      <c r="CH399" s="566">
        <v>0</v>
      </c>
      <c r="CI399" s="566">
        <v>0</v>
      </c>
      <c r="CJ399" s="566">
        <v>0</v>
      </c>
      <c r="CK399" s="566">
        <v>0</v>
      </c>
      <c r="CL399" s="566">
        <v>0</v>
      </c>
      <c r="CM399" s="208"/>
    </row>
    <row r="400" spans="1:91" ht="12.75" customHeight="1" x14ac:dyDescent="0.2">
      <c r="A400" s="562" t="s">
        <v>378</v>
      </c>
      <c r="B400" s="566">
        <v>0</v>
      </c>
      <c r="C400" s="566">
        <v>0</v>
      </c>
      <c r="D400" s="566">
        <v>0</v>
      </c>
      <c r="E400" s="566">
        <v>0</v>
      </c>
      <c r="F400" s="566">
        <v>0</v>
      </c>
      <c r="G400" s="208"/>
      <c r="H400" s="566">
        <v>0</v>
      </c>
      <c r="I400" s="566">
        <v>0</v>
      </c>
      <c r="J400" s="566">
        <v>0</v>
      </c>
      <c r="K400" s="566">
        <v>0</v>
      </c>
      <c r="L400" s="566">
        <v>0</v>
      </c>
      <c r="M400" s="208"/>
      <c r="N400" s="566">
        <v>0</v>
      </c>
      <c r="O400" s="566">
        <v>0</v>
      </c>
      <c r="P400" s="566">
        <v>0</v>
      </c>
      <c r="Q400" s="566">
        <v>0</v>
      </c>
      <c r="R400" s="566">
        <v>0</v>
      </c>
      <c r="S400" s="208"/>
      <c r="T400" s="566">
        <v>0</v>
      </c>
      <c r="U400" s="566">
        <v>0</v>
      </c>
      <c r="V400" s="566">
        <v>0</v>
      </c>
      <c r="W400" s="566">
        <v>0</v>
      </c>
      <c r="X400" s="566">
        <v>0</v>
      </c>
      <c r="Y400" s="208"/>
      <c r="Z400" s="566">
        <v>0</v>
      </c>
      <c r="AA400" s="566">
        <v>0</v>
      </c>
      <c r="AB400" s="566">
        <v>0</v>
      </c>
      <c r="AC400" s="566">
        <v>0</v>
      </c>
      <c r="AD400" s="566">
        <v>0</v>
      </c>
      <c r="AE400" s="208"/>
      <c r="AF400" s="566">
        <v>0</v>
      </c>
      <c r="AG400" s="566">
        <v>0</v>
      </c>
      <c r="AH400" s="566">
        <v>0</v>
      </c>
      <c r="AI400" s="566">
        <v>0</v>
      </c>
      <c r="AJ400" s="566">
        <v>0</v>
      </c>
      <c r="AK400" s="208"/>
      <c r="AL400" s="566">
        <v>0</v>
      </c>
      <c r="AM400" s="566">
        <v>0</v>
      </c>
      <c r="AN400" s="566">
        <v>0</v>
      </c>
      <c r="AO400" s="566">
        <v>0</v>
      </c>
      <c r="AP400" s="566">
        <v>0</v>
      </c>
      <c r="AQ400" s="208"/>
      <c r="AR400" s="566">
        <v>0</v>
      </c>
      <c r="AS400" s="566">
        <v>0</v>
      </c>
      <c r="AT400" s="566">
        <v>0</v>
      </c>
      <c r="AU400" s="566">
        <v>0</v>
      </c>
      <c r="AV400" s="566">
        <v>0</v>
      </c>
      <c r="AW400" s="208"/>
      <c r="AX400" s="566">
        <v>0</v>
      </c>
      <c r="AY400" s="566">
        <v>0</v>
      </c>
      <c r="AZ400" s="566">
        <v>0</v>
      </c>
      <c r="BA400" s="566">
        <v>0</v>
      </c>
      <c r="BB400" s="566">
        <v>0</v>
      </c>
      <c r="BC400" s="208"/>
      <c r="BD400" s="566">
        <v>0</v>
      </c>
      <c r="BE400" s="566">
        <v>0</v>
      </c>
      <c r="BF400" s="566">
        <v>0</v>
      </c>
      <c r="BG400" s="566">
        <v>0</v>
      </c>
      <c r="BH400" s="566">
        <v>0</v>
      </c>
      <c r="BI400" s="208"/>
      <c r="BJ400" s="566">
        <v>0</v>
      </c>
      <c r="BK400" s="566">
        <v>0</v>
      </c>
      <c r="BL400" s="566">
        <v>0</v>
      </c>
      <c r="BM400" s="566">
        <v>0</v>
      </c>
      <c r="BN400" s="566">
        <v>0</v>
      </c>
      <c r="BO400" s="208"/>
      <c r="BP400" s="566">
        <v>0</v>
      </c>
      <c r="BQ400" s="566">
        <v>0</v>
      </c>
      <c r="BR400" s="566">
        <v>0</v>
      </c>
      <c r="BS400" s="566">
        <v>0</v>
      </c>
      <c r="BT400" s="566">
        <v>0</v>
      </c>
      <c r="BU400" s="208"/>
      <c r="BV400" s="566">
        <v>0</v>
      </c>
      <c r="BW400" s="566">
        <v>0</v>
      </c>
      <c r="BX400" s="566">
        <v>0</v>
      </c>
      <c r="BY400" s="566">
        <v>0</v>
      </c>
      <c r="BZ400" s="566">
        <v>0</v>
      </c>
      <c r="CA400" s="208"/>
      <c r="CB400" s="566">
        <v>0</v>
      </c>
      <c r="CC400" s="566">
        <v>0</v>
      </c>
      <c r="CD400" s="566">
        <v>0</v>
      </c>
      <c r="CE400" s="566">
        <v>0</v>
      </c>
      <c r="CF400" s="566">
        <v>0</v>
      </c>
      <c r="CG400" s="208"/>
      <c r="CH400" s="566">
        <v>0</v>
      </c>
      <c r="CI400" s="566">
        <v>0</v>
      </c>
      <c r="CJ400" s="566">
        <v>0</v>
      </c>
      <c r="CK400" s="566">
        <v>0</v>
      </c>
      <c r="CL400" s="566">
        <v>0</v>
      </c>
      <c r="CM400" s="208"/>
    </row>
    <row r="401" spans="1:91" ht="12.75" customHeight="1" x14ac:dyDescent="0.2">
      <c r="A401" s="562" t="s">
        <v>379</v>
      </c>
      <c r="B401" s="566">
        <v>0</v>
      </c>
      <c r="C401" s="566">
        <v>0</v>
      </c>
      <c r="D401" s="566">
        <v>0</v>
      </c>
      <c r="E401" s="566">
        <v>0</v>
      </c>
      <c r="F401" s="566">
        <v>0</v>
      </c>
      <c r="G401" s="208"/>
      <c r="H401" s="566">
        <v>0</v>
      </c>
      <c r="I401" s="566">
        <v>0</v>
      </c>
      <c r="J401" s="566">
        <v>0</v>
      </c>
      <c r="K401" s="566">
        <v>0</v>
      </c>
      <c r="L401" s="566">
        <v>0</v>
      </c>
      <c r="M401" s="208"/>
      <c r="N401" s="566">
        <v>0</v>
      </c>
      <c r="O401" s="566">
        <v>0</v>
      </c>
      <c r="P401" s="566">
        <v>0</v>
      </c>
      <c r="Q401" s="566">
        <v>0</v>
      </c>
      <c r="R401" s="566">
        <v>0</v>
      </c>
      <c r="S401" s="208"/>
      <c r="T401" s="566">
        <v>0</v>
      </c>
      <c r="U401" s="566">
        <v>0</v>
      </c>
      <c r="V401" s="566">
        <v>0</v>
      </c>
      <c r="W401" s="566">
        <v>0</v>
      </c>
      <c r="X401" s="566">
        <v>0</v>
      </c>
      <c r="Y401" s="208"/>
      <c r="Z401" s="566">
        <v>0</v>
      </c>
      <c r="AA401" s="566">
        <v>0</v>
      </c>
      <c r="AB401" s="566">
        <v>0</v>
      </c>
      <c r="AC401" s="566">
        <v>0</v>
      </c>
      <c r="AD401" s="566">
        <v>0</v>
      </c>
      <c r="AE401" s="208"/>
      <c r="AF401" s="566">
        <v>0</v>
      </c>
      <c r="AG401" s="566">
        <v>0</v>
      </c>
      <c r="AH401" s="566">
        <v>0</v>
      </c>
      <c r="AI401" s="566">
        <v>0</v>
      </c>
      <c r="AJ401" s="566">
        <v>0</v>
      </c>
      <c r="AK401" s="208"/>
      <c r="AL401" s="566">
        <v>0</v>
      </c>
      <c r="AM401" s="566">
        <v>0</v>
      </c>
      <c r="AN401" s="566">
        <v>0</v>
      </c>
      <c r="AO401" s="566">
        <v>0</v>
      </c>
      <c r="AP401" s="566">
        <v>0</v>
      </c>
      <c r="AQ401" s="208"/>
      <c r="AR401" s="566">
        <v>0</v>
      </c>
      <c r="AS401" s="566">
        <v>0</v>
      </c>
      <c r="AT401" s="566">
        <v>0</v>
      </c>
      <c r="AU401" s="566">
        <v>0</v>
      </c>
      <c r="AV401" s="566">
        <v>0</v>
      </c>
      <c r="AW401" s="208"/>
      <c r="AX401" s="566">
        <v>0</v>
      </c>
      <c r="AY401" s="566">
        <v>0</v>
      </c>
      <c r="AZ401" s="566">
        <v>0</v>
      </c>
      <c r="BA401" s="566">
        <v>0</v>
      </c>
      <c r="BB401" s="566">
        <v>0</v>
      </c>
      <c r="BC401" s="208"/>
      <c r="BD401" s="566">
        <v>0</v>
      </c>
      <c r="BE401" s="566">
        <v>0</v>
      </c>
      <c r="BF401" s="566">
        <v>0</v>
      </c>
      <c r="BG401" s="566">
        <v>0</v>
      </c>
      <c r="BH401" s="566">
        <v>0</v>
      </c>
      <c r="BI401" s="208"/>
      <c r="BJ401" s="566">
        <v>0</v>
      </c>
      <c r="BK401" s="566">
        <v>0</v>
      </c>
      <c r="BL401" s="566">
        <v>0</v>
      </c>
      <c r="BM401" s="566">
        <v>0</v>
      </c>
      <c r="BN401" s="566">
        <v>0</v>
      </c>
      <c r="BO401" s="208"/>
      <c r="BP401" s="566">
        <v>0</v>
      </c>
      <c r="BQ401" s="566">
        <v>0</v>
      </c>
      <c r="BR401" s="566">
        <v>0</v>
      </c>
      <c r="BS401" s="566">
        <v>0</v>
      </c>
      <c r="BT401" s="566">
        <v>0</v>
      </c>
      <c r="BU401" s="208"/>
      <c r="BV401" s="566">
        <v>0</v>
      </c>
      <c r="BW401" s="566">
        <v>0</v>
      </c>
      <c r="BX401" s="566">
        <v>0</v>
      </c>
      <c r="BY401" s="566">
        <v>0</v>
      </c>
      <c r="BZ401" s="566">
        <v>0</v>
      </c>
      <c r="CA401" s="208"/>
      <c r="CB401" s="566">
        <v>0</v>
      </c>
      <c r="CC401" s="566">
        <v>0</v>
      </c>
      <c r="CD401" s="566">
        <v>0</v>
      </c>
      <c r="CE401" s="566">
        <v>0</v>
      </c>
      <c r="CF401" s="566">
        <v>0</v>
      </c>
      <c r="CG401" s="208"/>
      <c r="CH401" s="566">
        <v>0</v>
      </c>
      <c r="CI401" s="566">
        <v>0</v>
      </c>
      <c r="CJ401" s="566">
        <v>0</v>
      </c>
      <c r="CK401" s="566">
        <v>0</v>
      </c>
      <c r="CL401" s="566">
        <v>0</v>
      </c>
      <c r="CM401" s="208"/>
    </row>
    <row r="402" spans="1:91" ht="12.75" customHeight="1" x14ac:dyDescent="0.2">
      <c r="A402" s="562" t="s">
        <v>380</v>
      </c>
      <c r="B402" s="566">
        <v>0</v>
      </c>
      <c r="C402" s="566">
        <v>0</v>
      </c>
      <c r="D402" s="566">
        <v>0</v>
      </c>
      <c r="E402" s="566">
        <v>0</v>
      </c>
      <c r="F402" s="566">
        <v>0</v>
      </c>
      <c r="G402" s="208"/>
      <c r="H402" s="566">
        <v>0</v>
      </c>
      <c r="I402" s="566">
        <v>0</v>
      </c>
      <c r="J402" s="566">
        <v>0</v>
      </c>
      <c r="K402" s="566">
        <v>0</v>
      </c>
      <c r="L402" s="566">
        <v>0</v>
      </c>
      <c r="M402" s="208"/>
      <c r="N402" s="566">
        <v>0</v>
      </c>
      <c r="O402" s="566">
        <v>0</v>
      </c>
      <c r="P402" s="566">
        <v>0</v>
      </c>
      <c r="Q402" s="566">
        <v>0</v>
      </c>
      <c r="R402" s="566">
        <v>0</v>
      </c>
      <c r="S402" s="208"/>
      <c r="T402" s="566">
        <v>0</v>
      </c>
      <c r="U402" s="566">
        <v>0</v>
      </c>
      <c r="V402" s="566">
        <v>0</v>
      </c>
      <c r="W402" s="566">
        <v>0</v>
      </c>
      <c r="X402" s="566">
        <v>0</v>
      </c>
      <c r="Y402" s="208"/>
      <c r="Z402" s="566">
        <v>0</v>
      </c>
      <c r="AA402" s="566">
        <v>0</v>
      </c>
      <c r="AB402" s="566">
        <v>0</v>
      </c>
      <c r="AC402" s="566">
        <v>0</v>
      </c>
      <c r="AD402" s="566">
        <v>0</v>
      </c>
      <c r="AE402" s="208"/>
      <c r="AF402" s="566">
        <v>0</v>
      </c>
      <c r="AG402" s="566">
        <v>0</v>
      </c>
      <c r="AH402" s="566">
        <v>0</v>
      </c>
      <c r="AI402" s="566">
        <v>0</v>
      </c>
      <c r="AJ402" s="566">
        <v>0</v>
      </c>
      <c r="AK402" s="208"/>
      <c r="AL402" s="566">
        <v>0</v>
      </c>
      <c r="AM402" s="566">
        <v>0</v>
      </c>
      <c r="AN402" s="566">
        <v>0</v>
      </c>
      <c r="AO402" s="566">
        <v>0</v>
      </c>
      <c r="AP402" s="566">
        <v>0</v>
      </c>
      <c r="AQ402" s="208"/>
      <c r="AR402" s="566">
        <v>0</v>
      </c>
      <c r="AS402" s="566">
        <v>0</v>
      </c>
      <c r="AT402" s="566">
        <v>0</v>
      </c>
      <c r="AU402" s="566">
        <v>0</v>
      </c>
      <c r="AV402" s="566">
        <v>0</v>
      </c>
      <c r="AW402" s="208"/>
      <c r="AX402" s="566">
        <v>0</v>
      </c>
      <c r="AY402" s="566">
        <v>0</v>
      </c>
      <c r="AZ402" s="566">
        <v>0</v>
      </c>
      <c r="BA402" s="566">
        <v>0</v>
      </c>
      <c r="BB402" s="566">
        <v>0</v>
      </c>
      <c r="BC402" s="208"/>
      <c r="BD402" s="566">
        <v>0</v>
      </c>
      <c r="BE402" s="566">
        <v>0</v>
      </c>
      <c r="BF402" s="566">
        <v>0</v>
      </c>
      <c r="BG402" s="566">
        <v>0</v>
      </c>
      <c r="BH402" s="566">
        <v>0</v>
      </c>
      <c r="BI402" s="208"/>
      <c r="BJ402" s="566">
        <v>0</v>
      </c>
      <c r="BK402" s="566">
        <v>0</v>
      </c>
      <c r="BL402" s="566">
        <v>0</v>
      </c>
      <c r="BM402" s="566">
        <v>0</v>
      </c>
      <c r="BN402" s="566">
        <v>0</v>
      </c>
      <c r="BO402" s="208"/>
      <c r="BP402" s="566">
        <v>0</v>
      </c>
      <c r="BQ402" s="566">
        <v>0</v>
      </c>
      <c r="BR402" s="566">
        <v>0</v>
      </c>
      <c r="BS402" s="566">
        <v>0</v>
      </c>
      <c r="BT402" s="566">
        <v>0</v>
      </c>
      <c r="BU402" s="208"/>
      <c r="BV402" s="566">
        <v>0</v>
      </c>
      <c r="BW402" s="566">
        <v>0</v>
      </c>
      <c r="BX402" s="566">
        <v>0</v>
      </c>
      <c r="BY402" s="566">
        <v>0</v>
      </c>
      <c r="BZ402" s="566">
        <v>0</v>
      </c>
      <c r="CA402" s="208"/>
      <c r="CB402" s="566">
        <v>0</v>
      </c>
      <c r="CC402" s="566">
        <v>0</v>
      </c>
      <c r="CD402" s="566">
        <v>0</v>
      </c>
      <c r="CE402" s="566">
        <v>0</v>
      </c>
      <c r="CF402" s="566">
        <v>0</v>
      </c>
      <c r="CG402" s="208"/>
      <c r="CH402" s="566">
        <v>0</v>
      </c>
      <c r="CI402" s="566">
        <v>0</v>
      </c>
      <c r="CJ402" s="566">
        <v>0</v>
      </c>
      <c r="CK402" s="566">
        <v>0</v>
      </c>
      <c r="CL402" s="566">
        <v>0</v>
      </c>
      <c r="CM402" s="208"/>
    </row>
    <row r="403" spans="1:91" ht="12.75" customHeight="1" x14ac:dyDescent="0.2">
      <c r="A403" s="562" t="s">
        <v>381</v>
      </c>
      <c r="B403" s="566">
        <v>0</v>
      </c>
      <c r="C403" s="566">
        <v>0</v>
      </c>
      <c r="D403" s="566">
        <v>0</v>
      </c>
      <c r="E403" s="566">
        <v>0</v>
      </c>
      <c r="F403" s="566">
        <v>0</v>
      </c>
      <c r="G403" s="208"/>
      <c r="H403" s="566">
        <v>0</v>
      </c>
      <c r="I403" s="566">
        <v>0</v>
      </c>
      <c r="J403" s="566">
        <v>0</v>
      </c>
      <c r="K403" s="566">
        <v>0</v>
      </c>
      <c r="L403" s="566">
        <v>0</v>
      </c>
      <c r="M403" s="208"/>
      <c r="N403" s="566">
        <v>0</v>
      </c>
      <c r="O403" s="566">
        <v>0</v>
      </c>
      <c r="P403" s="566">
        <v>0</v>
      </c>
      <c r="Q403" s="566">
        <v>0</v>
      </c>
      <c r="R403" s="566">
        <v>0</v>
      </c>
      <c r="S403" s="208"/>
      <c r="T403" s="566">
        <v>0</v>
      </c>
      <c r="U403" s="566">
        <v>0</v>
      </c>
      <c r="V403" s="566">
        <v>0</v>
      </c>
      <c r="W403" s="566">
        <v>0</v>
      </c>
      <c r="X403" s="566">
        <v>0</v>
      </c>
      <c r="Y403" s="208"/>
      <c r="Z403" s="566">
        <v>0</v>
      </c>
      <c r="AA403" s="566">
        <v>0</v>
      </c>
      <c r="AB403" s="566">
        <v>0</v>
      </c>
      <c r="AC403" s="566">
        <v>0</v>
      </c>
      <c r="AD403" s="566">
        <v>0</v>
      </c>
      <c r="AE403" s="208"/>
      <c r="AF403" s="566">
        <v>0</v>
      </c>
      <c r="AG403" s="566">
        <v>0</v>
      </c>
      <c r="AH403" s="566">
        <v>0</v>
      </c>
      <c r="AI403" s="566">
        <v>0</v>
      </c>
      <c r="AJ403" s="566">
        <v>0</v>
      </c>
      <c r="AK403" s="208"/>
      <c r="AL403" s="566">
        <v>0</v>
      </c>
      <c r="AM403" s="566">
        <v>0</v>
      </c>
      <c r="AN403" s="566">
        <v>0</v>
      </c>
      <c r="AO403" s="566">
        <v>0</v>
      </c>
      <c r="AP403" s="566">
        <v>0</v>
      </c>
      <c r="AQ403" s="208"/>
      <c r="AR403" s="566">
        <v>0</v>
      </c>
      <c r="AS403" s="566">
        <v>0</v>
      </c>
      <c r="AT403" s="566">
        <v>0</v>
      </c>
      <c r="AU403" s="566">
        <v>0</v>
      </c>
      <c r="AV403" s="566">
        <v>0</v>
      </c>
      <c r="AW403" s="208"/>
      <c r="AX403" s="566">
        <v>0</v>
      </c>
      <c r="AY403" s="566">
        <v>0</v>
      </c>
      <c r="AZ403" s="566">
        <v>0</v>
      </c>
      <c r="BA403" s="566">
        <v>0</v>
      </c>
      <c r="BB403" s="566">
        <v>0</v>
      </c>
      <c r="BC403" s="208"/>
      <c r="BD403" s="566">
        <v>0</v>
      </c>
      <c r="BE403" s="566">
        <v>0</v>
      </c>
      <c r="BF403" s="566">
        <v>0</v>
      </c>
      <c r="BG403" s="566">
        <v>0</v>
      </c>
      <c r="BH403" s="566">
        <v>0</v>
      </c>
      <c r="BI403" s="208"/>
      <c r="BJ403" s="566">
        <v>0</v>
      </c>
      <c r="BK403" s="566">
        <v>0</v>
      </c>
      <c r="BL403" s="566">
        <v>0</v>
      </c>
      <c r="BM403" s="566">
        <v>0</v>
      </c>
      <c r="BN403" s="566">
        <v>0</v>
      </c>
      <c r="BO403" s="208"/>
      <c r="BP403" s="566">
        <v>0</v>
      </c>
      <c r="BQ403" s="566">
        <v>0</v>
      </c>
      <c r="BR403" s="566">
        <v>0</v>
      </c>
      <c r="BS403" s="566">
        <v>0</v>
      </c>
      <c r="BT403" s="566">
        <v>0</v>
      </c>
      <c r="BU403" s="208"/>
      <c r="BV403" s="566">
        <v>0</v>
      </c>
      <c r="BW403" s="566">
        <v>0</v>
      </c>
      <c r="BX403" s="566">
        <v>0</v>
      </c>
      <c r="BY403" s="566">
        <v>0</v>
      </c>
      <c r="BZ403" s="566">
        <v>0</v>
      </c>
      <c r="CA403" s="208"/>
      <c r="CB403" s="566">
        <v>0</v>
      </c>
      <c r="CC403" s="566">
        <v>0</v>
      </c>
      <c r="CD403" s="566">
        <v>0</v>
      </c>
      <c r="CE403" s="566">
        <v>0</v>
      </c>
      <c r="CF403" s="566">
        <v>0</v>
      </c>
      <c r="CG403" s="208"/>
      <c r="CH403" s="566">
        <v>0</v>
      </c>
      <c r="CI403" s="566">
        <v>0</v>
      </c>
      <c r="CJ403" s="566">
        <v>0</v>
      </c>
      <c r="CK403" s="566">
        <v>0</v>
      </c>
      <c r="CL403" s="566">
        <v>0</v>
      </c>
      <c r="CM403" s="208"/>
    </row>
    <row r="404" spans="1:91" ht="12.75" customHeight="1" x14ac:dyDescent="0.2">
      <c r="A404" s="562" t="s">
        <v>382</v>
      </c>
      <c r="B404" s="566">
        <v>0</v>
      </c>
      <c r="C404" s="566">
        <v>0</v>
      </c>
      <c r="D404" s="566">
        <v>0</v>
      </c>
      <c r="E404" s="566">
        <v>0</v>
      </c>
      <c r="F404" s="566">
        <v>0</v>
      </c>
      <c r="G404" s="208"/>
      <c r="H404" s="566">
        <v>0</v>
      </c>
      <c r="I404" s="566">
        <v>0</v>
      </c>
      <c r="J404" s="566">
        <v>0</v>
      </c>
      <c r="K404" s="566">
        <v>0</v>
      </c>
      <c r="L404" s="566">
        <v>0</v>
      </c>
      <c r="M404" s="208"/>
      <c r="N404" s="566">
        <v>0</v>
      </c>
      <c r="O404" s="566">
        <v>0</v>
      </c>
      <c r="P404" s="566">
        <v>0</v>
      </c>
      <c r="Q404" s="566">
        <v>0</v>
      </c>
      <c r="R404" s="566">
        <v>0</v>
      </c>
      <c r="S404" s="208"/>
      <c r="T404" s="566">
        <v>0</v>
      </c>
      <c r="U404" s="566">
        <v>0</v>
      </c>
      <c r="V404" s="566">
        <v>0</v>
      </c>
      <c r="W404" s="566">
        <v>0</v>
      </c>
      <c r="X404" s="566">
        <v>0</v>
      </c>
      <c r="Y404" s="208"/>
      <c r="Z404" s="566">
        <v>0</v>
      </c>
      <c r="AA404" s="566">
        <v>0</v>
      </c>
      <c r="AB404" s="566">
        <v>0</v>
      </c>
      <c r="AC404" s="566">
        <v>0</v>
      </c>
      <c r="AD404" s="566">
        <v>0</v>
      </c>
      <c r="AE404" s="208"/>
      <c r="AF404" s="566">
        <v>0</v>
      </c>
      <c r="AG404" s="566">
        <v>0</v>
      </c>
      <c r="AH404" s="566">
        <v>0</v>
      </c>
      <c r="AI404" s="566">
        <v>0</v>
      </c>
      <c r="AJ404" s="566">
        <v>0</v>
      </c>
      <c r="AK404" s="208"/>
      <c r="AL404" s="566">
        <v>0</v>
      </c>
      <c r="AM404" s="566">
        <v>0</v>
      </c>
      <c r="AN404" s="566">
        <v>0</v>
      </c>
      <c r="AO404" s="566">
        <v>0</v>
      </c>
      <c r="AP404" s="566">
        <v>0</v>
      </c>
      <c r="AQ404" s="208"/>
      <c r="AR404" s="566">
        <v>0</v>
      </c>
      <c r="AS404" s="566">
        <v>0</v>
      </c>
      <c r="AT404" s="566">
        <v>0</v>
      </c>
      <c r="AU404" s="566">
        <v>0</v>
      </c>
      <c r="AV404" s="566">
        <v>0</v>
      </c>
      <c r="AW404" s="208"/>
      <c r="AX404" s="566">
        <v>0</v>
      </c>
      <c r="AY404" s="566">
        <v>0</v>
      </c>
      <c r="AZ404" s="566">
        <v>0</v>
      </c>
      <c r="BA404" s="566">
        <v>0</v>
      </c>
      <c r="BB404" s="566">
        <v>0</v>
      </c>
      <c r="BC404" s="208"/>
      <c r="BD404" s="566">
        <v>0</v>
      </c>
      <c r="BE404" s="566">
        <v>0</v>
      </c>
      <c r="BF404" s="566">
        <v>0</v>
      </c>
      <c r="BG404" s="566">
        <v>0</v>
      </c>
      <c r="BH404" s="566">
        <v>0</v>
      </c>
      <c r="BI404" s="208"/>
      <c r="BJ404" s="566">
        <v>0</v>
      </c>
      <c r="BK404" s="566">
        <v>0</v>
      </c>
      <c r="BL404" s="566">
        <v>0</v>
      </c>
      <c r="BM404" s="566">
        <v>0</v>
      </c>
      <c r="BN404" s="566">
        <v>0</v>
      </c>
      <c r="BO404" s="208"/>
      <c r="BP404" s="566">
        <v>0</v>
      </c>
      <c r="BQ404" s="566">
        <v>0</v>
      </c>
      <c r="BR404" s="566">
        <v>0</v>
      </c>
      <c r="BS404" s="566">
        <v>0</v>
      </c>
      <c r="BT404" s="566">
        <v>0</v>
      </c>
      <c r="BU404" s="208"/>
      <c r="BV404" s="566">
        <v>0</v>
      </c>
      <c r="BW404" s="566">
        <v>0</v>
      </c>
      <c r="BX404" s="566">
        <v>0</v>
      </c>
      <c r="BY404" s="566">
        <v>0</v>
      </c>
      <c r="BZ404" s="566">
        <v>0</v>
      </c>
      <c r="CA404" s="208"/>
      <c r="CB404" s="566">
        <v>0</v>
      </c>
      <c r="CC404" s="566">
        <v>0</v>
      </c>
      <c r="CD404" s="566">
        <v>0</v>
      </c>
      <c r="CE404" s="566">
        <v>0</v>
      </c>
      <c r="CF404" s="566">
        <v>0</v>
      </c>
      <c r="CG404" s="208"/>
      <c r="CH404" s="566">
        <v>0</v>
      </c>
      <c r="CI404" s="566">
        <v>0</v>
      </c>
      <c r="CJ404" s="566">
        <v>0</v>
      </c>
      <c r="CK404" s="566">
        <v>0</v>
      </c>
      <c r="CL404" s="566">
        <v>0</v>
      </c>
      <c r="CM404" s="208"/>
    </row>
    <row r="405" spans="1:91" ht="12.75" customHeight="1" x14ac:dyDescent="0.2">
      <c r="A405" s="562" t="s">
        <v>383</v>
      </c>
      <c r="B405" s="566">
        <v>0</v>
      </c>
      <c r="C405" s="566">
        <v>0</v>
      </c>
      <c r="D405" s="566">
        <v>0</v>
      </c>
      <c r="E405" s="566">
        <v>0</v>
      </c>
      <c r="F405" s="566">
        <v>0</v>
      </c>
      <c r="G405" s="208"/>
      <c r="H405" s="566">
        <v>0</v>
      </c>
      <c r="I405" s="566">
        <v>0</v>
      </c>
      <c r="J405" s="566">
        <v>0</v>
      </c>
      <c r="K405" s="566">
        <v>0</v>
      </c>
      <c r="L405" s="566">
        <v>0</v>
      </c>
      <c r="M405" s="208"/>
      <c r="N405" s="566">
        <v>0</v>
      </c>
      <c r="O405" s="566">
        <v>0</v>
      </c>
      <c r="P405" s="566">
        <v>0</v>
      </c>
      <c r="Q405" s="566">
        <v>0</v>
      </c>
      <c r="R405" s="566">
        <v>0</v>
      </c>
      <c r="S405" s="208"/>
      <c r="T405" s="566">
        <v>0</v>
      </c>
      <c r="U405" s="566">
        <v>0</v>
      </c>
      <c r="V405" s="566">
        <v>0</v>
      </c>
      <c r="W405" s="566">
        <v>0</v>
      </c>
      <c r="X405" s="566">
        <v>0</v>
      </c>
      <c r="Y405" s="208"/>
      <c r="Z405" s="566">
        <v>0</v>
      </c>
      <c r="AA405" s="566">
        <v>0</v>
      </c>
      <c r="AB405" s="566">
        <v>0</v>
      </c>
      <c r="AC405" s="566">
        <v>0</v>
      </c>
      <c r="AD405" s="566">
        <v>0</v>
      </c>
      <c r="AE405" s="208"/>
      <c r="AF405" s="566">
        <v>0</v>
      </c>
      <c r="AG405" s="566">
        <v>0</v>
      </c>
      <c r="AH405" s="566">
        <v>0</v>
      </c>
      <c r="AI405" s="566">
        <v>0</v>
      </c>
      <c r="AJ405" s="566">
        <v>0</v>
      </c>
      <c r="AK405" s="208"/>
      <c r="AL405" s="566">
        <v>0</v>
      </c>
      <c r="AM405" s="566">
        <v>0</v>
      </c>
      <c r="AN405" s="566">
        <v>0</v>
      </c>
      <c r="AO405" s="566">
        <v>0</v>
      </c>
      <c r="AP405" s="566">
        <v>0</v>
      </c>
      <c r="AQ405" s="208"/>
      <c r="AR405" s="566">
        <v>0</v>
      </c>
      <c r="AS405" s="566">
        <v>0</v>
      </c>
      <c r="AT405" s="566">
        <v>0</v>
      </c>
      <c r="AU405" s="566">
        <v>0</v>
      </c>
      <c r="AV405" s="566">
        <v>0</v>
      </c>
      <c r="AW405" s="208"/>
      <c r="AX405" s="566">
        <v>0</v>
      </c>
      <c r="AY405" s="566">
        <v>0</v>
      </c>
      <c r="AZ405" s="566">
        <v>0</v>
      </c>
      <c r="BA405" s="566">
        <v>0</v>
      </c>
      <c r="BB405" s="566">
        <v>0</v>
      </c>
      <c r="BC405" s="208"/>
      <c r="BD405" s="566">
        <v>0</v>
      </c>
      <c r="BE405" s="566">
        <v>0</v>
      </c>
      <c r="BF405" s="566">
        <v>0</v>
      </c>
      <c r="BG405" s="566">
        <v>0</v>
      </c>
      <c r="BH405" s="566">
        <v>0</v>
      </c>
      <c r="BI405" s="208"/>
      <c r="BJ405" s="566">
        <v>0</v>
      </c>
      <c r="BK405" s="566">
        <v>0</v>
      </c>
      <c r="BL405" s="566">
        <v>0</v>
      </c>
      <c r="BM405" s="566">
        <v>0</v>
      </c>
      <c r="BN405" s="566">
        <v>0</v>
      </c>
      <c r="BO405" s="208"/>
      <c r="BP405" s="566">
        <v>0</v>
      </c>
      <c r="BQ405" s="566">
        <v>0</v>
      </c>
      <c r="BR405" s="566">
        <v>0</v>
      </c>
      <c r="BS405" s="566">
        <v>0</v>
      </c>
      <c r="BT405" s="566">
        <v>0</v>
      </c>
      <c r="BU405" s="208"/>
      <c r="BV405" s="566">
        <v>0</v>
      </c>
      <c r="BW405" s="566">
        <v>0</v>
      </c>
      <c r="BX405" s="566">
        <v>0</v>
      </c>
      <c r="BY405" s="566">
        <v>0</v>
      </c>
      <c r="BZ405" s="566">
        <v>0</v>
      </c>
      <c r="CA405" s="208"/>
      <c r="CB405" s="566">
        <v>0</v>
      </c>
      <c r="CC405" s="566">
        <v>0</v>
      </c>
      <c r="CD405" s="566">
        <v>0</v>
      </c>
      <c r="CE405" s="566">
        <v>0</v>
      </c>
      <c r="CF405" s="566">
        <v>0</v>
      </c>
      <c r="CG405" s="208"/>
      <c r="CH405" s="566">
        <v>0</v>
      </c>
      <c r="CI405" s="566">
        <v>0</v>
      </c>
      <c r="CJ405" s="566">
        <v>0</v>
      </c>
      <c r="CK405" s="566">
        <v>0</v>
      </c>
      <c r="CL405" s="566">
        <v>0</v>
      </c>
      <c r="CM405" s="208"/>
    </row>
    <row r="406" spans="1:91" ht="12.75" customHeight="1" x14ac:dyDescent="0.2">
      <c r="A406" s="562" t="s">
        <v>384</v>
      </c>
      <c r="B406" s="566">
        <v>0</v>
      </c>
      <c r="C406" s="566">
        <v>0</v>
      </c>
      <c r="D406" s="566">
        <v>0</v>
      </c>
      <c r="E406" s="566">
        <v>0</v>
      </c>
      <c r="F406" s="566">
        <v>0</v>
      </c>
      <c r="G406" s="208"/>
      <c r="H406" s="566">
        <v>0</v>
      </c>
      <c r="I406" s="566">
        <v>0</v>
      </c>
      <c r="J406" s="566">
        <v>0</v>
      </c>
      <c r="K406" s="566">
        <v>0</v>
      </c>
      <c r="L406" s="566">
        <v>0</v>
      </c>
      <c r="M406" s="208"/>
      <c r="N406" s="566">
        <v>0</v>
      </c>
      <c r="O406" s="566">
        <v>0</v>
      </c>
      <c r="P406" s="566">
        <v>0</v>
      </c>
      <c r="Q406" s="566">
        <v>0</v>
      </c>
      <c r="R406" s="566">
        <v>0</v>
      </c>
      <c r="S406" s="208"/>
      <c r="T406" s="566">
        <v>0</v>
      </c>
      <c r="U406" s="566">
        <v>0</v>
      </c>
      <c r="V406" s="566">
        <v>0</v>
      </c>
      <c r="W406" s="566">
        <v>0</v>
      </c>
      <c r="X406" s="566">
        <v>0</v>
      </c>
      <c r="Y406" s="208"/>
      <c r="Z406" s="566">
        <v>0</v>
      </c>
      <c r="AA406" s="566">
        <v>0</v>
      </c>
      <c r="AB406" s="566">
        <v>0</v>
      </c>
      <c r="AC406" s="566">
        <v>0</v>
      </c>
      <c r="AD406" s="566">
        <v>0</v>
      </c>
      <c r="AE406" s="208"/>
      <c r="AF406" s="566">
        <v>0</v>
      </c>
      <c r="AG406" s="566">
        <v>0</v>
      </c>
      <c r="AH406" s="566">
        <v>0</v>
      </c>
      <c r="AI406" s="566">
        <v>0</v>
      </c>
      <c r="AJ406" s="566">
        <v>0</v>
      </c>
      <c r="AK406" s="208"/>
      <c r="AL406" s="566">
        <v>0</v>
      </c>
      <c r="AM406" s="566">
        <v>0</v>
      </c>
      <c r="AN406" s="566">
        <v>0</v>
      </c>
      <c r="AO406" s="566">
        <v>0</v>
      </c>
      <c r="AP406" s="566">
        <v>0</v>
      </c>
      <c r="AQ406" s="208"/>
      <c r="AR406" s="566">
        <v>0</v>
      </c>
      <c r="AS406" s="566">
        <v>0</v>
      </c>
      <c r="AT406" s="566">
        <v>0</v>
      </c>
      <c r="AU406" s="566">
        <v>0</v>
      </c>
      <c r="AV406" s="566">
        <v>0</v>
      </c>
      <c r="AW406" s="208"/>
      <c r="AX406" s="566">
        <v>0</v>
      </c>
      <c r="AY406" s="566">
        <v>0</v>
      </c>
      <c r="AZ406" s="566">
        <v>0</v>
      </c>
      <c r="BA406" s="566">
        <v>0</v>
      </c>
      <c r="BB406" s="566">
        <v>0</v>
      </c>
      <c r="BC406" s="208"/>
      <c r="BD406" s="566">
        <v>0</v>
      </c>
      <c r="BE406" s="566">
        <v>0</v>
      </c>
      <c r="BF406" s="566">
        <v>0</v>
      </c>
      <c r="BG406" s="566">
        <v>0</v>
      </c>
      <c r="BH406" s="566">
        <v>0</v>
      </c>
      <c r="BI406" s="208"/>
      <c r="BJ406" s="566">
        <v>0</v>
      </c>
      <c r="BK406" s="566">
        <v>0</v>
      </c>
      <c r="BL406" s="566">
        <v>0</v>
      </c>
      <c r="BM406" s="566">
        <v>0</v>
      </c>
      <c r="BN406" s="566">
        <v>0</v>
      </c>
      <c r="BO406" s="208"/>
      <c r="BP406" s="566">
        <v>0</v>
      </c>
      <c r="BQ406" s="566">
        <v>0</v>
      </c>
      <c r="BR406" s="566">
        <v>0</v>
      </c>
      <c r="BS406" s="566">
        <v>0</v>
      </c>
      <c r="BT406" s="566">
        <v>0</v>
      </c>
      <c r="BU406" s="208"/>
      <c r="BV406" s="566">
        <v>0</v>
      </c>
      <c r="BW406" s="566">
        <v>0</v>
      </c>
      <c r="BX406" s="566">
        <v>0</v>
      </c>
      <c r="BY406" s="566">
        <v>0</v>
      </c>
      <c r="BZ406" s="566">
        <v>0</v>
      </c>
      <c r="CA406" s="208"/>
      <c r="CB406" s="566">
        <v>0</v>
      </c>
      <c r="CC406" s="566">
        <v>0</v>
      </c>
      <c r="CD406" s="566">
        <v>0</v>
      </c>
      <c r="CE406" s="566">
        <v>0</v>
      </c>
      <c r="CF406" s="566">
        <v>0</v>
      </c>
      <c r="CG406" s="208"/>
      <c r="CH406" s="566">
        <v>0</v>
      </c>
      <c r="CI406" s="566">
        <v>0</v>
      </c>
      <c r="CJ406" s="566">
        <v>0</v>
      </c>
      <c r="CK406" s="566">
        <v>0</v>
      </c>
      <c r="CL406" s="566">
        <v>0</v>
      </c>
      <c r="CM406" s="208"/>
    </row>
    <row r="407" spans="1:91" ht="12.75" customHeight="1" x14ac:dyDescent="0.2">
      <c r="A407" s="564" t="s">
        <v>386</v>
      </c>
      <c r="B407" s="568">
        <f t="shared" ref="B407:F407" si="24">SUM(B387:B406)</f>
        <v>10.463912788314932</v>
      </c>
      <c r="C407" s="592">
        <f t="shared" si="24"/>
        <v>0</v>
      </c>
      <c r="D407" s="592">
        <f t="shared" si="24"/>
        <v>0</v>
      </c>
      <c r="E407" s="592">
        <f t="shared" si="24"/>
        <v>0</v>
      </c>
      <c r="F407" s="592">
        <f t="shared" si="24"/>
        <v>0</v>
      </c>
      <c r="G407" s="208"/>
      <c r="H407" s="568">
        <f>SUM(H387:H406)</f>
        <v>9.0956113442416058</v>
      </c>
      <c r="I407" s="592">
        <f>SUM(I387:I406)</f>
        <v>0</v>
      </c>
      <c r="J407" s="592">
        <f>SUM(J387:J406)</f>
        <v>0</v>
      </c>
      <c r="K407" s="592">
        <f>SUM(K387:K406)</f>
        <v>0</v>
      </c>
      <c r="L407" s="592">
        <f>SUM(L387:L406)</f>
        <v>0</v>
      </c>
      <c r="M407" s="588"/>
      <c r="N407" s="568">
        <f>SUM(N387:N406)</f>
        <v>0.57027897231225089</v>
      </c>
      <c r="O407" s="568">
        <f>SUM(O387:O406)</f>
        <v>0.57027897231225089</v>
      </c>
      <c r="P407" s="568">
        <f>SUM(P387:P406)</f>
        <v>0.57027897231225089</v>
      </c>
      <c r="Q407" s="568">
        <f>SUM(Q387:Q406)</f>
        <v>0.57027897231225089</v>
      </c>
      <c r="R407" s="568">
        <f>SUM(R387:R406)</f>
        <v>0.57027897231225089</v>
      </c>
      <c r="S407" s="208"/>
      <c r="T407" s="568">
        <f>SUM(T387:T406)</f>
        <v>0.56501679921529702</v>
      </c>
      <c r="U407" s="568">
        <f>SUM(U387:U406)</f>
        <v>0.56501679921529702</v>
      </c>
      <c r="V407" s="568">
        <f>SUM(V387:V406)</f>
        <v>0.56501679921529702</v>
      </c>
      <c r="W407" s="568">
        <f>SUM(W387:W406)</f>
        <v>0.56501679921529702</v>
      </c>
      <c r="X407" s="568">
        <f>SUM(X387:X406)</f>
        <v>0.56501679921529702</v>
      </c>
      <c r="Y407" s="208"/>
      <c r="Z407" s="568">
        <f>SUM(Z387:Z406)</f>
        <v>0.55645506609261919</v>
      </c>
      <c r="AA407" s="568">
        <f>SUM(AA387:AA406)</f>
        <v>0.55645506609261919</v>
      </c>
      <c r="AB407" s="568">
        <f>SUM(AB387:AB406)</f>
        <v>0.55645506609261919</v>
      </c>
      <c r="AC407" s="568">
        <f>SUM(AC387:AC406)</f>
        <v>0.55645506609261919</v>
      </c>
      <c r="AD407" s="568">
        <f>SUM(AD387:AD406)</f>
        <v>0.55645506609261919</v>
      </c>
      <c r="AE407" s="208"/>
      <c r="AF407" s="568">
        <f>SUM(AF387:AF406)</f>
        <v>0.5629998938819557</v>
      </c>
      <c r="AG407" s="568">
        <f>SUM(AG387:AG406)</f>
        <v>0.5629998938819557</v>
      </c>
      <c r="AH407" s="568">
        <f>SUM(AH387:AH406)</f>
        <v>0.5629998938819557</v>
      </c>
      <c r="AI407" s="568">
        <f>SUM(AI387:AI406)</f>
        <v>0.5629998938819557</v>
      </c>
      <c r="AJ407" s="568">
        <f>SUM(AJ387:AJ406)</f>
        <v>0.5629998938819557</v>
      </c>
      <c r="AK407" s="208"/>
      <c r="AL407" s="568">
        <f>SUM(AL387:AL406)</f>
        <v>0</v>
      </c>
      <c r="AM407" s="568">
        <f>SUM(AM387:AM406)</f>
        <v>0</v>
      </c>
      <c r="AN407" s="568">
        <f>SUM(AN387:AN406)</f>
        <v>0</v>
      </c>
      <c r="AO407" s="568">
        <f>SUM(AO387:AO406)</f>
        <v>0</v>
      </c>
      <c r="AP407" s="568">
        <f>SUM(AP387:AP406)</f>
        <v>0</v>
      </c>
      <c r="AQ407" s="208"/>
      <c r="AR407" s="568">
        <f>SUM(AR387:AR406)</f>
        <v>0</v>
      </c>
      <c r="AS407" s="568">
        <f>SUM(AS387:AS406)</f>
        <v>0</v>
      </c>
      <c r="AT407" s="568">
        <f>SUM(AT387:AT406)</f>
        <v>0</v>
      </c>
      <c r="AU407" s="568">
        <f>SUM(AU387:AU406)</f>
        <v>0</v>
      </c>
      <c r="AV407" s="568">
        <f>SUM(AV387:AV406)</f>
        <v>0</v>
      </c>
      <c r="AW407" s="208"/>
      <c r="AX407" s="568">
        <f>SUM(AX387:AX406)</f>
        <v>0</v>
      </c>
      <c r="AY407" s="568">
        <f>SUM(AY387:AY406)</f>
        <v>0</v>
      </c>
      <c r="AZ407" s="568">
        <f>SUM(AZ387:AZ406)</f>
        <v>0</v>
      </c>
      <c r="BA407" s="568">
        <f>SUM(BA387:BA406)</f>
        <v>0</v>
      </c>
      <c r="BB407" s="568">
        <f>SUM(BB387:BB406)</f>
        <v>0</v>
      </c>
      <c r="BC407" s="208"/>
      <c r="BD407" s="568">
        <f>SUM(BD387:BD406)</f>
        <v>0</v>
      </c>
      <c r="BE407" s="568">
        <f>SUM(BE387:BE406)</f>
        <v>0</v>
      </c>
      <c r="BF407" s="568">
        <f>SUM(BF387:BF406)</f>
        <v>0</v>
      </c>
      <c r="BG407" s="568">
        <f>SUM(BG387:BG406)</f>
        <v>0</v>
      </c>
      <c r="BH407" s="568">
        <f>SUM(BH387:BH406)</f>
        <v>0</v>
      </c>
      <c r="BI407" s="208"/>
      <c r="BJ407" s="568">
        <f>SUM(BJ387:BJ406)</f>
        <v>0</v>
      </c>
      <c r="BK407" s="568">
        <f>SUM(BK387:BK406)</f>
        <v>0</v>
      </c>
      <c r="BL407" s="568">
        <f>SUM(BL387:BL406)</f>
        <v>0</v>
      </c>
      <c r="BM407" s="568">
        <f>SUM(BM387:BM406)</f>
        <v>0</v>
      </c>
      <c r="BN407" s="568">
        <f>SUM(BN387:BN406)</f>
        <v>0</v>
      </c>
      <c r="BO407" s="208"/>
      <c r="BP407" s="568">
        <f>SUM(BP387:BP406)</f>
        <v>0</v>
      </c>
      <c r="BQ407" s="568">
        <f>SUM(BQ387:BQ406)</f>
        <v>0</v>
      </c>
      <c r="BR407" s="568">
        <f>SUM(BR387:BR406)</f>
        <v>0</v>
      </c>
      <c r="BS407" s="568">
        <f>SUM(BS387:BS406)</f>
        <v>0</v>
      </c>
      <c r="BT407" s="568">
        <f>SUM(BT387:BT406)</f>
        <v>0</v>
      </c>
      <c r="BU407" s="208"/>
      <c r="BV407" s="568">
        <f>SUM(BV387:BV406)</f>
        <v>0</v>
      </c>
      <c r="BW407" s="568">
        <f>SUM(BW387:BW406)</f>
        <v>0</v>
      </c>
      <c r="BX407" s="568">
        <f>SUM(BX387:BX406)</f>
        <v>0</v>
      </c>
      <c r="BY407" s="568">
        <f>SUM(BY387:BY406)</f>
        <v>0</v>
      </c>
      <c r="BZ407" s="568">
        <f>SUM(BZ387:BZ406)</f>
        <v>0</v>
      </c>
      <c r="CA407" s="208"/>
      <c r="CB407" s="568">
        <f>SUM(CB387:CB406)</f>
        <v>0</v>
      </c>
      <c r="CC407" s="568">
        <f>SUM(CC387:CC406)</f>
        <v>0</v>
      </c>
      <c r="CD407" s="568">
        <f>SUM(CD387:CD406)</f>
        <v>0</v>
      </c>
      <c r="CE407" s="568">
        <f>SUM(CE387:CE406)</f>
        <v>0</v>
      </c>
      <c r="CF407" s="568">
        <f>SUM(CF387:CF406)</f>
        <v>0</v>
      </c>
      <c r="CG407" s="208"/>
      <c r="CH407" s="568">
        <f>SUM(CH387:CH406)</f>
        <v>0</v>
      </c>
      <c r="CI407" s="568">
        <f>SUM(CI387:CI406)</f>
        <v>0</v>
      </c>
      <c r="CJ407" s="568">
        <f>SUM(CJ387:CJ406)</f>
        <v>0</v>
      </c>
      <c r="CK407" s="568">
        <f>SUM(CK387:CK406)</f>
        <v>0</v>
      </c>
      <c r="CL407" s="568">
        <f>SUM(CL387:CL406)</f>
        <v>0</v>
      </c>
      <c r="CM407" s="208"/>
    </row>
    <row r="408" spans="1:91" ht="12.75" customHeight="1" x14ac:dyDescent="0.2">
      <c r="A408" s="565"/>
      <c r="B408" s="565"/>
      <c r="C408" s="565"/>
      <c r="D408" s="565"/>
      <c r="E408" s="565"/>
      <c r="F408" s="565"/>
      <c r="G408" s="208"/>
      <c r="H408" s="565"/>
      <c r="I408" s="565"/>
      <c r="J408" s="565"/>
      <c r="K408" s="565"/>
      <c r="L408" s="565"/>
      <c r="M408" s="208"/>
      <c r="N408" s="565"/>
      <c r="O408" s="565"/>
      <c r="P408" s="565"/>
      <c r="Q408" s="565"/>
      <c r="R408" s="565"/>
      <c r="S408" s="208"/>
      <c r="T408" s="565"/>
      <c r="U408" s="565"/>
      <c r="V408" s="565"/>
      <c r="W408" s="565"/>
      <c r="X408" s="565"/>
      <c r="Y408" s="208"/>
      <c r="Z408" s="565"/>
      <c r="AA408" s="565"/>
      <c r="AB408" s="565"/>
      <c r="AC408" s="565"/>
      <c r="AD408" s="565"/>
      <c r="AE408" s="208"/>
      <c r="AF408" s="565"/>
      <c r="AG408" s="565"/>
      <c r="AH408" s="565"/>
      <c r="AI408" s="565"/>
      <c r="AJ408" s="565"/>
      <c r="AK408" s="208"/>
      <c r="AL408" s="565"/>
      <c r="AM408" s="565"/>
      <c r="AN408" s="565"/>
      <c r="AO408" s="565"/>
      <c r="AP408" s="565"/>
      <c r="AQ408" s="208"/>
      <c r="AR408" s="565"/>
      <c r="AS408" s="565"/>
      <c r="AT408" s="565"/>
      <c r="AU408" s="565"/>
      <c r="AV408" s="565"/>
      <c r="AW408" s="208"/>
      <c r="AX408" s="565"/>
      <c r="AY408" s="565"/>
      <c r="AZ408" s="565"/>
      <c r="BA408" s="565"/>
      <c r="BB408" s="565"/>
      <c r="BC408" s="208"/>
      <c r="BD408" s="565"/>
      <c r="BE408" s="565"/>
      <c r="BF408" s="565"/>
      <c r="BG408" s="565"/>
      <c r="BH408" s="565"/>
      <c r="BI408" s="208"/>
      <c r="BJ408" s="565"/>
      <c r="BK408" s="565"/>
      <c r="BL408" s="565"/>
      <c r="BM408" s="565"/>
      <c r="BN408" s="565"/>
      <c r="BO408" s="208"/>
      <c r="BP408" s="565"/>
      <c r="BQ408" s="565"/>
      <c r="BR408" s="565"/>
      <c r="BS408" s="565"/>
      <c r="BT408" s="565"/>
      <c r="BU408" s="208"/>
      <c r="BV408" s="565"/>
      <c r="BW408" s="565"/>
      <c r="BX408" s="565"/>
      <c r="BY408" s="565"/>
      <c r="BZ408" s="565"/>
      <c r="CA408" s="208"/>
      <c r="CB408" s="565"/>
      <c r="CC408" s="565"/>
      <c r="CD408" s="565"/>
      <c r="CE408" s="565"/>
      <c r="CF408" s="565"/>
      <c r="CG408" s="208"/>
      <c r="CH408" s="565"/>
      <c r="CI408" s="565"/>
      <c r="CJ408" s="565"/>
      <c r="CK408" s="565"/>
      <c r="CL408" s="565"/>
      <c r="CM408" s="208"/>
    </row>
    <row r="409" spans="1:91" ht="12.75" customHeight="1" x14ac:dyDescent="0.2"/>
    <row r="410" spans="1:91" ht="12.75" customHeight="1" x14ac:dyDescent="0.2">
      <c r="V410" s="572"/>
    </row>
    <row r="411" spans="1:91" ht="12.75" customHeight="1" x14ac:dyDescent="0.2">
      <c r="V411" s="572"/>
    </row>
    <row r="412" spans="1:91" ht="12.75" customHeight="1" x14ac:dyDescent="0.2">
      <c r="V412" s="572"/>
    </row>
    <row r="413" spans="1:91" ht="12.75" customHeight="1" x14ac:dyDescent="0.2">
      <c r="V413" s="572"/>
    </row>
    <row r="414" spans="1:91" ht="12.75" customHeight="1" x14ac:dyDescent="0.2"/>
    <row r="415" spans="1:91" ht="12.75" customHeight="1" x14ac:dyDescent="0.2"/>
    <row r="416" spans="1:91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</sheetData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GoTo_START_Here_Click">
                <anchor moveWithCells="1">
                  <from>
                    <xdr:col>0</xdr:col>
                    <xdr:colOff>1257300</xdr:colOff>
                    <xdr:row>2</xdr:row>
                    <xdr:rowOff>161925</xdr:rowOff>
                  </from>
                  <to>
                    <xdr:col>0</xdr:col>
                    <xdr:colOff>2428875</xdr:colOff>
                    <xdr:row>2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indexed="15"/>
  </sheetPr>
  <dimension ref="A1:BI518"/>
  <sheetViews>
    <sheetView zoomScale="75" workbookViewId="0">
      <pane xSplit="1" topLeftCell="B1" activePane="topRight" state="frozen"/>
      <selection pane="topRight" activeCell="I31" sqref="I31"/>
    </sheetView>
  </sheetViews>
  <sheetFormatPr defaultColWidth="9.7109375" defaultRowHeight="12.75" x14ac:dyDescent="0.2"/>
  <cols>
    <col min="1" max="1" width="38.28515625" customWidth="1"/>
    <col min="2" max="2" width="11.5703125" customWidth="1"/>
    <col min="3" max="6" width="9.7109375" customWidth="1"/>
    <col min="7" max="7" width="1.7109375" customWidth="1"/>
    <col min="8" max="8" width="11.28515625" customWidth="1"/>
    <col min="9" max="12" width="9.7109375" customWidth="1"/>
    <col min="13" max="13" width="1.7109375" customWidth="1"/>
    <col min="14" max="18" width="9.7109375" customWidth="1"/>
    <col min="19" max="19" width="1.7109375" customWidth="1"/>
    <col min="20" max="24" width="9.7109375" customWidth="1"/>
    <col min="25" max="25" width="1.7109375" customWidth="1"/>
    <col min="26" max="30" width="9.7109375" customWidth="1"/>
    <col min="31" max="31" width="1.7109375" customWidth="1"/>
    <col min="32" max="36" width="9.7109375" customWidth="1"/>
    <col min="37" max="37" width="1.7109375" customWidth="1"/>
    <col min="38" max="42" width="9.7109375" customWidth="1"/>
    <col min="43" max="43" width="1.7109375" customWidth="1"/>
    <col min="44" max="48" width="9.7109375" customWidth="1"/>
    <col min="49" max="49" width="1.7109375" customWidth="1"/>
    <col min="50" max="54" width="9.7109375" customWidth="1"/>
    <col min="55" max="55" width="1.7109375" customWidth="1"/>
    <col min="56" max="60" width="9.7109375" customWidth="1"/>
    <col min="61" max="61" width="1.7109375" customWidth="1"/>
  </cols>
  <sheetData>
    <row r="1" spans="1:61" x14ac:dyDescent="0.2">
      <c r="A1" s="45" t="s">
        <v>143</v>
      </c>
      <c r="B1" s="214">
        <v>2</v>
      </c>
      <c r="C1" s="214">
        <v>3</v>
      </c>
      <c r="D1" s="214">
        <v>4</v>
      </c>
      <c r="E1" s="214">
        <v>5</v>
      </c>
      <c r="F1" s="214">
        <v>6</v>
      </c>
      <c r="G1" s="214">
        <v>7</v>
      </c>
      <c r="H1" s="214">
        <v>8</v>
      </c>
      <c r="I1" s="214">
        <v>9</v>
      </c>
      <c r="J1" s="214">
        <v>10</v>
      </c>
      <c r="K1" s="214">
        <v>11</v>
      </c>
      <c r="L1" s="214">
        <v>12</v>
      </c>
      <c r="M1" s="214">
        <v>13</v>
      </c>
      <c r="N1" s="214">
        <v>14</v>
      </c>
      <c r="O1" s="214">
        <v>15</v>
      </c>
      <c r="P1" s="214">
        <v>16</v>
      </c>
      <c r="Q1" s="214">
        <v>17</v>
      </c>
      <c r="R1" s="214">
        <v>18</v>
      </c>
      <c r="S1" s="214">
        <v>19</v>
      </c>
      <c r="T1" s="214">
        <v>20</v>
      </c>
      <c r="U1" s="214">
        <v>21</v>
      </c>
      <c r="V1" s="214">
        <v>22</v>
      </c>
      <c r="W1" s="214">
        <v>23</v>
      </c>
      <c r="X1" s="214">
        <v>24</v>
      </c>
      <c r="Y1" s="214">
        <v>25</v>
      </c>
      <c r="Z1" s="214">
        <v>26</v>
      </c>
      <c r="AA1" s="214">
        <v>27</v>
      </c>
      <c r="AB1" s="214">
        <v>28</v>
      </c>
      <c r="AC1" s="214">
        <v>29</v>
      </c>
      <c r="AD1" s="214">
        <v>30</v>
      </c>
      <c r="AE1" s="214">
        <v>31</v>
      </c>
      <c r="AF1" s="214">
        <v>32</v>
      </c>
      <c r="AG1" s="214">
        <v>33</v>
      </c>
      <c r="AH1" s="214">
        <v>34</v>
      </c>
      <c r="AI1" s="214">
        <v>35</v>
      </c>
      <c r="AJ1" s="214">
        <v>36</v>
      </c>
      <c r="AK1" s="214">
        <v>37</v>
      </c>
      <c r="AL1" s="214">
        <v>38</v>
      </c>
      <c r="AM1" s="214">
        <v>39</v>
      </c>
      <c r="AN1" s="214">
        <v>40</v>
      </c>
      <c r="AO1" s="214">
        <v>41</v>
      </c>
      <c r="AP1" s="214">
        <v>42</v>
      </c>
      <c r="AQ1" s="214">
        <v>43</v>
      </c>
      <c r="AR1" s="214">
        <v>44</v>
      </c>
      <c r="AS1" s="214">
        <v>45</v>
      </c>
      <c r="AT1" s="214">
        <v>46</v>
      </c>
      <c r="AU1" s="214">
        <v>47</v>
      </c>
      <c r="AV1" s="214">
        <v>48</v>
      </c>
      <c r="AW1" s="214">
        <v>49</v>
      </c>
      <c r="AX1" s="214">
        <v>50</v>
      </c>
      <c r="AY1" s="214">
        <v>51</v>
      </c>
      <c r="AZ1" s="214">
        <v>52</v>
      </c>
      <c r="BA1" s="214">
        <v>53</v>
      </c>
      <c r="BB1" s="214">
        <v>54</v>
      </c>
      <c r="BC1" s="214">
        <v>55</v>
      </c>
      <c r="BD1" s="214">
        <v>56</v>
      </c>
      <c r="BE1" s="214">
        <v>57</v>
      </c>
      <c r="BF1" s="214">
        <v>58</v>
      </c>
      <c r="BG1" s="214">
        <v>59</v>
      </c>
      <c r="BH1" s="214">
        <v>60</v>
      </c>
      <c r="BI1" s="214">
        <v>61</v>
      </c>
    </row>
    <row r="2" spans="1:61" x14ac:dyDescent="0.2">
      <c r="A2" s="219" t="s">
        <v>144</v>
      </c>
      <c r="B2" s="365">
        <v>501</v>
      </c>
      <c r="C2" s="294"/>
      <c r="D2" s="294"/>
      <c r="E2" s="294"/>
      <c r="F2" s="294"/>
      <c r="G2" s="208"/>
      <c r="H2" s="365">
        <v>502</v>
      </c>
      <c r="I2" s="294"/>
      <c r="J2" s="294"/>
      <c r="K2" s="294"/>
      <c r="L2" s="294"/>
      <c r="M2" s="208"/>
      <c r="N2" s="365">
        <v>503</v>
      </c>
      <c r="O2" s="294"/>
      <c r="P2" s="294"/>
      <c r="Q2" s="294"/>
      <c r="R2" s="294"/>
      <c r="S2" s="208"/>
      <c r="T2" s="365">
        <v>504</v>
      </c>
      <c r="U2" s="294"/>
      <c r="V2" s="294"/>
      <c r="W2" s="294"/>
      <c r="X2" s="294"/>
      <c r="Y2" s="208"/>
      <c r="Z2" s="365">
        <v>505</v>
      </c>
      <c r="AA2" s="294"/>
      <c r="AB2" s="294"/>
      <c r="AC2" s="294"/>
      <c r="AD2" s="294"/>
      <c r="AE2" s="208"/>
      <c r="AF2" s="365">
        <v>506</v>
      </c>
      <c r="AG2" s="294"/>
      <c r="AH2" s="294"/>
      <c r="AI2" s="294"/>
      <c r="AJ2" s="294"/>
      <c r="AK2" s="208"/>
      <c r="AL2" s="365">
        <v>507</v>
      </c>
      <c r="AM2" s="294"/>
      <c r="AN2" s="294"/>
      <c r="AO2" s="294"/>
      <c r="AP2" s="294"/>
      <c r="AQ2" s="208"/>
      <c r="AR2" s="365">
        <v>508</v>
      </c>
      <c r="AS2" s="294"/>
      <c r="AT2" s="294"/>
      <c r="AU2" s="294"/>
      <c r="AV2" s="294"/>
      <c r="AW2" s="208"/>
      <c r="AX2" s="365">
        <v>509</v>
      </c>
      <c r="AY2" s="294"/>
      <c r="AZ2" s="294"/>
      <c r="BA2" s="294"/>
      <c r="BB2" s="294"/>
      <c r="BC2" s="208"/>
      <c r="BD2" s="365">
        <v>510</v>
      </c>
      <c r="BE2" s="294"/>
      <c r="BF2" s="294"/>
      <c r="BG2" s="294"/>
      <c r="BH2" s="294"/>
      <c r="BI2" s="208"/>
    </row>
    <row r="3" spans="1:61" ht="51" customHeight="1" x14ac:dyDescent="0.2">
      <c r="A3" s="207" t="s">
        <v>117</v>
      </c>
      <c r="B3" s="508" t="s">
        <v>342</v>
      </c>
      <c r="C3" s="5"/>
      <c r="D3" s="5"/>
      <c r="E3" s="5"/>
      <c r="F3" s="5"/>
      <c r="G3" s="208"/>
      <c r="H3" s="221"/>
      <c r="I3" s="221"/>
      <c r="J3" s="221"/>
      <c r="K3" s="221"/>
      <c r="L3" s="221"/>
      <c r="M3" s="208"/>
      <c r="N3" s="5"/>
      <c r="O3" s="5"/>
      <c r="P3" s="5"/>
      <c r="Q3" s="5"/>
      <c r="R3" s="5"/>
      <c r="S3" s="208"/>
      <c r="T3" s="5"/>
      <c r="U3" s="5"/>
      <c r="V3" s="5"/>
      <c r="W3" s="5"/>
      <c r="X3" s="5"/>
      <c r="Y3" s="208"/>
      <c r="Z3" s="5"/>
      <c r="AA3" s="5"/>
      <c r="AB3" s="5"/>
      <c r="AC3" s="5"/>
      <c r="AD3" s="5"/>
      <c r="AE3" s="208"/>
      <c r="AF3" s="5"/>
      <c r="AG3" s="5"/>
      <c r="AH3" s="5"/>
      <c r="AI3" s="5"/>
      <c r="AJ3" s="5"/>
      <c r="AK3" s="208"/>
      <c r="AL3" s="5"/>
      <c r="AM3" s="5"/>
      <c r="AN3" s="5"/>
      <c r="AO3" s="5"/>
      <c r="AP3" s="5"/>
      <c r="AQ3" s="208"/>
      <c r="AR3" s="5"/>
      <c r="AS3" s="5"/>
      <c r="AT3" s="5"/>
      <c r="AU3" s="5"/>
      <c r="AV3" s="5"/>
      <c r="AW3" s="208"/>
      <c r="AX3" s="5"/>
      <c r="AY3" s="5"/>
      <c r="AZ3" s="5"/>
      <c r="BA3" s="5"/>
      <c r="BB3" s="5"/>
      <c r="BC3" s="208"/>
      <c r="BD3" s="5"/>
      <c r="BE3" s="5"/>
      <c r="BF3" s="5"/>
      <c r="BG3" s="5"/>
      <c r="BH3" s="5"/>
      <c r="BI3" s="208"/>
    </row>
    <row r="4" spans="1:61" ht="12.75" customHeight="1" x14ac:dyDescent="0.2">
      <c r="A4" s="112" t="s">
        <v>142</v>
      </c>
      <c r="B4" s="206">
        <v>1</v>
      </c>
      <c r="C4" s="213">
        <v>2</v>
      </c>
      <c r="D4" s="213">
        <v>3</v>
      </c>
      <c r="E4" s="213">
        <v>4</v>
      </c>
      <c r="F4" s="213">
        <v>5</v>
      </c>
      <c r="G4" s="208"/>
      <c r="H4" s="213">
        <v>1</v>
      </c>
      <c r="I4" s="213">
        <v>2</v>
      </c>
      <c r="J4" s="213">
        <v>3</v>
      </c>
      <c r="K4" s="213">
        <v>4</v>
      </c>
      <c r="L4" s="213">
        <v>5</v>
      </c>
      <c r="M4" s="208"/>
      <c r="N4" s="213">
        <v>1</v>
      </c>
      <c r="O4" s="213">
        <v>2</v>
      </c>
      <c r="P4" s="213">
        <v>3</v>
      </c>
      <c r="Q4" s="213">
        <v>4</v>
      </c>
      <c r="R4" s="213">
        <v>5</v>
      </c>
      <c r="S4" s="208"/>
      <c r="T4" s="213">
        <v>1</v>
      </c>
      <c r="U4" s="213">
        <v>2</v>
      </c>
      <c r="V4" s="213">
        <v>3</v>
      </c>
      <c r="W4" s="213">
        <v>4</v>
      </c>
      <c r="X4" s="213">
        <v>5</v>
      </c>
      <c r="Y4" s="208"/>
      <c r="Z4" s="213">
        <v>1</v>
      </c>
      <c r="AA4" s="213">
        <v>2</v>
      </c>
      <c r="AB4" s="213">
        <v>3</v>
      </c>
      <c r="AC4" s="213">
        <v>4</v>
      </c>
      <c r="AD4" s="213">
        <v>5</v>
      </c>
      <c r="AE4" s="208"/>
      <c r="AF4" s="213">
        <v>1</v>
      </c>
      <c r="AG4" s="213">
        <v>2</v>
      </c>
      <c r="AH4" s="213">
        <v>3</v>
      </c>
      <c r="AI4" s="213">
        <v>4</v>
      </c>
      <c r="AJ4" s="213">
        <v>5</v>
      </c>
      <c r="AK4" s="208"/>
      <c r="AL4" s="213">
        <v>1</v>
      </c>
      <c r="AM4" s="213">
        <v>2</v>
      </c>
      <c r="AN4" s="213">
        <v>3</v>
      </c>
      <c r="AO4" s="213">
        <v>4</v>
      </c>
      <c r="AP4" s="213">
        <v>5</v>
      </c>
      <c r="AQ4" s="208"/>
      <c r="AR4" s="213">
        <v>1</v>
      </c>
      <c r="AS4" s="213">
        <v>2</v>
      </c>
      <c r="AT4" s="213">
        <v>3</v>
      </c>
      <c r="AU4" s="213">
        <v>4</v>
      </c>
      <c r="AV4" s="213">
        <v>5</v>
      </c>
      <c r="AW4" s="208"/>
      <c r="AX4" s="213">
        <v>1</v>
      </c>
      <c r="AY4" s="213">
        <v>2</v>
      </c>
      <c r="AZ4" s="213">
        <v>3</v>
      </c>
      <c r="BA4" s="213">
        <v>4</v>
      </c>
      <c r="BB4" s="213">
        <v>5</v>
      </c>
      <c r="BC4" s="208"/>
      <c r="BD4" s="213">
        <v>1</v>
      </c>
      <c r="BE4" s="213">
        <v>2</v>
      </c>
      <c r="BF4" s="213">
        <v>3</v>
      </c>
      <c r="BG4" s="213">
        <v>4</v>
      </c>
      <c r="BH4" s="213">
        <v>5</v>
      </c>
      <c r="BI4" s="208"/>
    </row>
    <row r="5" spans="1:61" ht="12.75" customHeight="1" x14ac:dyDescent="0.2">
      <c r="A5" s="85" t="s">
        <v>115</v>
      </c>
      <c r="B5" s="82">
        <v>18</v>
      </c>
      <c r="C5" s="84"/>
      <c r="D5" s="84"/>
      <c r="E5" s="84"/>
      <c r="F5" s="84"/>
      <c r="G5" s="208"/>
      <c r="H5" s="215"/>
      <c r="I5" s="215"/>
      <c r="J5" s="215"/>
      <c r="K5" s="215"/>
      <c r="L5" s="215"/>
      <c r="M5" s="208"/>
      <c r="N5" s="84"/>
      <c r="O5" s="84"/>
      <c r="P5" s="84"/>
      <c r="Q5" s="84"/>
      <c r="R5" s="84"/>
      <c r="S5" s="208"/>
      <c r="T5" s="84"/>
      <c r="U5" s="84"/>
      <c r="V5" s="84"/>
      <c r="W5" s="84"/>
      <c r="X5" s="84"/>
      <c r="Y5" s="208"/>
      <c r="Z5" s="84"/>
      <c r="AA5" s="84"/>
      <c r="AB5" s="84"/>
      <c r="AC5" s="84"/>
      <c r="AD5" s="84"/>
      <c r="AE5" s="208"/>
      <c r="AF5" s="84"/>
      <c r="AG5" s="84"/>
      <c r="AH5" s="84"/>
      <c r="AI5" s="84"/>
      <c r="AJ5" s="84"/>
      <c r="AK5" s="208"/>
      <c r="AL5" s="84"/>
      <c r="AM5" s="84"/>
      <c r="AN5" s="84"/>
      <c r="AO5" s="84"/>
      <c r="AP5" s="84"/>
      <c r="AQ5" s="208"/>
      <c r="AR5" s="84"/>
      <c r="AS5" s="84"/>
      <c r="AT5" s="84"/>
      <c r="AU5" s="84"/>
      <c r="AV5" s="84"/>
      <c r="AW5" s="208"/>
      <c r="AX5" s="84"/>
      <c r="AY5" s="84"/>
      <c r="AZ5" s="84"/>
      <c r="BA5" s="84"/>
      <c r="BB5" s="84"/>
      <c r="BC5" s="208"/>
      <c r="BD5" s="84"/>
      <c r="BE5" s="84"/>
      <c r="BF5" s="84"/>
      <c r="BG5" s="84"/>
      <c r="BH5" s="84"/>
      <c r="BI5" s="208"/>
    </row>
    <row r="6" spans="1:61" ht="12.75" customHeight="1" x14ac:dyDescent="0.2">
      <c r="A6" s="85" t="s">
        <v>141</v>
      </c>
      <c r="B6" s="82">
        <v>0.8</v>
      </c>
      <c r="C6" s="84"/>
      <c r="D6" s="84"/>
      <c r="E6" s="84"/>
      <c r="F6" s="84"/>
      <c r="G6" s="208"/>
      <c r="H6" s="156"/>
      <c r="I6" s="156"/>
      <c r="J6" s="156"/>
      <c r="K6" s="156"/>
      <c r="L6" s="156"/>
      <c r="M6" s="208"/>
      <c r="N6" s="84"/>
      <c r="O6" s="84"/>
      <c r="P6" s="84"/>
      <c r="Q6" s="84"/>
      <c r="R6" s="84"/>
      <c r="S6" s="208"/>
      <c r="T6" s="84"/>
      <c r="U6" s="84"/>
      <c r="V6" s="84"/>
      <c r="W6" s="84"/>
      <c r="X6" s="84"/>
      <c r="Y6" s="208"/>
      <c r="Z6" s="84"/>
      <c r="AA6" s="84"/>
      <c r="AB6" s="84"/>
      <c r="AC6" s="84"/>
      <c r="AD6" s="84"/>
      <c r="AE6" s="208"/>
      <c r="AF6" s="84"/>
      <c r="AG6" s="84"/>
      <c r="AH6" s="84"/>
      <c r="AI6" s="84"/>
      <c r="AJ6" s="84"/>
      <c r="AK6" s="208"/>
      <c r="AL6" s="84"/>
      <c r="AM6" s="84"/>
      <c r="AN6" s="84"/>
      <c r="AO6" s="84"/>
      <c r="AP6" s="84"/>
      <c r="AQ6" s="208"/>
      <c r="AR6" s="84"/>
      <c r="AS6" s="84"/>
      <c r="AT6" s="84"/>
      <c r="AU6" s="84"/>
      <c r="AV6" s="84"/>
      <c r="AW6" s="208"/>
      <c r="AX6" s="84"/>
      <c r="AY6" s="84"/>
      <c r="AZ6" s="84"/>
      <c r="BA6" s="84"/>
      <c r="BB6" s="84"/>
      <c r="BC6" s="208"/>
      <c r="BD6" s="84"/>
      <c r="BE6" s="84"/>
      <c r="BF6" s="84"/>
      <c r="BG6" s="84"/>
      <c r="BH6" s="84"/>
      <c r="BI6" s="208"/>
    </row>
    <row r="7" spans="1:61" ht="12.75" customHeight="1" x14ac:dyDescent="0.2">
      <c r="A7" s="85" t="s">
        <v>116</v>
      </c>
      <c r="B7" s="82">
        <v>1.516</v>
      </c>
      <c r="C7" s="84"/>
      <c r="D7" s="84"/>
      <c r="E7" s="84"/>
      <c r="F7" s="84"/>
      <c r="G7" s="208"/>
      <c r="H7" s="216"/>
      <c r="I7" s="216"/>
      <c r="J7" s="216"/>
      <c r="K7" s="216"/>
      <c r="L7" s="216"/>
      <c r="M7" s="208"/>
      <c r="N7" s="84"/>
      <c r="O7" s="84"/>
      <c r="P7" s="84"/>
      <c r="Q7" s="84"/>
      <c r="R7" s="84"/>
      <c r="S7" s="208"/>
      <c r="T7" s="84"/>
      <c r="U7" s="84"/>
      <c r="V7" s="84"/>
      <c r="W7" s="84"/>
      <c r="X7" s="84"/>
      <c r="Y7" s="208"/>
      <c r="Z7" s="84"/>
      <c r="AA7" s="84"/>
      <c r="AB7" s="84"/>
      <c r="AC7" s="84"/>
      <c r="AD7" s="84"/>
      <c r="AE7" s="208"/>
      <c r="AF7" s="84"/>
      <c r="AG7" s="84"/>
      <c r="AH7" s="84"/>
      <c r="AI7" s="84"/>
      <c r="AJ7" s="84"/>
      <c r="AK7" s="208"/>
      <c r="AL7" s="84"/>
      <c r="AM7" s="84"/>
      <c r="AN7" s="84"/>
      <c r="AO7" s="84"/>
      <c r="AP7" s="84"/>
      <c r="AQ7" s="208"/>
      <c r="AR7" s="84"/>
      <c r="AS7" s="84"/>
      <c r="AT7" s="84"/>
      <c r="AU7" s="84"/>
      <c r="AV7" s="84"/>
      <c r="AW7" s="208"/>
      <c r="AX7" s="84"/>
      <c r="AY7" s="84"/>
      <c r="AZ7" s="84"/>
      <c r="BA7" s="84"/>
      <c r="BB7" s="84"/>
      <c r="BC7" s="208"/>
      <c r="BD7" s="84"/>
      <c r="BE7" s="84"/>
      <c r="BF7" s="84"/>
      <c r="BG7" s="84"/>
      <c r="BH7" s="84"/>
      <c r="BI7" s="208"/>
    </row>
    <row r="8" spans="1:61" ht="12.75" customHeight="1" x14ac:dyDescent="0.2">
      <c r="A8" s="339" t="s">
        <v>353</v>
      </c>
      <c r="B8" s="82">
        <v>3</v>
      </c>
      <c r="C8" s="536"/>
      <c r="D8" s="84"/>
      <c r="E8" s="84"/>
      <c r="F8" s="84"/>
      <c r="G8" s="208"/>
      <c r="H8" s="216"/>
      <c r="I8" s="216"/>
      <c r="J8" s="216"/>
      <c r="K8" s="216"/>
      <c r="L8" s="216"/>
      <c r="M8" s="208"/>
      <c r="N8" s="84"/>
      <c r="O8" s="84"/>
      <c r="P8" s="84"/>
      <c r="Q8" s="84"/>
      <c r="R8" s="84"/>
      <c r="S8" s="208"/>
      <c r="T8" s="84"/>
      <c r="U8" s="84"/>
      <c r="V8" s="84"/>
      <c r="W8" s="84"/>
      <c r="X8" s="84"/>
      <c r="Y8" s="208"/>
      <c r="Z8" s="84"/>
      <c r="AA8" s="84"/>
      <c r="AB8" s="84"/>
      <c r="AC8" s="84"/>
      <c r="AD8" s="84"/>
      <c r="AE8" s="208"/>
      <c r="AF8" s="84"/>
      <c r="AG8" s="84"/>
      <c r="AH8" s="84"/>
      <c r="AI8" s="84"/>
      <c r="AJ8" s="84"/>
      <c r="AK8" s="208"/>
      <c r="AL8" s="84"/>
      <c r="AM8" s="84"/>
      <c r="AN8" s="84"/>
      <c r="AO8" s="84"/>
      <c r="AP8" s="84"/>
      <c r="AQ8" s="208"/>
      <c r="AR8" s="84"/>
      <c r="AS8" s="84"/>
      <c r="AT8" s="84"/>
      <c r="AU8" s="84"/>
      <c r="AV8" s="84"/>
      <c r="AW8" s="208"/>
      <c r="AX8" s="84"/>
      <c r="AY8" s="84"/>
      <c r="AZ8" s="84"/>
      <c r="BA8" s="84"/>
      <c r="BB8" s="84"/>
      <c r="BC8" s="208"/>
      <c r="BD8" s="84"/>
      <c r="BE8" s="84"/>
      <c r="BF8" s="84"/>
      <c r="BG8" s="84"/>
      <c r="BH8" s="84"/>
      <c r="BI8" s="208"/>
    </row>
    <row r="9" spans="1:61" ht="12.75" customHeight="1" x14ac:dyDescent="0.2">
      <c r="A9" s="244" t="s">
        <v>230</v>
      </c>
      <c r="B9" s="328">
        <v>5</v>
      </c>
      <c r="C9" s="329"/>
      <c r="D9" s="328"/>
      <c r="E9" s="328"/>
      <c r="F9" s="84"/>
      <c r="G9" s="208"/>
      <c r="H9" s="328"/>
      <c r="I9" s="216"/>
      <c r="J9" s="216"/>
      <c r="K9" s="216"/>
      <c r="L9" s="216"/>
      <c r="M9" s="208"/>
      <c r="N9" s="328"/>
      <c r="O9" s="84"/>
      <c r="P9" s="84"/>
      <c r="Q9" s="84"/>
      <c r="R9" s="84"/>
      <c r="S9" s="208"/>
      <c r="T9" s="328"/>
      <c r="U9" s="84"/>
      <c r="V9" s="84"/>
      <c r="W9" s="84"/>
      <c r="X9" s="84"/>
      <c r="Y9" s="208"/>
      <c r="Z9" s="328"/>
      <c r="AA9" s="84"/>
      <c r="AB9" s="84"/>
      <c r="AC9" s="84"/>
      <c r="AD9" s="84"/>
      <c r="AE9" s="208"/>
      <c r="AF9" s="328"/>
      <c r="AG9" s="84"/>
      <c r="AH9" s="84"/>
      <c r="AI9" s="84"/>
      <c r="AJ9" s="84"/>
      <c r="AK9" s="208"/>
      <c r="AL9" s="328"/>
      <c r="AM9" s="84"/>
      <c r="AN9" s="84"/>
      <c r="AO9" s="84"/>
      <c r="AP9" s="84"/>
      <c r="AQ9" s="208"/>
      <c r="AR9" s="328"/>
      <c r="AS9" s="84"/>
      <c r="AT9" s="84"/>
      <c r="AU9" s="84"/>
      <c r="AV9" s="84"/>
      <c r="AW9" s="208"/>
      <c r="AX9" s="328"/>
      <c r="AY9" s="84"/>
      <c r="AZ9" s="84"/>
      <c r="BA9" s="84"/>
      <c r="BB9" s="84"/>
      <c r="BC9" s="208"/>
      <c r="BD9" s="328"/>
      <c r="BE9" s="84"/>
      <c r="BF9" s="84"/>
      <c r="BG9" s="84"/>
      <c r="BH9" s="84"/>
      <c r="BI9" s="208"/>
    </row>
    <row r="10" spans="1:61" ht="12.75" customHeight="1" x14ac:dyDescent="0.2">
      <c r="A10" s="244" t="s">
        <v>235</v>
      </c>
      <c r="B10" s="328">
        <v>0</v>
      </c>
      <c r="C10" s="328"/>
      <c r="D10" s="328"/>
      <c r="E10" s="328"/>
      <c r="F10" s="84"/>
      <c r="G10" s="208"/>
      <c r="H10" s="328"/>
      <c r="I10" s="216"/>
      <c r="J10" s="216"/>
      <c r="K10" s="216"/>
      <c r="L10" s="216"/>
      <c r="M10" s="208"/>
      <c r="N10" s="328"/>
      <c r="O10" s="84"/>
      <c r="P10" s="84"/>
      <c r="Q10" s="84"/>
      <c r="R10" s="84"/>
      <c r="S10" s="208"/>
      <c r="T10" s="328"/>
      <c r="U10" s="84"/>
      <c r="V10" s="84"/>
      <c r="W10" s="84"/>
      <c r="X10" s="84"/>
      <c r="Y10" s="208"/>
      <c r="Z10" s="328"/>
      <c r="AA10" s="84"/>
      <c r="AB10" s="84"/>
      <c r="AC10" s="84"/>
      <c r="AD10" s="84"/>
      <c r="AE10" s="208"/>
      <c r="AF10" s="328"/>
      <c r="AG10" s="84"/>
      <c r="AH10" s="84"/>
      <c r="AI10" s="84"/>
      <c r="AJ10" s="84"/>
      <c r="AK10" s="208"/>
      <c r="AL10" s="328"/>
      <c r="AM10" s="84"/>
      <c r="AN10" s="84"/>
      <c r="AO10" s="84"/>
      <c r="AP10" s="84"/>
      <c r="AQ10" s="208"/>
      <c r="AR10" s="328"/>
      <c r="AS10" s="84"/>
      <c r="AT10" s="84"/>
      <c r="AU10" s="84"/>
      <c r="AV10" s="84"/>
      <c r="AW10" s="208"/>
      <c r="AX10" s="328"/>
      <c r="AY10" s="84"/>
      <c r="AZ10" s="84"/>
      <c r="BA10" s="84"/>
      <c r="BB10" s="84"/>
      <c r="BC10" s="208"/>
      <c r="BD10" s="328"/>
      <c r="BE10" s="84"/>
      <c r="BF10" s="84"/>
      <c r="BG10" s="84"/>
      <c r="BH10" s="84"/>
      <c r="BI10" s="208"/>
    </row>
    <row r="11" spans="1:61" ht="12.75" customHeight="1" x14ac:dyDescent="0.2">
      <c r="A11" s="244" t="s">
        <v>234</v>
      </c>
      <c r="B11" s="328">
        <v>0</v>
      </c>
      <c r="C11" s="328"/>
      <c r="D11" s="328"/>
      <c r="E11" s="328"/>
      <c r="F11" s="84"/>
      <c r="G11" s="208"/>
      <c r="H11" s="328"/>
      <c r="I11" s="216"/>
      <c r="J11" s="216"/>
      <c r="K11" s="216"/>
      <c r="L11" s="216"/>
      <c r="M11" s="208"/>
      <c r="N11" s="328"/>
      <c r="O11" s="84"/>
      <c r="P11" s="84"/>
      <c r="Q11" s="84"/>
      <c r="R11" s="84"/>
      <c r="S11" s="208"/>
      <c r="T11" s="328"/>
      <c r="U11" s="84"/>
      <c r="V11" s="84"/>
      <c r="W11" s="84"/>
      <c r="X11" s="84"/>
      <c r="Y11" s="208"/>
      <c r="Z11" s="328"/>
      <c r="AA11" s="84"/>
      <c r="AB11" s="84"/>
      <c r="AC11" s="84"/>
      <c r="AD11" s="84"/>
      <c r="AE11" s="208"/>
      <c r="AF11" s="328"/>
      <c r="AG11" s="84"/>
      <c r="AH11" s="84"/>
      <c r="AI11" s="84"/>
      <c r="AJ11" s="84"/>
      <c r="AK11" s="208"/>
      <c r="AL11" s="328"/>
      <c r="AM11" s="84"/>
      <c r="AN11" s="84"/>
      <c r="AO11" s="84"/>
      <c r="AP11" s="84"/>
      <c r="AQ11" s="208"/>
      <c r="AR11" s="328"/>
      <c r="AS11" s="84"/>
      <c r="AT11" s="84"/>
      <c r="AU11" s="84"/>
      <c r="AV11" s="84"/>
      <c r="AW11" s="208"/>
      <c r="AX11" s="328"/>
      <c r="AY11" s="84"/>
      <c r="AZ11" s="84"/>
      <c r="BA11" s="84"/>
      <c r="BB11" s="84"/>
      <c r="BC11" s="208"/>
      <c r="BD11" s="328"/>
      <c r="BE11" s="84"/>
      <c r="BF11" s="84"/>
      <c r="BG11" s="84"/>
      <c r="BH11" s="84"/>
      <c r="BI11" s="208"/>
    </row>
    <row r="12" spans="1:61" ht="12.75" customHeight="1" x14ac:dyDescent="0.2">
      <c r="A12" s="244" t="s">
        <v>233</v>
      </c>
      <c r="B12" s="328">
        <v>0</v>
      </c>
      <c r="C12" s="328"/>
      <c r="D12" s="328"/>
      <c r="E12" s="328"/>
      <c r="F12" s="84"/>
      <c r="G12" s="208"/>
      <c r="H12" s="328"/>
      <c r="I12" s="216"/>
      <c r="J12" s="216"/>
      <c r="K12" s="216"/>
      <c r="L12" s="216"/>
      <c r="M12" s="208"/>
      <c r="N12" s="328"/>
      <c r="O12" s="84"/>
      <c r="P12" s="84"/>
      <c r="Q12" s="84"/>
      <c r="R12" s="84"/>
      <c r="S12" s="208"/>
      <c r="T12" s="328"/>
      <c r="U12" s="84"/>
      <c r="V12" s="84"/>
      <c r="W12" s="84"/>
      <c r="X12" s="84"/>
      <c r="Y12" s="208"/>
      <c r="Z12" s="328"/>
      <c r="AA12" s="84"/>
      <c r="AB12" s="84"/>
      <c r="AC12" s="84"/>
      <c r="AD12" s="84"/>
      <c r="AE12" s="208"/>
      <c r="AF12" s="328"/>
      <c r="AG12" s="84"/>
      <c r="AH12" s="84"/>
      <c r="AI12" s="84"/>
      <c r="AJ12" s="84"/>
      <c r="AK12" s="208"/>
      <c r="AL12" s="328"/>
      <c r="AM12" s="84"/>
      <c r="AN12" s="84"/>
      <c r="AO12" s="84"/>
      <c r="AP12" s="84"/>
      <c r="AQ12" s="208"/>
      <c r="AR12" s="328"/>
      <c r="AS12" s="84"/>
      <c r="AT12" s="84"/>
      <c r="AU12" s="84"/>
      <c r="AV12" s="84"/>
      <c r="AW12" s="208"/>
      <c r="AX12" s="328"/>
      <c r="AY12" s="84"/>
      <c r="AZ12" s="84"/>
      <c r="BA12" s="84"/>
      <c r="BB12" s="84"/>
      <c r="BC12" s="208"/>
      <c r="BD12" s="328"/>
      <c r="BE12" s="84"/>
      <c r="BF12" s="84"/>
      <c r="BG12" s="84"/>
      <c r="BH12" s="84"/>
      <c r="BI12" s="208"/>
    </row>
    <row r="13" spans="1:61" ht="12.75" customHeight="1" x14ac:dyDescent="0.2">
      <c r="A13" s="244" t="s">
        <v>232</v>
      </c>
      <c r="B13" s="328">
        <v>0</v>
      </c>
      <c r="C13" s="328"/>
      <c r="D13" s="328"/>
      <c r="E13" s="328"/>
      <c r="F13" s="84"/>
      <c r="G13" s="208"/>
      <c r="H13" s="328"/>
      <c r="I13" s="216"/>
      <c r="J13" s="216"/>
      <c r="K13" s="216"/>
      <c r="L13" s="216"/>
      <c r="M13" s="208"/>
      <c r="N13" s="328"/>
      <c r="O13" s="84"/>
      <c r="P13" s="84"/>
      <c r="Q13" s="84"/>
      <c r="R13" s="84"/>
      <c r="S13" s="208"/>
      <c r="T13" s="328"/>
      <c r="U13" s="84"/>
      <c r="V13" s="84"/>
      <c r="W13" s="84"/>
      <c r="X13" s="84"/>
      <c r="Y13" s="208"/>
      <c r="Z13" s="328"/>
      <c r="AA13" s="84"/>
      <c r="AB13" s="84"/>
      <c r="AC13" s="84"/>
      <c r="AD13" s="84"/>
      <c r="AE13" s="208"/>
      <c r="AF13" s="328"/>
      <c r="AG13" s="84"/>
      <c r="AH13" s="84"/>
      <c r="AI13" s="84"/>
      <c r="AJ13" s="84"/>
      <c r="AK13" s="208"/>
      <c r="AL13" s="328"/>
      <c r="AM13" s="84"/>
      <c r="AN13" s="84"/>
      <c r="AO13" s="84"/>
      <c r="AP13" s="84"/>
      <c r="AQ13" s="208"/>
      <c r="AR13" s="328"/>
      <c r="AS13" s="84"/>
      <c r="AT13" s="84"/>
      <c r="AU13" s="84"/>
      <c r="AV13" s="84"/>
      <c r="AW13" s="208"/>
      <c r="AX13" s="328"/>
      <c r="AY13" s="84"/>
      <c r="AZ13" s="84"/>
      <c r="BA13" s="84"/>
      <c r="BB13" s="84"/>
      <c r="BC13" s="208"/>
      <c r="BD13" s="328"/>
      <c r="BE13" s="84"/>
      <c r="BF13" s="84"/>
      <c r="BG13" s="84"/>
      <c r="BH13" s="84"/>
      <c r="BI13" s="208"/>
    </row>
    <row r="14" spans="1:61" ht="12.75" customHeight="1" x14ac:dyDescent="0.2">
      <c r="A14" s="244" t="s">
        <v>231</v>
      </c>
      <c r="B14" s="328">
        <v>0</v>
      </c>
      <c r="C14" s="328"/>
      <c r="D14" s="328"/>
      <c r="E14" s="328"/>
      <c r="F14" s="84"/>
      <c r="G14" s="208"/>
      <c r="H14" s="328"/>
      <c r="I14" s="216"/>
      <c r="J14" s="216"/>
      <c r="K14" s="216"/>
      <c r="L14" s="216"/>
      <c r="M14" s="208"/>
      <c r="N14" s="328"/>
      <c r="O14" s="84"/>
      <c r="P14" s="84"/>
      <c r="Q14" s="84"/>
      <c r="R14" s="84"/>
      <c r="S14" s="208"/>
      <c r="T14" s="328"/>
      <c r="U14" s="84"/>
      <c r="V14" s="84"/>
      <c r="W14" s="84"/>
      <c r="X14" s="84"/>
      <c r="Y14" s="208"/>
      <c r="Z14" s="328"/>
      <c r="AA14" s="84"/>
      <c r="AB14" s="84"/>
      <c r="AC14" s="84"/>
      <c r="AD14" s="84"/>
      <c r="AE14" s="208"/>
      <c r="AF14" s="328"/>
      <c r="AG14" s="84"/>
      <c r="AH14" s="84"/>
      <c r="AI14" s="84"/>
      <c r="AJ14" s="84"/>
      <c r="AK14" s="208"/>
      <c r="AL14" s="328"/>
      <c r="AM14" s="84"/>
      <c r="AN14" s="84"/>
      <c r="AO14" s="84"/>
      <c r="AP14" s="84"/>
      <c r="AQ14" s="208"/>
      <c r="AR14" s="328"/>
      <c r="AS14" s="84"/>
      <c r="AT14" s="84"/>
      <c r="AU14" s="84"/>
      <c r="AV14" s="84"/>
      <c r="AW14" s="208"/>
      <c r="AX14" s="328"/>
      <c r="AY14" s="84"/>
      <c r="AZ14" s="84"/>
      <c r="BA14" s="84"/>
      <c r="BB14" s="84"/>
      <c r="BC14" s="208"/>
      <c r="BD14" s="328"/>
      <c r="BE14" s="84"/>
      <c r="BF14" s="84"/>
      <c r="BG14" s="84"/>
      <c r="BH14" s="84"/>
      <c r="BI14" s="208"/>
    </row>
    <row r="15" spans="1:61" ht="12.75" customHeight="1" x14ac:dyDescent="0.2">
      <c r="A15" s="244" t="s">
        <v>193</v>
      </c>
      <c r="B15" s="250">
        <v>203</v>
      </c>
      <c r="C15" s="250">
        <v>0</v>
      </c>
      <c r="D15" s="250">
        <v>0</v>
      </c>
      <c r="E15" s="250">
        <v>0</v>
      </c>
      <c r="F15" s="250">
        <v>0</v>
      </c>
      <c r="G15" s="208"/>
      <c r="H15" s="250">
        <v>203</v>
      </c>
      <c r="I15" s="250">
        <v>0</v>
      </c>
      <c r="J15" s="250">
        <v>0</v>
      </c>
      <c r="K15" s="250">
        <v>0</v>
      </c>
      <c r="L15" s="250">
        <v>0</v>
      </c>
      <c r="M15" s="208"/>
      <c r="N15" s="250">
        <v>0</v>
      </c>
      <c r="O15" s="250">
        <v>0</v>
      </c>
      <c r="P15" s="250">
        <v>0</v>
      </c>
      <c r="Q15" s="250">
        <v>0</v>
      </c>
      <c r="R15" s="250">
        <v>0</v>
      </c>
      <c r="S15" s="208"/>
      <c r="T15" s="250">
        <v>0</v>
      </c>
      <c r="U15" s="250">
        <v>0</v>
      </c>
      <c r="V15" s="250">
        <v>0</v>
      </c>
      <c r="W15" s="250">
        <v>0</v>
      </c>
      <c r="X15" s="250">
        <v>0</v>
      </c>
      <c r="Y15" s="208"/>
      <c r="Z15" s="250">
        <v>0</v>
      </c>
      <c r="AA15" s="250">
        <v>0</v>
      </c>
      <c r="AB15" s="250">
        <v>0</v>
      </c>
      <c r="AC15" s="250">
        <v>0</v>
      </c>
      <c r="AD15" s="250">
        <v>0</v>
      </c>
      <c r="AE15" s="208"/>
      <c r="AF15" s="250">
        <v>0</v>
      </c>
      <c r="AG15" s="250">
        <v>0</v>
      </c>
      <c r="AH15" s="250">
        <v>0</v>
      </c>
      <c r="AI15" s="250">
        <v>0</v>
      </c>
      <c r="AJ15" s="250">
        <v>0</v>
      </c>
      <c r="AK15" s="208"/>
      <c r="AL15" s="250">
        <v>0</v>
      </c>
      <c r="AM15" s="250">
        <v>0</v>
      </c>
      <c r="AN15" s="250">
        <v>0</v>
      </c>
      <c r="AO15" s="250">
        <v>0</v>
      </c>
      <c r="AP15" s="250">
        <v>0</v>
      </c>
      <c r="AQ15" s="208"/>
      <c r="AR15" s="250">
        <v>0</v>
      </c>
      <c r="AS15" s="250">
        <v>0</v>
      </c>
      <c r="AT15" s="250">
        <v>0</v>
      </c>
      <c r="AU15" s="250">
        <v>0</v>
      </c>
      <c r="AV15" s="250">
        <v>0</v>
      </c>
      <c r="AW15" s="208"/>
      <c r="AX15" s="250">
        <v>0</v>
      </c>
      <c r="AY15" s="250">
        <v>0</v>
      </c>
      <c r="AZ15" s="250">
        <v>0</v>
      </c>
      <c r="BA15" s="250">
        <v>0</v>
      </c>
      <c r="BB15" s="250">
        <v>0</v>
      </c>
      <c r="BC15" s="208"/>
      <c r="BD15" s="250">
        <v>0</v>
      </c>
      <c r="BE15" s="250">
        <v>0</v>
      </c>
      <c r="BF15" s="250">
        <v>0</v>
      </c>
      <c r="BG15" s="250">
        <v>0</v>
      </c>
      <c r="BH15" s="250">
        <v>0</v>
      </c>
      <c r="BI15" s="208"/>
    </row>
    <row r="16" spans="1:61" ht="12.75" customHeight="1" x14ac:dyDescent="0.2">
      <c r="A16" s="155" t="s">
        <v>140</v>
      </c>
      <c r="B16" s="130"/>
      <c r="C16" s="108"/>
      <c r="D16" s="108"/>
      <c r="E16" s="108"/>
      <c r="F16" s="108"/>
      <c r="G16" s="208"/>
      <c r="H16" s="108"/>
      <c r="I16" s="108"/>
      <c r="J16" s="108"/>
      <c r="K16" s="108"/>
      <c r="L16" s="108"/>
      <c r="M16" s="208"/>
      <c r="N16" s="108"/>
      <c r="O16" s="108"/>
      <c r="P16" s="108"/>
      <c r="Q16" s="108"/>
      <c r="R16" s="108"/>
      <c r="S16" s="208"/>
      <c r="T16" s="108"/>
      <c r="U16" s="108"/>
      <c r="V16" s="108"/>
      <c r="W16" s="108"/>
      <c r="X16" s="108"/>
      <c r="Y16" s="208"/>
      <c r="Z16" s="108"/>
      <c r="AA16" s="108"/>
      <c r="AB16" s="108"/>
      <c r="AC16" s="108"/>
      <c r="AD16" s="108"/>
      <c r="AE16" s="208"/>
      <c r="AF16" s="108"/>
      <c r="AG16" s="108"/>
      <c r="AH16" s="108"/>
      <c r="AI16" s="108"/>
      <c r="AJ16" s="108"/>
      <c r="AK16" s="208"/>
      <c r="AL16" s="108"/>
      <c r="AM16" s="108"/>
      <c r="AN16" s="108"/>
      <c r="AO16" s="108"/>
      <c r="AP16" s="108"/>
      <c r="AQ16" s="208"/>
      <c r="AR16" s="108"/>
      <c r="AS16" s="108"/>
      <c r="AT16" s="108"/>
      <c r="AU16" s="108"/>
      <c r="AV16" s="108"/>
      <c r="AW16" s="208"/>
      <c r="AX16" s="108"/>
      <c r="AY16" s="108"/>
      <c r="AZ16" s="108"/>
      <c r="BA16" s="108"/>
      <c r="BB16" s="108"/>
      <c r="BC16" s="208"/>
      <c r="BD16" s="108"/>
      <c r="BE16" s="108"/>
      <c r="BF16" s="108"/>
      <c r="BG16" s="108"/>
      <c r="BH16" s="108"/>
      <c r="BI16" s="208"/>
    </row>
    <row r="17" spans="1:61" ht="12.75" customHeight="1" x14ac:dyDescent="0.2">
      <c r="A17" s="87" t="s">
        <v>118</v>
      </c>
      <c r="B17" s="45">
        <v>0</v>
      </c>
      <c r="C17" s="190"/>
      <c r="D17" s="190"/>
      <c r="E17" s="190"/>
      <c r="F17" s="190"/>
      <c r="G17" s="208"/>
      <c r="H17" s="45"/>
      <c r="I17" s="45"/>
      <c r="J17" s="45"/>
      <c r="K17" s="45"/>
      <c r="L17" s="45"/>
      <c r="M17" s="208"/>
      <c r="N17" s="45"/>
      <c r="O17" s="45"/>
      <c r="P17" s="45"/>
      <c r="Q17" s="45"/>
      <c r="R17" s="45"/>
      <c r="S17" s="208"/>
      <c r="T17" s="45"/>
      <c r="U17" s="45"/>
      <c r="V17" s="45"/>
      <c r="W17" s="45"/>
      <c r="X17" s="45"/>
      <c r="Y17" s="208"/>
      <c r="Z17" s="45"/>
      <c r="AA17" s="45"/>
      <c r="AB17" s="45"/>
      <c r="AC17" s="45"/>
      <c r="AD17" s="45"/>
      <c r="AE17" s="208"/>
      <c r="AF17" s="45"/>
      <c r="AG17" s="45"/>
      <c r="AH17" s="45"/>
      <c r="AI17" s="45"/>
      <c r="AJ17" s="45"/>
      <c r="AK17" s="208"/>
      <c r="AL17" s="45"/>
      <c r="AM17" s="45"/>
      <c r="AN17" s="45"/>
      <c r="AO17" s="45"/>
      <c r="AP17" s="45"/>
      <c r="AQ17" s="208"/>
      <c r="AR17" s="45"/>
      <c r="AS17" s="45"/>
      <c r="AT17" s="45"/>
      <c r="AU17" s="45"/>
      <c r="AV17" s="45"/>
      <c r="AW17" s="208"/>
      <c r="AX17" s="45"/>
      <c r="AY17" s="45"/>
      <c r="AZ17" s="45"/>
      <c r="BA17" s="45"/>
      <c r="BB17" s="45"/>
      <c r="BC17" s="208"/>
      <c r="BD17" s="45"/>
      <c r="BE17" s="45"/>
      <c r="BF17" s="45"/>
      <c r="BG17" s="45"/>
      <c r="BH17" s="45"/>
      <c r="BI17" s="208"/>
    </row>
    <row r="18" spans="1:61" ht="12.75" customHeight="1" x14ac:dyDescent="0.2">
      <c r="A18" s="88" t="s">
        <v>79</v>
      </c>
      <c r="B18" s="16">
        <v>0</v>
      </c>
      <c r="C18" s="64"/>
      <c r="D18" s="64"/>
      <c r="E18" s="64"/>
      <c r="F18" s="64"/>
      <c r="G18" s="208"/>
      <c r="H18" s="16"/>
      <c r="I18" s="16"/>
      <c r="J18" s="16"/>
      <c r="K18" s="16"/>
      <c r="L18" s="16"/>
      <c r="M18" s="208"/>
      <c r="N18" s="16"/>
      <c r="O18" s="16"/>
      <c r="P18" s="16"/>
      <c r="Q18" s="16"/>
      <c r="R18" s="16"/>
      <c r="S18" s="208"/>
      <c r="T18" s="16"/>
      <c r="U18" s="16"/>
      <c r="V18" s="16"/>
      <c r="W18" s="16"/>
      <c r="X18" s="16"/>
      <c r="Y18" s="208"/>
      <c r="Z18" s="16"/>
      <c r="AA18" s="16"/>
      <c r="AB18" s="16"/>
      <c r="AC18" s="16"/>
      <c r="AD18" s="16"/>
      <c r="AE18" s="208"/>
      <c r="AF18" s="16"/>
      <c r="AG18" s="16"/>
      <c r="AH18" s="16"/>
      <c r="AI18" s="16"/>
      <c r="AJ18" s="16"/>
      <c r="AK18" s="208"/>
      <c r="AL18" s="16"/>
      <c r="AM18" s="16"/>
      <c r="AN18" s="16"/>
      <c r="AO18" s="16"/>
      <c r="AP18" s="16"/>
      <c r="AQ18" s="208"/>
      <c r="AR18" s="16"/>
      <c r="AS18" s="16"/>
      <c r="AT18" s="16"/>
      <c r="AU18" s="16"/>
      <c r="AV18" s="16"/>
      <c r="AW18" s="208"/>
      <c r="AX18" s="16"/>
      <c r="AY18" s="16"/>
      <c r="AZ18" s="16"/>
      <c r="BA18" s="16"/>
      <c r="BB18" s="16"/>
      <c r="BC18" s="208"/>
      <c r="BD18" s="16"/>
      <c r="BE18" s="16"/>
      <c r="BF18" s="16"/>
      <c r="BG18" s="16"/>
      <c r="BH18" s="16"/>
      <c r="BI18" s="208"/>
    </row>
    <row r="19" spans="1:61" ht="12.75" customHeight="1" x14ac:dyDescent="0.2">
      <c r="A19" s="88" t="s">
        <v>80</v>
      </c>
      <c r="B19" s="16">
        <v>0</v>
      </c>
      <c r="C19" s="64"/>
      <c r="D19" s="64"/>
      <c r="E19" s="64"/>
      <c r="F19" s="64"/>
      <c r="G19" s="208"/>
      <c r="H19" s="16"/>
      <c r="I19" s="16"/>
      <c r="J19" s="16"/>
      <c r="K19" s="16"/>
      <c r="L19" s="16"/>
      <c r="M19" s="208"/>
      <c r="N19" s="16"/>
      <c r="O19" s="16"/>
      <c r="P19" s="16"/>
      <c r="Q19" s="16"/>
      <c r="R19" s="16"/>
      <c r="S19" s="208"/>
      <c r="T19" s="16"/>
      <c r="U19" s="16"/>
      <c r="V19" s="16"/>
      <c r="W19" s="16"/>
      <c r="X19" s="16"/>
      <c r="Y19" s="208"/>
      <c r="Z19" s="16"/>
      <c r="AA19" s="16"/>
      <c r="AB19" s="16"/>
      <c r="AC19" s="16"/>
      <c r="AD19" s="16"/>
      <c r="AE19" s="208"/>
      <c r="AF19" s="16"/>
      <c r="AG19" s="16"/>
      <c r="AH19" s="16"/>
      <c r="AI19" s="16"/>
      <c r="AJ19" s="16"/>
      <c r="AK19" s="208"/>
      <c r="AL19" s="16"/>
      <c r="AM19" s="16"/>
      <c r="AN19" s="16"/>
      <c r="AO19" s="16"/>
      <c r="AP19" s="16"/>
      <c r="AQ19" s="208"/>
      <c r="AR19" s="16"/>
      <c r="AS19" s="16"/>
      <c r="AT19" s="16"/>
      <c r="AU19" s="16"/>
      <c r="AV19" s="16"/>
      <c r="AW19" s="208"/>
      <c r="AX19" s="16"/>
      <c r="AY19" s="16"/>
      <c r="AZ19" s="16"/>
      <c r="BA19" s="16"/>
      <c r="BB19" s="16"/>
      <c r="BC19" s="208"/>
      <c r="BD19" s="16"/>
      <c r="BE19" s="16"/>
      <c r="BF19" s="16"/>
      <c r="BG19" s="16"/>
      <c r="BH19" s="16"/>
      <c r="BI19" s="208"/>
    </row>
    <row r="20" spans="1:61" ht="12.75" customHeight="1" x14ac:dyDescent="0.2">
      <c r="A20" s="88" t="s">
        <v>81</v>
      </c>
      <c r="B20" s="16">
        <v>0</v>
      </c>
      <c r="C20" s="64"/>
      <c r="D20" s="64"/>
      <c r="E20" s="64"/>
      <c r="F20" s="64"/>
      <c r="G20" s="208"/>
      <c r="H20" s="16"/>
      <c r="I20" s="16"/>
      <c r="J20" s="16"/>
      <c r="K20" s="16"/>
      <c r="L20" s="16"/>
      <c r="M20" s="208"/>
      <c r="N20" s="16"/>
      <c r="O20" s="16"/>
      <c r="P20" s="16"/>
      <c r="Q20" s="16"/>
      <c r="R20" s="16"/>
      <c r="S20" s="208"/>
      <c r="T20" s="16"/>
      <c r="U20" s="16"/>
      <c r="V20" s="16"/>
      <c r="W20" s="16"/>
      <c r="X20" s="16"/>
      <c r="Y20" s="208"/>
      <c r="Z20" s="16"/>
      <c r="AA20" s="16"/>
      <c r="AB20" s="16"/>
      <c r="AC20" s="16"/>
      <c r="AD20" s="16"/>
      <c r="AE20" s="208"/>
      <c r="AF20" s="16"/>
      <c r="AG20" s="16"/>
      <c r="AH20" s="16"/>
      <c r="AI20" s="16"/>
      <c r="AJ20" s="16"/>
      <c r="AK20" s="208"/>
      <c r="AL20" s="16"/>
      <c r="AM20" s="16"/>
      <c r="AN20" s="16"/>
      <c r="AO20" s="16"/>
      <c r="AP20" s="16"/>
      <c r="AQ20" s="208"/>
      <c r="AR20" s="16"/>
      <c r="AS20" s="16"/>
      <c r="AT20" s="16"/>
      <c r="AU20" s="16"/>
      <c r="AV20" s="16"/>
      <c r="AW20" s="208"/>
      <c r="AX20" s="16"/>
      <c r="AY20" s="16"/>
      <c r="AZ20" s="16"/>
      <c r="BA20" s="16"/>
      <c r="BB20" s="16"/>
      <c r="BC20" s="208"/>
      <c r="BD20" s="16"/>
      <c r="BE20" s="16"/>
      <c r="BF20" s="16"/>
      <c r="BG20" s="16"/>
      <c r="BH20" s="16"/>
      <c r="BI20" s="208"/>
    </row>
    <row r="21" spans="1:61" ht="12.75" customHeight="1" x14ac:dyDescent="0.2">
      <c r="A21" s="88" t="s">
        <v>38</v>
      </c>
      <c r="B21" s="16">
        <v>0</v>
      </c>
      <c r="C21" s="64"/>
      <c r="D21" s="64"/>
      <c r="E21" s="64"/>
      <c r="F21" s="64"/>
      <c r="G21" s="208"/>
      <c r="H21" s="16"/>
      <c r="I21" s="16"/>
      <c r="J21" s="16"/>
      <c r="K21" s="16"/>
      <c r="L21" s="16"/>
      <c r="M21" s="208"/>
      <c r="N21" s="16"/>
      <c r="O21" s="16"/>
      <c r="P21" s="16"/>
      <c r="Q21" s="16"/>
      <c r="R21" s="16"/>
      <c r="S21" s="208"/>
      <c r="T21" s="16"/>
      <c r="U21" s="16"/>
      <c r="V21" s="16"/>
      <c r="W21" s="16"/>
      <c r="X21" s="16"/>
      <c r="Y21" s="208"/>
      <c r="Z21" s="16"/>
      <c r="AA21" s="16"/>
      <c r="AB21" s="16"/>
      <c r="AC21" s="16"/>
      <c r="AD21" s="16"/>
      <c r="AE21" s="208"/>
      <c r="AF21" s="16"/>
      <c r="AG21" s="16"/>
      <c r="AH21" s="16"/>
      <c r="AI21" s="16"/>
      <c r="AJ21" s="16"/>
      <c r="AK21" s="208"/>
      <c r="AL21" s="16"/>
      <c r="AM21" s="16"/>
      <c r="AN21" s="16"/>
      <c r="AO21" s="16"/>
      <c r="AP21" s="16"/>
      <c r="AQ21" s="208"/>
      <c r="AR21" s="16"/>
      <c r="AS21" s="16"/>
      <c r="AT21" s="16"/>
      <c r="AU21" s="16"/>
      <c r="AV21" s="16"/>
      <c r="AW21" s="208"/>
      <c r="AX21" s="16"/>
      <c r="AY21" s="16"/>
      <c r="AZ21" s="16"/>
      <c r="BA21" s="16"/>
      <c r="BB21" s="16"/>
      <c r="BC21" s="208"/>
      <c r="BD21" s="16"/>
      <c r="BE21" s="16"/>
      <c r="BF21" s="16"/>
      <c r="BG21" s="16"/>
      <c r="BH21" s="16"/>
      <c r="BI21" s="208"/>
    </row>
    <row r="22" spans="1:61" ht="12.75" customHeight="1" x14ac:dyDescent="0.2">
      <c r="A22" s="88" t="s">
        <v>82</v>
      </c>
      <c r="B22" s="16">
        <v>0</v>
      </c>
      <c r="C22" s="64"/>
      <c r="D22" s="64"/>
      <c r="E22" s="64"/>
      <c r="F22" s="64"/>
      <c r="G22" s="208"/>
      <c r="H22" s="16"/>
      <c r="I22" s="16"/>
      <c r="J22" s="16"/>
      <c r="K22" s="16"/>
      <c r="L22" s="16"/>
      <c r="M22" s="208"/>
      <c r="N22" s="16"/>
      <c r="O22" s="16"/>
      <c r="P22" s="16"/>
      <c r="Q22" s="16"/>
      <c r="R22" s="16"/>
      <c r="S22" s="208"/>
      <c r="T22" s="16"/>
      <c r="U22" s="16"/>
      <c r="V22" s="16"/>
      <c r="W22" s="16"/>
      <c r="X22" s="16"/>
      <c r="Y22" s="208"/>
      <c r="Z22" s="16"/>
      <c r="AA22" s="16"/>
      <c r="AB22" s="16"/>
      <c r="AC22" s="16"/>
      <c r="AD22" s="16"/>
      <c r="AE22" s="208"/>
      <c r="AF22" s="16"/>
      <c r="AG22" s="16"/>
      <c r="AH22" s="16"/>
      <c r="AI22" s="16"/>
      <c r="AJ22" s="16"/>
      <c r="AK22" s="208"/>
      <c r="AL22" s="16"/>
      <c r="AM22" s="16"/>
      <c r="AN22" s="16"/>
      <c r="AO22" s="16"/>
      <c r="AP22" s="16"/>
      <c r="AQ22" s="208"/>
      <c r="AR22" s="16"/>
      <c r="AS22" s="16"/>
      <c r="AT22" s="16"/>
      <c r="AU22" s="16"/>
      <c r="AV22" s="16"/>
      <c r="AW22" s="208"/>
      <c r="AX22" s="16"/>
      <c r="AY22" s="16"/>
      <c r="AZ22" s="16"/>
      <c r="BA22" s="16"/>
      <c r="BB22" s="16"/>
      <c r="BC22" s="208"/>
      <c r="BD22" s="16"/>
      <c r="BE22" s="16"/>
      <c r="BF22" s="16"/>
      <c r="BG22" s="16"/>
      <c r="BH22" s="16"/>
      <c r="BI22" s="208"/>
    </row>
    <row r="23" spans="1:61" ht="12.75" customHeight="1" x14ac:dyDescent="0.2">
      <c r="A23" s="89" t="s">
        <v>22</v>
      </c>
      <c r="B23" s="175">
        <v>0</v>
      </c>
      <c r="C23" s="185"/>
      <c r="D23" s="185"/>
      <c r="E23" s="185"/>
      <c r="F23" s="185"/>
      <c r="G23" s="208"/>
      <c r="H23" s="175"/>
      <c r="I23" s="175"/>
      <c r="J23" s="175"/>
      <c r="K23" s="175"/>
      <c r="L23" s="175"/>
      <c r="M23" s="208"/>
      <c r="N23" s="175"/>
      <c r="O23" s="175"/>
      <c r="P23" s="175"/>
      <c r="Q23" s="175"/>
      <c r="R23" s="175"/>
      <c r="S23" s="208"/>
      <c r="T23" s="175"/>
      <c r="U23" s="175"/>
      <c r="V23" s="175"/>
      <c r="W23" s="175"/>
      <c r="X23" s="175"/>
      <c r="Y23" s="208"/>
      <c r="Z23" s="175"/>
      <c r="AA23" s="175"/>
      <c r="AB23" s="175"/>
      <c r="AC23" s="175"/>
      <c r="AD23" s="175"/>
      <c r="AE23" s="208"/>
      <c r="AF23" s="175"/>
      <c r="AG23" s="175"/>
      <c r="AH23" s="175"/>
      <c r="AI23" s="175"/>
      <c r="AJ23" s="175"/>
      <c r="AK23" s="208"/>
      <c r="AL23" s="175"/>
      <c r="AM23" s="175"/>
      <c r="AN23" s="175"/>
      <c r="AO23" s="175"/>
      <c r="AP23" s="175"/>
      <c r="AQ23" s="208"/>
      <c r="AR23" s="175"/>
      <c r="AS23" s="175"/>
      <c r="AT23" s="175"/>
      <c r="AU23" s="175"/>
      <c r="AV23" s="175"/>
      <c r="AW23" s="208"/>
      <c r="AX23" s="175"/>
      <c r="AY23" s="175"/>
      <c r="AZ23" s="175"/>
      <c r="BA23" s="175"/>
      <c r="BB23" s="175"/>
      <c r="BC23" s="208"/>
      <c r="BD23" s="175"/>
      <c r="BE23" s="175"/>
      <c r="BF23" s="175"/>
      <c r="BG23" s="175"/>
      <c r="BH23" s="175"/>
      <c r="BI23" s="208"/>
    </row>
    <row r="24" spans="1:61" ht="12.75" customHeight="1" x14ac:dyDescent="0.2">
      <c r="A24" s="77" t="s">
        <v>23</v>
      </c>
      <c r="B24" s="175">
        <v>0</v>
      </c>
      <c r="C24" s="185"/>
      <c r="D24" s="185"/>
      <c r="E24" s="185"/>
      <c r="F24" s="185"/>
      <c r="G24" s="208"/>
      <c r="H24" s="175"/>
      <c r="I24" s="175"/>
      <c r="J24" s="175"/>
      <c r="K24" s="175"/>
      <c r="L24" s="175"/>
      <c r="M24" s="208"/>
      <c r="N24" s="175"/>
      <c r="O24" s="175"/>
      <c r="P24" s="175"/>
      <c r="Q24" s="175"/>
      <c r="R24" s="175"/>
      <c r="S24" s="208"/>
      <c r="T24" s="175"/>
      <c r="U24" s="175"/>
      <c r="V24" s="175"/>
      <c r="W24" s="175"/>
      <c r="X24" s="175"/>
      <c r="Y24" s="208"/>
      <c r="Z24" s="175"/>
      <c r="AA24" s="175"/>
      <c r="AB24" s="175"/>
      <c r="AC24" s="175"/>
      <c r="AD24" s="175"/>
      <c r="AE24" s="208"/>
      <c r="AF24" s="175"/>
      <c r="AG24" s="175"/>
      <c r="AH24" s="175"/>
      <c r="AI24" s="175"/>
      <c r="AJ24" s="175"/>
      <c r="AK24" s="208"/>
      <c r="AL24" s="175"/>
      <c r="AM24" s="175"/>
      <c r="AN24" s="175"/>
      <c r="AO24" s="175"/>
      <c r="AP24" s="175"/>
      <c r="AQ24" s="208"/>
      <c r="AR24" s="175"/>
      <c r="AS24" s="175"/>
      <c r="AT24" s="175"/>
      <c r="AU24" s="175"/>
      <c r="AV24" s="175"/>
      <c r="AW24" s="208"/>
      <c r="AX24" s="175"/>
      <c r="AY24" s="175"/>
      <c r="AZ24" s="175"/>
      <c r="BA24" s="175"/>
      <c r="BB24" s="175"/>
      <c r="BC24" s="208"/>
      <c r="BD24" s="175"/>
      <c r="BE24" s="175"/>
      <c r="BF24" s="175"/>
      <c r="BG24" s="175"/>
      <c r="BH24" s="175"/>
      <c r="BI24" s="208"/>
    </row>
    <row r="25" spans="1:61" ht="12.75" customHeight="1" x14ac:dyDescent="0.2">
      <c r="A25" s="90" t="s">
        <v>24</v>
      </c>
      <c r="B25" s="16">
        <v>0</v>
      </c>
      <c r="C25" s="64"/>
      <c r="D25" s="64"/>
      <c r="E25" s="64"/>
      <c r="F25" s="64"/>
      <c r="G25" s="208"/>
      <c r="H25" s="16"/>
      <c r="I25" s="16"/>
      <c r="J25" s="16"/>
      <c r="K25" s="16"/>
      <c r="L25" s="16"/>
      <c r="M25" s="208"/>
      <c r="N25" s="16"/>
      <c r="O25" s="16"/>
      <c r="P25" s="16"/>
      <c r="Q25" s="16"/>
      <c r="R25" s="16"/>
      <c r="S25" s="208"/>
      <c r="T25" s="16"/>
      <c r="U25" s="16"/>
      <c r="V25" s="16"/>
      <c r="W25" s="16"/>
      <c r="X25" s="16"/>
      <c r="Y25" s="208"/>
      <c r="Z25" s="16"/>
      <c r="AA25" s="16"/>
      <c r="AB25" s="16"/>
      <c r="AC25" s="16"/>
      <c r="AD25" s="16"/>
      <c r="AE25" s="208"/>
      <c r="AF25" s="16"/>
      <c r="AG25" s="16"/>
      <c r="AH25" s="16"/>
      <c r="AI25" s="16"/>
      <c r="AJ25" s="16"/>
      <c r="AK25" s="208"/>
      <c r="AL25" s="16"/>
      <c r="AM25" s="16"/>
      <c r="AN25" s="16"/>
      <c r="AO25" s="16"/>
      <c r="AP25" s="16"/>
      <c r="AQ25" s="208"/>
      <c r="AR25" s="16"/>
      <c r="AS25" s="16"/>
      <c r="AT25" s="16"/>
      <c r="AU25" s="16"/>
      <c r="AV25" s="16"/>
      <c r="AW25" s="208"/>
      <c r="AX25" s="16"/>
      <c r="AY25" s="16"/>
      <c r="AZ25" s="16"/>
      <c r="BA25" s="16"/>
      <c r="BB25" s="16"/>
      <c r="BC25" s="208"/>
      <c r="BD25" s="16"/>
      <c r="BE25" s="16"/>
      <c r="BF25" s="16"/>
      <c r="BG25" s="16"/>
      <c r="BH25" s="16"/>
      <c r="BI25" s="208"/>
    </row>
    <row r="26" spans="1:61" ht="12.75" customHeight="1" x14ac:dyDescent="0.2">
      <c r="A26" s="90" t="s">
        <v>25</v>
      </c>
      <c r="B26" s="16">
        <v>0</v>
      </c>
      <c r="C26" s="64"/>
      <c r="D26" s="64"/>
      <c r="E26" s="64"/>
      <c r="F26" s="64"/>
      <c r="G26" s="208"/>
      <c r="H26" s="16"/>
      <c r="I26" s="16"/>
      <c r="J26" s="16"/>
      <c r="K26" s="16"/>
      <c r="L26" s="16"/>
      <c r="M26" s="208"/>
      <c r="N26" s="16"/>
      <c r="O26" s="16"/>
      <c r="P26" s="16"/>
      <c r="Q26" s="16"/>
      <c r="R26" s="16"/>
      <c r="S26" s="208"/>
      <c r="T26" s="16"/>
      <c r="U26" s="16"/>
      <c r="V26" s="16"/>
      <c r="W26" s="16"/>
      <c r="X26" s="16"/>
      <c r="Y26" s="208"/>
      <c r="Z26" s="16"/>
      <c r="AA26" s="16"/>
      <c r="AB26" s="16"/>
      <c r="AC26" s="16"/>
      <c r="AD26" s="16"/>
      <c r="AE26" s="208"/>
      <c r="AF26" s="16"/>
      <c r="AG26" s="16"/>
      <c r="AH26" s="16"/>
      <c r="AI26" s="16"/>
      <c r="AJ26" s="16"/>
      <c r="AK26" s="208"/>
      <c r="AL26" s="16"/>
      <c r="AM26" s="16"/>
      <c r="AN26" s="16"/>
      <c r="AO26" s="16"/>
      <c r="AP26" s="16"/>
      <c r="AQ26" s="208"/>
      <c r="AR26" s="16"/>
      <c r="AS26" s="16"/>
      <c r="AT26" s="16"/>
      <c r="AU26" s="16"/>
      <c r="AV26" s="16"/>
      <c r="AW26" s="208"/>
      <c r="AX26" s="16"/>
      <c r="AY26" s="16"/>
      <c r="AZ26" s="16"/>
      <c r="BA26" s="16"/>
      <c r="BB26" s="16"/>
      <c r="BC26" s="208"/>
      <c r="BD26" s="16"/>
      <c r="BE26" s="16"/>
      <c r="BF26" s="16"/>
      <c r="BG26" s="16"/>
      <c r="BH26" s="16"/>
      <c r="BI26" s="208"/>
    </row>
    <row r="27" spans="1:61" ht="12.75" customHeight="1" x14ac:dyDescent="0.2">
      <c r="A27" s="90" t="s">
        <v>26</v>
      </c>
      <c r="B27" s="16">
        <v>0</v>
      </c>
      <c r="C27" s="64"/>
      <c r="D27" s="64"/>
      <c r="E27" s="64"/>
      <c r="F27" s="64"/>
      <c r="G27" s="208"/>
      <c r="H27" s="16"/>
      <c r="I27" s="16"/>
      <c r="J27" s="16"/>
      <c r="K27" s="16"/>
      <c r="L27" s="16"/>
      <c r="M27" s="208"/>
      <c r="N27" s="16"/>
      <c r="O27" s="16"/>
      <c r="P27" s="16"/>
      <c r="Q27" s="16"/>
      <c r="R27" s="16"/>
      <c r="S27" s="208"/>
      <c r="T27" s="16"/>
      <c r="U27" s="16"/>
      <c r="V27" s="16"/>
      <c r="W27" s="16"/>
      <c r="X27" s="16"/>
      <c r="Y27" s="208"/>
      <c r="Z27" s="16"/>
      <c r="AA27" s="16"/>
      <c r="AB27" s="16"/>
      <c r="AC27" s="16"/>
      <c r="AD27" s="16"/>
      <c r="AE27" s="208"/>
      <c r="AF27" s="16"/>
      <c r="AG27" s="16"/>
      <c r="AH27" s="16"/>
      <c r="AI27" s="16"/>
      <c r="AJ27" s="16"/>
      <c r="AK27" s="208"/>
      <c r="AL27" s="16"/>
      <c r="AM27" s="16"/>
      <c r="AN27" s="16"/>
      <c r="AO27" s="16"/>
      <c r="AP27" s="16"/>
      <c r="AQ27" s="208"/>
      <c r="AR27" s="16"/>
      <c r="AS27" s="16"/>
      <c r="AT27" s="16"/>
      <c r="AU27" s="16"/>
      <c r="AV27" s="16"/>
      <c r="AW27" s="208"/>
      <c r="AX27" s="16"/>
      <c r="AY27" s="16"/>
      <c r="AZ27" s="16"/>
      <c r="BA27" s="16"/>
      <c r="BB27" s="16"/>
      <c r="BC27" s="208"/>
      <c r="BD27" s="16"/>
      <c r="BE27" s="16"/>
      <c r="BF27" s="16"/>
      <c r="BG27" s="16"/>
      <c r="BH27" s="16"/>
      <c r="BI27" s="208"/>
    </row>
    <row r="28" spans="1:61" ht="12.75" customHeight="1" x14ac:dyDescent="0.2">
      <c r="A28" s="90" t="s">
        <v>27</v>
      </c>
      <c r="B28" s="16">
        <v>0</v>
      </c>
      <c r="C28" s="64"/>
      <c r="D28" s="64"/>
      <c r="E28" s="64"/>
      <c r="F28" s="64"/>
      <c r="G28" s="208"/>
      <c r="H28" s="16"/>
      <c r="I28" s="16"/>
      <c r="J28" s="16"/>
      <c r="K28" s="16"/>
      <c r="L28" s="16"/>
      <c r="M28" s="208"/>
      <c r="N28" s="16"/>
      <c r="O28" s="16"/>
      <c r="P28" s="16"/>
      <c r="Q28" s="16"/>
      <c r="R28" s="16"/>
      <c r="S28" s="208"/>
      <c r="T28" s="16"/>
      <c r="U28" s="16"/>
      <c r="V28" s="16"/>
      <c r="W28" s="16"/>
      <c r="X28" s="16"/>
      <c r="Y28" s="208"/>
      <c r="Z28" s="16"/>
      <c r="AA28" s="16"/>
      <c r="AB28" s="16"/>
      <c r="AC28" s="16"/>
      <c r="AD28" s="16"/>
      <c r="AE28" s="208"/>
      <c r="AF28" s="16"/>
      <c r="AG28" s="16"/>
      <c r="AH28" s="16"/>
      <c r="AI28" s="16"/>
      <c r="AJ28" s="16"/>
      <c r="AK28" s="208"/>
      <c r="AL28" s="16"/>
      <c r="AM28" s="16"/>
      <c r="AN28" s="16"/>
      <c r="AO28" s="16"/>
      <c r="AP28" s="16"/>
      <c r="AQ28" s="208"/>
      <c r="AR28" s="16"/>
      <c r="AS28" s="16"/>
      <c r="AT28" s="16"/>
      <c r="AU28" s="16"/>
      <c r="AV28" s="16"/>
      <c r="AW28" s="208"/>
      <c r="AX28" s="16"/>
      <c r="AY28" s="16"/>
      <c r="AZ28" s="16"/>
      <c r="BA28" s="16"/>
      <c r="BB28" s="16"/>
      <c r="BC28" s="208"/>
      <c r="BD28" s="16"/>
      <c r="BE28" s="16"/>
      <c r="BF28" s="16"/>
      <c r="BG28" s="16"/>
      <c r="BH28" s="16"/>
      <c r="BI28" s="208"/>
    </row>
    <row r="29" spans="1:61" ht="12.75" customHeight="1" x14ac:dyDescent="0.2">
      <c r="A29" s="90" t="s">
        <v>28</v>
      </c>
      <c r="B29" s="16">
        <v>0</v>
      </c>
      <c r="C29" s="64"/>
      <c r="D29" s="64"/>
      <c r="E29" s="64"/>
      <c r="F29" s="64"/>
      <c r="G29" s="208"/>
      <c r="H29" s="16"/>
      <c r="I29" s="16"/>
      <c r="J29" s="16"/>
      <c r="K29" s="16"/>
      <c r="L29" s="16"/>
      <c r="M29" s="208"/>
      <c r="N29" s="16"/>
      <c r="O29" s="16"/>
      <c r="P29" s="16"/>
      <c r="Q29" s="16"/>
      <c r="R29" s="16"/>
      <c r="S29" s="208"/>
      <c r="T29" s="16"/>
      <c r="U29" s="16"/>
      <c r="V29" s="16"/>
      <c r="W29" s="16"/>
      <c r="X29" s="16"/>
      <c r="Y29" s="208"/>
      <c r="Z29" s="16"/>
      <c r="AA29" s="16"/>
      <c r="AB29" s="16"/>
      <c r="AC29" s="16"/>
      <c r="AD29" s="16"/>
      <c r="AE29" s="208"/>
      <c r="AF29" s="16"/>
      <c r="AG29" s="16"/>
      <c r="AH29" s="16"/>
      <c r="AI29" s="16"/>
      <c r="AJ29" s="16"/>
      <c r="AK29" s="208"/>
      <c r="AL29" s="16"/>
      <c r="AM29" s="16"/>
      <c r="AN29" s="16"/>
      <c r="AO29" s="16"/>
      <c r="AP29" s="16"/>
      <c r="AQ29" s="208"/>
      <c r="AR29" s="16"/>
      <c r="AS29" s="16"/>
      <c r="AT29" s="16"/>
      <c r="AU29" s="16"/>
      <c r="AV29" s="16"/>
      <c r="AW29" s="208"/>
      <c r="AX29" s="16"/>
      <c r="AY29" s="16"/>
      <c r="AZ29" s="16"/>
      <c r="BA29" s="16"/>
      <c r="BB29" s="16"/>
      <c r="BC29" s="208"/>
      <c r="BD29" s="16"/>
      <c r="BE29" s="16"/>
      <c r="BF29" s="16"/>
      <c r="BG29" s="16"/>
      <c r="BH29" s="16"/>
      <c r="BI29" s="208"/>
    </row>
    <row r="30" spans="1:61" ht="12.75" customHeight="1" x14ac:dyDescent="0.2">
      <c r="A30" s="90" t="s">
        <v>29</v>
      </c>
      <c r="B30" s="16">
        <v>0</v>
      </c>
      <c r="C30" s="64"/>
      <c r="D30" s="64"/>
      <c r="E30" s="64"/>
      <c r="F30" s="64"/>
      <c r="G30" s="208"/>
      <c r="H30" s="211"/>
      <c r="I30" s="211"/>
      <c r="J30" s="211"/>
      <c r="K30" s="211"/>
      <c r="L30" s="211"/>
      <c r="M30" s="208"/>
      <c r="N30" s="211"/>
      <c r="O30" s="211"/>
      <c r="P30" s="211"/>
      <c r="Q30" s="211"/>
      <c r="R30" s="211"/>
      <c r="S30" s="208"/>
      <c r="T30" s="211"/>
      <c r="U30" s="211"/>
      <c r="V30" s="211"/>
      <c r="W30" s="211"/>
      <c r="X30" s="211"/>
      <c r="Y30" s="208"/>
      <c r="Z30" s="211"/>
      <c r="AA30" s="211"/>
      <c r="AB30" s="211"/>
      <c r="AC30" s="211"/>
      <c r="AD30" s="211"/>
      <c r="AE30" s="208"/>
      <c r="AF30" s="211"/>
      <c r="AG30" s="211"/>
      <c r="AH30" s="211"/>
      <c r="AI30" s="211"/>
      <c r="AJ30" s="211"/>
      <c r="AK30" s="208"/>
      <c r="AL30" s="211"/>
      <c r="AM30" s="211"/>
      <c r="AN30" s="211"/>
      <c r="AO30" s="211"/>
      <c r="AP30" s="211"/>
      <c r="AQ30" s="208"/>
      <c r="AR30" s="211"/>
      <c r="AS30" s="211"/>
      <c r="AT30" s="211"/>
      <c r="AU30" s="211"/>
      <c r="AV30" s="211"/>
      <c r="AW30" s="208"/>
      <c r="AX30" s="211"/>
      <c r="AY30" s="211"/>
      <c r="AZ30" s="211"/>
      <c r="BA30" s="211"/>
      <c r="BB30" s="211"/>
      <c r="BC30" s="208"/>
      <c r="BD30" s="211"/>
      <c r="BE30" s="211"/>
      <c r="BF30" s="211"/>
      <c r="BG30" s="211"/>
      <c r="BH30" s="211"/>
      <c r="BI30" s="208"/>
    </row>
    <row r="31" spans="1:61" ht="12.75" customHeight="1" x14ac:dyDescent="0.2">
      <c r="A31" s="91" t="s">
        <v>31</v>
      </c>
      <c r="B31" s="16">
        <v>0</v>
      </c>
      <c r="C31" s="64"/>
      <c r="D31" s="64"/>
      <c r="E31" s="64"/>
      <c r="F31" s="64"/>
      <c r="G31" s="208"/>
      <c r="H31" s="49"/>
      <c r="I31" s="49"/>
      <c r="J31" s="49"/>
      <c r="K31" s="49"/>
      <c r="L31" s="49"/>
      <c r="M31" s="208"/>
      <c r="N31" s="49"/>
      <c r="O31" s="49"/>
      <c r="P31" s="49"/>
      <c r="Q31" s="49"/>
      <c r="R31" s="49"/>
      <c r="S31" s="208"/>
      <c r="T31" s="49"/>
      <c r="U31" s="49"/>
      <c r="V31" s="49"/>
      <c r="W31" s="49"/>
      <c r="X31" s="49"/>
      <c r="Y31" s="208"/>
      <c r="Z31" s="49"/>
      <c r="AA31" s="49"/>
      <c r="AB31" s="49"/>
      <c r="AC31" s="49"/>
      <c r="AD31" s="49"/>
      <c r="AE31" s="208"/>
      <c r="AF31" s="49"/>
      <c r="AG31" s="49"/>
      <c r="AH31" s="49"/>
      <c r="AI31" s="49"/>
      <c r="AJ31" s="49"/>
      <c r="AK31" s="208"/>
      <c r="AL31" s="49"/>
      <c r="AM31" s="49"/>
      <c r="AN31" s="49"/>
      <c r="AO31" s="49"/>
      <c r="AP31" s="49"/>
      <c r="AQ31" s="208"/>
      <c r="AR31" s="49"/>
      <c r="AS31" s="49"/>
      <c r="AT31" s="49"/>
      <c r="AU31" s="49"/>
      <c r="AV31" s="49"/>
      <c r="AW31" s="208"/>
      <c r="AX31" s="49"/>
      <c r="AY31" s="49"/>
      <c r="AZ31" s="49"/>
      <c r="BA31" s="49"/>
      <c r="BB31" s="49"/>
      <c r="BC31" s="208"/>
      <c r="BD31" s="49"/>
      <c r="BE31" s="49"/>
      <c r="BF31" s="49"/>
      <c r="BG31" s="49"/>
      <c r="BH31" s="49"/>
      <c r="BI31" s="208"/>
    </row>
    <row r="32" spans="1:61" ht="12.75" customHeight="1" x14ac:dyDescent="0.2">
      <c r="A32" s="92" t="s">
        <v>32</v>
      </c>
      <c r="B32" s="61">
        <v>0</v>
      </c>
      <c r="C32" s="61"/>
      <c r="D32" s="61"/>
      <c r="E32" s="61"/>
      <c r="F32" s="61"/>
      <c r="G32" s="208"/>
      <c r="H32" s="61"/>
      <c r="I32" s="61"/>
      <c r="J32" s="61"/>
      <c r="K32" s="61"/>
      <c r="L32" s="61"/>
      <c r="M32" s="208"/>
      <c r="N32" s="61"/>
      <c r="O32" s="61"/>
      <c r="P32" s="61"/>
      <c r="Q32" s="61"/>
      <c r="R32" s="61"/>
      <c r="S32" s="208"/>
      <c r="T32" s="61"/>
      <c r="U32" s="61"/>
      <c r="V32" s="61"/>
      <c r="W32" s="61"/>
      <c r="X32" s="61"/>
      <c r="Y32" s="208"/>
      <c r="Z32" s="61"/>
      <c r="AA32" s="61"/>
      <c r="AB32" s="61"/>
      <c r="AC32" s="61"/>
      <c r="AD32" s="61"/>
      <c r="AE32" s="208"/>
      <c r="AF32" s="61"/>
      <c r="AG32" s="61"/>
      <c r="AH32" s="61"/>
      <c r="AI32" s="61"/>
      <c r="AJ32" s="61"/>
      <c r="AK32" s="208"/>
      <c r="AL32" s="61"/>
      <c r="AM32" s="61"/>
      <c r="AN32" s="61"/>
      <c r="AO32" s="61"/>
      <c r="AP32" s="61"/>
      <c r="AQ32" s="208"/>
      <c r="AR32" s="61"/>
      <c r="AS32" s="61"/>
      <c r="AT32" s="61"/>
      <c r="AU32" s="61"/>
      <c r="AV32" s="61"/>
      <c r="AW32" s="208"/>
      <c r="AX32" s="61"/>
      <c r="AY32" s="61"/>
      <c r="AZ32" s="61"/>
      <c r="BA32" s="61"/>
      <c r="BB32" s="61"/>
      <c r="BC32" s="208"/>
      <c r="BD32" s="61"/>
      <c r="BE32" s="61"/>
      <c r="BF32" s="61"/>
      <c r="BG32" s="61"/>
      <c r="BH32" s="61"/>
      <c r="BI32" s="208"/>
    </row>
    <row r="33" spans="1:61" ht="12.75" customHeight="1" x14ac:dyDescent="0.2">
      <c r="A33" s="91" t="s">
        <v>2</v>
      </c>
      <c r="B33" s="16">
        <v>1.7275214336133499E-4</v>
      </c>
      <c r="C33" s="15"/>
      <c r="D33" s="15"/>
      <c r="E33" s="15"/>
      <c r="F33" s="15"/>
      <c r="G33" s="208"/>
      <c r="H33" s="15"/>
      <c r="I33" s="15"/>
      <c r="J33" s="15"/>
      <c r="K33" s="15"/>
      <c r="L33" s="15"/>
      <c r="M33" s="208"/>
      <c r="N33" s="15"/>
      <c r="O33" s="15"/>
      <c r="P33" s="15"/>
      <c r="Q33" s="15"/>
      <c r="R33" s="15"/>
      <c r="S33" s="208"/>
      <c r="T33" s="15"/>
      <c r="U33" s="15"/>
      <c r="V33" s="15"/>
      <c r="W33" s="15"/>
      <c r="X33" s="15"/>
      <c r="Y33" s="208"/>
      <c r="Z33" s="15"/>
      <c r="AA33" s="15"/>
      <c r="AB33" s="15"/>
      <c r="AC33" s="15"/>
      <c r="AD33" s="15"/>
      <c r="AE33" s="208"/>
      <c r="AF33" s="15"/>
      <c r="AG33" s="15"/>
      <c r="AH33" s="15"/>
      <c r="AI33" s="15"/>
      <c r="AJ33" s="15"/>
      <c r="AK33" s="208"/>
      <c r="AL33" s="15"/>
      <c r="AM33" s="15"/>
      <c r="AN33" s="15"/>
      <c r="AO33" s="15"/>
      <c r="AP33" s="15"/>
      <c r="AQ33" s="208"/>
      <c r="AR33" s="15"/>
      <c r="AS33" s="15"/>
      <c r="AT33" s="15"/>
      <c r="AU33" s="15"/>
      <c r="AV33" s="15"/>
      <c r="AW33" s="208"/>
      <c r="AX33" s="15"/>
      <c r="AY33" s="15"/>
      <c r="AZ33" s="15"/>
      <c r="BA33" s="15"/>
      <c r="BB33" s="15"/>
      <c r="BC33" s="208"/>
      <c r="BD33" s="15"/>
      <c r="BE33" s="15"/>
      <c r="BF33" s="15"/>
      <c r="BG33" s="15"/>
      <c r="BH33" s="15"/>
      <c r="BI33" s="208"/>
    </row>
    <row r="34" spans="1:61" ht="12.75" customHeight="1" x14ac:dyDescent="0.2">
      <c r="A34" s="93" t="s">
        <v>3</v>
      </c>
      <c r="B34" s="181">
        <v>8.4357894041622271E-3</v>
      </c>
      <c r="C34" s="181"/>
      <c r="D34" s="181"/>
      <c r="E34" s="181"/>
      <c r="F34" s="181"/>
      <c r="G34" s="208"/>
      <c r="H34" s="181"/>
      <c r="I34" s="181"/>
      <c r="J34" s="181"/>
      <c r="K34" s="181"/>
      <c r="L34" s="181"/>
      <c r="M34" s="208"/>
      <c r="N34" s="181"/>
      <c r="O34" s="181"/>
      <c r="P34" s="181"/>
      <c r="Q34" s="181"/>
      <c r="R34" s="181"/>
      <c r="S34" s="208"/>
      <c r="T34" s="181"/>
      <c r="U34" s="181"/>
      <c r="V34" s="181"/>
      <c r="W34" s="181"/>
      <c r="X34" s="181"/>
      <c r="Y34" s="208"/>
      <c r="Z34" s="181"/>
      <c r="AA34" s="181"/>
      <c r="AB34" s="181"/>
      <c r="AC34" s="181"/>
      <c r="AD34" s="181"/>
      <c r="AE34" s="208"/>
      <c r="AF34" s="181"/>
      <c r="AG34" s="181"/>
      <c r="AH34" s="181"/>
      <c r="AI34" s="181"/>
      <c r="AJ34" s="181"/>
      <c r="AK34" s="208"/>
      <c r="AL34" s="181"/>
      <c r="AM34" s="181"/>
      <c r="AN34" s="181"/>
      <c r="AO34" s="181"/>
      <c r="AP34" s="181"/>
      <c r="AQ34" s="208"/>
      <c r="AR34" s="181"/>
      <c r="AS34" s="181"/>
      <c r="AT34" s="181"/>
      <c r="AU34" s="181"/>
      <c r="AV34" s="181"/>
      <c r="AW34" s="208"/>
      <c r="AX34" s="181"/>
      <c r="AY34" s="181"/>
      <c r="AZ34" s="181"/>
      <c r="BA34" s="181"/>
      <c r="BB34" s="181"/>
      <c r="BC34" s="208"/>
      <c r="BD34" s="181"/>
      <c r="BE34" s="181"/>
      <c r="BF34" s="181"/>
      <c r="BG34" s="181"/>
      <c r="BH34" s="181"/>
      <c r="BI34" s="208"/>
    </row>
    <row r="35" spans="1:61" ht="12.75" customHeight="1" x14ac:dyDescent="0.2">
      <c r="A35" s="91" t="s">
        <v>4</v>
      </c>
      <c r="B35" s="230">
        <v>5.6595881064325565E-3</v>
      </c>
      <c r="C35" s="15"/>
      <c r="D35" s="15"/>
      <c r="E35" s="15"/>
      <c r="F35" s="15"/>
      <c r="G35" s="208"/>
      <c r="H35" s="15"/>
      <c r="I35" s="15"/>
      <c r="J35" s="15"/>
      <c r="K35" s="15"/>
      <c r="L35" s="15"/>
      <c r="M35" s="208"/>
      <c r="N35" s="15"/>
      <c r="O35" s="15"/>
      <c r="P35" s="15"/>
      <c r="Q35" s="15"/>
      <c r="R35" s="15"/>
      <c r="S35" s="208"/>
      <c r="T35" s="15"/>
      <c r="U35" s="15"/>
      <c r="V35" s="15"/>
      <c r="W35" s="15"/>
      <c r="X35" s="15"/>
      <c r="Y35" s="208"/>
      <c r="Z35" s="15"/>
      <c r="AA35" s="15"/>
      <c r="AB35" s="15"/>
      <c r="AC35" s="15"/>
      <c r="AD35" s="15"/>
      <c r="AE35" s="208"/>
      <c r="AF35" s="15"/>
      <c r="AG35" s="15"/>
      <c r="AH35" s="15"/>
      <c r="AI35" s="15"/>
      <c r="AJ35" s="15"/>
      <c r="AK35" s="208"/>
      <c r="AL35" s="15"/>
      <c r="AM35" s="15"/>
      <c r="AN35" s="15"/>
      <c r="AO35" s="15"/>
      <c r="AP35" s="15"/>
      <c r="AQ35" s="208"/>
      <c r="AR35" s="15"/>
      <c r="AS35" s="15"/>
      <c r="AT35" s="15"/>
      <c r="AU35" s="15"/>
      <c r="AV35" s="15"/>
      <c r="AW35" s="208"/>
      <c r="AX35" s="15"/>
      <c r="AY35" s="15"/>
      <c r="AZ35" s="15"/>
      <c r="BA35" s="15"/>
      <c r="BB35" s="15"/>
      <c r="BC35" s="208"/>
      <c r="BD35" s="15"/>
      <c r="BE35" s="15"/>
      <c r="BF35" s="15"/>
      <c r="BG35" s="15"/>
      <c r="BH35" s="15"/>
      <c r="BI35" s="208"/>
    </row>
    <row r="36" spans="1:61" ht="12.75" customHeight="1" x14ac:dyDescent="0.2">
      <c r="A36" s="91" t="s">
        <v>5</v>
      </c>
      <c r="B36" s="24">
        <v>0.93695586754333893</v>
      </c>
      <c r="C36" s="15"/>
      <c r="D36" s="15"/>
      <c r="E36" s="15"/>
      <c r="F36" s="15"/>
      <c r="G36" s="208"/>
      <c r="H36" s="15"/>
      <c r="I36" s="15"/>
      <c r="J36" s="15"/>
      <c r="K36" s="15"/>
      <c r="L36" s="15"/>
      <c r="M36" s="208"/>
      <c r="N36" s="15"/>
      <c r="O36" s="15"/>
      <c r="P36" s="15"/>
      <c r="Q36" s="15"/>
      <c r="R36" s="15"/>
      <c r="S36" s="208"/>
      <c r="T36" s="15"/>
      <c r="U36" s="15"/>
      <c r="V36" s="15"/>
      <c r="W36" s="15"/>
      <c r="X36" s="15"/>
      <c r="Y36" s="208"/>
      <c r="Z36" s="15"/>
      <c r="AA36" s="15"/>
      <c r="AB36" s="15"/>
      <c r="AC36" s="15"/>
      <c r="AD36" s="15"/>
      <c r="AE36" s="208"/>
      <c r="AF36" s="15"/>
      <c r="AG36" s="15"/>
      <c r="AH36" s="15"/>
      <c r="AI36" s="15"/>
      <c r="AJ36" s="15"/>
      <c r="AK36" s="208"/>
      <c r="AL36" s="15"/>
      <c r="AM36" s="15"/>
      <c r="AN36" s="15"/>
      <c r="AO36" s="15"/>
      <c r="AP36" s="15"/>
      <c r="AQ36" s="208"/>
      <c r="AR36" s="15"/>
      <c r="AS36" s="15"/>
      <c r="AT36" s="15"/>
      <c r="AU36" s="15"/>
      <c r="AV36" s="15"/>
      <c r="AW36" s="208"/>
      <c r="AX36" s="15"/>
      <c r="AY36" s="15"/>
      <c r="AZ36" s="15"/>
      <c r="BA36" s="15"/>
      <c r="BB36" s="15"/>
      <c r="BC36" s="208"/>
      <c r="BD36" s="15"/>
      <c r="BE36" s="15"/>
      <c r="BF36" s="15"/>
      <c r="BG36" s="15"/>
      <c r="BH36" s="15"/>
      <c r="BI36" s="208"/>
    </row>
    <row r="37" spans="1:61" ht="12.75" customHeight="1" x14ac:dyDescent="0.2">
      <c r="A37" s="94" t="s">
        <v>6</v>
      </c>
      <c r="B37" s="230">
        <v>8.3952327243345243E-4</v>
      </c>
      <c r="C37" s="15"/>
      <c r="D37" s="15"/>
      <c r="E37" s="15"/>
      <c r="F37" s="15"/>
      <c r="G37" s="208"/>
      <c r="H37" s="15"/>
      <c r="I37" s="15"/>
      <c r="J37" s="15"/>
      <c r="K37" s="15"/>
      <c r="L37" s="15"/>
      <c r="M37" s="208"/>
      <c r="N37" s="15"/>
      <c r="O37" s="15"/>
      <c r="P37" s="15"/>
      <c r="Q37" s="15"/>
      <c r="R37" s="15"/>
      <c r="S37" s="208"/>
      <c r="T37" s="15"/>
      <c r="U37" s="15"/>
      <c r="V37" s="15"/>
      <c r="W37" s="15"/>
      <c r="X37" s="15"/>
      <c r="Y37" s="208"/>
      <c r="Z37" s="15"/>
      <c r="AA37" s="15"/>
      <c r="AB37" s="15"/>
      <c r="AC37" s="15"/>
      <c r="AD37" s="15"/>
      <c r="AE37" s="208"/>
      <c r="AF37" s="15"/>
      <c r="AG37" s="15"/>
      <c r="AH37" s="15"/>
      <c r="AI37" s="15"/>
      <c r="AJ37" s="15"/>
      <c r="AK37" s="208"/>
      <c r="AL37" s="15"/>
      <c r="AM37" s="15"/>
      <c r="AN37" s="15"/>
      <c r="AO37" s="15"/>
      <c r="AP37" s="15"/>
      <c r="AQ37" s="208"/>
      <c r="AR37" s="15"/>
      <c r="AS37" s="15"/>
      <c r="AT37" s="15"/>
      <c r="AU37" s="15"/>
      <c r="AV37" s="15"/>
      <c r="AW37" s="208"/>
      <c r="AX37" s="15"/>
      <c r="AY37" s="15"/>
      <c r="AZ37" s="15"/>
      <c r="BA37" s="15"/>
      <c r="BB37" s="15"/>
      <c r="BC37" s="208"/>
      <c r="BD37" s="15"/>
      <c r="BE37" s="15"/>
      <c r="BF37" s="15"/>
      <c r="BG37" s="15"/>
      <c r="BH37" s="15"/>
      <c r="BI37" s="208"/>
    </row>
    <row r="38" spans="1:61" ht="12.75" customHeight="1" x14ac:dyDescent="0.2">
      <c r="A38" s="94" t="s">
        <v>7</v>
      </c>
      <c r="B38" s="230">
        <v>3.5969912466236604E-4</v>
      </c>
      <c r="C38" s="15"/>
      <c r="D38" s="15"/>
      <c r="E38" s="15"/>
      <c r="F38" s="15"/>
      <c r="G38" s="208"/>
      <c r="H38" s="15"/>
      <c r="I38" s="15"/>
      <c r="J38" s="15"/>
      <c r="K38" s="15"/>
      <c r="L38" s="15"/>
      <c r="M38" s="208"/>
      <c r="N38" s="15"/>
      <c r="O38" s="15"/>
      <c r="P38" s="15"/>
      <c r="Q38" s="15"/>
      <c r="R38" s="15"/>
      <c r="S38" s="208"/>
      <c r="T38" s="15"/>
      <c r="U38" s="15"/>
      <c r="V38" s="15"/>
      <c r="W38" s="15"/>
      <c r="X38" s="15"/>
      <c r="Y38" s="208"/>
      <c r="Z38" s="15"/>
      <c r="AA38" s="15"/>
      <c r="AB38" s="15"/>
      <c r="AC38" s="15"/>
      <c r="AD38" s="15"/>
      <c r="AE38" s="208"/>
      <c r="AF38" s="15"/>
      <c r="AG38" s="15"/>
      <c r="AH38" s="15"/>
      <c r="AI38" s="15"/>
      <c r="AJ38" s="15"/>
      <c r="AK38" s="208"/>
      <c r="AL38" s="15"/>
      <c r="AM38" s="15"/>
      <c r="AN38" s="15"/>
      <c r="AO38" s="15"/>
      <c r="AP38" s="15"/>
      <c r="AQ38" s="208"/>
      <c r="AR38" s="15"/>
      <c r="AS38" s="15"/>
      <c r="AT38" s="15"/>
      <c r="AU38" s="15"/>
      <c r="AV38" s="15"/>
      <c r="AW38" s="208"/>
      <c r="AX38" s="15"/>
      <c r="AY38" s="15"/>
      <c r="AZ38" s="15"/>
      <c r="BA38" s="15"/>
      <c r="BB38" s="15"/>
      <c r="BC38" s="208"/>
      <c r="BD38" s="15"/>
      <c r="BE38" s="15"/>
      <c r="BF38" s="15"/>
      <c r="BG38" s="15"/>
      <c r="BH38" s="15"/>
      <c r="BI38" s="208"/>
    </row>
    <row r="39" spans="1:61" ht="12.75" customHeight="1" x14ac:dyDescent="0.2">
      <c r="A39" s="95" t="s">
        <v>8</v>
      </c>
      <c r="B39" s="229">
        <v>6.6783332782950969E-3</v>
      </c>
      <c r="C39" s="46"/>
      <c r="D39" s="46"/>
      <c r="E39" s="46"/>
      <c r="F39" s="46"/>
      <c r="G39" s="208"/>
      <c r="H39" s="46"/>
      <c r="I39" s="46"/>
      <c r="J39" s="46"/>
      <c r="K39" s="46"/>
      <c r="L39" s="46"/>
      <c r="M39" s="208"/>
      <c r="N39" s="46"/>
      <c r="O39" s="46"/>
      <c r="P39" s="46"/>
      <c r="Q39" s="46"/>
      <c r="R39" s="46"/>
      <c r="S39" s="208"/>
      <c r="T39" s="46"/>
      <c r="U39" s="46"/>
      <c r="V39" s="46"/>
      <c r="W39" s="46"/>
      <c r="X39" s="46"/>
      <c r="Y39" s="208"/>
      <c r="Z39" s="46"/>
      <c r="AA39" s="46"/>
      <c r="AB39" s="46"/>
      <c r="AC39" s="46"/>
      <c r="AD39" s="46"/>
      <c r="AE39" s="208"/>
      <c r="AF39" s="46"/>
      <c r="AG39" s="46"/>
      <c r="AH39" s="46"/>
      <c r="AI39" s="46"/>
      <c r="AJ39" s="46"/>
      <c r="AK39" s="208"/>
      <c r="AL39" s="46"/>
      <c r="AM39" s="46"/>
      <c r="AN39" s="46"/>
      <c r="AO39" s="46"/>
      <c r="AP39" s="46"/>
      <c r="AQ39" s="208"/>
      <c r="AR39" s="46"/>
      <c r="AS39" s="46"/>
      <c r="AT39" s="46"/>
      <c r="AU39" s="46"/>
      <c r="AV39" s="46"/>
      <c r="AW39" s="208"/>
      <c r="AX39" s="46"/>
      <c r="AY39" s="46"/>
      <c r="AZ39" s="46"/>
      <c r="BA39" s="46"/>
      <c r="BB39" s="46"/>
      <c r="BC39" s="208"/>
      <c r="BD39" s="46"/>
      <c r="BE39" s="46"/>
      <c r="BF39" s="46"/>
      <c r="BG39" s="46"/>
      <c r="BH39" s="46"/>
      <c r="BI39" s="208"/>
    </row>
    <row r="40" spans="1:61" ht="12.75" customHeight="1" x14ac:dyDescent="0.2">
      <c r="A40" s="94" t="s">
        <v>9</v>
      </c>
      <c r="B40" s="230">
        <v>2.9789846968681856E-3</v>
      </c>
      <c r="C40" s="15"/>
      <c r="D40" s="15"/>
      <c r="E40" s="15"/>
      <c r="F40" s="15"/>
      <c r="G40" s="208"/>
      <c r="H40" s="15"/>
      <c r="I40" s="15"/>
      <c r="J40" s="15"/>
      <c r="K40" s="15"/>
      <c r="L40" s="15"/>
      <c r="M40" s="208"/>
      <c r="N40" s="15"/>
      <c r="O40" s="15"/>
      <c r="P40" s="15"/>
      <c r="Q40" s="15"/>
      <c r="R40" s="15"/>
      <c r="S40" s="208"/>
      <c r="T40" s="15"/>
      <c r="U40" s="15"/>
      <c r="V40" s="15"/>
      <c r="W40" s="15"/>
      <c r="X40" s="15"/>
      <c r="Y40" s="208"/>
      <c r="Z40" s="15"/>
      <c r="AA40" s="15"/>
      <c r="AB40" s="15"/>
      <c r="AC40" s="15"/>
      <c r="AD40" s="15"/>
      <c r="AE40" s="208"/>
      <c r="AF40" s="15"/>
      <c r="AG40" s="15"/>
      <c r="AH40" s="15"/>
      <c r="AI40" s="15"/>
      <c r="AJ40" s="15"/>
      <c r="AK40" s="208"/>
      <c r="AL40" s="15"/>
      <c r="AM40" s="15"/>
      <c r="AN40" s="15"/>
      <c r="AO40" s="15"/>
      <c r="AP40" s="15"/>
      <c r="AQ40" s="208"/>
      <c r="AR40" s="15"/>
      <c r="AS40" s="15"/>
      <c r="AT40" s="15"/>
      <c r="AU40" s="15"/>
      <c r="AV40" s="15"/>
      <c r="AW40" s="208"/>
      <c r="AX40" s="15"/>
      <c r="AY40" s="15"/>
      <c r="AZ40" s="15"/>
      <c r="BA40" s="15"/>
      <c r="BB40" s="15"/>
      <c r="BC40" s="208"/>
      <c r="BD40" s="15"/>
      <c r="BE40" s="15"/>
      <c r="BF40" s="15"/>
      <c r="BG40" s="15"/>
      <c r="BH40" s="15"/>
      <c r="BI40" s="208"/>
    </row>
    <row r="41" spans="1:61" ht="12.75" customHeight="1" x14ac:dyDescent="0.2">
      <c r="A41" s="95" t="s">
        <v>10</v>
      </c>
      <c r="B41" s="229">
        <v>1.4880438955831034E-3</v>
      </c>
      <c r="C41" s="46"/>
      <c r="D41" s="46"/>
      <c r="E41" s="46"/>
      <c r="F41" s="46"/>
      <c r="G41" s="208"/>
      <c r="H41" s="46"/>
      <c r="I41" s="46"/>
      <c r="J41" s="46"/>
      <c r="K41" s="46"/>
      <c r="L41" s="46"/>
      <c r="M41" s="208"/>
      <c r="N41" s="46"/>
      <c r="O41" s="46"/>
      <c r="P41" s="46"/>
      <c r="Q41" s="46"/>
      <c r="R41" s="46"/>
      <c r="S41" s="208"/>
      <c r="T41" s="46"/>
      <c r="U41" s="46"/>
      <c r="V41" s="46"/>
      <c r="W41" s="46"/>
      <c r="X41" s="46"/>
      <c r="Y41" s="208"/>
      <c r="Z41" s="46"/>
      <c r="AA41" s="46"/>
      <c r="AB41" s="46"/>
      <c r="AC41" s="46"/>
      <c r="AD41" s="46"/>
      <c r="AE41" s="208"/>
      <c r="AF41" s="46"/>
      <c r="AG41" s="46"/>
      <c r="AH41" s="46"/>
      <c r="AI41" s="46"/>
      <c r="AJ41" s="46"/>
      <c r="AK41" s="208"/>
      <c r="AL41" s="46"/>
      <c r="AM41" s="46"/>
      <c r="AN41" s="46"/>
      <c r="AO41" s="46"/>
      <c r="AP41" s="46"/>
      <c r="AQ41" s="208"/>
      <c r="AR41" s="46"/>
      <c r="AS41" s="46"/>
      <c r="AT41" s="46"/>
      <c r="AU41" s="46"/>
      <c r="AV41" s="46"/>
      <c r="AW41" s="208"/>
      <c r="AX41" s="46"/>
      <c r="AY41" s="46"/>
      <c r="AZ41" s="46"/>
      <c r="BA41" s="46"/>
      <c r="BB41" s="46"/>
      <c r="BC41" s="208"/>
      <c r="BD41" s="46"/>
      <c r="BE41" s="46"/>
      <c r="BF41" s="46"/>
      <c r="BG41" s="46"/>
      <c r="BH41" s="46"/>
      <c r="BI41" s="208"/>
    </row>
    <row r="42" spans="1:61" ht="12.75" customHeight="1" x14ac:dyDescent="0.2">
      <c r="A42" s="94" t="s">
        <v>11</v>
      </c>
      <c r="B42" s="230">
        <v>9.2710638815661104E-4</v>
      </c>
      <c r="C42" s="15"/>
      <c r="D42" s="15"/>
      <c r="E42" s="15"/>
      <c r="F42" s="15"/>
      <c r="G42" s="208"/>
      <c r="H42" s="15"/>
      <c r="I42" s="15"/>
      <c r="J42" s="15"/>
      <c r="K42" s="15"/>
      <c r="L42" s="15"/>
      <c r="M42" s="208"/>
      <c r="N42" s="15"/>
      <c r="O42" s="15"/>
      <c r="P42" s="15"/>
      <c r="Q42" s="15"/>
      <c r="R42" s="15"/>
      <c r="S42" s="208"/>
      <c r="T42" s="15"/>
      <c r="U42" s="15"/>
      <c r="V42" s="15"/>
      <c r="W42" s="15"/>
      <c r="X42" s="15"/>
      <c r="Y42" s="208"/>
      <c r="Z42" s="15"/>
      <c r="AA42" s="15"/>
      <c r="AB42" s="15"/>
      <c r="AC42" s="15"/>
      <c r="AD42" s="15"/>
      <c r="AE42" s="208"/>
      <c r="AF42" s="15"/>
      <c r="AG42" s="15"/>
      <c r="AH42" s="15"/>
      <c r="AI42" s="15"/>
      <c r="AJ42" s="15"/>
      <c r="AK42" s="208"/>
      <c r="AL42" s="15"/>
      <c r="AM42" s="15"/>
      <c r="AN42" s="15"/>
      <c r="AO42" s="15"/>
      <c r="AP42" s="15"/>
      <c r="AQ42" s="208"/>
      <c r="AR42" s="15"/>
      <c r="AS42" s="15"/>
      <c r="AT42" s="15"/>
      <c r="AU42" s="15"/>
      <c r="AV42" s="15"/>
      <c r="AW42" s="208"/>
      <c r="AX42" s="15"/>
      <c r="AY42" s="15"/>
      <c r="AZ42" s="15"/>
      <c r="BA42" s="15"/>
      <c r="BB42" s="15"/>
      <c r="BC42" s="208"/>
      <c r="BD42" s="15"/>
      <c r="BE42" s="15"/>
      <c r="BF42" s="15"/>
      <c r="BG42" s="15"/>
      <c r="BH42" s="15"/>
      <c r="BI42" s="208"/>
    </row>
    <row r="43" spans="1:61" ht="12.75" customHeight="1" x14ac:dyDescent="0.2">
      <c r="A43" s="96" t="s">
        <v>12</v>
      </c>
      <c r="B43" s="230">
        <v>0</v>
      </c>
      <c r="C43" s="49"/>
      <c r="D43" s="49"/>
      <c r="E43" s="49"/>
      <c r="F43" s="49"/>
      <c r="G43" s="208"/>
      <c r="H43" s="49"/>
      <c r="I43" s="49"/>
      <c r="J43" s="49"/>
      <c r="K43" s="49"/>
      <c r="L43" s="49"/>
      <c r="M43" s="208"/>
      <c r="N43" s="49"/>
      <c r="O43" s="49"/>
      <c r="P43" s="49"/>
      <c r="Q43" s="49"/>
      <c r="R43" s="49"/>
      <c r="S43" s="208"/>
      <c r="T43" s="49"/>
      <c r="U43" s="49"/>
      <c r="V43" s="49"/>
      <c r="W43" s="49"/>
      <c r="X43" s="49"/>
      <c r="Y43" s="208"/>
      <c r="Z43" s="49"/>
      <c r="AA43" s="49"/>
      <c r="AB43" s="49"/>
      <c r="AC43" s="49"/>
      <c r="AD43" s="49"/>
      <c r="AE43" s="208"/>
      <c r="AF43" s="49"/>
      <c r="AG43" s="49"/>
      <c r="AH43" s="49"/>
      <c r="AI43" s="49"/>
      <c r="AJ43" s="49"/>
      <c r="AK43" s="208"/>
      <c r="AL43" s="49"/>
      <c r="AM43" s="49"/>
      <c r="AN43" s="49"/>
      <c r="AO43" s="49"/>
      <c r="AP43" s="49"/>
      <c r="AQ43" s="208"/>
      <c r="AR43" s="49"/>
      <c r="AS43" s="49"/>
      <c r="AT43" s="49"/>
      <c r="AU43" s="49"/>
      <c r="AV43" s="49"/>
      <c r="AW43" s="208"/>
      <c r="AX43" s="49"/>
      <c r="AY43" s="49"/>
      <c r="AZ43" s="49"/>
      <c r="BA43" s="49"/>
      <c r="BB43" s="49"/>
      <c r="BC43" s="208"/>
      <c r="BD43" s="49"/>
      <c r="BE43" s="49"/>
      <c r="BF43" s="49"/>
      <c r="BG43" s="49"/>
      <c r="BH43" s="49"/>
      <c r="BI43" s="208"/>
    </row>
    <row r="44" spans="1:61" ht="12.75" customHeight="1" x14ac:dyDescent="0.2">
      <c r="A44" s="94" t="s">
        <v>13</v>
      </c>
      <c r="B44" s="230">
        <v>5.416248027466338E-4</v>
      </c>
      <c r="C44" s="15"/>
      <c r="D44" s="15"/>
      <c r="E44" s="15"/>
      <c r="F44" s="15"/>
      <c r="G44" s="208"/>
      <c r="H44" s="15"/>
      <c r="I44" s="15"/>
      <c r="J44" s="15"/>
      <c r="K44" s="15"/>
      <c r="L44" s="15"/>
      <c r="M44" s="208"/>
      <c r="N44" s="15"/>
      <c r="O44" s="15"/>
      <c r="P44" s="15"/>
      <c r="Q44" s="15"/>
      <c r="R44" s="15"/>
      <c r="S44" s="208"/>
      <c r="T44" s="15"/>
      <c r="U44" s="15"/>
      <c r="V44" s="15"/>
      <c r="W44" s="15"/>
      <c r="X44" s="15"/>
      <c r="Y44" s="208"/>
      <c r="Z44" s="15"/>
      <c r="AA44" s="15"/>
      <c r="AB44" s="15"/>
      <c r="AC44" s="15"/>
      <c r="AD44" s="15"/>
      <c r="AE44" s="208"/>
      <c r="AF44" s="15"/>
      <c r="AG44" s="15"/>
      <c r="AH44" s="15"/>
      <c r="AI44" s="15"/>
      <c r="AJ44" s="15"/>
      <c r="AK44" s="208"/>
      <c r="AL44" s="15"/>
      <c r="AM44" s="15"/>
      <c r="AN44" s="15"/>
      <c r="AO44" s="15"/>
      <c r="AP44" s="15"/>
      <c r="AQ44" s="208"/>
      <c r="AR44" s="15"/>
      <c r="AS44" s="15"/>
      <c r="AT44" s="15"/>
      <c r="AU44" s="15"/>
      <c r="AV44" s="15"/>
      <c r="AW44" s="208"/>
      <c r="AX44" s="15"/>
      <c r="AY44" s="15"/>
      <c r="AZ44" s="15"/>
      <c r="BA44" s="15"/>
      <c r="BB44" s="15"/>
      <c r="BC44" s="208"/>
      <c r="BD44" s="15"/>
      <c r="BE44" s="15"/>
      <c r="BF44" s="15"/>
      <c r="BG44" s="15"/>
      <c r="BH44" s="15"/>
      <c r="BI44" s="208"/>
    </row>
    <row r="45" spans="1:61" ht="12.75" customHeight="1" x14ac:dyDescent="0.2">
      <c r="A45" s="95" t="s">
        <v>35</v>
      </c>
      <c r="B45" s="229">
        <v>0</v>
      </c>
      <c r="C45" s="46"/>
      <c r="D45" s="46"/>
      <c r="E45" s="46"/>
      <c r="F45" s="46"/>
      <c r="G45" s="208"/>
      <c r="H45" s="46"/>
      <c r="I45" s="46"/>
      <c r="J45" s="46"/>
      <c r="K45" s="46"/>
      <c r="L45" s="46"/>
      <c r="M45" s="208"/>
      <c r="N45" s="46"/>
      <c r="O45" s="46"/>
      <c r="P45" s="46"/>
      <c r="Q45" s="46"/>
      <c r="R45" s="46"/>
      <c r="S45" s="208"/>
      <c r="T45" s="46"/>
      <c r="U45" s="46"/>
      <c r="V45" s="46"/>
      <c r="W45" s="46"/>
      <c r="X45" s="46"/>
      <c r="Y45" s="208"/>
      <c r="Z45" s="46"/>
      <c r="AA45" s="46"/>
      <c r="AB45" s="46"/>
      <c r="AC45" s="46"/>
      <c r="AD45" s="46"/>
      <c r="AE45" s="208"/>
      <c r="AF45" s="46"/>
      <c r="AG45" s="46"/>
      <c r="AH45" s="46"/>
      <c r="AI45" s="46"/>
      <c r="AJ45" s="46"/>
      <c r="AK45" s="208"/>
      <c r="AL45" s="46"/>
      <c r="AM45" s="46"/>
      <c r="AN45" s="46"/>
      <c r="AO45" s="46"/>
      <c r="AP45" s="46"/>
      <c r="AQ45" s="208"/>
      <c r="AR45" s="46"/>
      <c r="AS45" s="46"/>
      <c r="AT45" s="46"/>
      <c r="AU45" s="46"/>
      <c r="AV45" s="46"/>
      <c r="AW45" s="208"/>
      <c r="AX45" s="46"/>
      <c r="AY45" s="46"/>
      <c r="AZ45" s="46"/>
      <c r="BA45" s="46"/>
      <c r="BB45" s="46"/>
      <c r="BC45" s="208"/>
      <c r="BD45" s="46"/>
      <c r="BE45" s="46"/>
      <c r="BF45" s="46"/>
      <c r="BG45" s="46"/>
      <c r="BH45" s="46"/>
      <c r="BI45" s="208"/>
    </row>
    <row r="46" spans="1:61" ht="12.75" customHeight="1" x14ac:dyDescent="0.2">
      <c r="A46" s="94" t="s">
        <v>14</v>
      </c>
      <c r="B46" s="230">
        <v>2.9857441435061363E-4</v>
      </c>
      <c r="C46" s="15"/>
      <c r="D46" s="15"/>
      <c r="E46" s="15"/>
      <c r="F46" s="15"/>
      <c r="G46" s="208"/>
      <c r="H46" s="15"/>
      <c r="I46" s="15"/>
      <c r="J46" s="15"/>
      <c r="K46" s="15"/>
      <c r="L46" s="15"/>
      <c r="M46" s="208"/>
      <c r="N46" s="15"/>
      <c r="O46" s="15"/>
      <c r="P46" s="15"/>
      <c r="Q46" s="15"/>
      <c r="R46" s="15"/>
      <c r="S46" s="208"/>
      <c r="T46" s="15"/>
      <c r="U46" s="15"/>
      <c r="V46" s="15"/>
      <c r="W46" s="15"/>
      <c r="X46" s="15"/>
      <c r="Y46" s="208"/>
      <c r="Z46" s="15"/>
      <c r="AA46" s="15"/>
      <c r="AB46" s="15"/>
      <c r="AC46" s="15"/>
      <c r="AD46" s="15"/>
      <c r="AE46" s="208"/>
      <c r="AF46" s="15"/>
      <c r="AG46" s="15"/>
      <c r="AH46" s="15"/>
      <c r="AI46" s="15"/>
      <c r="AJ46" s="15"/>
      <c r="AK46" s="208"/>
      <c r="AL46" s="15"/>
      <c r="AM46" s="15"/>
      <c r="AN46" s="15"/>
      <c r="AO46" s="15"/>
      <c r="AP46" s="15"/>
      <c r="AQ46" s="208"/>
      <c r="AR46" s="15"/>
      <c r="AS46" s="15"/>
      <c r="AT46" s="15"/>
      <c r="AU46" s="15"/>
      <c r="AV46" s="15"/>
      <c r="AW46" s="208"/>
      <c r="AX46" s="15"/>
      <c r="AY46" s="15"/>
      <c r="AZ46" s="15"/>
      <c r="BA46" s="15"/>
      <c r="BB46" s="15"/>
      <c r="BC46" s="208"/>
      <c r="BD46" s="15"/>
      <c r="BE46" s="15"/>
      <c r="BF46" s="15"/>
      <c r="BG46" s="15"/>
      <c r="BH46" s="15"/>
      <c r="BI46" s="208"/>
    </row>
    <row r="47" spans="1:61" ht="12.75" customHeight="1" x14ac:dyDescent="0.2">
      <c r="A47" s="94" t="s">
        <v>15</v>
      </c>
      <c r="B47" s="230">
        <v>1.6734458605097461E-8</v>
      </c>
      <c r="C47" s="49"/>
      <c r="D47" s="49"/>
      <c r="E47" s="49"/>
      <c r="F47" s="49"/>
      <c r="G47" s="208"/>
      <c r="H47" s="49"/>
      <c r="I47" s="49"/>
      <c r="J47" s="49"/>
      <c r="K47" s="49"/>
      <c r="L47" s="49"/>
      <c r="M47" s="208"/>
      <c r="N47" s="49"/>
      <c r="O47" s="49"/>
      <c r="P47" s="49"/>
      <c r="Q47" s="49"/>
      <c r="R47" s="49"/>
      <c r="S47" s="208"/>
      <c r="T47" s="49"/>
      <c r="U47" s="49"/>
      <c r="V47" s="49"/>
      <c r="W47" s="49"/>
      <c r="X47" s="49"/>
      <c r="Y47" s="208"/>
      <c r="Z47" s="49"/>
      <c r="AA47" s="49"/>
      <c r="AB47" s="49"/>
      <c r="AC47" s="49"/>
      <c r="AD47" s="49"/>
      <c r="AE47" s="208"/>
      <c r="AF47" s="49"/>
      <c r="AG47" s="49"/>
      <c r="AH47" s="49"/>
      <c r="AI47" s="49"/>
      <c r="AJ47" s="49"/>
      <c r="AK47" s="208"/>
      <c r="AL47" s="49"/>
      <c r="AM47" s="49"/>
      <c r="AN47" s="49"/>
      <c r="AO47" s="49"/>
      <c r="AP47" s="49"/>
      <c r="AQ47" s="208"/>
      <c r="AR47" s="49"/>
      <c r="AS47" s="49"/>
      <c r="AT47" s="49"/>
      <c r="AU47" s="49"/>
      <c r="AV47" s="49"/>
      <c r="AW47" s="208"/>
      <c r="AX47" s="49"/>
      <c r="AY47" s="49"/>
      <c r="AZ47" s="49"/>
      <c r="BA47" s="49"/>
      <c r="BB47" s="49"/>
      <c r="BC47" s="208"/>
      <c r="BD47" s="49"/>
      <c r="BE47" s="49"/>
      <c r="BF47" s="49"/>
      <c r="BG47" s="49"/>
      <c r="BH47" s="49"/>
      <c r="BI47" s="208"/>
    </row>
    <row r="48" spans="1:61" ht="12.75" customHeight="1" x14ac:dyDescent="0.2">
      <c r="A48" s="95" t="s">
        <v>16</v>
      </c>
      <c r="B48" s="229">
        <v>8.4203392404183397E-7</v>
      </c>
      <c r="C48" s="47"/>
      <c r="D48" s="47"/>
      <c r="E48" s="47"/>
      <c r="F48" s="47"/>
      <c r="G48" s="208"/>
      <c r="H48" s="47"/>
      <c r="I48" s="47"/>
      <c r="J48" s="47"/>
      <c r="K48" s="47"/>
      <c r="L48" s="47"/>
      <c r="M48" s="208"/>
      <c r="N48" s="47"/>
      <c r="O48" s="47"/>
      <c r="P48" s="47"/>
      <c r="Q48" s="47"/>
      <c r="R48" s="47"/>
      <c r="S48" s="208"/>
      <c r="T48" s="47"/>
      <c r="U48" s="47"/>
      <c r="V48" s="47"/>
      <c r="W48" s="47"/>
      <c r="X48" s="47"/>
      <c r="Y48" s="208"/>
      <c r="Z48" s="47"/>
      <c r="AA48" s="47"/>
      <c r="AB48" s="47"/>
      <c r="AC48" s="47"/>
      <c r="AD48" s="47"/>
      <c r="AE48" s="208"/>
      <c r="AF48" s="47"/>
      <c r="AG48" s="47"/>
      <c r="AH48" s="47"/>
      <c r="AI48" s="47"/>
      <c r="AJ48" s="47"/>
      <c r="AK48" s="208"/>
      <c r="AL48" s="47"/>
      <c r="AM48" s="47"/>
      <c r="AN48" s="47"/>
      <c r="AO48" s="47"/>
      <c r="AP48" s="47"/>
      <c r="AQ48" s="208"/>
      <c r="AR48" s="47"/>
      <c r="AS48" s="47"/>
      <c r="AT48" s="47"/>
      <c r="AU48" s="47"/>
      <c r="AV48" s="47"/>
      <c r="AW48" s="208"/>
      <c r="AX48" s="47"/>
      <c r="AY48" s="47"/>
      <c r="AZ48" s="47"/>
      <c r="BA48" s="47"/>
      <c r="BB48" s="47"/>
      <c r="BC48" s="208"/>
      <c r="BD48" s="47"/>
      <c r="BE48" s="47"/>
      <c r="BF48" s="47"/>
      <c r="BG48" s="47"/>
      <c r="BH48" s="47"/>
      <c r="BI48" s="208"/>
    </row>
    <row r="49" spans="1:61" ht="12.75" customHeight="1" x14ac:dyDescent="0.2">
      <c r="A49" s="94" t="s">
        <v>17</v>
      </c>
      <c r="B49" s="230">
        <v>1.0892365439440238E-4</v>
      </c>
      <c r="C49" s="49"/>
      <c r="D49" s="49"/>
      <c r="E49" s="49"/>
      <c r="F49" s="49"/>
      <c r="G49" s="208"/>
      <c r="H49" s="49"/>
      <c r="I49" s="49"/>
      <c r="J49" s="49"/>
      <c r="K49" s="49"/>
      <c r="L49" s="49"/>
      <c r="M49" s="208"/>
      <c r="N49" s="49"/>
      <c r="O49" s="49"/>
      <c r="P49" s="49"/>
      <c r="Q49" s="49"/>
      <c r="R49" s="49"/>
      <c r="S49" s="208"/>
      <c r="T49" s="49"/>
      <c r="U49" s="49"/>
      <c r="V49" s="49"/>
      <c r="W49" s="49"/>
      <c r="X49" s="49"/>
      <c r="Y49" s="208"/>
      <c r="Z49" s="49"/>
      <c r="AA49" s="49"/>
      <c r="AB49" s="49"/>
      <c r="AC49" s="49"/>
      <c r="AD49" s="49"/>
      <c r="AE49" s="208"/>
      <c r="AF49" s="49"/>
      <c r="AG49" s="49"/>
      <c r="AH49" s="49"/>
      <c r="AI49" s="49"/>
      <c r="AJ49" s="49"/>
      <c r="AK49" s="208"/>
      <c r="AL49" s="49"/>
      <c r="AM49" s="49"/>
      <c r="AN49" s="49"/>
      <c r="AO49" s="49"/>
      <c r="AP49" s="49"/>
      <c r="AQ49" s="208"/>
      <c r="AR49" s="49"/>
      <c r="AS49" s="49"/>
      <c r="AT49" s="49"/>
      <c r="AU49" s="49"/>
      <c r="AV49" s="49"/>
      <c r="AW49" s="208"/>
      <c r="AX49" s="49"/>
      <c r="AY49" s="49"/>
      <c r="AZ49" s="49"/>
      <c r="BA49" s="49"/>
      <c r="BB49" s="49"/>
      <c r="BC49" s="208"/>
      <c r="BD49" s="49"/>
      <c r="BE49" s="49"/>
      <c r="BF49" s="49"/>
      <c r="BG49" s="49"/>
      <c r="BH49" s="49"/>
      <c r="BI49" s="208"/>
    </row>
    <row r="50" spans="1:61" ht="12.75" customHeight="1" x14ac:dyDescent="0.2">
      <c r="A50" s="95" t="s">
        <v>18</v>
      </c>
      <c r="B50" s="229">
        <v>9.1416687602110588E-6</v>
      </c>
      <c r="C50" s="47"/>
      <c r="D50" s="47"/>
      <c r="E50" s="47"/>
      <c r="F50" s="47"/>
      <c r="G50" s="208"/>
      <c r="H50" s="47"/>
      <c r="I50" s="47"/>
      <c r="J50" s="47"/>
      <c r="K50" s="47"/>
      <c r="L50" s="47"/>
      <c r="M50" s="208"/>
      <c r="N50" s="47"/>
      <c r="O50" s="47"/>
      <c r="P50" s="47"/>
      <c r="Q50" s="47"/>
      <c r="R50" s="47"/>
      <c r="S50" s="208"/>
      <c r="T50" s="47"/>
      <c r="U50" s="47"/>
      <c r="V50" s="47"/>
      <c r="W50" s="47"/>
      <c r="X50" s="47"/>
      <c r="Y50" s="208"/>
      <c r="Z50" s="47"/>
      <c r="AA50" s="47"/>
      <c r="AB50" s="47"/>
      <c r="AC50" s="47"/>
      <c r="AD50" s="47"/>
      <c r="AE50" s="208"/>
      <c r="AF50" s="47"/>
      <c r="AG50" s="47"/>
      <c r="AH50" s="47"/>
      <c r="AI50" s="47"/>
      <c r="AJ50" s="47"/>
      <c r="AK50" s="208"/>
      <c r="AL50" s="47"/>
      <c r="AM50" s="47"/>
      <c r="AN50" s="47"/>
      <c r="AO50" s="47"/>
      <c r="AP50" s="47"/>
      <c r="AQ50" s="208"/>
      <c r="AR50" s="47"/>
      <c r="AS50" s="47"/>
      <c r="AT50" s="47"/>
      <c r="AU50" s="47"/>
      <c r="AV50" s="47"/>
      <c r="AW50" s="208"/>
      <c r="AX50" s="47"/>
      <c r="AY50" s="47"/>
      <c r="AZ50" s="47"/>
      <c r="BA50" s="47"/>
      <c r="BB50" s="47"/>
      <c r="BC50" s="208"/>
      <c r="BD50" s="47"/>
      <c r="BE50" s="47"/>
      <c r="BF50" s="47"/>
      <c r="BG50" s="47"/>
      <c r="BH50" s="47"/>
      <c r="BI50" s="208"/>
    </row>
    <row r="51" spans="1:61" ht="12.75" customHeight="1" x14ac:dyDescent="0.2">
      <c r="A51" s="94" t="s">
        <v>19</v>
      </c>
      <c r="B51" s="16">
        <v>1.1124117895598541E-6</v>
      </c>
      <c r="C51" s="16"/>
      <c r="D51" s="16"/>
      <c r="E51" s="16"/>
      <c r="F51" s="16"/>
      <c r="G51" s="208"/>
      <c r="H51" s="16"/>
      <c r="I51" s="16"/>
      <c r="J51" s="16"/>
      <c r="K51" s="16"/>
      <c r="L51" s="16"/>
      <c r="M51" s="208"/>
      <c r="N51" s="16"/>
      <c r="O51" s="16"/>
      <c r="P51" s="16"/>
      <c r="Q51" s="16"/>
      <c r="R51" s="16"/>
      <c r="S51" s="208"/>
      <c r="T51" s="16"/>
      <c r="U51" s="16"/>
      <c r="V51" s="16"/>
      <c r="W51" s="16"/>
      <c r="X51" s="16"/>
      <c r="Y51" s="208"/>
      <c r="Z51" s="16"/>
      <c r="AA51" s="16"/>
      <c r="AB51" s="16"/>
      <c r="AC51" s="16"/>
      <c r="AD51" s="16"/>
      <c r="AE51" s="208"/>
      <c r="AF51" s="16"/>
      <c r="AG51" s="16"/>
      <c r="AH51" s="16"/>
      <c r="AI51" s="16"/>
      <c r="AJ51" s="16"/>
      <c r="AK51" s="208"/>
      <c r="AL51" s="16"/>
      <c r="AM51" s="16"/>
      <c r="AN51" s="16"/>
      <c r="AO51" s="16"/>
      <c r="AP51" s="16"/>
      <c r="AQ51" s="208"/>
      <c r="AR51" s="16"/>
      <c r="AS51" s="16"/>
      <c r="AT51" s="16"/>
      <c r="AU51" s="16"/>
      <c r="AV51" s="16"/>
      <c r="AW51" s="208"/>
      <c r="AX51" s="16"/>
      <c r="AY51" s="16"/>
      <c r="AZ51" s="16"/>
      <c r="BA51" s="16"/>
      <c r="BB51" s="16"/>
      <c r="BC51" s="208"/>
      <c r="BD51" s="16"/>
      <c r="BE51" s="16"/>
      <c r="BF51" s="16"/>
      <c r="BG51" s="16"/>
      <c r="BH51" s="16"/>
      <c r="BI51" s="208"/>
    </row>
    <row r="52" spans="1:61" ht="12.75" customHeight="1" x14ac:dyDescent="0.2">
      <c r="A52" s="95" t="s">
        <v>20</v>
      </c>
      <c r="B52" s="47">
        <v>1.8781605301162467E-8</v>
      </c>
      <c r="C52" s="47"/>
      <c r="D52" s="47"/>
      <c r="E52" s="47"/>
      <c r="F52" s="47"/>
      <c r="G52" s="208"/>
      <c r="H52" s="47"/>
      <c r="I52" s="47"/>
      <c r="J52" s="47"/>
      <c r="K52" s="47"/>
      <c r="L52" s="47"/>
      <c r="M52" s="208"/>
      <c r="N52" s="47"/>
      <c r="O52" s="47"/>
      <c r="P52" s="47"/>
      <c r="Q52" s="47"/>
      <c r="R52" s="47"/>
      <c r="S52" s="208"/>
      <c r="T52" s="47"/>
      <c r="U52" s="47"/>
      <c r="V52" s="47"/>
      <c r="W52" s="47"/>
      <c r="X52" s="47"/>
      <c r="Y52" s="208"/>
      <c r="Z52" s="47"/>
      <c r="AA52" s="47"/>
      <c r="AB52" s="47"/>
      <c r="AC52" s="47"/>
      <c r="AD52" s="47"/>
      <c r="AE52" s="208"/>
      <c r="AF52" s="47"/>
      <c r="AG52" s="47"/>
      <c r="AH52" s="47"/>
      <c r="AI52" s="47"/>
      <c r="AJ52" s="47"/>
      <c r="AK52" s="208"/>
      <c r="AL52" s="47"/>
      <c r="AM52" s="47"/>
      <c r="AN52" s="47"/>
      <c r="AO52" s="47"/>
      <c r="AP52" s="47"/>
      <c r="AQ52" s="208"/>
      <c r="AR52" s="47"/>
      <c r="AS52" s="47"/>
      <c r="AT52" s="47"/>
      <c r="AU52" s="47"/>
      <c r="AV52" s="47"/>
      <c r="AW52" s="208"/>
      <c r="AX52" s="47"/>
      <c r="AY52" s="47"/>
      <c r="AZ52" s="47"/>
      <c r="BA52" s="47"/>
      <c r="BB52" s="47"/>
      <c r="BC52" s="208"/>
      <c r="BD52" s="47"/>
      <c r="BE52" s="47"/>
      <c r="BF52" s="47"/>
      <c r="BG52" s="47"/>
      <c r="BH52" s="47"/>
      <c r="BI52" s="208"/>
    </row>
    <row r="53" spans="1:61" ht="12.75" customHeight="1" x14ac:dyDescent="0.2">
      <c r="A53" s="94" t="s">
        <v>21</v>
      </c>
      <c r="B53" s="16">
        <v>0</v>
      </c>
      <c r="C53" s="16"/>
      <c r="D53" s="16"/>
      <c r="E53" s="16"/>
      <c r="F53" s="16"/>
      <c r="G53" s="208"/>
      <c r="H53" s="16"/>
      <c r="I53" s="16"/>
      <c r="J53" s="16"/>
      <c r="K53" s="16"/>
      <c r="L53" s="16"/>
      <c r="M53" s="208"/>
      <c r="N53" s="16"/>
      <c r="O53" s="16"/>
      <c r="P53" s="16"/>
      <c r="Q53" s="16"/>
      <c r="R53" s="16"/>
      <c r="S53" s="208"/>
      <c r="T53" s="16"/>
      <c r="U53" s="16"/>
      <c r="V53" s="16"/>
      <c r="W53" s="16"/>
      <c r="X53" s="16"/>
      <c r="Y53" s="208"/>
      <c r="Z53" s="16"/>
      <c r="AA53" s="16"/>
      <c r="AB53" s="16"/>
      <c r="AC53" s="16"/>
      <c r="AD53" s="16"/>
      <c r="AE53" s="208"/>
      <c r="AF53" s="16"/>
      <c r="AG53" s="16"/>
      <c r="AH53" s="16"/>
      <c r="AI53" s="16"/>
      <c r="AJ53" s="16"/>
      <c r="AK53" s="208"/>
      <c r="AL53" s="16"/>
      <c r="AM53" s="16"/>
      <c r="AN53" s="16"/>
      <c r="AO53" s="16"/>
      <c r="AP53" s="16"/>
      <c r="AQ53" s="208"/>
      <c r="AR53" s="16"/>
      <c r="AS53" s="16"/>
      <c r="AT53" s="16"/>
      <c r="AU53" s="16"/>
      <c r="AV53" s="16"/>
      <c r="AW53" s="208"/>
      <c r="AX53" s="16"/>
      <c r="AY53" s="16"/>
      <c r="AZ53" s="16"/>
      <c r="BA53" s="16"/>
      <c r="BB53" s="16"/>
      <c r="BC53" s="208"/>
      <c r="BD53" s="16"/>
      <c r="BE53" s="16"/>
      <c r="BF53" s="16"/>
      <c r="BG53" s="16"/>
      <c r="BH53" s="16"/>
      <c r="BI53" s="208"/>
    </row>
    <row r="54" spans="1:61" ht="12.75" customHeight="1" x14ac:dyDescent="0.2">
      <c r="A54" s="96" t="s">
        <v>36</v>
      </c>
      <c r="B54" s="16">
        <v>0</v>
      </c>
      <c r="C54" s="16"/>
      <c r="D54" s="16"/>
      <c r="E54" s="16"/>
      <c r="F54" s="16"/>
      <c r="G54" s="208"/>
      <c r="H54" s="16"/>
      <c r="I54" s="16"/>
      <c r="J54" s="16"/>
      <c r="K54" s="16"/>
      <c r="L54" s="16"/>
      <c r="M54" s="208"/>
      <c r="N54" s="16"/>
      <c r="O54" s="16"/>
      <c r="P54" s="16"/>
      <c r="Q54" s="16"/>
      <c r="R54" s="16"/>
      <c r="S54" s="208"/>
      <c r="T54" s="16"/>
      <c r="U54" s="16"/>
      <c r="V54" s="16"/>
      <c r="W54" s="16"/>
      <c r="X54" s="16"/>
      <c r="Y54" s="208"/>
      <c r="Z54" s="16"/>
      <c r="AA54" s="16"/>
      <c r="AB54" s="16"/>
      <c r="AC54" s="16"/>
      <c r="AD54" s="16"/>
      <c r="AE54" s="208"/>
      <c r="AF54" s="16"/>
      <c r="AG54" s="16"/>
      <c r="AH54" s="16"/>
      <c r="AI54" s="16"/>
      <c r="AJ54" s="16"/>
      <c r="AK54" s="208"/>
      <c r="AL54" s="16"/>
      <c r="AM54" s="16"/>
      <c r="AN54" s="16"/>
      <c r="AO54" s="16"/>
      <c r="AP54" s="16"/>
      <c r="AQ54" s="208"/>
      <c r="AR54" s="16"/>
      <c r="AS54" s="16"/>
      <c r="AT54" s="16"/>
      <c r="AU54" s="16"/>
      <c r="AV54" s="16"/>
      <c r="AW54" s="208"/>
      <c r="AX54" s="16"/>
      <c r="AY54" s="16"/>
      <c r="AZ54" s="16"/>
      <c r="BA54" s="16"/>
      <c r="BB54" s="16"/>
      <c r="BC54" s="208"/>
      <c r="BD54" s="16"/>
      <c r="BE54" s="16"/>
      <c r="BF54" s="16"/>
      <c r="BG54" s="16"/>
      <c r="BH54" s="16"/>
      <c r="BI54" s="208"/>
    </row>
    <row r="55" spans="1:61" ht="12.75" customHeight="1" x14ac:dyDescent="0.2">
      <c r="A55" s="96" t="s">
        <v>83</v>
      </c>
      <c r="B55" s="16">
        <v>0</v>
      </c>
      <c r="C55" s="16"/>
      <c r="D55" s="16"/>
      <c r="E55" s="16"/>
      <c r="F55" s="16"/>
      <c r="G55" s="208"/>
      <c r="H55" s="16"/>
      <c r="I55" s="16"/>
      <c r="J55" s="16"/>
      <c r="K55" s="16"/>
      <c r="L55" s="16"/>
      <c r="M55" s="208"/>
      <c r="N55" s="16"/>
      <c r="O55" s="16"/>
      <c r="P55" s="16"/>
      <c r="Q55" s="16"/>
      <c r="R55" s="16"/>
      <c r="S55" s="208"/>
      <c r="T55" s="16"/>
      <c r="U55" s="16"/>
      <c r="V55" s="16"/>
      <c r="W55" s="16"/>
      <c r="X55" s="16"/>
      <c r="Y55" s="208"/>
      <c r="Z55" s="16"/>
      <c r="AA55" s="16"/>
      <c r="AB55" s="16"/>
      <c r="AC55" s="16"/>
      <c r="AD55" s="16"/>
      <c r="AE55" s="208"/>
      <c r="AF55" s="16"/>
      <c r="AG55" s="16"/>
      <c r="AH55" s="16"/>
      <c r="AI55" s="16"/>
      <c r="AJ55" s="16"/>
      <c r="AK55" s="208"/>
      <c r="AL55" s="16"/>
      <c r="AM55" s="16"/>
      <c r="AN55" s="16"/>
      <c r="AO55" s="16"/>
      <c r="AP55" s="16"/>
      <c r="AQ55" s="208"/>
      <c r="AR55" s="16"/>
      <c r="AS55" s="16"/>
      <c r="AT55" s="16"/>
      <c r="AU55" s="16"/>
      <c r="AV55" s="16"/>
      <c r="AW55" s="208"/>
      <c r="AX55" s="16"/>
      <c r="AY55" s="16"/>
      <c r="AZ55" s="16"/>
      <c r="BA55" s="16"/>
      <c r="BB55" s="16"/>
      <c r="BC55" s="208"/>
      <c r="BD55" s="16"/>
      <c r="BE55" s="16"/>
      <c r="BF55" s="16"/>
      <c r="BG55" s="16"/>
      <c r="BH55" s="16"/>
      <c r="BI55" s="208"/>
    </row>
    <row r="56" spans="1:61" ht="12.75" customHeight="1" x14ac:dyDescent="0.2">
      <c r="A56" s="95" t="s">
        <v>39</v>
      </c>
      <c r="B56" s="47">
        <v>0</v>
      </c>
      <c r="C56" s="47"/>
      <c r="D56" s="47"/>
      <c r="E56" s="47"/>
      <c r="F56" s="47"/>
      <c r="G56" s="208"/>
      <c r="H56" s="47"/>
      <c r="I56" s="47"/>
      <c r="J56" s="47"/>
      <c r="K56" s="47"/>
      <c r="L56" s="47"/>
      <c r="M56" s="208"/>
      <c r="N56" s="47"/>
      <c r="O56" s="47"/>
      <c r="P56" s="47"/>
      <c r="Q56" s="47"/>
      <c r="R56" s="47"/>
      <c r="S56" s="208"/>
      <c r="T56" s="47"/>
      <c r="U56" s="47"/>
      <c r="V56" s="47"/>
      <c r="W56" s="47"/>
      <c r="X56" s="47"/>
      <c r="Y56" s="208"/>
      <c r="Z56" s="47"/>
      <c r="AA56" s="47"/>
      <c r="AB56" s="47"/>
      <c r="AC56" s="47"/>
      <c r="AD56" s="47"/>
      <c r="AE56" s="208"/>
      <c r="AF56" s="47"/>
      <c r="AG56" s="47"/>
      <c r="AH56" s="47"/>
      <c r="AI56" s="47"/>
      <c r="AJ56" s="47"/>
      <c r="AK56" s="208"/>
      <c r="AL56" s="47"/>
      <c r="AM56" s="47"/>
      <c r="AN56" s="47"/>
      <c r="AO56" s="47"/>
      <c r="AP56" s="47"/>
      <c r="AQ56" s="208"/>
      <c r="AR56" s="47"/>
      <c r="AS56" s="47"/>
      <c r="AT56" s="47"/>
      <c r="AU56" s="47"/>
      <c r="AV56" s="47"/>
      <c r="AW56" s="208"/>
      <c r="AX56" s="47"/>
      <c r="AY56" s="47"/>
      <c r="AZ56" s="47"/>
      <c r="BA56" s="47"/>
      <c r="BB56" s="47"/>
      <c r="BC56" s="208"/>
      <c r="BD56" s="47"/>
      <c r="BE56" s="47"/>
      <c r="BF56" s="47"/>
      <c r="BG56" s="47"/>
      <c r="BH56" s="47"/>
      <c r="BI56" s="208"/>
    </row>
    <row r="57" spans="1:61" ht="12.75" customHeight="1" x14ac:dyDescent="0.2">
      <c r="A57" s="94" t="s">
        <v>37</v>
      </c>
      <c r="B57" s="16">
        <v>0</v>
      </c>
      <c r="C57" s="16"/>
      <c r="D57" s="16"/>
      <c r="E57" s="16"/>
      <c r="F57" s="16"/>
      <c r="G57" s="208"/>
      <c r="H57" s="16"/>
      <c r="I57" s="16"/>
      <c r="J57" s="16"/>
      <c r="K57" s="16"/>
      <c r="L57" s="16"/>
      <c r="M57" s="208"/>
      <c r="N57" s="16"/>
      <c r="O57" s="16"/>
      <c r="P57" s="16"/>
      <c r="Q57" s="16"/>
      <c r="R57" s="16"/>
      <c r="S57" s="208"/>
      <c r="T57" s="16"/>
      <c r="U57" s="16"/>
      <c r="V57" s="16"/>
      <c r="W57" s="16"/>
      <c r="X57" s="16"/>
      <c r="Y57" s="208"/>
      <c r="Z57" s="16"/>
      <c r="AA57" s="16"/>
      <c r="AB57" s="16"/>
      <c r="AC57" s="16"/>
      <c r="AD57" s="16"/>
      <c r="AE57" s="208"/>
      <c r="AF57" s="16"/>
      <c r="AG57" s="16"/>
      <c r="AH57" s="16"/>
      <c r="AI57" s="16"/>
      <c r="AJ57" s="16"/>
      <c r="AK57" s="208"/>
      <c r="AL57" s="16"/>
      <c r="AM57" s="16"/>
      <c r="AN57" s="16"/>
      <c r="AO57" s="16"/>
      <c r="AP57" s="16"/>
      <c r="AQ57" s="208"/>
      <c r="AR57" s="16"/>
      <c r="AS57" s="16"/>
      <c r="AT57" s="16"/>
      <c r="AU57" s="16"/>
      <c r="AV57" s="16"/>
      <c r="AW57" s="208"/>
      <c r="AX57" s="16"/>
      <c r="AY57" s="16"/>
      <c r="AZ57" s="16"/>
      <c r="BA57" s="16"/>
      <c r="BB57" s="16"/>
      <c r="BC57" s="208"/>
      <c r="BD57" s="16"/>
      <c r="BE57" s="16"/>
      <c r="BF57" s="16"/>
      <c r="BG57" s="16"/>
      <c r="BH57" s="16"/>
      <c r="BI57" s="208"/>
    </row>
    <row r="58" spans="1:61" ht="12.75" customHeight="1" x14ac:dyDescent="0.2">
      <c r="A58" s="97" t="s">
        <v>40</v>
      </c>
      <c r="B58" s="47">
        <v>0</v>
      </c>
      <c r="C58" s="47"/>
      <c r="D58" s="47"/>
      <c r="E58" s="47"/>
      <c r="F58" s="47"/>
      <c r="G58" s="208"/>
      <c r="H58" s="47"/>
      <c r="I58" s="47"/>
      <c r="J58" s="47"/>
      <c r="K58" s="47"/>
      <c r="L58" s="47"/>
      <c r="M58" s="208"/>
      <c r="N58" s="47"/>
      <c r="O58" s="47"/>
      <c r="P58" s="47"/>
      <c r="Q58" s="47"/>
      <c r="R58" s="47"/>
      <c r="S58" s="208"/>
      <c r="T58" s="47"/>
      <c r="U58" s="47"/>
      <c r="V58" s="47"/>
      <c r="W58" s="47"/>
      <c r="X58" s="47"/>
      <c r="Y58" s="208"/>
      <c r="Z58" s="47"/>
      <c r="AA58" s="47"/>
      <c r="AB58" s="47"/>
      <c r="AC58" s="47"/>
      <c r="AD58" s="47"/>
      <c r="AE58" s="208"/>
      <c r="AF58" s="47"/>
      <c r="AG58" s="47"/>
      <c r="AH58" s="47"/>
      <c r="AI58" s="47"/>
      <c r="AJ58" s="47"/>
      <c r="AK58" s="208"/>
      <c r="AL58" s="47"/>
      <c r="AM58" s="47"/>
      <c r="AN58" s="47"/>
      <c r="AO58" s="47"/>
      <c r="AP58" s="47"/>
      <c r="AQ58" s="208"/>
      <c r="AR58" s="47"/>
      <c r="AS58" s="47"/>
      <c r="AT58" s="47"/>
      <c r="AU58" s="47"/>
      <c r="AV58" s="47"/>
      <c r="AW58" s="208"/>
      <c r="AX58" s="47"/>
      <c r="AY58" s="47"/>
      <c r="AZ58" s="47"/>
      <c r="BA58" s="47"/>
      <c r="BB58" s="47"/>
      <c r="BC58" s="208"/>
      <c r="BD58" s="47"/>
      <c r="BE58" s="47"/>
      <c r="BF58" s="47"/>
      <c r="BG58" s="47"/>
      <c r="BH58" s="47"/>
      <c r="BI58" s="208"/>
    </row>
    <row r="59" spans="1:61" ht="12.75" customHeight="1" x14ac:dyDescent="0.2">
      <c r="A59" s="198" t="s">
        <v>64</v>
      </c>
      <c r="B59" s="16">
        <v>0</v>
      </c>
      <c r="C59" s="64"/>
      <c r="D59" s="64"/>
      <c r="E59" s="64"/>
      <c r="F59" s="64"/>
      <c r="G59" s="208"/>
      <c r="H59" s="16"/>
      <c r="I59" s="16"/>
      <c r="J59" s="16"/>
      <c r="K59" s="16"/>
      <c r="L59" s="16"/>
      <c r="M59" s="208"/>
      <c r="N59" s="16"/>
      <c r="O59" s="16"/>
      <c r="P59" s="16"/>
      <c r="Q59" s="16"/>
      <c r="R59" s="16"/>
      <c r="S59" s="208"/>
      <c r="T59" s="16"/>
      <c r="U59" s="16"/>
      <c r="V59" s="16"/>
      <c r="W59" s="16"/>
      <c r="X59" s="16"/>
      <c r="Y59" s="208"/>
      <c r="Z59" s="16"/>
      <c r="AA59" s="16"/>
      <c r="AB59" s="16"/>
      <c r="AC59" s="16"/>
      <c r="AD59" s="16"/>
      <c r="AE59" s="208"/>
      <c r="AF59" s="16"/>
      <c r="AG59" s="16"/>
      <c r="AH59" s="16"/>
      <c r="AI59" s="16"/>
      <c r="AJ59" s="16"/>
      <c r="AK59" s="208"/>
      <c r="AL59" s="16"/>
      <c r="AM59" s="16"/>
      <c r="AN59" s="16"/>
      <c r="AO59" s="16"/>
      <c r="AP59" s="16"/>
      <c r="AQ59" s="208"/>
      <c r="AR59" s="16"/>
      <c r="AS59" s="16"/>
      <c r="AT59" s="16"/>
      <c r="AU59" s="16"/>
      <c r="AV59" s="16"/>
      <c r="AW59" s="208"/>
      <c r="AX59" s="16"/>
      <c r="AY59" s="16"/>
      <c r="AZ59" s="16"/>
      <c r="BA59" s="16"/>
      <c r="BB59" s="16"/>
      <c r="BC59" s="208"/>
      <c r="BD59" s="16"/>
      <c r="BE59" s="16"/>
      <c r="BF59" s="16"/>
      <c r="BG59" s="16"/>
      <c r="BH59" s="16"/>
      <c r="BI59" s="208"/>
    </row>
    <row r="60" spans="1:61" ht="12.75" customHeight="1" x14ac:dyDescent="0.2">
      <c r="A60" s="199" t="s">
        <v>42</v>
      </c>
      <c r="B60" s="16">
        <v>0</v>
      </c>
      <c r="C60" s="64"/>
      <c r="D60" s="64"/>
      <c r="E60" s="64"/>
      <c r="F60" s="64"/>
      <c r="G60" s="208"/>
      <c r="H60" s="16"/>
      <c r="I60" s="16"/>
      <c r="J60" s="16"/>
      <c r="K60" s="16"/>
      <c r="L60" s="16"/>
      <c r="M60" s="208"/>
      <c r="N60" s="16"/>
      <c r="O60" s="16"/>
      <c r="P60" s="16"/>
      <c r="Q60" s="16"/>
      <c r="R60" s="16"/>
      <c r="S60" s="208"/>
      <c r="T60" s="16"/>
      <c r="U60" s="16"/>
      <c r="V60" s="16"/>
      <c r="W60" s="16"/>
      <c r="X60" s="16"/>
      <c r="Y60" s="208"/>
      <c r="Z60" s="16"/>
      <c r="AA60" s="16"/>
      <c r="AB60" s="16"/>
      <c r="AC60" s="16"/>
      <c r="AD60" s="16"/>
      <c r="AE60" s="208"/>
      <c r="AF60" s="16"/>
      <c r="AG60" s="16"/>
      <c r="AH60" s="16"/>
      <c r="AI60" s="16"/>
      <c r="AJ60" s="16"/>
      <c r="AK60" s="208"/>
      <c r="AL60" s="16"/>
      <c r="AM60" s="16"/>
      <c r="AN60" s="16"/>
      <c r="AO60" s="16"/>
      <c r="AP60" s="16"/>
      <c r="AQ60" s="208"/>
      <c r="AR60" s="16"/>
      <c r="AS60" s="16"/>
      <c r="AT60" s="16"/>
      <c r="AU60" s="16"/>
      <c r="AV60" s="16"/>
      <c r="AW60" s="208"/>
      <c r="AX60" s="16"/>
      <c r="AY60" s="16"/>
      <c r="AZ60" s="16"/>
      <c r="BA60" s="16"/>
      <c r="BB60" s="16"/>
      <c r="BC60" s="208"/>
      <c r="BD60" s="16"/>
      <c r="BE60" s="16"/>
      <c r="BF60" s="16"/>
      <c r="BG60" s="16"/>
      <c r="BH60" s="16"/>
      <c r="BI60" s="208"/>
    </row>
    <row r="61" spans="1:61" ht="12.75" customHeight="1" x14ac:dyDescent="0.2">
      <c r="A61" s="199" t="s">
        <v>33</v>
      </c>
      <c r="B61" s="16">
        <v>0</v>
      </c>
      <c r="C61" s="64"/>
      <c r="D61" s="64"/>
      <c r="E61" s="64"/>
      <c r="F61" s="64"/>
      <c r="G61" s="208"/>
      <c r="H61" s="16"/>
      <c r="I61" s="16"/>
      <c r="J61" s="16"/>
      <c r="K61" s="16"/>
      <c r="L61" s="16"/>
      <c r="M61" s="208"/>
      <c r="N61" s="16"/>
      <c r="O61" s="16"/>
      <c r="P61" s="16"/>
      <c r="Q61" s="16"/>
      <c r="R61" s="16"/>
      <c r="S61" s="208"/>
      <c r="T61" s="16"/>
      <c r="U61" s="16"/>
      <c r="V61" s="16"/>
      <c r="W61" s="16"/>
      <c r="X61" s="16"/>
      <c r="Y61" s="208"/>
      <c r="Z61" s="16"/>
      <c r="AA61" s="16"/>
      <c r="AB61" s="16"/>
      <c r="AC61" s="16"/>
      <c r="AD61" s="16"/>
      <c r="AE61" s="208"/>
      <c r="AF61" s="16"/>
      <c r="AG61" s="16"/>
      <c r="AH61" s="16"/>
      <c r="AI61" s="16"/>
      <c r="AJ61" s="16"/>
      <c r="AK61" s="208"/>
      <c r="AL61" s="16"/>
      <c r="AM61" s="16"/>
      <c r="AN61" s="16"/>
      <c r="AO61" s="16"/>
      <c r="AP61" s="16"/>
      <c r="AQ61" s="208"/>
      <c r="AR61" s="16"/>
      <c r="AS61" s="16"/>
      <c r="AT61" s="16"/>
      <c r="AU61" s="16"/>
      <c r="AV61" s="16"/>
      <c r="AW61" s="208"/>
      <c r="AX61" s="16"/>
      <c r="AY61" s="16"/>
      <c r="AZ61" s="16"/>
      <c r="BA61" s="16"/>
      <c r="BB61" s="16"/>
      <c r="BC61" s="208"/>
      <c r="BD61" s="16"/>
      <c r="BE61" s="16"/>
      <c r="BF61" s="16"/>
      <c r="BG61" s="16"/>
      <c r="BH61" s="16"/>
      <c r="BI61" s="208"/>
    </row>
    <row r="62" spans="1:61" ht="12.75" customHeight="1" x14ac:dyDescent="0.2">
      <c r="A62" s="199" t="s">
        <v>85</v>
      </c>
      <c r="B62" s="16">
        <v>0</v>
      </c>
      <c r="C62" s="64"/>
      <c r="D62" s="64"/>
      <c r="E62" s="64"/>
      <c r="F62" s="64"/>
      <c r="G62" s="208"/>
      <c r="H62" s="16"/>
      <c r="I62" s="16"/>
      <c r="J62" s="16"/>
      <c r="K62" s="16"/>
      <c r="L62" s="16"/>
      <c r="M62" s="208"/>
      <c r="N62" s="16"/>
      <c r="O62" s="16"/>
      <c r="P62" s="16"/>
      <c r="Q62" s="16"/>
      <c r="R62" s="16"/>
      <c r="S62" s="208"/>
      <c r="T62" s="16"/>
      <c r="U62" s="16"/>
      <c r="V62" s="16"/>
      <c r="W62" s="16"/>
      <c r="X62" s="16"/>
      <c r="Y62" s="208"/>
      <c r="Z62" s="16"/>
      <c r="AA62" s="16"/>
      <c r="AB62" s="16"/>
      <c r="AC62" s="16"/>
      <c r="AD62" s="16"/>
      <c r="AE62" s="208"/>
      <c r="AF62" s="16"/>
      <c r="AG62" s="16"/>
      <c r="AH62" s="16"/>
      <c r="AI62" s="16"/>
      <c r="AJ62" s="16"/>
      <c r="AK62" s="208"/>
      <c r="AL62" s="16"/>
      <c r="AM62" s="16"/>
      <c r="AN62" s="16"/>
      <c r="AO62" s="16"/>
      <c r="AP62" s="16"/>
      <c r="AQ62" s="208"/>
      <c r="AR62" s="16"/>
      <c r="AS62" s="16"/>
      <c r="AT62" s="16"/>
      <c r="AU62" s="16"/>
      <c r="AV62" s="16"/>
      <c r="AW62" s="208"/>
      <c r="AX62" s="16"/>
      <c r="AY62" s="16"/>
      <c r="AZ62" s="16"/>
      <c r="BA62" s="16"/>
      <c r="BB62" s="16"/>
      <c r="BC62" s="208"/>
      <c r="BD62" s="16"/>
      <c r="BE62" s="16"/>
      <c r="BF62" s="16"/>
      <c r="BG62" s="16"/>
      <c r="BH62" s="16"/>
      <c r="BI62" s="208"/>
    </row>
    <row r="63" spans="1:61" ht="12.75" customHeight="1" x14ac:dyDescent="0.2">
      <c r="A63" s="200" t="s">
        <v>44</v>
      </c>
      <c r="B63" s="16">
        <v>0</v>
      </c>
      <c r="C63" s="64"/>
      <c r="D63" s="64"/>
      <c r="E63" s="64"/>
      <c r="F63" s="64"/>
      <c r="G63" s="208"/>
      <c r="H63" s="16"/>
      <c r="I63" s="16"/>
      <c r="J63" s="16"/>
      <c r="K63" s="16"/>
      <c r="L63" s="16"/>
      <c r="M63" s="208"/>
      <c r="N63" s="16"/>
      <c r="O63" s="16"/>
      <c r="P63" s="16"/>
      <c r="Q63" s="16"/>
      <c r="R63" s="16"/>
      <c r="S63" s="208"/>
      <c r="T63" s="16"/>
      <c r="U63" s="16"/>
      <c r="V63" s="16"/>
      <c r="W63" s="16"/>
      <c r="X63" s="16"/>
      <c r="Y63" s="208"/>
      <c r="Z63" s="16"/>
      <c r="AA63" s="16"/>
      <c r="AB63" s="16"/>
      <c r="AC63" s="16"/>
      <c r="AD63" s="16"/>
      <c r="AE63" s="208"/>
      <c r="AF63" s="16"/>
      <c r="AG63" s="16"/>
      <c r="AH63" s="16"/>
      <c r="AI63" s="16"/>
      <c r="AJ63" s="16"/>
      <c r="AK63" s="208"/>
      <c r="AL63" s="16"/>
      <c r="AM63" s="16"/>
      <c r="AN63" s="16"/>
      <c r="AO63" s="16"/>
      <c r="AP63" s="16"/>
      <c r="AQ63" s="208"/>
      <c r="AR63" s="16"/>
      <c r="AS63" s="16"/>
      <c r="AT63" s="16"/>
      <c r="AU63" s="16"/>
      <c r="AV63" s="16"/>
      <c r="AW63" s="208"/>
      <c r="AX63" s="16"/>
      <c r="AY63" s="16"/>
      <c r="AZ63" s="16"/>
      <c r="BA63" s="16"/>
      <c r="BB63" s="16"/>
      <c r="BC63" s="208"/>
      <c r="BD63" s="16"/>
      <c r="BE63" s="16"/>
      <c r="BF63" s="16"/>
      <c r="BG63" s="16"/>
      <c r="BH63" s="16"/>
      <c r="BI63" s="208"/>
    </row>
    <row r="64" spans="1:61" ht="12.75" customHeight="1" x14ac:dyDescent="0.2">
      <c r="A64" s="200" t="s">
        <v>43</v>
      </c>
      <c r="B64" s="16">
        <v>0</v>
      </c>
      <c r="C64" s="64"/>
      <c r="D64" s="64"/>
      <c r="E64" s="64"/>
      <c r="F64" s="64"/>
      <c r="G64" s="208"/>
      <c r="H64" s="16"/>
      <c r="I64" s="16"/>
      <c r="J64" s="16"/>
      <c r="K64" s="16"/>
      <c r="L64" s="16"/>
      <c r="M64" s="208"/>
      <c r="N64" s="16"/>
      <c r="O64" s="16"/>
      <c r="P64" s="16"/>
      <c r="Q64" s="16"/>
      <c r="R64" s="16"/>
      <c r="S64" s="208"/>
      <c r="T64" s="16"/>
      <c r="U64" s="16"/>
      <c r="V64" s="16"/>
      <c r="W64" s="16"/>
      <c r="X64" s="16"/>
      <c r="Y64" s="208"/>
      <c r="Z64" s="16"/>
      <c r="AA64" s="16"/>
      <c r="AB64" s="16"/>
      <c r="AC64" s="16"/>
      <c r="AD64" s="16"/>
      <c r="AE64" s="208"/>
      <c r="AF64" s="16"/>
      <c r="AG64" s="16"/>
      <c r="AH64" s="16"/>
      <c r="AI64" s="16"/>
      <c r="AJ64" s="16"/>
      <c r="AK64" s="208"/>
      <c r="AL64" s="16"/>
      <c r="AM64" s="16"/>
      <c r="AN64" s="16"/>
      <c r="AO64" s="16"/>
      <c r="AP64" s="16"/>
      <c r="AQ64" s="208"/>
      <c r="AR64" s="16"/>
      <c r="AS64" s="16"/>
      <c r="AT64" s="16"/>
      <c r="AU64" s="16"/>
      <c r="AV64" s="16"/>
      <c r="AW64" s="208"/>
      <c r="AX64" s="16"/>
      <c r="AY64" s="16"/>
      <c r="AZ64" s="16"/>
      <c r="BA64" s="16"/>
      <c r="BB64" s="16"/>
      <c r="BC64" s="208"/>
      <c r="BD64" s="16"/>
      <c r="BE64" s="16"/>
      <c r="BF64" s="16"/>
      <c r="BG64" s="16"/>
      <c r="BH64" s="16"/>
      <c r="BI64" s="208"/>
    </row>
    <row r="65" spans="1:61" ht="12.75" customHeight="1" x14ac:dyDescent="0.2">
      <c r="A65" s="200" t="s">
        <v>119</v>
      </c>
      <c r="B65" s="16">
        <v>0</v>
      </c>
      <c r="C65" s="64"/>
      <c r="D65" s="64"/>
      <c r="E65" s="64"/>
      <c r="F65" s="64"/>
      <c r="G65" s="208"/>
      <c r="H65" s="16"/>
      <c r="I65" s="16"/>
      <c r="J65" s="16"/>
      <c r="K65" s="16"/>
      <c r="L65" s="16"/>
      <c r="M65" s="208"/>
      <c r="N65" s="16"/>
      <c r="O65" s="16"/>
      <c r="P65" s="16"/>
      <c r="Q65" s="16"/>
      <c r="R65" s="16"/>
      <c r="S65" s="208"/>
      <c r="T65" s="16"/>
      <c r="U65" s="16"/>
      <c r="V65" s="16"/>
      <c r="W65" s="16"/>
      <c r="X65" s="16"/>
      <c r="Y65" s="208"/>
      <c r="Z65" s="16"/>
      <c r="AA65" s="16"/>
      <c r="AB65" s="16"/>
      <c r="AC65" s="16"/>
      <c r="AD65" s="16"/>
      <c r="AE65" s="208"/>
      <c r="AF65" s="16"/>
      <c r="AG65" s="16"/>
      <c r="AH65" s="16"/>
      <c r="AI65" s="16"/>
      <c r="AJ65" s="16"/>
      <c r="AK65" s="208"/>
      <c r="AL65" s="16"/>
      <c r="AM65" s="16"/>
      <c r="AN65" s="16"/>
      <c r="AO65" s="16"/>
      <c r="AP65" s="16"/>
      <c r="AQ65" s="208"/>
      <c r="AR65" s="16"/>
      <c r="AS65" s="16"/>
      <c r="AT65" s="16"/>
      <c r="AU65" s="16"/>
      <c r="AV65" s="16"/>
      <c r="AW65" s="208"/>
      <c r="AX65" s="16"/>
      <c r="AY65" s="16"/>
      <c r="AZ65" s="16"/>
      <c r="BA65" s="16"/>
      <c r="BB65" s="16"/>
      <c r="BC65" s="208"/>
      <c r="BD65" s="16"/>
      <c r="BE65" s="16"/>
      <c r="BF65" s="16"/>
      <c r="BG65" s="16"/>
      <c r="BH65" s="16"/>
      <c r="BI65" s="208"/>
    </row>
    <row r="66" spans="1:61" ht="12.75" customHeight="1" x14ac:dyDescent="0.2">
      <c r="A66" s="201" t="s">
        <v>120</v>
      </c>
      <c r="B66" s="175">
        <v>6.0448765647957352E-4</v>
      </c>
      <c r="C66" s="185"/>
      <c r="D66" s="185"/>
      <c r="E66" s="185"/>
      <c r="F66" s="185"/>
      <c r="G66" s="208"/>
      <c r="H66" s="175"/>
      <c r="I66" s="175"/>
      <c r="J66" s="175"/>
      <c r="K66" s="175"/>
      <c r="L66" s="175"/>
      <c r="M66" s="208"/>
      <c r="N66" s="175"/>
      <c r="O66" s="175"/>
      <c r="P66" s="175"/>
      <c r="Q66" s="175"/>
      <c r="R66" s="175"/>
      <c r="S66" s="208"/>
      <c r="T66" s="175"/>
      <c r="U66" s="175"/>
      <c r="V66" s="175"/>
      <c r="W66" s="175"/>
      <c r="X66" s="175"/>
      <c r="Y66" s="208"/>
      <c r="Z66" s="175"/>
      <c r="AA66" s="175"/>
      <c r="AB66" s="175"/>
      <c r="AC66" s="175"/>
      <c r="AD66" s="175"/>
      <c r="AE66" s="208"/>
      <c r="AF66" s="175"/>
      <c r="AG66" s="175"/>
      <c r="AH66" s="175"/>
      <c r="AI66" s="175"/>
      <c r="AJ66" s="175"/>
      <c r="AK66" s="208"/>
      <c r="AL66" s="175"/>
      <c r="AM66" s="175"/>
      <c r="AN66" s="175"/>
      <c r="AO66" s="175"/>
      <c r="AP66" s="175"/>
      <c r="AQ66" s="208"/>
      <c r="AR66" s="175"/>
      <c r="AS66" s="175"/>
      <c r="AT66" s="175"/>
      <c r="AU66" s="175"/>
      <c r="AV66" s="175"/>
      <c r="AW66" s="208"/>
      <c r="AX66" s="175"/>
      <c r="AY66" s="175"/>
      <c r="AZ66" s="175"/>
      <c r="BA66" s="175"/>
      <c r="BB66" s="175"/>
      <c r="BC66" s="208"/>
      <c r="BD66" s="175"/>
      <c r="BE66" s="175"/>
      <c r="BF66" s="175"/>
      <c r="BG66" s="175"/>
      <c r="BH66" s="175"/>
      <c r="BI66" s="208"/>
    </row>
    <row r="67" spans="1:61" ht="12.75" customHeight="1" x14ac:dyDescent="0.2">
      <c r="A67" s="201" t="s">
        <v>121</v>
      </c>
      <c r="B67" s="175">
        <v>8.0381050863002825E-4</v>
      </c>
      <c r="C67" s="185"/>
      <c r="D67" s="185"/>
      <c r="E67" s="185"/>
      <c r="F67" s="185"/>
      <c r="G67" s="208"/>
      <c r="H67" s="175"/>
      <c r="I67" s="175"/>
      <c r="J67" s="175"/>
      <c r="K67" s="175"/>
      <c r="L67" s="175"/>
      <c r="M67" s="208"/>
      <c r="N67" s="175"/>
      <c r="O67" s="175"/>
      <c r="P67" s="175"/>
      <c r="Q67" s="175"/>
      <c r="R67" s="175"/>
      <c r="S67" s="208"/>
      <c r="T67" s="175"/>
      <c r="U67" s="175"/>
      <c r="V67" s="175"/>
      <c r="W67" s="175"/>
      <c r="X67" s="175"/>
      <c r="Y67" s="208"/>
      <c r="Z67" s="175"/>
      <c r="AA67" s="175"/>
      <c r="AB67" s="175"/>
      <c r="AC67" s="175"/>
      <c r="AD67" s="175"/>
      <c r="AE67" s="208"/>
      <c r="AF67" s="175"/>
      <c r="AG67" s="175"/>
      <c r="AH67" s="175"/>
      <c r="AI67" s="175"/>
      <c r="AJ67" s="175"/>
      <c r="AK67" s="208"/>
      <c r="AL67" s="175"/>
      <c r="AM67" s="175"/>
      <c r="AN67" s="175"/>
      <c r="AO67" s="175"/>
      <c r="AP67" s="175"/>
      <c r="AQ67" s="208"/>
      <c r="AR67" s="175"/>
      <c r="AS67" s="175"/>
      <c r="AT67" s="175"/>
      <c r="AU67" s="175"/>
      <c r="AV67" s="175"/>
      <c r="AW67" s="208"/>
      <c r="AX67" s="175"/>
      <c r="AY67" s="175"/>
      <c r="AZ67" s="175"/>
      <c r="BA67" s="175"/>
      <c r="BB67" s="175"/>
      <c r="BC67" s="208"/>
      <c r="BD67" s="175"/>
      <c r="BE67" s="175"/>
      <c r="BF67" s="175"/>
      <c r="BG67" s="175"/>
      <c r="BH67" s="175"/>
      <c r="BI67" s="208"/>
    </row>
    <row r="68" spans="1:61" ht="12.75" customHeight="1" x14ac:dyDescent="0.2">
      <c r="A68" s="201" t="s">
        <v>114</v>
      </c>
      <c r="B68" s="175">
        <v>5.8476262555480008E-4</v>
      </c>
      <c r="C68" s="185"/>
      <c r="D68" s="185"/>
      <c r="E68" s="185"/>
      <c r="F68" s="185"/>
      <c r="G68" s="208"/>
      <c r="H68" s="175"/>
      <c r="I68" s="175"/>
      <c r="J68" s="175"/>
      <c r="K68" s="175"/>
      <c r="L68" s="175"/>
      <c r="M68" s="208"/>
      <c r="N68" s="175"/>
      <c r="O68" s="175"/>
      <c r="P68" s="175"/>
      <c r="Q68" s="175"/>
      <c r="R68" s="175"/>
      <c r="S68" s="208"/>
      <c r="T68" s="175"/>
      <c r="U68" s="175"/>
      <c r="V68" s="175"/>
      <c r="W68" s="175"/>
      <c r="X68" s="175"/>
      <c r="Y68" s="208"/>
      <c r="Z68" s="175"/>
      <c r="AA68" s="175"/>
      <c r="AB68" s="175"/>
      <c r="AC68" s="175"/>
      <c r="AD68" s="175"/>
      <c r="AE68" s="208"/>
      <c r="AF68" s="175"/>
      <c r="AG68" s="175"/>
      <c r="AH68" s="175"/>
      <c r="AI68" s="175"/>
      <c r="AJ68" s="175"/>
      <c r="AK68" s="208"/>
      <c r="AL68" s="175"/>
      <c r="AM68" s="175"/>
      <c r="AN68" s="175"/>
      <c r="AO68" s="175"/>
      <c r="AP68" s="175"/>
      <c r="AQ68" s="208"/>
      <c r="AR68" s="175"/>
      <c r="AS68" s="175"/>
      <c r="AT68" s="175"/>
      <c r="AU68" s="175"/>
      <c r="AV68" s="175"/>
      <c r="AW68" s="208"/>
      <c r="AX68" s="175"/>
      <c r="AY68" s="175"/>
      <c r="AZ68" s="175"/>
      <c r="BA68" s="175"/>
      <c r="BB68" s="175"/>
      <c r="BC68" s="208"/>
      <c r="BD68" s="175"/>
      <c r="BE68" s="175"/>
      <c r="BF68" s="175"/>
      <c r="BG68" s="175"/>
      <c r="BH68" s="175"/>
      <c r="BI68" s="208"/>
    </row>
    <row r="69" spans="1:61" ht="12.75" customHeight="1" x14ac:dyDescent="0.2">
      <c r="A69" s="103" t="s">
        <v>122</v>
      </c>
      <c r="B69" s="16">
        <v>1.2263567471710198E-3</v>
      </c>
      <c r="C69" s="64"/>
      <c r="D69" s="64"/>
      <c r="E69" s="64"/>
      <c r="F69" s="64"/>
      <c r="G69" s="208"/>
      <c r="H69" s="16"/>
      <c r="I69" s="16"/>
      <c r="J69" s="16"/>
      <c r="K69" s="16"/>
      <c r="L69" s="16"/>
      <c r="M69" s="208"/>
      <c r="N69" s="16"/>
      <c r="O69" s="16"/>
      <c r="P69" s="16"/>
      <c r="Q69" s="16"/>
      <c r="R69" s="16"/>
      <c r="S69" s="208"/>
      <c r="T69" s="16"/>
      <c r="U69" s="16"/>
      <c r="V69" s="16"/>
      <c r="W69" s="16"/>
      <c r="X69" s="16"/>
      <c r="Y69" s="208"/>
      <c r="Z69" s="16"/>
      <c r="AA69" s="16"/>
      <c r="AB69" s="16"/>
      <c r="AC69" s="16"/>
      <c r="AD69" s="16"/>
      <c r="AE69" s="208"/>
      <c r="AF69" s="16"/>
      <c r="AG69" s="16"/>
      <c r="AH69" s="16"/>
      <c r="AI69" s="16"/>
      <c r="AJ69" s="16"/>
      <c r="AK69" s="208"/>
      <c r="AL69" s="16"/>
      <c r="AM69" s="16"/>
      <c r="AN69" s="16"/>
      <c r="AO69" s="16"/>
      <c r="AP69" s="16"/>
      <c r="AQ69" s="208"/>
      <c r="AR69" s="16"/>
      <c r="AS69" s="16"/>
      <c r="AT69" s="16"/>
      <c r="AU69" s="16"/>
      <c r="AV69" s="16"/>
      <c r="AW69" s="208"/>
      <c r="AX69" s="16"/>
      <c r="AY69" s="16"/>
      <c r="AZ69" s="16"/>
      <c r="BA69" s="16"/>
      <c r="BB69" s="16"/>
      <c r="BC69" s="208"/>
      <c r="BD69" s="16"/>
      <c r="BE69" s="16"/>
      <c r="BF69" s="16"/>
      <c r="BG69" s="16"/>
      <c r="BH69" s="16"/>
      <c r="BI69" s="208"/>
    </row>
    <row r="70" spans="1:61" ht="12.75" customHeight="1" x14ac:dyDescent="0.2">
      <c r="A70" s="103" t="s">
        <v>123</v>
      </c>
      <c r="B70" s="16">
        <v>0</v>
      </c>
      <c r="C70" s="64"/>
      <c r="D70" s="64"/>
      <c r="E70" s="64"/>
      <c r="F70" s="64"/>
      <c r="G70" s="208"/>
      <c r="H70" s="16"/>
      <c r="I70" s="16"/>
      <c r="J70" s="16"/>
      <c r="K70" s="16"/>
      <c r="L70" s="16"/>
      <c r="M70" s="208"/>
      <c r="N70" s="16"/>
      <c r="O70" s="16"/>
      <c r="P70" s="16"/>
      <c r="Q70" s="16"/>
      <c r="R70" s="16"/>
      <c r="S70" s="208"/>
      <c r="T70" s="16"/>
      <c r="U70" s="16"/>
      <c r="V70" s="16"/>
      <c r="W70" s="16"/>
      <c r="X70" s="16"/>
      <c r="Y70" s="208"/>
      <c r="Z70" s="16"/>
      <c r="AA70" s="16"/>
      <c r="AB70" s="16"/>
      <c r="AC70" s="16"/>
      <c r="AD70" s="16"/>
      <c r="AE70" s="208"/>
      <c r="AF70" s="16"/>
      <c r="AG70" s="16"/>
      <c r="AH70" s="16"/>
      <c r="AI70" s="16"/>
      <c r="AJ70" s="16"/>
      <c r="AK70" s="208"/>
      <c r="AL70" s="16"/>
      <c r="AM70" s="16"/>
      <c r="AN70" s="16"/>
      <c r="AO70" s="16"/>
      <c r="AP70" s="16"/>
      <c r="AQ70" s="208"/>
      <c r="AR70" s="16"/>
      <c r="AS70" s="16"/>
      <c r="AT70" s="16"/>
      <c r="AU70" s="16"/>
      <c r="AV70" s="16"/>
      <c r="AW70" s="208"/>
      <c r="AX70" s="16"/>
      <c r="AY70" s="16"/>
      <c r="AZ70" s="16"/>
      <c r="BA70" s="16"/>
      <c r="BB70" s="16"/>
      <c r="BC70" s="208"/>
      <c r="BD70" s="16"/>
      <c r="BE70" s="16"/>
      <c r="BF70" s="16"/>
      <c r="BG70" s="16"/>
      <c r="BH70" s="16"/>
      <c r="BI70" s="208"/>
    </row>
    <row r="71" spans="1:61" ht="12.75" customHeight="1" x14ac:dyDescent="0.2">
      <c r="A71" s="103" t="s">
        <v>91</v>
      </c>
      <c r="B71" s="16">
        <v>5.0770203697646224E-3</v>
      </c>
      <c r="C71" s="64"/>
      <c r="D71" s="64"/>
      <c r="E71" s="64"/>
      <c r="F71" s="64"/>
      <c r="G71" s="208"/>
      <c r="H71" s="16"/>
      <c r="I71" s="16"/>
      <c r="J71" s="16"/>
      <c r="K71" s="16"/>
      <c r="L71" s="16"/>
      <c r="M71" s="208"/>
      <c r="N71" s="16"/>
      <c r="O71" s="16"/>
      <c r="P71" s="16"/>
      <c r="Q71" s="16"/>
      <c r="R71" s="16"/>
      <c r="S71" s="208"/>
      <c r="T71" s="16"/>
      <c r="U71" s="16"/>
      <c r="V71" s="16"/>
      <c r="W71" s="16"/>
      <c r="X71" s="16"/>
      <c r="Y71" s="208"/>
      <c r="Z71" s="16"/>
      <c r="AA71" s="16"/>
      <c r="AB71" s="16"/>
      <c r="AC71" s="16"/>
      <c r="AD71" s="16"/>
      <c r="AE71" s="208"/>
      <c r="AF71" s="16"/>
      <c r="AG71" s="16"/>
      <c r="AH71" s="16"/>
      <c r="AI71" s="16"/>
      <c r="AJ71" s="16"/>
      <c r="AK71" s="208"/>
      <c r="AL71" s="16"/>
      <c r="AM71" s="16"/>
      <c r="AN71" s="16"/>
      <c r="AO71" s="16"/>
      <c r="AP71" s="16"/>
      <c r="AQ71" s="208"/>
      <c r="AR71" s="16"/>
      <c r="AS71" s="16"/>
      <c r="AT71" s="16"/>
      <c r="AU71" s="16"/>
      <c r="AV71" s="16"/>
      <c r="AW71" s="208"/>
      <c r="AX71" s="16"/>
      <c r="AY71" s="16"/>
      <c r="AZ71" s="16"/>
      <c r="BA71" s="16"/>
      <c r="BB71" s="16"/>
      <c r="BC71" s="208"/>
      <c r="BD71" s="16"/>
      <c r="BE71" s="16"/>
      <c r="BF71" s="16"/>
      <c r="BG71" s="16"/>
      <c r="BH71" s="16"/>
      <c r="BI71" s="208"/>
    </row>
    <row r="72" spans="1:61" ht="12.75" customHeight="1" x14ac:dyDescent="0.2">
      <c r="A72" s="104" t="s">
        <v>1</v>
      </c>
      <c r="B72" s="176">
        <v>2.7385415236039467E-4</v>
      </c>
      <c r="C72" s="193"/>
      <c r="D72" s="193"/>
      <c r="E72" s="193"/>
      <c r="F72" s="193"/>
      <c r="G72" s="208"/>
      <c r="H72" s="176"/>
      <c r="I72" s="176"/>
      <c r="J72" s="176"/>
      <c r="K72" s="176"/>
      <c r="L72" s="176"/>
      <c r="M72" s="208"/>
      <c r="N72" s="176"/>
      <c r="O72" s="176"/>
      <c r="P72" s="176"/>
      <c r="Q72" s="176"/>
      <c r="R72" s="176"/>
      <c r="S72" s="208"/>
      <c r="T72" s="176"/>
      <c r="U72" s="176"/>
      <c r="V72" s="176"/>
      <c r="W72" s="176"/>
      <c r="X72" s="176"/>
      <c r="Y72" s="208"/>
      <c r="Z72" s="176"/>
      <c r="AA72" s="176"/>
      <c r="AB72" s="176"/>
      <c r="AC72" s="176"/>
      <c r="AD72" s="176"/>
      <c r="AE72" s="208"/>
      <c r="AF72" s="176"/>
      <c r="AG72" s="176"/>
      <c r="AH72" s="176"/>
      <c r="AI72" s="176"/>
      <c r="AJ72" s="176"/>
      <c r="AK72" s="208"/>
      <c r="AL72" s="176"/>
      <c r="AM72" s="176"/>
      <c r="AN72" s="176"/>
      <c r="AO72" s="176"/>
      <c r="AP72" s="176"/>
      <c r="AQ72" s="208"/>
      <c r="AR72" s="176"/>
      <c r="AS72" s="176"/>
      <c r="AT72" s="176"/>
      <c r="AU72" s="176"/>
      <c r="AV72" s="176"/>
      <c r="AW72" s="208"/>
      <c r="AX72" s="176"/>
      <c r="AY72" s="176"/>
      <c r="AZ72" s="176"/>
      <c r="BA72" s="176"/>
      <c r="BB72" s="176"/>
      <c r="BC72" s="208"/>
      <c r="BD72" s="176"/>
      <c r="BE72" s="176"/>
      <c r="BF72" s="176"/>
      <c r="BG72" s="176"/>
      <c r="BH72" s="176"/>
      <c r="BI72" s="208"/>
    </row>
    <row r="73" spans="1:61" ht="12.75" customHeight="1" x14ac:dyDescent="0.2">
      <c r="A73" s="104" t="s">
        <v>92</v>
      </c>
      <c r="B73" s="176">
        <v>0</v>
      </c>
      <c r="C73" s="193"/>
      <c r="D73" s="193"/>
      <c r="E73" s="193"/>
      <c r="F73" s="193"/>
      <c r="G73" s="208"/>
      <c r="H73" s="176"/>
      <c r="I73" s="176"/>
      <c r="J73" s="176"/>
      <c r="K73" s="176"/>
      <c r="L73" s="176"/>
      <c r="M73" s="208"/>
      <c r="N73" s="176"/>
      <c r="O73" s="176"/>
      <c r="P73" s="176"/>
      <c r="Q73" s="176"/>
      <c r="R73" s="176"/>
      <c r="S73" s="208"/>
      <c r="T73" s="176"/>
      <c r="U73" s="176"/>
      <c r="V73" s="176"/>
      <c r="W73" s="176"/>
      <c r="X73" s="176"/>
      <c r="Y73" s="208"/>
      <c r="Z73" s="176"/>
      <c r="AA73" s="176"/>
      <c r="AB73" s="176"/>
      <c r="AC73" s="176"/>
      <c r="AD73" s="176"/>
      <c r="AE73" s="208"/>
      <c r="AF73" s="176"/>
      <c r="AG73" s="176"/>
      <c r="AH73" s="176"/>
      <c r="AI73" s="176"/>
      <c r="AJ73" s="176"/>
      <c r="AK73" s="208"/>
      <c r="AL73" s="176"/>
      <c r="AM73" s="176"/>
      <c r="AN73" s="176"/>
      <c r="AO73" s="176"/>
      <c r="AP73" s="176"/>
      <c r="AQ73" s="208"/>
      <c r="AR73" s="176"/>
      <c r="AS73" s="176"/>
      <c r="AT73" s="176"/>
      <c r="AU73" s="176"/>
      <c r="AV73" s="176"/>
      <c r="AW73" s="208"/>
      <c r="AX73" s="176"/>
      <c r="AY73" s="176"/>
      <c r="AZ73" s="176"/>
      <c r="BA73" s="176"/>
      <c r="BB73" s="176"/>
      <c r="BC73" s="208"/>
      <c r="BD73" s="176"/>
      <c r="BE73" s="176"/>
      <c r="BF73" s="176"/>
      <c r="BG73" s="176"/>
      <c r="BH73" s="176"/>
      <c r="BI73" s="208"/>
    </row>
    <row r="74" spans="1:61" ht="12.75" customHeight="1" x14ac:dyDescent="0.2">
      <c r="A74" s="88" t="s">
        <v>124</v>
      </c>
      <c r="B74" s="16">
        <v>1.6406142625539863E-6</v>
      </c>
      <c r="C74" s="64"/>
      <c r="D74" s="64"/>
      <c r="E74" s="64"/>
      <c r="F74" s="64"/>
      <c r="G74" s="208"/>
      <c r="H74" s="16"/>
      <c r="I74" s="16"/>
      <c r="J74" s="16"/>
      <c r="K74" s="16"/>
      <c r="L74" s="16"/>
      <c r="M74" s="208"/>
      <c r="N74" s="16"/>
      <c r="O74" s="16"/>
      <c r="P74" s="16"/>
      <c r="Q74" s="16"/>
      <c r="R74" s="16"/>
      <c r="S74" s="208"/>
      <c r="T74" s="16"/>
      <c r="U74" s="16"/>
      <c r="V74" s="16"/>
      <c r="W74" s="16"/>
      <c r="X74" s="16"/>
      <c r="Y74" s="208"/>
      <c r="Z74" s="16"/>
      <c r="AA74" s="16"/>
      <c r="AB74" s="16"/>
      <c r="AC74" s="16"/>
      <c r="AD74" s="16"/>
      <c r="AE74" s="208"/>
      <c r="AF74" s="16"/>
      <c r="AG74" s="16"/>
      <c r="AH74" s="16"/>
      <c r="AI74" s="16"/>
      <c r="AJ74" s="16"/>
      <c r="AK74" s="208"/>
      <c r="AL74" s="16"/>
      <c r="AM74" s="16"/>
      <c r="AN74" s="16"/>
      <c r="AO74" s="16"/>
      <c r="AP74" s="16"/>
      <c r="AQ74" s="208"/>
      <c r="AR74" s="16"/>
      <c r="AS74" s="16"/>
      <c r="AT74" s="16"/>
      <c r="AU74" s="16"/>
      <c r="AV74" s="16"/>
      <c r="AW74" s="208"/>
      <c r="AX74" s="16"/>
      <c r="AY74" s="16"/>
      <c r="AZ74" s="16"/>
      <c r="BA74" s="16"/>
      <c r="BB74" s="16"/>
      <c r="BC74" s="208"/>
      <c r="BD74" s="16"/>
      <c r="BE74" s="16"/>
      <c r="BF74" s="16"/>
      <c r="BG74" s="16"/>
      <c r="BH74" s="16"/>
      <c r="BI74" s="208"/>
    </row>
    <row r="75" spans="1:61" ht="12.75" customHeight="1" x14ac:dyDescent="0.2">
      <c r="A75" s="88" t="s">
        <v>94</v>
      </c>
      <c r="B75" s="16">
        <v>8.3286038931890116E-5</v>
      </c>
      <c r="C75" s="64"/>
      <c r="D75" s="64"/>
      <c r="E75" s="64"/>
      <c r="F75" s="64"/>
      <c r="G75" s="208"/>
      <c r="H75" s="16"/>
      <c r="I75" s="16"/>
      <c r="J75" s="16"/>
      <c r="K75" s="16"/>
      <c r="L75" s="16"/>
      <c r="M75" s="208"/>
      <c r="N75" s="16"/>
      <c r="O75" s="16"/>
      <c r="P75" s="16"/>
      <c r="Q75" s="16"/>
      <c r="R75" s="16"/>
      <c r="S75" s="208"/>
      <c r="T75" s="16"/>
      <c r="U75" s="16"/>
      <c r="V75" s="16"/>
      <c r="W75" s="16"/>
      <c r="X75" s="16"/>
      <c r="Y75" s="208"/>
      <c r="Z75" s="16"/>
      <c r="AA75" s="16"/>
      <c r="AB75" s="16"/>
      <c r="AC75" s="16"/>
      <c r="AD75" s="16"/>
      <c r="AE75" s="208"/>
      <c r="AF75" s="16"/>
      <c r="AG75" s="16"/>
      <c r="AH75" s="16"/>
      <c r="AI75" s="16"/>
      <c r="AJ75" s="16"/>
      <c r="AK75" s="208"/>
      <c r="AL75" s="16"/>
      <c r="AM75" s="16"/>
      <c r="AN75" s="16"/>
      <c r="AO75" s="16"/>
      <c r="AP75" s="16"/>
      <c r="AQ75" s="208"/>
      <c r="AR75" s="16"/>
      <c r="AS75" s="16"/>
      <c r="AT75" s="16"/>
      <c r="AU75" s="16"/>
      <c r="AV75" s="16"/>
      <c r="AW75" s="208"/>
      <c r="AX75" s="16"/>
      <c r="AY75" s="16"/>
      <c r="AZ75" s="16"/>
      <c r="BA75" s="16"/>
      <c r="BB75" s="16"/>
      <c r="BC75" s="208"/>
      <c r="BD75" s="16"/>
      <c r="BE75" s="16"/>
      <c r="BF75" s="16"/>
      <c r="BG75" s="16"/>
      <c r="BH75" s="16"/>
      <c r="BI75" s="208"/>
    </row>
    <row r="76" spans="1:61" ht="12.75" customHeight="1" x14ac:dyDescent="0.2">
      <c r="A76" s="88" t="s">
        <v>95</v>
      </c>
      <c r="B76" s="16">
        <v>2.6219217563946203E-3</v>
      </c>
      <c r="C76" s="64"/>
      <c r="D76" s="64"/>
      <c r="E76" s="64"/>
      <c r="F76" s="64"/>
      <c r="G76" s="208"/>
      <c r="H76" s="16"/>
      <c r="I76" s="16"/>
      <c r="J76" s="16"/>
      <c r="K76" s="16"/>
      <c r="L76" s="16"/>
      <c r="M76" s="208"/>
      <c r="N76" s="16"/>
      <c r="O76" s="16"/>
      <c r="P76" s="16"/>
      <c r="Q76" s="16"/>
      <c r="R76" s="16"/>
      <c r="S76" s="208"/>
      <c r="T76" s="16"/>
      <c r="U76" s="16"/>
      <c r="V76" s="16"/>
      <c r="W76" s="16"/>
      <c r="X76" s="16"/>
      <c r="Y76" s="208"/>
      <c r="Z76" s="16"/>
      <c r="AA76" s="16"/>
      <c r="AB76" s="16"/>
      <c r="AC76" s="16"/>
      <c r="AD76" s="16"/>
      <c r="AE76" s="208"/>
      <c r="AF76" s="16"/>
      <c r="AG76" s="16"/>
      <c r="AH76" s="16"/>
      <c r="AI76" s="16"/>
      <c r="AJ76" s="16"/>
      <c r="AK76" s="208"/>
      <c r="AL76" s="16"/>
      <c r="AM76" s="16"/>
      <c r="AN76" s="16"/>
      <c r="AO76" s="16"/>
      <c r="AP76" s="16"/>
      <c r="AQ76" s="208"/>
      <c r="AR76" s="16"/>
      <c r="AS76" s="16"/>
      <c r="AT76" s="16"/>
      <c r="AU76" s="16"/>
      <c r="AV76" s="16"/>
      <c r="AW76" s="208"/>
      <c r="AX76" s="16"/>
      <c r="AY76" s="16"/>
      <c r="AZ76" s="16"/>
      <c r="BA76" s="16"/>
      <c r="BB76" s="16"/>
      <c r="BC76" s="208"/>
      <c r="BD76" s="16"/>
      <c r="BE76" s="16"/>
      <c r="BF76" s="16"/>
      <c r="BG76" s="16"/>
      <c r="BH76" s="16"/>
      <c r="BI76" s="208"/>
    </row>
    <row r="77" spans="1:61" ht="12.75" customHeight="1" x14ac:dyDescent="0.2">
      <c r="A77" s="88" t="s">
        <v>96</v>
      </c>
      <c r="B77" s="16">
        <v>1.6522018853619014E-6</v>
      </c>
      <c r="C77" s="64"/>
      <c r="D77" s="64"/>
      <c r="E77" s="64"/>
      <c r="F77" s="64"/>
      <c r="G77" s="208"/>
      <c r="H77" s="16"/>
      <c r="I77" s="16"/>
      <c r="J77" s="16"/>
      <c r="K77" s="16"/>
      <c r="L77" s="16"/>
      <c r="M77" s="208"/>
      <c r="N77" s="16"/>
      <c r="O77" s="16"/>
      <c r="P77" s="16"/>
      <c r="Q77" s="16"/>
      <c r="R77" s="16"/>
      <c r="S77" s="208"/>
      <c r="T77" s="16"/>
      <c r="U77" s="16"/>
      <c r="V77" s="16"/>
      <c r="W77" s="16"/>
      <c r="X77" s="16"/>
      <c r="Y77" s="208"/>
      <c r="Z77" s="16"/>
      <c r="AA77" s="16"/>
      <c r="AB77" s="16"/>
      <c r="AC77" s="16"/>
      <c r="AD77" s="16"/>
      <c r="AE77" s="208"/>
      <c r="AF77" s="16"/>
      <c r="AG77" s="16"/>
      <c r="AH77" s="16"/>
      <c r="AI77" s="16"/>
      <c r="AJ77" s="16"/>
      <c r="AK77" s="208"/>
      <c r="AL77" s="16"/>
      <c r="AM77" s="16"/>
      <c r="AN77" s="16"/>
      <c r="AO77" s="16"/>
      <c r="AP77" s="16"/>
      <c r="AQ77" s="208"/>
      <c r="AR77" s="16"/>
      <c r="AS77" s="16"/>
      <c r="AT77" s="16"/>
      <c r="AU77" s="16"/>
      <c r="AV77" s="16"/>
      <c r="AW77" s="208"/>
      <c r="AX77" s="16"/>
      <c r="AY77" s="16"/>
      <c r="AZ77" s="16"/>
      <c r="BA77" s="16"/>
      <c r="BB77" s="16"/>
      <c r="BC77" s="208"/>
      <c r="BD77" s="16"/>
      <c r="BE77" s="16"/>
      <c r="BF77" s="16"/>
      <c r="BG77" s="16"/>
      <c r="BH77" s="16"/>
      <c r="BI77" s="208"/>
    </row>
    <row r="78" spans="1:61" ht="12.75" customHeight="1" x14ac:dyDescent="0.2">
      <c r="A78" s="88" t="s">
        <v>97</v>
      </c>
      <c r="B78" s="16">
        <v>0</v>
      </c>
      <c r="C78" s="64"/>
      <c r="D78" s="64"/>
      <c r="E78" s="64"/>
      <c r="F78" s="64"/>
      <c r="G78" s="208"/>
      <c r="H78" s="16"/>
      <c r="I78" s="16"/>
      <c r="J78" s="16"/>
      <c r="K78" s="16"/>
      <c r="L78" s="16"/>
      <c r="M78" s="208"/>
      <c r="N78" s="16"/>
      <c r="O78" s="16"/>
      <c r="P78" s="16"/>
      <c r="Q78" s="16"/>
      <c r="R78" s="16"/>
      <c r="S78" s="208"/>
      <c r="T78" s="16"/>
      <c r="U78" s="16"/>
      <c r="V78" s="16"/>
      <c r="W78" s="16"/>
      <c r="X78" s="16"/>
      <c r="Y78" s="208"/>
      <c r="Z78" s="16"/>
      <c r="AA78" s="16"/>
      <c r="AB78" s="16"/>
      <c r="AC78" s="16"/>
      <c r="AD78" s="16"/>
      <c r="AE78" s="208"/>
      <c r="AF78" s="16"/>
      <c r="AG78" s="16"/>
      <c r="AH78" s="16"/>
      <c r="AI78" s="16"/>
      <c r="AJ78" s="16"/>
      <c r="AK78" s="208"/>
      <c r="AL78" s="16"/>
      <c r="AM78" s="16"/>
      <c r="AN78" s="16"/>
      <c r="AO78" s="16"/>
      <c r="AP78" s="16"/>
      <c r="AQ78" s="208"/>
      <c r="AR78" s="16"/>
      <c r="AS78" s="16"/>
      <c r="AT78" s="16"/>
      <c r="AU78" s="16"/>
      <c r="AV78" s="16"/>
      <c r="AW78" s="208"/>
      <c r="AX78" s="16"/>
      <c r="AY78" s="16"/>
      <c r="AZ78" s="16"/>
      <c r="BA78" s="16"/>
      <c r="BB78" s="16"/>
      <c r="BC78" s="208"/>
      <c r="BD78" s="16"/>
      <c r="BE78" s="16"/>
      <c r="BF78" s="16"/>
      <c r="BG78" s="16"/>
      <c r="BH78" s="16"/>
      <c r="BI78" s="208"/>
    </row>
    <row r="79" spans="1:61" ht="12.75" customHeight="1" x14ac:dyDescent="0.2">
      <c r="A79" s="88" t="s">
        <v>125</v>
      </c>
      <c r="B79" s="16">
        <v>3.3719982371033079E-5</v>
      </c>
      <c r="C79" s="64"/>
      <c r="D79" s="64"/>
      <c r="E79" s="64"/>
      <c r="F79" s="64"/>
      <c r="G79" s="208"/>
      <c r="H79" s="16"/>
      <c r="I79" s="16"/>
      <c r="J79" s="16"/>
      <c r="K79" s="16"/>
      <c r="L79" s="16"/>
      <c r="M79" s="208"/>
      <c r="N79" s="16"/>
      <c r="O79" s="16"/>
      <c r="P79" s="16"/>
      <c r="Q79" s="16"/>
      <c r="R79" s="16"/>
      <c r="S79" s="208"/>
      <c r="T79" s="16"/>
      <c r="U79" s="16"/>
      <c r="V79" s="16"/>
      <c r="W79" s="16"/>
      <c r="X79" s="16"/>
      <c r="Y79" s="208"/>
      <c r="Z79" s="16"/>
      <c r="AA79" s="16"/>
      <c r="AB79" s="16"/>
      <c r="AC79" s="16"/>
      <c r="AD79" s="16"/>
      <c r="AE79" s="208"/>
      <c r="AF79" s="16"/>
      <c r="AG79" s="16"/>
      <c r="AH79" s="16"/>
      <c r="AI79" s="16"/>
      <c r="AJ79" s="16"/>
      <c r="AK79" s="208"/>
      <c r="AL79" s="16"/>
      <c r="AM79" s="16"/>
      <c r="AN79" s="16"/>
      <c r="AO79" s="16"/>
      <c r="AP79" s="16"/>
      <c r="AQ79" s="208"/>
      <c r="AR79" s="16"/>
      <c r="AS79" s="16"/>
      <c r="AT79" s="16"/>
      <c r="AU79" s="16"/>
      <c r="AV79" s="16"/>
      <c r="AW79" s="208"/>
      <c r="AX79" s="16"/>
      <c r="AY79" s="16"/>
      <c r="AZ79" s="16"/>
      <c r="BA79" s="16"/>
      <c r="BB79" s="16"/>
      <c r="BC79" s="208"/>
      <c r="BD79" s="16"/>
      <c r="BE79" s="16"/>
      <c r="BF79" s="16"/>
      <c r="BG79" s="16"/>
      <c r="BH79" s="16"/>
      <c r="BI79" s="208"/>
    </row>
    <row r="80" spans="1:61" ht="12.75" customHeight="1" x14ac:dyDescent="0.2">
      <c r="A80" s="88" t="s">
        <v>126</v>
      </c>
      <c r="B80" s="16">
        <v>3.5680221896038721E-6</v>
      </c>
      <c r="C80" s="64"/>
      <c r="D80" s="64"/>
      <c r="E80" s="64"/>
      <c r="F80" s="64"/>
      <c r="G80" s="208"/>
      <c r="H80" s="16"/>
      <c r="I80" s="16"/>
      <c r="J80" s="16"/>
      <c r="K80" s="16"/>
      <c r="L80" s="16"/>
      <c r="M80" s="208"/>
      <c r="N80" s="16"/>
      <c r="O80" s="16"/>
      <c r="P80" s="16"/>
      <c r="Q80" s="16"/>
      <c r="R80" s="16"/>
      <c r="S80" s="208"/>
      <c r="T80" s="16"/>
      <c r="U80" s="16"/>
      <c r="V80" s="16"/>
      <c r="W80" s="16"/>
      <c r="X80" s="16"/>
      <c r="Y80" s="208"/>
      <c r="Z80" s="16"/>
      <c r="AA80" s="16"/>
      <c r="AB80" s="16"/>
      <c r="AC80" s="16"/>
      <c r="AD80" s="16"/>
      <c r="AE80" s="208"/>
      <c r="AF80" s="16"/>
      <c r="AG80" s="16"/>
      <c r="AH80" s="16"/>
      <c r="AI80" s="16"/>
      <c r="AJ80" s="16"/>
      <c r="AK80" s="208"/>
      <c r="AL80" s="16"/>
      <c r="AM80" s="16"/>
      <c r="AN80" s="16"/>
      <c r="AO80" s="16"/>
      <c r="AP80" s="16"/>
      <c r="AQ80" s="208"/>
      <c r="AR80" s="16"/>
      <c r="AS80" s="16"/>
      <c r="AT80" s="16"/>
      <c r="AU80" s="16"/>
      <c r="AV80" s="16"/>
      <c r="AW80" s="208"/>
      <c r="AX80" s="16"/>
      <c r="AY80" s="16"/>
      <c r="AZ80" s="16"/>
      <c r="BA80" s="16"/>
      <c r="BB80" s="16"/>
      <c r="BC80" s="208"/>
      <c r="BD80" s="16"/>
      <c r="BE80" s="16"/>
      <c r="BF80" s="16"/>
      <c r="BG80" s="16"/>
      <c r="BH80" s="16"/>
      <c r="BI80" s="208"/>
    </row>
    <row r="81" spans="1:61" ht="12.75" customHeight="1" x14ac:dyDescent="0.2">
      <c r="A81" s="88" t="s">
        <v>127</v>
      </c>
      <c r="B81" s="16">
        <v>2.970713374457077E-4</v>
      </c>
      <c r="C81" s="64"/>
      <c r="D81" s="64"/>
      <c r="E81" s="64"/>
      <c r="F81" s="64"/>
      <c r="G81" s="208"/>
      <c r="H81" s="16"/>
      <c r="I81" s="16"/>
      <c r="J81" s="16"/>
      <c r="K81" s="16"/>
      <c r="L81" s="16"/>
      <c r="M81" s="208"/>
      <c r="N81" s="16"/>
      <c r="O81" s="16"/>
      <c r="P81" s="16"/>
      <c r="Q81" s="16"/>
      <c r="R81" s="16"/>
      <c r="S81" s="208"/>
      <c r="T81" s="16"/>
      <c r="U81" s="16"/>
      <c r="V81" s="16"/>
      <c r="W81" s="16"/>
      <c r="X81" s="16"/>
      <c r="Y81" s="208"/>
      <c r="Z81" s="16"/>
      <c r="AA81" s="16"/>
      <c r="AB81" s="16"/>
      <c r="AC81" s="16"/>
      <c r="AD81" s="16"/>
      <c r="AE81" s="208"/>
      <c r="AF81" s="16"/>
      <c r="AG81" s="16"/>
      <c r="AH81" s="16"/>
      <c r="AI81" s="16"/>
      <c r="AJ81" s="16"/>
      <c r="AK81" s="208"/>
      <c r="AL81" s="16"/>
      <c r="AM81" s="16"/>
      <c r="AN81" s="16"/>
      <c r="AO81" s="16"/>
      <c r="AP81" s="16"/>
      <c r="AQ81" s="208"/>
      <c r="AR81" s="16"/>
      <c r="AS81" s="16"/>
      <c r="AT81" s="16"/>
      <c r="AU81" s="16"/>
      <c r="AV81" s="16"/>
      <c r="AW81" s="208"/>
      <c r="AX81" s="16"/>
      <c r="AY81" s="16"/>
      <c r="AZ81" s="16"/>
      <c r="BA81" s="16"/>
      <c r="BB81" s="16"/>
      <c r="BC81" s="208"/>
      <c r="BD81" s="16"/>
      <c r="BE81" s="16"/>
      <c r="BF81" s="16"/>
      <c r="BG81" s="16"/>
      <c r="BH81" s="16"/>
      <c r="BI81" s="208"/>
    </row>
    <row r="82" spans="1:61" ht="12.75" customHeight="1" x14ac:dyDescent="0.2">
      <c r="A82" s="202" t="s">
        <v>34</v>
      </c>
      <c r="B82" s="16">
        <v>0</v>
      </c>
      <c r="C82" s="64"/>
      <c r="D82" s="64"/>
      <c r="E82" s="64"/>
      <c r="F82" s="64"/>
      <c r="G82" s="208"/>
      <c r="H82" s="16"/>
      <c r="I82" s="16"/>
      <c r="J82" s="16"/>
      <c r="K82" s="16"/>
      <c r="L82" s="16"/>
      <c r="M82" s="208"/>
      <c r="N82" s="16"/>
      <c r="O82" s="16"/>
      <c r="P82" s="16"/>
      <c r="Q82" s="16"/>
      <c r="R82" s="16"/>
      <c r="S82" s="208"/>
      <c r="T82" s="16"/>
      <c r="U82" s="16"/>
      <c r="V82" s="16"/>
      <c r="W82" s="16"/>
      <c r="X82" s="16"/>
      <c r="Y82" s="208"/>
      <c r="Z82" s="16"/>
      <c r="AA82" s="16"/>
      <c r="AB82" s="16"/>
      <c r="AC82" s="16"/>
      <c r="AD82" s="16"/>
      <c r="AE82" s="208"/>
      <c r="AF82" s="16"/>
      <c r="AG82" s="16"/>
      <c r="AH82" s="16"/>
      <c r="AI82" s="16"/>
      <c r="AJ82" s="16"/>
      <c r="AK82" s="208"/>
      <c r="AL82" s="16"/>
      <c r="AM82" s="16"/>
      <c r="AN82" s="16"/>
      <c r="AO82" s="16"/>
      <c r="AP82" s="16"/>
      <c r="AQ82" s="208"/>
      <c r="AR82" s="16"/>
      <c r="AS82" s="16"/>
      <c r="AT82" s="16"/>
      <c r="AU82" s="16"/>
      <c r="AV82" s="16"/>
      <c r="AW82" s="208"/>
      <c r="AX82" s="16"/>
      <c r="AY82" s="16"/>
      <c r="AZ82" s="16"/>
      <c r="BA82" s="16"/>
      <c r="BB82" s="16"/>
      <c r="BC82" s="208"/>
      <c r="BD82" s="16"/>
      <c r="BE82" s="16"/>
      <c r="BF82" s="16"/>
      <c r="BG82" s="16"/>
      <c r="BH82" s="16"/>
      <c r="BI82" s="208"/>
    </row>
    <row r="83" spans="1:61" ht="12.75" customHeight="1" x14ac:dyDescent="0.2">
      <c r="A83" s="202" t="s">
        <v>128</v>
      </c>
      <c r="B83" s="16">
        <v>3.6703795244071228E-5</v>
      </c>
      <c r="C83" s="64"/>
      <c r="D83" s="64"/>
      <c r="E83" s="64"/>
      <c r="F83" s="64"/>
      <c r="G83" s="208"/>
      <c r="H83" s="16"/>
      <c r="I83" s="16"/>
      <c r="J83" s="16"/>
      <c r="K83" s="16"/>
      <c r="L83" s="16"/>
      <c r="M83" s="208"/>
      <c r="N83" s="16"/>
      <c r="O83" s="16"/>
      <c r="P83" s="16"/>
      <c r="Q83" s="16"/>
      <c r="R83" s="16"/>
      <c r="S83" s="208"/>
      <c r="T83" s="16"/>
      <c r="U83" s="16"/>
      <c r="V83" s="16"/>
      <c r="W83" s="16"/>
      <c r="X83" s="16"/>
      <c r="Y83" s="208"/>
      <c r="Z83" s="16"/>
      <c r="AA83" s="16"/>
      <c r="AB83" s="16"/>
      <c r="AC83" s="16"/>
      <c r="AD83" s="16"/>
      <c r="AE83" s="208"/>
      <c r="AF83" s="16"/>
      <c r="AG83" s="16"/>
      <c r="AH83" s="16"/>
      <c r="AI83" s="16"/>
      <c r="AJ83" s="16"/>
      <c r="AK83" s="208"/>
      <c r="AL83" s="16"/>
      <c r="AM83" s="16"/>
      <c r="AN83" s="16"/>
      <c r="AO83" s="16"/>
      <c r="AP83" s="16"/>
      <c r="AQ83" s="208"/>
      <c r="AR83" s="16"/>
      <c r="AS83" s="16"/>
      <c r="AT83" s="16"/>
      <c r="AU83" s="16"/>
      <c r="AV83" s="16"/>
      <c r="AW83" s="208"/>
      <c r="AX83" s="16"/>
      <c r="AY83" s="16"/>
      <c r="AZ83" s="16"/>
      <c r="BA83" s="16"/>
      <c r="BB83" s="16"/>
      <c r="BC83" s="208"/>
      <c r="BD83" s="16"/>
      <c r="BE83" s="16"/>
      <c r="BF83" s="16"/>
      <c r="BG83" s="16"/>
      <c r="BH83" s="16"/>
      <c r="BI83" s="208"/>
    </row>
    <row r="84" spans="1:61" ht="12.75" customHeight="1" x14ac:dyDescent="0.2">
      <c r="A84" s="201" t="s">
        <v>41</v>
      </c>
      <c r="B84" s="175">
        <v>4.5143447189169427E-7</v>
      </c>
      <c r="C84" s="185"/>
      <c r="D84" s="185"/>
      <c r="E84" s="185"/>
      <c r="F84" s="185"/>
      <c r="G84" s="208"/>
      <c r="H84" s="175"/>
      <c r="I84" s="175"/>
      <c r="J84" s="175"/>
      <c r="K84" s="175"/>
      <c r="L84" s="175"/>
      <c r="M84" s="208"/>
      <c r="N84" s="175"/>
      <c r="O84" s="175"/>
      <c r="P84" s="175"/>
      <c r="Q84" s="175"/>
      <c r="R84" s="175"/>
      <c r="S84" s="208"/>
      <c r="T84" s="175"/>
      <c r="U84" s="175"/>
      <c r="V84" s="175"/>
      <c r="W84" s="175"/>
      <c r="X84" s="175"/>
      <c r="Y84" s="208"/>
      <c r="Z84" s="175"/>
      <c r="AA84" s="175"/>
      <c r="AB84" s="175"/>
      <c r="AC84" s="175"/>
      <c r="AD84" s="175"/>
      <c r="AE84" s="208"/>
      <c r="AF84" s="175"/>
      <c r="AG84" s="175"/>
      <c r="AH84" s="175"/>
      <c r="AI84" s="175"/>
      <c r="AJ84" s="175"/>
      <c r="AK84" s="208"/>
      <c r="AL84" s="175"/>
      <c r="AM84" s="175"/>
      <c r="AN84" s="175"/>
      <c r="AO84" s="175"/>
      <c r="AP84" s="175"/>
      <c r="AQ84" s="208"/>
      <c r="AR84" s="175"/>
      <c r="AS84" s="175"/>
      <c r="AT84" s="175"/>
      <c r="AU84" s="175"/>
      <c r="AV84" s="175"/>
      <c r="AW84" s="208"/>
      <c r="AX84" s="175"/>
      <c r="AY84" s="175"/>
      <c r="AZ84" s="175"/>
      <c r="BA84" s="175"/>
      <c r="BB84" s="175"/>
      <c r="BC84" s="208"/>
      <c r="BD84" s="175"/>
      <c r="BE84" s="175"/>
      <c r="BF84" s="175"/>
      <c r="BG84" s="175"/>
      <c r="BH84" s="175"/>
      <c r="BI84" s="208"/>
    </row>
    <row r="85" spans="1:61" ht="12.75" customHeight="1" x14ac:dyDescent="0.2">
      <c r="A85" s="201" t="s">
        <v>30</v>
      </c>
      <c r="B85" s="175">
        <v>7.8177828544067526E-6</v>
      </c>
      <c r="C85" s="185"/>
      <c r="D85" s="185"/>
      <c r="E85" s="185"/>
      <c r="F85" s="185"/>
      <c r="G85" s="208"/>
      <c r="H85" s="175"/>
      <c r="I85" s="175"/>
      <c r="J85" s="175"/>
      <c r="K85" s="175"/>
      <c r="L85" s="175"/>
      <c r="M85" s="208"/>
      <c r="N85" s="175"/>
      <c r="O85" s="175"/>
      <c r="P85" s="175"/>
      <c r="Q85" s="175"/>
      <c r="R85" s="175"/>
      <c r="S85" s="208"/>
      <c r="T85" s="175"/>
      <c r="U85" s="175"/>
      <c r="V85" s="175"/>
      <c r="W85" s="175"/>
      <c r="X85" s="175"/>
      <c r="Y85" s="208"/>
      <c r="Z85" s="175"/>
      <c r="AA85" s="175"/>
      <c r="AB85" s="175"/>
      <c r="AC85" s="175"/>
      <c r="AD85" s="175"/>
      <c r="AE85" s="208"/>
      <c r="AF85" s="175"/>
      <c r="AG85" s="175"/>
      <c r="AH85" s="175"/>
      <c r="AI85" s="175"/>
      <c r="AJ85" s="175"/>
      <c r="AK85" s="208"/>
      <c r="AL85" s="175"/>
      <c r="AM85" s="175"/>
      <c r="AN85" s="175"/>
      <c r="AO85" s="175"/>
      <c r="AP85" s="175"/>
      <c r="AQ85" s="208"/>
      <c r="AR85" s="175"/>
      <c r="AS85" s="175"/>
      <c r="AT85" s="175"/>
      <c r="AU85" s="175"/>
      <c r="AV85" s="175"/>
      <c r="AW85" s="208"/>
      <c r="AX85" s="175"/>
      <c r="AY85" s="175"/>
      <c r="AZ85" s="175"/>
      <c r="BA85" s="175"/>
      <c r="BB85" s="175"/>
      <c r="BC85" s="208"/>
      <c r="BD85" s="175"/>
      <c r="BE85" s="175"/>
      <c r="BF85" s="175"/>
      <c r="BG85" s="175"/>
      <c r="BH85" s="175"/>
      <c r="BI85" s="208"/>
    </row>
    <row r="86" spans="1:61" ht="12.75" customHeight="1" x14ac:dyDescent="0.2">
      <c r="A86" s="201" t="s">
        <v>129</v>
      </c>
      <c r="B86" s="175">
        <v>1.9119577633059993E-5</v>
      </c>
      <c r="C86" s="185"/>
      <c r="D86" s="185"/>
      <c r="E86" s="185"/>
      <c r="F86" s="185"/>
      <c r="G86" s="208"/>
      <c r="H86" s="175"/>
      <c r="I86" s="175"/>
      <c r="J86" s="175"/>
      <c r="K86" s="175"/>
      <c r="L86" s="175"/>
      <c r="M86" s="208"/>
      <c r="N86" s="175"/>
      <c r="O86" s="175"/>
      <c r="P86" s="175"/>
      <c r="Q86" s="175"/>
      <c r="R86" s="175"/>
      <c r="S86" s="208"/>
      <c r="T86" s="175"/>
      <c r="U86" s="175"/>
      <c r="V86" s="175"/>
      <c r="W86" s="175"/>
      <c r="X86" s="175"/>
      <c r="Y86" s="208"/>
      <c r="Z86" s="175"/>
      <c r="AA86" s="175"/>
      <c r="AB86" s="175"/>
      <c r="AC86" s="175"/>
      <c r="AD86" s="175"/>
      <c r="AE86" s="208"/>
      <c r="AF86" s="175"/>
      <c r="AG86" s="175"/>
      <c r="AH86" s="175"/>
      <c r="AI86" s="175"/>
      <c r="AJ86" s="175"/>
      <c r="AK86" s="208"/>
      <c r="AL86" s="175"/>
      <c r="AM86" s="175"/>
      <c r="AN86" s="175"/>
      <c r="AO86" s="175"/>
      <c r="AP86" s="175"/>
      <c r="AQ86" s="208"/>
      <c r="AR86" s="175"/>
      <c r="AS86" s="175"/>
      <c r="AT86" s="175"/>
      <c r="AU86" s="175"/>
      <c r="AV86" s="175"/>
      <c r="AW86" s="208"/>
      <c r="AX86" s="175"/>
      <c r="AY86" s="175"/>
      <c r="AZ86" s="175"/>
      <c r="BA86" s="175"/>
      <c r="BB86" s="175"/>
      <c r="BC86" s="208"/>
      <c r="BD86" s="175"/>
      <c r="BE86" s="175"/>
      <c r="BF86" s="175"/>
      <c r="BG86" s="175"/>
      <c r="BH86" s="175"/>
      <c r="BI86" s="208"/>
    </row>
    <row r="87" spans="1:61" ht="12.75" customHeight="1" x14ac:dyDescent="0.2">
      <c r="A87" s="201" t="s">
        <v>113</v>
      </c>
      <c r="B87" s="175">
        <v>1.9235453861139146E-5</v>
      </c>
      <c r="C87" s="185"/>
      <c r="D87" s="185"/>
      <c r="E87" s="185"/>
      <c r="F87" s="185"/>
      <c r="G87" s="208"/>
      <c r="H87" s="175"/>
      <c r="I87" s="175"/>
      <c r="J87" s="175"/>
      <c r="K87" s="175"/>
      <c r="L87" s="175"/>
      <c r="M87" s="208"/>
      <c r="N87" s="175"/>
      <c r="O87" s="175"/>
      <c r="P87" s="175"/>
      <c r="Q87" s="175"/>
      <c r="R87" s="175"/>
      <c r="S87" s="208"/>
      <c r="T87" s="175"/>
      <c r="U87" s="175"/>
      <c r="V87" s="175"/>
      <c r="W87" s="175"/>
      <c r="X87" s="175"/>
      <c r="Y87" s="208"/>
      <c r="Z87" s="175"/>
      <c r="AA87" s="175"/>
      <c r="AB87" s="175"/>
      <c r="AC87" s="175"/>
      <c r="AD87" s="175"/>
      <c r="AE87" s="208"/>
      <c r="AF87" s="175"/>
      <c r="AG87" s="175"/>
      <c r="AH87" s="175"/>
      <c r="AI87" s="175"/>
      <c r="AJ87" s="175"/>
      <c r="AK87" s="208"/>
      <c r="AL87" s="175"/>
      <c r="AM87" s="175"/>
      <c r="AN87" s="175"/>
      <c r="AO87" s="175"/>
      <c r="AP87" s="175"/>
      <c r="AQ87" s="208"/>
      <c r="AR87" s="175"/>
      <c r="AS87" s="175"/>
      <c r="AT87" s="175"/>
      <c r="AU87" s="175"/>
      <c r="AV87" s="175"/>
      <c r="AW87" s="208"/>
      <c r="AX87" s="175"/>
      <c r="AY87" s="175"/>
      <c r="AZ87" s="175"/>
      <c r="BA87" s="175"/>
      <c r="BB87" s="175"/>
      <c r="BC87" s="208"/>
      <c r="BD87" s="175"/>
      <c r="BE87" s="175"/>
      <c r="BF87" s="175"/>
      <c r="BG87" s="175"/>
      <c r="BH87" s="175"/>
      <c r="BI87" s="208"/>
    </row>
    <row r="88" spans="1:61" ht="12.75" customHeight="1" x14ac:dyDescent="0.2">
      <c r="A88" s="201" t="s">
        <v>130</v>
      </c>
      <c r="B88" s="175">
        <v>3.0392586825387902E-3</v>
      </c>
      <c r="C88" s="185"/>
      <c r="D88" s="185"/>
      <c r="E88" s="185"/>
      <c r="F88" s="185"/>
      <c r="G88" s="208"/>
      <c r="H88" s="68"/>
      <c r="I88" s="68"/>
      <c r="J88" s="68"/>
      <c r="K88" s="68"/>
      <c r="L88" s="68"/>
      <c r="M88" s="208"/>
      <c r="N88" s="68"/>
      <c r="O88" s="68"/>
      <c r="P88" s="68"/>
      <c r="Q88" s="68"/>
      <c r="R88" s="68"/>
      <c r="S88" s="208"/>
      <c r="T88" s="68"/>
      <c r="U88" s="68"/>
      <c r="V88" s="68"/>
      <c r="W88" s="68"/>
      <c r="X88" s="68"/>
      <c r="Y88" s="208"/>
      <c r="Z88" s="68"/>
      <c r="AA88" s="68"/>
      <c r="AB88" s="68"/>
      <c r="AC88" s="68"/>
      <c r="AD88" s="68"/>
      <c r="AE88" s="208"/>
      <c r="AF88" s="68"/>
      <c r="AG88" s="68"/>
      <c r="AH88" s="68"/>
      <c r="AI88" s="68"/>
      <c r="AJ88" s="68"/>
      <c r="AK88" s="208"/>
      <c r="AL88" s="68"/>
      <c r="AM88" s="68"/>
      <c r="AN88" s="68"/>
      <c r="AO88" s="68"/>
      <c r="AP88" s="68"/>
      <c r="AQ88" s="208"/>
      <c r="AR88" s="68"/>
      <c r="AS88" s="68"/>
      <c r="AT88" s="68"/>
      <c r="AU88" s="68"/>
      <c r="AV88" s="68"/>
      <c r="AW88" s="208"/>
      <c r="AX88" s="68"/>
      <c r="AY88" s="68"/>
      <c r="AZ88" s="68"/>
      <c r="BA88" s="68"/>
      <c r="BB88" s="68"/>
      <c r="BC88" s="208"/>
      <c r="BD88" s="68"/>
      <c r="BE88" s="68"/>
      <c r="BF88" s="68"/>
      <c r="BG88" s="68"/>
      <c r="BH88" s="68"/>
      <c r="BI88" s="208"/>
    </row>
    <row r="89" spans="1:61" ht="12.75" customHeight="1" x14ac:dyDescent="0.2">
      <c r="A89" s="107" t="s">
        <v>131</v>
      </c>
      <c r="B89" s="16">
        <v>5.1989800998179293E-6</v>
      </c>
      <c r="C89" s="64"/>
      <c r="D89" s="64"/>
      <c r="E89" s="64"/>
      <c r="F89" s="64"/>
      <c r="G89" s="208"/>
      <c r="H89" s="16"/>
      <c r="I89" s="16"/>
      <c r="J89" s="16"/>
      <c r="K89" s="16"/>
      <c r="L89" s="16"/>
      <c r="M89" s="208"/>
      <c r="N89" s="16"/>
      <c r="O89" s="16"/>
      <c r="P89" s="16"/>
      <c r="Q89" s="16"/>
      <c r="R89" s="16"/>
      <c r="S89" s="208"/>
      <c r="T89" s="16"/>
      <c r="U89" s="16"/>
      <c r="V89" s="16"/>
      <c r="W89" s="16"/>
      <c r="X89" s="16"/>
      <c r="Y89" s="208"/>
      <c r="Z89" s="16"/>
      <c r="AA89" s="16"/>
      <c r="AB89" s="16"/>
      <c r="AC89" s="16"/>
      <c r="AD89" s="16"/>
      <c r="AE89" s="208"/>
      <c r="AF89" s="16"/>
      <c r="AG89" s="16"/>
      <c r="AH89" s="16"/>
      <c r="AI89" s="16"/>
      <c r="AJ89" s="16"/>
      <c r="AK89" s="208"/>
      <c r="AL89" s="16"/>
      <c r="AM89" s="16"/>
      <c r="AN89" s="16"/>
      <c r="AO89" s="16"/>
      <c r="AP89" s="16"/>
      <c r="AQ89" s="208"/>
      <c r="AR89" s="16"/>
      <c r="AS89" s="16"/>
      <c r="AT89" s="16"/>
      <c r="AU89" s="16"/>
      <c r="AV89" s="16"/>
      <c r="AW89" s="208"/>
      <c r="AX89" s="16"/>
      <c r="AY89" s="16"/>
      <c r="AZ89" s="16"/>
      <c r="BA89" s="16"/>
      <c r="BB89" s="16"/>
      <c r="BC89" s="208"/>
      <c r="BD89" s="16"/>
      <c r="BE89" s="16"/>
      <c r="BF89" s="16"/>
      <c r="BG89" s="16"/>
      <c r="BH89" s="16"/>
      <c r="BI89" s="208"/>
    </row>
    <row r="90" spans="1:61" ht="12.75" customHeight="1" x14ac:dyDescent="0.2">
      <c r="A90" s="107" t="s">
        <v>105</v>
      </c>
      <c r="B90" s="16">
        <v>6.8898073945395478E-5</v>
      </c>
      <c r="C90" s="64"/>
      <c r="D90" s="64"/>
      <c r="E90" s="64"/>
      <c r="F90" s="64"/>
      <c r="G90" s="208"/>
      <c r="H90" s="16"/>
      <c r="I90" s="16"/>
      <c r="J90" s="16"/>
      <c r="K90" s="16"/>
      <c r="L90" s="16"/>
      <c r="M90" s="208"/>
      <c r="N90" s="16"/>
      <c r="O90" s="16"/>
      <c r="P90" s="16"/>
      <c r="Q90" s="16"/>
      <c r="R90" s="16"/>
      <c r="S90" s="208"/>
      <c r="T90" s="16"/>
      <c r="U90" s="16"/>
      <c r="V90" s="16"/>
      <c r="W90" s="16"/>
      <c r="X90" s="16"/>
      <c r="Y90" s="208"/>
      <c r="Z90" s="16"/>
      <c r="AA90" s="16"/>
      <c r="AB90" s="16"/>
      <c r="AC90" s="16"/>
      <c r="AD90" s="16"/>
      <c r="AE90" s="208"/>
      <c r="AF90" s="16"/>
      <c r="AG90" s="16"/>
      <c r="AH90" s="16"/>
      <c r="AI90" s="16"/>
      <c r="AJ90" s="16"/>
      <c r="AK90" s="208"/>
      <c r="AL90" s="16"/>
      <c r="AM90" s="16"/>
      <c r="AN90" s="16"/>
      <c r="AO90" s="16"/>
      <c r="AP90" s="16"/>
      <c r="AQ90" s="208"/>
      <c r="AR90" s="16"/>
      <c r="AS90" s="16"/>
      <c r="AT90" s="16"/>
      <c r="AU90" s="16"/>
      <c r="AV90" s="16"/>
      <c r="AW90" s="208"/>
      <c r="AX90" s="16"/>
      <c r="AY90" s="16"/>
      <c r="AZ90" s="16"/>
      <c r="BA90" s="16"/>
      <c r="BB90" s="16"/>
      <c r="BC90" s="208"/>
      <c r="BD90" s="16"/>
      <c r="BE90" s="16"/>
      <c r="BF90" s="16"/>
      <c r="BG90" s="16"/>
      <c r="BH90" s="16"/>
      <c r="BI90" s="208"/>
    </row>
    <row r="91" spans="1:61" ht="12.75" customHeight="1" x14ac:dyDescent="0.2">
      <c r="A91" s="107" t="s">
        <v>106</v>
      </c>
      <c r="B91" s="16">
        <v>0</v>
      </c>
      <c r="C91" s="64"/>
      <c r="D91" s="64"/>
      <c r="E91" s="64"/>
      <c r="F91" s="64"/>
      <c r="G91" s="208"/>
      <c r="H91" s="16"/>
      <c r="I91" s="16"/>
      <c r="J91" s="16"/>
      <c r="K91" s="16"/>
      <c r="L91" s="16"/>
      <c r="M91" s="208"/>
      <c r="N91" s="16"/>
      <c r="O91" s="16"/>
      <c r="P91" s="16"/>
      <c r="Q91" s="16"/>
      <c r="R91" s="16"/>
      <c r="S91" s="208"/>
      <c r="T91" s="16"/>
      <c r="U91" s="16"/>
      <c r="V91" s="16"/>
      <c r="W91" s="16"/>
      <c r="X91" s="16"/>
      <c r="Y91" s="208"/>
      <c r="Z91" s="16"/>
      <c r="AA91" s="16"/>
      <c r="AB91" s="16"/>
      <c r="AC91" s="16"/>
      <c r="AD91" s="16"/>
      <c r="AE91" s="208"/>
      <c r="AF91" s="16"/>
      <c r="AG91" s="16"/>
      <c r="AH91" s="16"/>
      <c r="AI91" s="16"/>
      <c r="AJ91" s="16"/>
      <c r="AK91" s="208"/>
      <c r="AL91" s="16"/>
      <c r="AM91" s="16"/>
      <c r="AN91" s="16"/>
      <c r="AO91" s="16"/>
      <c r="AP91" s="16"/>
      <c r="AQ91" s="208"/>
      <c r="AR91" s="16"/>
      <c r="AS91" s="16"/>
      <c r="AT91" s="16"/>
      <c r="AU91" s="16"/>
      <c r="AV91" s="16"/>
      <c r="AW91" s="208"/>
      <c r="AX91" s="16"/>
      <c r="AY91" s="16"/>
      <c r="AZ91" s="16"/>
      <c r="BA91" s="16"/>
      <c r="BB91" s="16"/>
      <c r="BC91" s="208"/>
      <c r="BD91" s="16"/>
      <c r="BE91" s="16"/>
      <c r="BF91" s="16"/>
      <c r="BG91" s="16"/>
      <c r="BH91" s="16"/>
      <c r="BI91" s="208"/>
    </row>
    <row r="92" spans="1:61" ht="12.75" customHeight="1" x14ac:dyDescent="0.2">
      <c r="A92" s="107" t="s">
        <v>107</v>
      </c>
      <c r="B92" s="16">
        <v>3.3034381354898104E-4</v>
      </c>
      <c r="C92" s="64"/>
      <c r="D92" s="64"/>
      <c r="E92" s="64"/>
      <c r="F92" s="64"/>
      <c r="G92" s="208"/>
      <c r="H92" s="16"/>
      <c r="I92" s="16"/>
      <c r="J92" s="16"/>
      <c r="K92" s="16"/>
      <c r="L92" s="16"/>
      <c r="M92" s="208"/>
      <c r="N92" s="16"/>
      <c r="O92" s="16"/>
      <c r="P92" s="16"/>
      <c r="Q92" s="16"/>
      <c r="R92" s="16"/>
      <c r="S92" s="208"/>
      <c r="T92" s="16"/>
      <c r="U92" s="16"/>
      <c r="V92" s="16"/>
      <c r="W92" s="16"/>
      <c r="X92" s="16"/>
      <c r="Y92" s="208"/>
      <c r="Z92" s="16"/>
      <c r="AA92" s="16"/>
      <c r="AB92" s="16"/>
      <c r="AC92" s="16"/>
      <c r="AD92" s="16"/>
      <c r="AE92" s="208"/>
      <c r="AF92" s="16"/>
      <c r="AG92" s="16"/>
      <c r="AH92" s="16"/>
      <c r="AI92" s="16"/>
      <c r="AJ92" s="16"/>
      <c r="AK92" s="208"/>
      <c r="AL92" s="16"/>
      <c r="AM92" s="16"/>
      <c r="AN92" s="16"/>
      <c r="AO92" s="16"/>
      <c r="AP92" s="16"/>
      <c r="AQ92" s="208"/>
      <c r="AR92" s="16"/>
      <c r="AS92" s="16"/>
      <c r="AT92" s="16"/>
      <c r="AU92" s="16"/>
      <c r="AV92" s="16"/>
      <c r="AW92" s="208"/>
      <c r="AX92" s="16"/>
      <c r="AY92" s="16"/>
      <c r="AZ92" s="16"/>
      <c r="BA92" s="16"/>
      <c r="BB92" s="16"/>
      <c r="BC92" s="208"/>
      <c r="BD92" s="16"/>
      <c r="BE92" s="16"/>
      <c r="BF92" s="16"/>
      <c r="BG92" s="16"/>
      <c r="BH92" s="16"/>
      <c r="BI92" s="208"/>
    </row>
    <row r="93" spans="1:61" ht="12.75" customHeight="1" x14ac:dyDescent="0.2">
      <c r="A93" s="107" t="s">
        <v>108</v>
      </c>
      <c r="B93" s="16">
        <v>2.0799782940207687E-5</v>
      </c>
      <c r="C93" s="64"/>
      <c r="D93" s="64"/>
      <c r="E93" s="64"/>
      <c r="F93" s="64"/>
      <c r="G93" s="208"/>
      <c r="H93" s="16"/>
      <c r="I93" s="16"/>
      <c r="J93" s="16"/>
      <c r="K93" s="16"/>
      <c r="L93" s="16"/>
      <c r="M93" s="208"/>
      <c r="N93" s="16"/>
      <c r="O93" s="16"/>
      <c r="P93" s="16"/>
      <c r="Q93" s="16"/>
      <c r="R93" s="16"/>
      <c r="S93" s="208"/>
      <c r="T93" s="16"/>
      <c r="U93" s="16"/>
      <c r="V93" s="16"/>
      <c r="W93" s="16"/>
      <c r="X93" s="16"/>
      <c r="Y93" s="208"/>
      <c r="Z93" s="16"/>
      <c r="AA93" s="16"/>
      <c r="AB93" s="16"/>
      <c r="AC93" s="16"/>
      <c r="AD93" s="16"/>
      <c r="AE93" s="208"/>
      <c r="AF93" s="16"/>
      <c r="AG93" s="16"/>
      <c r="AH93" s="16"/>
      <c r="AI93" s="16"/>
      <c r="AJ93" s="16"/>
      <c r="AK93" s="208"/>
      <c r="AL93" s="16"/>
      <c r="AM93" s="16"/>
      <c r="AN93" s="16"/>
      <c r="AO93" s="16"/>
      <c r="AP93" s="16"/>
      <c r="AQ93" s="208"/>
      <c r="AR93" s="16"/>
      <c r="AS93" s="16"/>
      <c r="AT93" s="16"/>
      <c r="AU93" s="16"/>
      <c r="AV93" s="16"/>
      <c r="AW93" s="208"/>
      <c r="AX93" s="16"/>
      <c r="AY93" s="16"/>
      <c r="AZ93" s="16"/>
      <c r="BA93" s="16"/>
      <c r="BB93" s="16"/>
      <c r="BC93" s="208"/>
      <c r="BD93" s="16"/>
      <c r="BE93" s="16"/>
      <c r="BF93" s="16"/>
      <c r="BG93" s="16"/>
      <c r="BH93" s="16"/>
      <c r="BI93" s="208"/>
    </row>
    <row r="94" spans="1:61" ht="12.75" customHeight="1" x14ac:dyDescent="0.2">
      <c r="A94" s="107" t="s">
        <v>109</v>
      </c>
      <c r="B94" s="16">
        <v>3.3024725002558172E-5</v>
      </c>
      <c r="C94" s="64"/>
      <c r="D94" s="64"/>
      <c r="E94" s="64"/>
      <c r="F94" s="64"/>
      <c r="G94" s="208"/>
      <c r="H94" s="16"/>
      <c r="I94" s="16"/>
      <c r="J94" s="16"/>
      <c r="K94" s="16"/>
      <c r="L94" s="16"/>
      <c r="M94" s="208"/>
      <c r="N94" s="16"/>
      <c r="O94" s="16"/>
      <c r="P94" s="16"/>
      <c r="Q94" s="16"/>
      <c r="R94" s="16"/>
      <c r="S94" s="208"/>
      <c r="T94" s="16"/>
      <c r="U94" s="16"/>
      <c r="V94" s="16"/>
      <c r="W94" s="16"/>
      <c r="X94" s="16"/>
      <c r="Y94" s="208"/>
      <c r="Z94" s="16"/>
      <c r="AA94" s="16"/>
      <c r="AB94" s="16"/>
      <c r="AC94" s="16"/>
      <c r="AD94" s="16"/>
      <c r="AE94" s="208"/>
      <c r="AF94" s="16"/>
      <c r="AG94" s="16"/>
      <c r="AH94" s="16"/>
      <c r="AI94" s="16"/>
      <c r="AJ94" s="16"/>
      <c r="AK94" s="208"/>
      <c r="AL94" s="16"/>
      <c r="AM94" s="16"/>
      <c r="AN94" s="16"/>
      <c r="AO94" s="16"/>
      <c r="AP94" s="16"/>
      <c r="AQ94" s="208"/>
      <c r="AR94" s="16"/>
      <c r="AS94" s="16"/>
      <c r="AT94" s="16"/>
      <c r="AU94" s="16"/>
      <c r="AV94" s="16"/>
      <c r="AW94" s="208"/>
      <c r="AX94" s="16"/>
      <c r="AY94" s="16"/>
      <c r="AZ94" s="16"/>
      <c r="BA94" s="16"/>
      <c r="BB94" s="16"/>
      <c r="BC94" s="208"/>
      <c r="BD94" s="16"/>
      <c r="BE94" s="16"/>
      <c r="BF94" s="16"/>
      <c r="BG94" s="16"/>
      <c r="BH94" s="16"/>
      <c r="BI94" s="208"/>
    </row>
    <row r="95" spans="1:61" ht="12.75" customHeight="1" x14ac:dyDescent="0.2">
      <c r="A95" s="107" t="s">
        <v>110</v>
      </c>
      <c r="B95" s="16">
        <v>4.8822517430682486E-6</v>
      </c>
      <c r="C95" s="64"/>
      <c r="D95" s="64"/>
      <c r="E95" s="64"/>
      <c r="F95" s="64"/>
      <c r="G95" s="208"/>
      <c r="H95" s="16"/>
      <c r="I95" s="16"/>
      <c r="J95" s="16"/>
      <c r="K95" s="16"/>
      <c r="L95" s="16"/>
      <c r="M95" s="208"/>
      <c r="N95" s="16"/>
      <c r="O95" s="16"/>
      <c r="P95" s="16"/>
      <c r="Q95" s="16"/>
      <c r="R95" s="16"/>
      <c r="S95" s="208"/>
      <c r="T95" s="16"/>
      <c r="U95" s="16"/>
      <c r="V95" s="16"/>
      <c r="W95" s="16"/>
      <c r="X95" s="16"/>
      <c r="Y95" s="208"/>
      <c r="Z95" s="16"/>
      <c r="AA95" s="16"/>
      <c r="AB95" s="16"/>
      <c r="AC95" s="16"/>
      <c r="AD95" s="16"/>
      <c r="AE95" s="208"/>
      <c r="AF95" s="16"/>
      <c r="AG95" s="16"/>
      <c r="AH95" s="16"/>
      <c r="AI95" s="16"/>
      <c r="AJ95" s="16"/>
      <c r="AK95" s="208"/>
      <c r="AL95" s="16"/>
      <c r="AM95" s="16"/>
      <c r="AN95" s="16"/>
      <c r="AO95" s="16"/>
      <c r="AP95" s="16"/>
      <c r="AQ95" s="208"/>
      <c r="AR95" s="16"/>
      <c r="AS95" s="16"/>
      <c r="AT95" s="16"/>
      <c r="AU95" s="16"/>
      <c r="AV95" s="16"/>
      <c r="AW95" s="208"/>
      <c r="AX95" s="16"/>
      <c r="AY95" s="16"/>
      <c r="AZ95" s="16"/>
      <c r="BA95" s="16"/>
      <c r="BB95" s="16"/>
      <c r="BC95" s="208"/>
      <c r="BD95" s="16"/>
      <c r="BE95" s="16"/>
      <c r="BF95" s="16"/>
      <c r="BG95" s="16"/>
      <c r="BH95" s="16"/>
      <c r="BI95" s="208"/>
    </row>
    <row r="96" spans="1:61" ht="12.75" customHeight="1" x14ac:dyDescent="0.2">
      <c r="A96" s="107" t="s">
        <v>111</v>
      </c>
      <c r="B96" s="16">
        <v>0</v>
      </c>
      <c r="C96" s="64"/>
      <c r="D96" s="64"/>
      <c r="E96" s="64"/>
      <c r="F96" s="64"/>
      <c r="G96" s="208"/>
      <c r="H96" s="16"/>
      <c r="I96" s="16"/>
      <c r="J96" s="16"/>
      <c r="K96" s="16"/>
      <c r="L96" s="16"/>
      <c r="M96" s="208"/>
      <c r="N96" s="16"/>
      <c r="O96" s="16"/>
      <c r="P96" s="16"/>
      <c r="Q96" s="16"/>
      <c r="R96" s="16"/>
      <c r="S96" s="208"/>
      <c r="T96" s="16"/>
      <c r="U96" s="16"/>
      <c r="V96" s="16"/>
      <c r="W96" s="16"/>
      <c r="X96" s="16"/>
      <c r="Y96" s="208"/>
      <c r="Z96" s="16"/>
      <c r="AA96" s="16"/>
      <c r="AB96" s="16"/>
      <c r="AC96" s="16"/>
      <c r="AD96" s="16"/>
      <c r="AE96" s="208"/>
      <c r="AF96" s="16"/>
      <c r="AG96" s="16"/>
      <c r="AH96" s="16"/>
      <c r="AI96" s="16"/>
      <c r="AJ96" s="16"/>
      <c r="AK96" s="208"/>
      <c r="AL96" s="16"/>
      <c r="AM96" s="16"/>
      <c r="AN96" s="16"/>
      <c r="AO96" s="16"/>
      <c r="AP96" s="16"/>
      <c r="AQ96" s="208"/>
      <c r="AR96" s="16"/>
      <c r="AS96" s="16"/>
      <c r="AT96" s="16"/>
      <c r="AU96" s="16"/>
      <c r="AV96" s="16"/>
      <c r="AW96" s="208"/>
      <c r="AX96" s="16"/>
      <c r="AY96" s="16"/>
      <c r="AZ96" s="16"/>
      <c r="BA96" s="16"/>
      <c r="BB96" s="16"/>
      <c r="BC96" s="208"/>
      <c r="BD96" s="16"/>
      <c r="BE96" s="16"/>
      <c r="BF96" s="16"/>
      <c r="BG96" s="16"/>
      <c r="BH96" s="16"/>
      <c r="BI96" s="208"/>
    </row>
    <row r="97" spans="1:61" ht="12.75" customHeight="1" x14ac:dyDescent="0.2">
      <c r="A97" s="107" t="s">
        <v>132</v>
      </c>
      <c r="B97" s="16">
        <v>1.9345171277352236E-2</v>
      </c>
      <c r="C97" s="64"/>
      <c r="D97" s="64"/>
      <c r="E97" s="64"/>
      <c r="F97" s="64"/>
      <c r="G97" s="208"/>
      <c r="H97" s="16"/>
      <c r="I97" s="16"/>
      <c r="J97" s="16"/>
      <c r="K97" s="16"/>
      <c r="L97" s="16"/>
      <c r="M97" s="208"/>
      <c r="N97" s="16"/>
      <c r="O97" s="16"/>
      <c r="P97" s="16"/>
      <c r="Q97" s="16"/>
      <c r="R97" s="16"/>
      <c r="S97" s="208"/>
      <c r="T97" s="16"/>
      <c r="U97" s="16"/>
      <c r="V97" s="16"/>
      <c r="W97" s="16"/>
      <c r="X97" s="16"/>
      <c r="Y97" s="208"/>
      <c r="Z97" s="16"/>
      <c r="AA97" s="16"/>
      <c r="AB97" s="16"/>
      <c r="AC97" s="16"/>
      <c r="AD97" s="16"/>
      <c r="AE97" s="208"/>
      <c r="AF97" s="16"/>
      <c r="AG97" s="16"/>
      <c r="AH97" s="16"/>
      <c r="AI97" s="16"/>
      <c r="AJ97" s="16"/>
      <c r="AK97" s="208"/>
      <c r="AL97" s="16"/>
      <c r="AM97" s="16"/>
      <c r="AN97" s="16"/>
      <c r="AO97" s="16"/>
      <c r="AP97" s="16"/>
      <c r="AQ97" s="208"/>
      <c r="AR97" s="16"/>
      <c r="AS97" s="16"/>
      <c r="AT97" s="16"/>
      <c r="AU97" s="16"/>
      <c r="AV97" s="16"/>
      <c r="AW97" s="208"/>
      <c r="AX97" s="16"/>
      <c r="AY97" s="16"/>
      <c r="AZ97" s="16"/>
      <c r="BA97" s="16"/>
      <c r="BB97" s="16"/>
      <c r="BC97" s="208"/>
      <c r="BD97" s="16"/>
      <c r="BE97" s="16"/>
      <c r="BF97" s="16"/>
      <c r="BG97" s="16"/>
      <c r="BH97" s="16"/>
      <c r="BI97" s="208"/>
    </row>
    <row r="98" spans="1:61" ht="12.75" customHeight="1" x14ac:dyDescent="0.2">
      <c r="A98" s="111" t="s">
        <v>133</v>
      </c>
      <c r="B98" s="141">
        <v>1</v>
      </c>
      <c r="C98" s="83">
        <f>SUM(C17:C97)</f>
        <v>0</v>
      </c>
      <c r="D98" s="83">
        <f>SUM(D17:D97)</f>
        <v>0</v>
      </c>
      <c r="E98" s="83">
        <f>SUM(E17:E97)</f>
        <v>0</v>
      </c>
      <c r="F98" s="83">
        <f>SUM(F17:F97)</f>
        <v>0</v>
      </c>
      <c r="G98" s="208"/>
      <c r="H98" s="83">
        <f>SUM(H17:H97)</f>
        <v>0</v>
      </c>
      <c r="I98" s="83">
        <f>SUM(I17:I97)</f>
        <v>0</v>
      </c>
      <c r="J98" s="83">
        <f>SUM(J17:J97)</f>
        <v>0</v>
      </c>
      <c r="K98" s="83">
        <f>SUM(K17:K97)</f>
        <v>0</v>
      </c>
      <c r="L98" s="83">
        <f>SUM(L17:L97)</f>
        <v>0</v>
      </c>
      <c r="M98" s="208"/>
      <c r="N98" s="83">
        <f>SUM(N17:N97)</f>
        <v>0</v>
      </c>
      <c r="O98" s="83">
        <f>SUM(O17:O97)</f>
        <v>0</v>
      </c>
      <c r="P98" s="83">
        <f>SUM(P17:P97)</f>
        <v>0</v>
      </c>
      <c r="Q98" s="83">
        <f>SUM(Q17:Q97)</f>
        <v>0</v>
      </c>
      <c r="R98" s="83">
        <f>SUM(R17:R97)</f>
        <v>0</v>
      </c>
      <c r="S98" s="208"/>
      <c r="T98" s="83">
        <f>SUM(T17:T97)</f>
        <v>0</v>
      </c>
      <c r="U98" s="83">
        <f>SUM(U17:U97)</f>
        <v>0</v>
      </c>
      <c r="V98" s="83">
        <f>SUM(V17:V97)</f>
        <v>0</v>
      </c>
      <c r="W98" s="83">
        <f>SUM(W17:W97)</f>
        <v>0</v>
      </c>
      <c r="X98" s="83">
        <f>SUM(X17:X97)</f>
        <v>0</v>
      </c>
      <c r="Y98" s="208"/>
      <c r="Z98" s="83">
        <f>SUM(Z17:Z97)</f>
        <v>0</v>
      </c>
      <c r="AA98" s="83">
        <f>SUM(AA17:AA97)</f>
        <v>0</v>
      </c>
      <c r="AB98" s="83">
        <f>SUM(AB17:AB97)</f>
        <v>0</v>
      </c>
      <c r="AC98" s="83">
        <f>SUM(AC17:AC97)</f>
        <v>0</v>
      </c>
      <c r="AD98" s="83">
        <f>SUM(AD17:AD97)</f>
        <v>0</v>
      </c>
      <c r="AE98" s="208"/>
      <c r="AF98" s="83">
        <f>SUM(AF17:AF97)</f>
        <v>0</v>
      </c>
      <c r="AG98" s="83">
        <f>SUM(AG17:AG97)</f>
        <v>0</v>
      </c>
      <c r="AH98" s="83">
        <f>SUM(AH17:AH97)</f>
        <v>0</v>
      </c>
      <c r="AI98" s="83">
        <f>SUM(AI17:AI97)</f>
        <v>0</v>
      </c>
      <c r="AJ98" s="83">
        <f>SUM(AJ17:AJ97)</f>
        <v>0</v>
      </c>
      <c r="AK98" s="208"/>
      <c r="AL98" s="83">
        <f>SUM(AL17:AL97)</f>
        <v>0</v>
      </c>
      <c r="AM98" s="83">
        <f>SUM(AM17:AM97)</f>
        <v>0</v>
      </c>
      <c r="AN98" s="83">
        <f>SUM(AN17:AN97)</f>
        <v>0</v>
      </c>
      <c r="AO98" s="83">
        <f>SUM(AO17:AO97)</f>
        <v>0</v>
      </c>
      <c r="AP98" s="83">
        <f>SUM(AP17:AP97)</f>
        <v>0</v>
      </c>
      <c r="AQ98" s="208"/>
      <c r="AR98" s="83">
        <f>SUM(AR17:AR97)</f>
        <v>0</v>
      </c>
      <c r="AS98" s="83">
        <f>SUM(AS17:AS97)</f>
        <v>0</v>
      </c>
      <c r="AT98" s="83">
        <f>SUM(AT17:AT97)</f>
        <v>0</v>
      </c>
      <c r="AU98" s="83">
        <f>SUM(AU17:AU97)</f>
        <v>0</v>
      </c>
      <c r="AV98" s="83">
        <f>SUM(AV17:AV97)</f>
        <v>0</v>
      </c>
      <c r="AW98" s="208"/>
      <c r="AX98" s="83">
        <f>SUM(AX17:AX97)</f>
        <v>0</v>
      </c>
      <c r="AY98" s="83">
        <f>SUM(AY17:AY97)</f>
        <v>0</v>
      </c>
      <c r="AZ98" s="83">
        <f>SUM(AZ17:AZ97)</f>
        <v>0</v>
      </c>
      <c r="BA98" s="83">
        <f>SUM(BA17:BA97)</f>
        <v>0</v>
      </c>
      <c r="BB98" s="83">
        <f>SUM(BB17:BB97)</f>
        <v>0</v>
      </c>
      <c r="BC98" s="208"/>
      <c r="BD98" s="83">
        <f>SUM(BD17:BD97)</f>
        <v>0</v>
      </c>
      <c r="BE98" s="83">
        <f>SUM(BE17:BE97)</f>
        <v>0</v>
      </c>
      <c r="BF98" s="83">
        <f>SUM(BF17:BF97)</f>
        <v>0</v>
      </c>
      <c r="BG98" s="83">
        <f>SUM(BG17:BG97)</f>
        <v>0</v>
      </c>
      <c r="BH98" s="83">
        <f>SUM(BH17:BH97)</f>
        <v>0</v>
      </c>
      <c r="BI98" s="208"/>
    </row>
    <row r="99" spans="1:61" ht="12.75" customHeight="1" x14ac:dyDescent="0.2">
      <c r="A99" s="111" t="s">
        <v>139</v>
      </c>
      <c r="B99" s="142"/>
      <c r="C99" s="142"/>
      <c r="D99" s="142"/>
      <c r="E99" s="142"/>
      <c r="F99" s="142"/>
      <c r="G99" s="208"/>
      <c r="H99" s="142"/>
      <c r="I99" s="142"/>
      <c r="J99" s="142"/>
      <c r="K99" s="142"/>
      <c r="L99" s="142"/>
      <c r="M99" s="208"/>
      <c r="N99" s="164"/>
      <c r="O99" s="142"/>
      <c r="P99" s="142"/>
      <c r="Q99" s="142"/>
      <c r="R99" s="142"/>
      <c r="S99" s="208"/>
      <c r="T99" s="164"/>
      <c r="U99" s="142"/>
      <c r="V99" s="142"/>
      <c r="W99" s="142"/>
      <c r="X99" s="142"/>
      <c r="Y99" s="208"/>
      <c r="Z99" s="164"/>
      <c r="AA99" s="142"/>
      <c r="AB99" s="142"/>
      <c r="AC99" s="142"/>
      <c r="AD99" s="142"/>
      <c r="AE99" s="208"/>
      <c r="AF99" s="164"/>
      <c r="AG99" s="142"/>
      <c r="AH99" s="142"/>
      <c r="AI99" s="142"/>
      <c r="AJ99" s="142"/>
      <c r="AK99" s="208"/>
      <c r="AL99" s="164"/>
      <c r="AM99" s="142"/>
      <c r="AN99" s="142"/>
      <c r="AO99" s="142"/>
      <c r="AP99" s="142"/>
      <c r="AQ99" s="208"/>
      <c r="AR99" s="164"/>
      <c r="AS99" s="142"/>
      <c r="AT99" s="142"/>
      <c r="AU99" s="142"/>
      <c r="AV99" s="142"/>
      <c r="AW99" s="208"/>
      <c r="AX99" s="164"/>
      <c r="AY99" s="142"/>
      <c r="AZ99" s="142"/>
      <c r="BA99" s="142"/>
      <c r="BB99" s="142"/>
      <c r="BC99" s="208"/>
      <c r="BD99" s="164"/>
      <c r="BE99" s="142"/>
      <c r="BF99" s="142"/>
      <c r="BG99" s="142"/>
      <c r="BH99" s="142"/>
      <c r="BI99" s="208"/>
    </row>
    <row r="100" spans="1:61" ht="12.75" customHeight="1" x14ac:dyDescent="0.2">
      <c r="A100" s="87" t="s">
        <v>118</v>
      </c>
      <c r="B100" s="45">
        <v>3.9368801802444487E-6</v>
      </c>
      <c r="C100" s="178"/>
      <c r="D100" s="179"/>
      <c r="E100" s="179"/>
      <c r="F100" s="179"/>
      <c r="G100" s="208"/>
      <c r="H100" s="179"/>
      <c r="I100" s="179"/>
      <c r="J100" s="179"/>
      <c r="K100" s="179"/>
      <c r="L100" s="179"/>
      <c r="M100" s="208"/>
      <c r="N100" s="177"/>
      <c r="O100" s="178"/>
      <c r="P100" s="179"/>
      <c r="Q100" s="179"/>
      <c r="R100" s="179"/>
      <c r="S100" s="208"/>
      <c r="T100" s="177"/>
      <c r="U100" s="178"/>
      <c r="V100" s="179"/>
      <c r="W100" s="179"/>
      <c r="X100" s="179"/>
      <c r="Y100" s="208"/>
      <c r="Z100" s="177"/>
      <c r="AA100" s="178"/>
      <c r="AB100" s="179"/>
      <c r="AC100" s="179"/>
      <c r="AD100" s="179"/>
      <c r="AE100" s="208"/>
      <c r="AF100" s="177"/>
      <c r="AG100" s="178"/>
      <c r="AH100" s="179"/>
      <c r="AI100" s="179"/>
      <c r="AJ100" s="179"/>
      <c r="AK100" s="208"/>
      <c r="AL100" s="177"/>
      <c r="AM100" s="178"/>
      <c r="AN100" s="179"/>
      <c r="AO100" s="179"/>
      <c r="AP100" s="179"/>
      <c r="AQ100" s="208"/>
      <c r="AR100" s="177"/>
      <c r="AS100" s="178"/>
      <c r="AT100" s="179"/>
      <c r="AU100" s="179"/>
      <c r="AV100" s="179"/>
      <c r="AW100" s="208"/>
      <c r="AX100" s="177"/>
      <c r="AY100" s="178"/>
      <c r="AZ100" s="179"/>
      <c r="BA100" s="179"/>
      <c r="BB100" s="179"/>
      <c r="BC100" s="208"/>
      <c r="BD100" s="177"/>
      <c r="BE100" s="178"/>
      <c r="BF100" s="179"/>
      <c r="BG100" s="179"/>
      <c r="BH100" s="179"/>
      <c r="BI100" s="208"/>
    </row>
    <row r="101" spans="1:61" ht="12.75" customHeight="1" x14ac:dyDescent="0.2">
      <c r="A101" s="88" t="s">
        <v>79</v>
      </c>
      <c r="B101" s="16">
        <v>0</v>
      </c>
      <c r="C101" s="143"/>
      <c r="D101" s="24"/>
      <c r="E101" s="24"/>
      <c r="F101" s="24"/>
      <c r="G101" s="208"/>
      <c r="H101" s="24"/>
      <c r="I101" s="24"/>
      <c r="J101" s="24"/>
      <c r="K101" s="24"/>
      <c r="L101" s="24"/>
      <c r="M101" s="208"/>
      <c r="N101" s="165"/>
      <c r="O101" s="143"/>
      <c r="P101" s="24"/>
      <c r="Q101" s="24"/>
      <c r="R101" s="24"/>
      <c r="S101" s="208"/>
      <c r="T101" s="165"/>
      <c r="U101" s="143"/>
      <c r="V101" s="24"/>
      <c r="W101" s="24"/>
      <c r="X101" s="24"/>
      <c r="Y101" s="208"/>
      <c r="Z101" s="165"/>
      <c r="AA101" s="143"/>
      <c r="AB101" s="24"/>
      <c r="AC101" s="24"/>
      <c r="AD101" s="24"/>
      <c r="AE101" s="208"/>
      <c r="AF101" s="165"/>
      <c r="AG101" s="143"/>
      <c r="AH101" s="24"/>
      <c r="AI101" s="24"/>
      <c r="AJ101" s="24"/>
      <c r="AK101" s="208"/>
      <c r="AL101" s="165"/>
      <c r="AM101" s="143"/>
      <c r="AN101" s="24"/>
      <c r="AO101" s="24"/>
      <c r="AP101" s="24"/>
      <c r="AQ101" s="208"/>
      <c r="AR101" s="165"/>
      <c r="AS101" s="143"/>
      <c r="AT101" s="24"/>
      <c r="AU101" s="24"/>
      <c r="AV101" s="24"/>
      <c r="AW101" s="208"/>
      <c r="AX101" s="165"/>
      <c r="AY101" s="143"/>
      <c r="AZ101" s="24"/>
      <c r="BA101" s="24"/>
      <c r="BB101" s="24"/>
      <c r="BC101" s="208"/>
      <c r="BD101" s="165"/>
      <c r="BE101" s="143"/>
      <c r="BF101" s="24"/>
      <c r="BG101" s="24"/>
      <c r="BH101" s="24"/>
      <c r="BI101" s="208"/>
    </row>
    <row r="102" spans="1:61" ht="12.75" customHeight="1" x14ac:dyDescent="0.2">
      <c r="A102" s="88" t="s">
        <v>80</v>
      </c>
      <c r="B102" s="16">
        <v>0</v>
      </c>
      <c r="C102" s="143"/>
      <c r="D102" s="24"/>
      <c r="E102" s="24"/>
      <c r="F102" s="24"/>
      <c r="G102" s="208"/>
      <c r="H102" s="24"/>
      <c r="I102" s="24"/>
      <c r="J102" s="24"/>
      <c r="K102" s="24"/>
      <c r="L102" s="24"/>
      <c r="M102" s="208"/>
      <c r="N102" s="165"/>
      <c r="O102" s="143"/>
      <c r="P102" s="24"/>
      <c r="Q102" s="24"/>
      <c r="R102" s="24"/>
      <c r="S102" s="208"/>
      <c r="T102" s="165"/>
      <c r="U102" s="143"/>
      <c r="V102" s="24"/>
      <c r="W102" s="24"/>
      <c r="X102" s="24"/>
      <c r="Y102" s="208"/>
      <c r="Z102" s="165"/>
      <c r="AA102" s="143"/>
      <c r="AB102" s="24"/>
      <c r="AC102" s="24"/>
      <c r="AD102" s="24"/>
      <c r="AE102" s="208"/>
      <c r="AF102" s="165"/>
      <c r="AG102" s="143"/>
      <c r="AH102" s="24"/>
      <c r="AI102" s="24"/>
      <c r="AJ102" s="24"/>
      <c r="AK102" s="208"/>
      <c r="AL102" s="165"/>
      <c r="AM102" s="143"/>
      <c r="AN102" s="24"/>
      <c r="AO102" s="24"/>
      <c r="AP102" s="24"/>
      <c r="AQ102" s="208"/>
      <c r="AR102" s="165"/>
      <c r="AS102" s="143"/>
      <c r="AT102" s="24"/>
      <c r="AU102" s="24"/>
      <c r="AV102" s="24"/>
      <c r="AW102" s="208"/>
      <c r="AX102" s="165"/>
      <c r="AY102" s="143"/>
      <c r="AZ102" s="24"/>
      <c r="BA102" s="24"/>
      <c r="BB102" s="24"/>
      <c r="BC102" s="208"/>
      <c r="BD102" s="165"/>
      <c r="BE102" s="143"/>
      <c r="BF102" s="24"/>
      <c r="BG102" s="24"/>
      <c r="BH102" s="24"/>
      <c r="BI102" s="208"/>
    </row>
    <row r="103" spans="1:61" ht="12.75" customHeight="1" x14ac:dyDescent="0.2">
      <c r="A103" s="88" t="s">
        <v>81</v>
      </c>
      <c r="B103" s="16">
        <v>0</v>
      </c>
      <c r="C103" s="143"/>
      <c r="D103" s="24"/>
      <c r="E103" s="24"/>
      <c r="F103" s="24"/>
      <c r="G103" s="208"/>
      <c r="H103" s="24"/>
      <c r="I103" s="24"/>
      <c r="J103" s="24"/>
      <c r="K103" s="24"/>
      <c r="L103" s="24"/>
      <c r="M103" s="208"/>
      <c r="N103" s="165"/>
      <c r="O103" s="143"/>
      <c r="P103" s="24"/>
      <c r="Q103" s="24"/>
      <c r="R103" s="24"/>
      <c r="S103" s="208"/>
      <c r="T103" s="165"/>
      <c r="U103" s="143"/>
      <c r="V103" s="24"/>
      <c r="W103" s="24"/>
      <c r="X103" s="24"/>
      <c r="Y103" s="208"/>
      <c r="Z103" s="165"/>
      <c r="AA103" s="143"/>
      <c r="AB103" s="24"/>
      <c r="AC103" s="24"/>
      <c r="AD103" s="24"/>
      <c r="AE103" s="208"/>
      <c r="AF103" s="165"/>
      <c r="AG103" s="143"/>
      <c r="AH103" s="24"/>
      <c r="AI103" s="24"/>
      <c r="AJ103" s="24"/>
      <c r="AK103" s="208"/>
      <c r="AL103" s="165"/>
      <c r="AM103" s="143"/>
      <c r="AN103" s="24"/>
      <c r="AO103" s="24"/>
      <c r="AP103" s="24"/>
      <c r="AQ103" s="208"/>
      <c r="AR103" s="165"/>
      <c r="AS103" s="143"/>
      <c r="AT103" s="24"/>
      <c r="AU103" s="24"/>
      <c r="AV103" s="24"/>
      <c r="AW103" s="208"/>
      <c r="AX103" s="165"/>
      <c r="AY103" s="143"/>
      <c r="AZ103" s="24"/>
      <c r="BA103" s="24"/>
      <c r="BB103" s="24"/>
      <c r="BC103" s="208"/>
      <c r="BD103" s="165"/>
      <c r="BE103" s="143"/>
      <c r="BF103" s="24"/>
      <c r="BG103" s="24"/>
      <c r="BH103" s="24"/>
      <c r="BI103" s="208"/>
    </row>
    <row r="104" spans="1:61" ht="12.75" customHeight="1" x14ac:dyDescent="0.2">
      <c r="A104" s="88" t="s">
        <v>38</v>
      </c>
      <c r="B104" s="16">
        <v>0</v>
      </c>
      <c r="C104" s="143"/>
      <c r="D104" s="24"/>
      <c r="E104" s="24"/>
      <c r="F104" s="24"/>
      <c r="G104" s="208"/>
      <c r="H104" s="24"/>
      <c r="I104" s="24"/>
      <c r="J104" s="24"/>
      <c r="K104" s="24"/>
      <c r="L104" s="24"/>
      <c r="M104" s="208"/>
      <c r="N104" s="165"/>
      <c r="O104" s="143"/>
      <c r="P104" s="24"/>
      <c r="Q104" s="24"/>
      <c r="R104" s="24"/>
      <c r="S104" s="208"/>
      <c r="T104" s="165"/>
      <c r="U104" s="143"/>
      <c r="V104" s="24"/>
      <c r="W104" s="24"/>
      <c r="X104" s="24"/>
      <c r="Y104" s="208"/>
      <c r="Z104" s="165"/>
      <c r="AA104" s="143"/>
      <c r="AB104" s="24"/>
      <c r="AC104" s="24"/>
      <c r="AD104" s="24"/>
      <c r="AE104" s="208"/>
      <c r="AF104" s="165"/>
      <c r="AG104" s="143"/>
      <c r="AH104" s="24"/>
      <c r="AI104" s="24"/>
      <c r="AJ104" s="24"/>
      <c r="AK104" s="208"/>
      <c r="AL104" s="165"/>
      <c r="AM104" s="143"/>
      <c r="AN104" s="24"/>
      <c r="AO104" s="24"/>
      <c r="AP104" s="24"/>
      <c r="AQ104" s="208"/>
      <c r="AR104" s="165"/>
      <c r="AS104" s="143"/>
      <c r="AT104" s="24"/>
      <c r="AU104" s="24"/>
      <c r="AV104" s="24"/>
      <c r="AW104" s="208"/>
      <c r="AX104" s="165"/>
      <c r="AY104" s="143"/>
      <c r="AZ104" s="24"/>
      <c r="BA104" s="24"/>
      <c r="BB104" s="24"/>
      <c r="BC104" s="208"/>
      <c r="BD104" s="165"/>
      <c r="BE104" s="143"/>
      <c r="BF104" s="24"/>
      <c r="BG104" s="24"/>
      <c r="BH104" s="24"/>
      <c r="BI104" s="208"/>
    </row>
    <row r="105" spans="1:61" ht="12.75" customHeight="1" x14ac:dyDescent="0.2">
      <c r="A105" s="88" t="s">
        <v>82</v>
      </c>
      <c r="B105" s="16">
        <v>0</v>
      </c>
      <c r="C105" s="143"/>
      <c r="D105" s="24"/>
      <c r="E105" s="24"/>
      <c r="F105" s="24"/>
      <c r="G105" s="208"/>
      <c r="H105" s="24"/>
      <c r="I105" s="24"/>
      <c r="J105" s="24"/>
      <c r="K105" s="24"/>
      <c r="L105" s="24"/>
      <c r="M105" s="208"/>
      <c r="N105" s="165"/>
      <c r="O105" s="143"/>
      <c r="P105" s="24"/>
      <c r="Q105" s="24"/>
      <c r="R105" s="24"/>
      <c r="S105" s="208"/>
      <c r="T105" s="165"/>
      <c r="U105" s="143"/>
      <c r="V105" s="24"/>
      <c r="W105" s="24"/>
      <c r="X105" s="24"/>
      <c r="Y105" s="208"/>
      <c r="Z105" s="165"/>
      <c r="AA105" s="143"/>
      <c r="AB105" s="24"/>
      <c r="AC105" s="24"/>
      <c r="AD105" s="24"/>
      <c r="AE105" s="208"/>
      <c r="AF105" s="165"/>
      <c r="AG105" s="143"/>
      <c r="AH105" s="24"/>
      <c r="AI105" s="24"/>
      <c r="AJ105" s="24"/>
      <c r="AK105" s="208"/>
      <c r="AL105" s="165"/>
      <c r="AM105" s="143"/>
      <c r="AN105" s="24"/>
      <c r="AO105" s="24"/>
      <c r="AP105" s="24"/>
      <c r="AQ105" s="208"/>
      <c r="AR105" s="165"/>
      <c r="AS105" s="143"/>
      <c r="AT105" s="24"/>
      <c r="AU105" s="24"/>
      <c r="AV105" s="24"/>
      <c r="AW105" s="208"/>
      <c r="AX105" s="165"/>
      <c r="AY105" s="143"/>
      <c r="AZ105" s="24"/>
      <c r="BA105" s="24"/>
      <c r="BB105" s="24"/>
      <c r="BC105" s="208"/>
      <c r="BD105" s="165"/>
      <c r="BE105" s="143"/>
      <c r="BF105" s="24"/>
      <c r="BG105" s="24"/>
      <c r="BH105" s="24"/>
      <c r="BI105" s="208"/>
    </row>
    <row r="106" spans="1:61" ht="12.75" customHeight="1" x14ac:dyDescent="0.2">
      <c r="A106" s="89" t="s">
        <v>22</v>
      </c>
      <c r="B106" s="175">
        <v>0</v>
      </c>
      <c r="C106" s="144"/>
      <c r="D106" s="180"/>
      <c r="E106" s="180"/>
      <c r="F106" s="180"/>
      <c r="G106" s="208"/>
      <c r="H106" s="180"/>
      <c r="I106" s="180"/>
      <c r="J106" s="180"/>
      <c r="K106" s="180"/>
      <c r="L106" s="180"/>
      <c r="M106" s="208"/>
      <c r="N106" s="166"/>
      <c r="O106" s="144"/>
      <c r="P106" s="180"/>
      <c r="Q106" s="180"/>
      <c r="R106" s="180"/>
      <c r="S106" s="208"/>
      <c r="T106" s="166"/>
      <c r="U106" s="144"/>
      <c r="V106" s="180"/>
      <c r="W106" s="180"/>
      <c r="X106" s="180"/>
      <c r="Y106" s="208"/>
      <c r="Z106" s="166"/>
      <c r="AA106" s="144"/>
      <c r="AB106" s="180"/>
      <c r="AC106" s="180"/>
      <c r="AD106" s="180"/>
      <c r="AE106" s="208"/>
      <c r="AF106" s="166"/>
      <c r="AG106" s="144"/>
      <c r="AH106" s="180"/>
      <c r="AI106" s="180"/>
      <c r="AJ106" s="180"/>
      <c r="AK106" s="208"/>
      <c r="AL106" s="166"/>
      <c r="AM106" s="144"/>
      <c r="AN106" s="180"/>
      <c r="AO106" s="180"/>
      <c r="AP106" s="180"/>
      <c r="AQ106" s="208"/>
      <c r="AR106" s="166"/>
      <c r="AS106" s="144"/>
      <c r="AT106" s="180"/>
      <c r="AU106" s="180"/>
      <c r="AV106" s="180"/>
      <c r="AW106" s="208"/>
      <c r="AX106" s="166"/>
      <c r="AY106" s="144"/>
      <c r="AZ106" s="180"/>
      <c r="BA106" s="180"/>
      <c r="BB106" s="180"/>
      <c r="BC106" s="208"/>
      <c r="BD106" s="166"/>
      <c r="BE106" s="144"/>
      <c r="BF106" s="180"/>
      <c r="BG106" s="180"/>
      <c r="BH106" s="180"/>
      <c r="BI106" s="208"/>
    </row>
    <row r="107" spans="1:61" ht="12.75" customHeight="1" x14ac:dyDescent="0.2">
      <c r="A107" s="77" t="s">
        <v>23</v>
      </c>
      <c r="B107" s="175">
        <v>0</v>
      </c>
      <c r="C107" s="144"/>
      <c r="D107" s="180"/>
      <c r="E107" s="180"/>
      <c r="F107" s="180"/>
      <c r="G107" s="208"/>
      <c r="H107" s="180"/>
      <c r="I107" s="180"/>
      <c r="J107" s="180"/>
      <c r="K107" s="180"/>
      <c r="L107" s="180"/>
      <c r="M107" s="208"/>
      <c r="N107" s="166"/>
      <c r="O107" s="144"/>
      <c r="P107" s="180"/>
      <c r="Q107" s="180"/>
      <c r="R107" s="180"/>
      <c r="S107" s="208"/>
      <c r="T107" s="166"/>
      <c r="U107" s="144"/>
      <c r="V107" s="180"/>
      <c r="W107" s="180"/>
      <c r="X107" s="180"/>
      <c r="Y107" s="208"/>
      <c r="Z107" s="166"/>
      <c r="AA107" s="144"/>
      <c r="AB107" s="180"/>
      <c r="AC107" s="180"/>
      <c r="AD107" s="180"/>
      <c r="AE107" s="208"/>
      <c r="AF107" s="166"/>
      <c r="AG107" s="144"/>
      <c r="AH107" s="180"/>
      <c r="AI107" s="180"/>
      <c r="AJ107" s="180"/>
      <c r="AK107" s="208"/>
      <c r="AL107" s="166"/>
      <c r="AM107" s="144"/>
      <c r="AN107" s="180"/>
      <c r="AO107" s="180"/>
      <c r="AP107" s="180"/>
      <c r="AQ107" s="208"/>
      <c r="AR107" s="166"/>
      <c r="AS107" s="144"/>
      <c r="AT107" s="180"/>
      <c r="AU107" s="180"/>
      <c r="AV107" s="180"/>
      <c r="AW107" s="208"/>
      <c r="AX107" s="166"/>
      <c r="AY107" s="144"/>
      <c r="AZ107" s="180"/>
      <c r="BA107" s="180"/>
      <c r="BB107" s="180"/>
      <c r="BC107" s="208"/>
      <c r="BD107" s="166"/>
      <c r="BE107" s="144"/>
      <c r="BF107" s="180"/>
      <c r="BG107" s="180"/>
      <c r="BH107" s="180"/>
      <c r="BI107" s="208"/>
    </row>
    <row r="108" spans="1:61" ht="12.75" customHeight="1" x14ac:dyDescent="0.2">
      <c r="A108" s="90" t="s">
        <v>24</v>
      </c>
      <c r="B108" s="16">
        <v>0</v>
      </c>
      <c r="C108" s="143"/>
      <c r="D108" s="24"/>
      <c r="E108" s="24"/>
      <c r="F108" s="24"/>
      <c r="G108" s="208"/>
      <c r="H108" s="24"/>
      <c r="I108" s="24"/>
      <c r="J108" s="24"/>
      <c r="K108" s="24"/>
      <c r="L108" s="24"/>
      <c r="M108" s="208"/>
      <c r="N108" s="165"/>
      <c r="O108" s="143"/>
      <c r="P108" s="24"/>
      <c r="Q108" s="24"/>
      <c r="R108" s="24"/>
      <c r="S108" s="208"/>
      <c r="T108" s="165"/>
      <c r="U108" s="143"/>
      <c r="V108" s="24"/>
      <c r="W108" s="24"/>
      <c r="X108" s="24"/>
      <c r="Y108" s="208"/>
      <c r="Z108" s="165"/>
      <c r="AA108" s="143"/>
      <c r="AB108" s="24"/>
      <c r="AC108" s="24"/>
      <c r="AD108" s="24"/>
      <c r="AE108" s="208"/>
      <c r="AF108" s="165"/>
      <c r="AG108" s="143"/>
      <c r="AH108" s="24"/>
      <c r="AI108" s="24"/>
      <c r="AJ108" s="24"/>
      <c r="AK108" s="208"/>
      <c r="AL108" s="165"/>
      <c r="AM108" s="143"/>
      <c r="AN108" s="24"/>
      <c r="AO108" s="24"/>
      <c r="AP108" s="24"/>
      <c r="AQ108" s="208"/>
      <c r="AR108" s="165"/>
      <c r="AS108" s="143"/>
      <c r="AT108" s="24"/>
      <c r="AU108" s="24"/>
      <c r="AV108" s="24"/>
      <c r="AW108" s="208"/>
      <c r="AX108" s="165"/>
      <c r="AY108" s="143"/>
      <c r="AZ108" s="24"/>
      <c r="BA108" s="24"/>
      <c r="BB108" s="24"/>
      <c r="BC108" s="208"/>
      <c r="BD108" s="165"/>
      <c r="BE108" s="143"/>
      <c r="BF108" s="24"/>
      <c r="BG108" s="24"/>
      <c r="BH108" s="24"/>
      <c r="BI108" s="208"/>
    </row>
    <row r="109" spans="1:61" ht="12.75" customHeight="1" x14ac:dyDescent="0.2">
      <c r="A109" s="90" t="s">
        <v>25</v>
      </c>
      <c r="B109" s="16">
        <v>1.5421137227987208E-12</v>
      </c>
      <c r="C109" s="143"/>
      <c r="D109" s="24"/>
      <c r="E109" s="24"/>
      <c r="F109" s="24"/>
      <c r="G109" s="208"/>
      <c r="H109" s="24"/>
      <c r="I109" s="24"/>
      <c r="J109" s="24"/>
      <c r="K109" s="24"/>
      <c r="L109" s="24"/>
      <c r="M109" s="208"/>
      <c r="N109" s="165"/>
      <c r="O109" s="143"/>
      <c r="P109" s="24"/>
      <c r="Q109" s="24"/>
      <c r="R109" s="24"/>
      <c r="S109" s="208"/>
      <c r="T109" s="165"/>
      <c r="U109" s="143"/>
      <c r="V109" s="24"/>
      <c r="W109" s="24"/>
      <c r="X109" s="24"/>
      <c r="Y109" s="208"/>
      <c r="Z109" s="165"/>
      <c r="AA109" s="143"/>
      <c r="AB109" s="24"/>
      <c r="AC109" s="24"/>
      <c r="AD109" s="24"/>
      <c r="AE109" s="208"/>
      <c r="AF109" s="165"/>
      <c r="AG109" s="143"/>
      <c r="AH109" s="24"/>
      <c r="AI109" s="24"/>
      <c r="AJ109" s="24"/>
      <c r="AK109" s="208"/>
      <c r="AL109" s="165"/>
      <c r="AM109" s="143"/>
      <c r="AN109" s="24"/>
      <c r="AO109" s="24"/>
      <c r="AP109" s="24"/>
      <c r="AQ109" s="208"/>
      <c r="AR109" s="165"/>
      <c r="AS109" s="143"/>
      <c r="AT109" s="24"/>
      <c r="AU109" s="24"/>
      <c r="AV109" s="24"/>
      <c r="AW109" s="208"/>
      <c r="AX109" s="165"/>
      <c r="AY109" s="143"/>
      <c r="AZ109" s="24"/>
      <c r="BA109" s="24"/>
      <c r="BB109" s="24"/>
      <c r="BC109" s="208"/>
      <c r="BD109" s="165"/>
      <c r="BE109" s="143"/>
      <c r="BF109" s="24"/>
      <c r="BG109" s="24"/>
      <c r="BH109" s="24"/>
      <c r="BI109" s="208"/>
    </row>
    <row r="110" spans="1:61" ht="12.75" customHeight="1" x14ac:dyDescent="0.2">
      <c r="A110" s="90" t="s">
        <v>26</v>
      </c>
      <c r="B110" s="16">
        <v>0</v>
      </c>
      <c r="C110" s="143"/>
      <c r="D110" s="24"/>
      <c r="E110" s="24"/>
      <c r="F110" s="24"/>
      <c r="G110" s="208"/>
      <c r="H110" s="24"/>
      <c r="I110" s="24"/>
      <c r="J110" s="24"/>
      <c r="K110" s="24"/>
      <c r="L110" s="24"/>
      <c r="M110" s="208"/>
      <c r="N110" s="165"/>
      <c r="O110" s="143"/>
      <c r="P110" s="24"/>
      <c r="Q110" s="24"/>
      <c r="R110" s="24"/>
      <c r="S110" s="208"/>
      <c r="T110" s="165"/>
      <c r="U110" s="143"/>
      <c r="V110" s="24"/>
      <c r="W110" s="24"/>
      <c r="X110" s="24"/>
      <c r="Y110" s="208"/>
      <c r="Z110" s="165"/>
      <c r="AA110" s="143"/>
      <c r="AB110" s="24"/>
      <c r="AC110" s="24"/>
      <c r="AD110" s="24"/>
      <c r="AE110" s="208"/>
      <c r="AF110" s="165"/>
      <c r="AG110" s="143"/>
      <c r="AH110" s="24"/>
      <c r="AI110" s="24"/>
      <c r="AJ110" s="24"/>
      <c r="AK110" s="208"/>
      <c r="AL110" s="165"/>
      <c r="AM110" s="143"/>
      <c r="AN110" s="24"/>
      <c r="AO110" s="24"/>
      <c r="AP110" s="24"/>
      <c r="AQ110" s="208"/>
      <c r="AR110" s="165"/>
      <c r="AS110" s="143"/>
      <c r="AT110" s="24"/>
      <c r="AU110" s="24"/>
      <c r="AV110" s="24"/>
      <c r="AW110" s="208"/>
      <c r="AX110" s="165"/>
      <c r="AY110" s="143"/>
      <c r="AZ110" s="24"/>
      <c r="BA110" s="24"/>
      <c r="BB110" s="24"/>
      <c r="BC110" s="208"/>
      <c r="BD110" s="165"/>
      <c r="BE110" s="143"/>
      <c r="BF110" s="24"/>
      <c r="BG110" s="24"/>
      <c r="BH110" s="24"/>
      <c r="BI110" s="208"/>
    </row>
    <row r="111" spans="1:61" ht="12.75" customHeight="1" x14ac:dyDescent="0.2">
      <c r="A111" s="90" t="s">
        <v>27</v>
      </c>
      <c r="B111" s="16">
        <v>5.7319893916926787E-10</v>
      </c>
      <c r="C111" s="143"/>
      <c r="D111" s="24"/>
      <c r="E111" s="24"/>
      <c r="F111" s="24"/>
      <c r="G111" s="208"/>
      <c r="H111" s="24"/>
      <c r="I111" s="24"/>
      <c r="J111" s="24"/>
      <c r="K111" s="24"/>
      <c r="L111" s="24"/>
      <c r="M111" s="208"/>
      <c r="N111" s="165"/>
      <c r="O111" s="143"/>
      <c r="P111" s="24"/>
      <c r="Q111" s="24"/>
      <c r="R111" s="24"/>
      <c r="S111" s="208"/>
      <c r="T111" s="165"/>
      <c r="U111" s="143"/>
      <c r="V111" s="24"/>
      <c r="W111" s="24"/>
      <c r="X111" s="24"/>
      <c r="Y111" s="208"/>
      <c r="Z111" s="165"/>
      <c r="AA111" s="143"/>
      <c r="AB111" s="24"/>
      <c r="AC111" s="24"/>
      <c r="AD111" s="24"/>
      <c r="AE111" s="208"/>
      <c r="AF111" s="165"/>
      <c r="AG111" s="143"/>
      <c r="AH111" s="24"/>
      <c r="AI111" s="24"/>
      <c r="AJ111" s="24"/>
      <c r="AK111" s="208"/>
      <c r="AL111" s="165"/>
      <c r="AM111" s="143"/>
      <c r="AN111" s="24"/>
      <c r="AO111" s="24"/>
      <c r="AP111" s="24"/>
      <c r="AQ111" s="208"/>
      <c r="AR111" s="165"/>
      <c r="AS111" s="143"/>
      <c r="AT111" s="24"/>
      <c r="AU111" s="24"/>
      <c r="AV111" s="24"/>
      <c r="AW111" s="208"/>
      <c r="AX111" s="165"/>
      <c r="AY111" s="143"/>
      <c r="AZ111" s="24"/>
      <c r="BA111" s="24"/>
      <c r="BB111" s="24"/>
      <c r="BC111" s="208"/>
      <c r="BD111" s="165"/>
      <c r="BE111" s="143"/>
      <c r="BF111" s="24"/>
      <c r="BG111" s="24"/>
      <c r="BH111" s="24"/>
      <c r="BI111" s="208"/>
    </row>
    <row r="112" spans="1:61" ht="12.75" customHeight="1" x14ac:dyDescent="0.2">
      <c r="A112" s="90" t="s">
        <v>28</v>
      </c>
      <c r="B112" s="16">
        <v>2.7056998442592457E-10</v>
      </c>
      <c r="C112" s="143"/>
      <c r="D112" s="24"/>
      <c r="E112" s="24"/>
      <c r="F112" s="24"/>
      <c r="G112" s="208"/>
      <c r="H112" s="24"/>
      <c r="I112" s="24"/>
      <c r="J112" s="24"/>
      <c r="K112" s="24"/>
      <c r="L112" s="24"/>
      <c r="M112" s="208"/>
      <c r="N112" s="165"/>
      <c r="O112" s="143"/>
      <c r="P112" s="24"/>
      <c r="Q112" s="24"/>
      <c r="R112" s="24"/>
      <c r="S112" s="208"/>
      <c r="T112" s="165"/>
      <c r="U112" s="143"/>
      <c r="V112" s="24"/>
      <c r="W112" s="24"/>
      <c r="X112" s="24"/>
      <c r="Y112" s="208"/>
      <c r="Z112" s="165"/>
      <c r="AA112" s="143"/>
      <c r="AB112" s="24"/>
      <c r="AC112" s="24"/>
      <c r="AD112" s="24"/>
      <c r="AE112" s="208"/>
      <c r="AF112" s="165"/>
      <c r="AG112" s="143"/>
      <c r="AH112" s="24"/>
      <c r="AI112" s="24"/>
      <c r="AJ112" s="24"/>
      <c r="AK112" s="208"/>
      <c r="AL112" s="165"/>
      <c r="AM112" s="143"/>
      <c r="AN112" s="24"/>
      <c r="AO112" s="24"/>
      <c r="AP112" s="24"/>
      <c r="AQ112" s="208"/>
      <c r="AR112" s="165"/>
      <c r="AS112" s="143"/>
      <c r="AT112" s="24"/>
      <c r="AU112" s="24"/>
      <c r="AV112" s="24"/>
      <c r="AW112" s="208"/>
      <c r="AX112" s="165"/>
      <c r="AY112" s="143"/>
      <c r="AZ112" s="24"/>
      <c r="BA112" s="24"/>
      <c r="BB112" s="24"/>
      <c r="BC112" s="208"/>
      <c r="BD112" s="165"/>
      <c r="BE112" s="143"/>
      <c r="BF112" s="24"/>
      <c r="BG112" s="24"/>
      <c r="BH112" s="24"/>
      <c r="BI112" s="208"/>
    </row>
    <row r="113" spans="1:61" ht="12.75" customHeight="1" x14ac:dyDescent="0.2">
      <c r="A113" s="90" t="s">
        <v>29</v>
      </c>
      <c r="B113" s="16">
        <v>6.6010578641528219E-11</v>
      </c>
      <c r="C113" s="143"/>
      <c r="D113" s="24"/>
      <c r="E113" s="24"/>
      <c r="F113" s="24"/>
      <c r="G113" s="208"/>
      <c r="H113" s="24"/>
      <c r="I113" s="24"/>
      <c r="J113" s="24"/>
      <c r="K113" s="24"/>
      <c r="L113" s="24"/>
      <c r="M113" s="208"/>
      <c r="N113" s="165"/>
      <c r="O113" s="143"/>
      <c r="P113" s="24"/>
      <c r="Q113" s="24"/>
      <c r="R113" s="24"/>
      <c r="S113" s="208"/>
      <c r="T113" s="165"/>
      <c r="U113" s="143"/>
      <c r="V113" s="24"/>
      <c r="W113" s="24"/>
      <c r="X113" s="24"/>
      <c r="Y113" s="208"/>
      <c r="Z113" s="165"/>
      <c r="AA113" s="143"/>
      <c r="AB113" s="24"/>
      <c r="AC113" s="24"/>
      <c r="AD113" s="24"/>
      <c r="AE113" s="208"/>
      <c r="AF113" s="165"/>
      <c r="AG113" s="143"/>
      <c r="AH113" s="24"/>
      <c r="AI113" s="24"/>
      <c r="AJ113" s="24"/>
      <c r="AK113" s="208"/>
      <c r="AL113" s="165"/>
      <c r="AM113" s="143"/>
      <c r="AN113" s="24"/>
      <c r="AO113" s="24"/>
      <c r="AP113" s="24"/>
      <c r="AQ113" s="208"/>
      <c r="AR113" s="165"/>
      <c r="AS113" s="143"/>
      <c r="AT113" s="24"/>
      <c r="AU113" s="24"/>
      <c r="AV113" s="24"/>
      <c r="AW113" s="208"/>
      <c r="AX113" s="165"/>
      <c r="AY113" s="143"/>
      <c r="AZ113" s="24"/>
      <c r="BA113" s="24"/>
      <c r="BB113" s="24"/>
      <c r="BC113" s="208"/>
      <c r="BD113" s="165"/>
      <c r="BE113" s="143"/>
      <c r="BF113" s="24"/>
      <c r="BG113" s="24"/>
      <c r="BH113" s="24"/>
      <c r="BI113" s="208"/>
    </row>
    <row r="114" spans="1:61" ht="12.75" customHeight="1" x14ac:dyDescent="0.2">
      <c r="A114" s="91" t="s">
        <v>31</v>
      </c>
      <c r="B114" s="16">
        <v>2.3202878687348759E-9</v>
      </c>
      <c r="C114" s="145"/>
      <c r="D114" s="24"/>
      <c r="E114" s="24"/>
      <c r="F114" s="24"/>
      <c r="G114" s="208"/>
      <c r="H114" s="24"/>
      <c r="I114" s="24"/>
      <c r="J114" s="24"/>
      <c r="K114" s="24"/>
      <c r="L114" s="24"/>
      <c r="M114" s="208"/>
      <c r="N114" s="167"/>
      <c r="O114" s="145"/>
      <c r="P114" s="24"/>
      <c r="Q114" s="24"/>
      <c r="R114" s="24"/>
      <c r="S114" s="208"/>
      <c r="T114" s="167"/>
      <c r="U114" s="145"/>
      <c r="V114" s="24"/>
      <c r="W114" s="24"/>
      <c r="X114" s="24"/>
      <c r="Y114" s="208"/>
      <c r="Z114" s="167"/>
      <c r="AA114" s="145"/>
      <c r="AB114" s="24"/>
      <c r="AC114" s="24"/>
      <c r="AD114" s="24"/>
      <c r="AE114" s="208"/>
      <c r="AF114" s="167"/>
      <c r="AG114" s="145"/>
      <c r="AH114" s="24"/>
      <c r="AI114" s="24"/>
      <c r="AJ114" s="24"/>
      <c r="AK114" s="208"/>
      <c r="AL114" s="167"/>
      <c r="AM114" s="145"/>
      <c r="AN114" s="24"/>
      <c r="AO114" s="24"/>
      <c r="AP114" s="24"/>
      <c r="AQ114" s="208"/>
      <c r="AR114" s="167"/>
      <c r="AS114" s="145"/>
      <c r="AT114" s="24"/>
      <c r="AU114" s="24"/>
      <c r="AV114" s="24"/>
      <c r="AW114" s="208"/>
      <c r="AX114" s="167"/>
      <c r="AY114" s="145"/>
      <c r="AZ114" s="24"/>
      <c r="BA114" s="24"/>
      <c r="BB114" s="24"/>
      <c r="BC114" s="208"/>
      <c r="BD114" s="167"/>
      <c r="BE114" s="145"/>
      <c r="BF114" s="24"/>
      <c r="BG114" s="24"/>
      <c r="BH114" s="24"/>
      <c r="BI114" s="208"/>
    </row>
    <row r="115" spans="1:61" ht="12.75" customHeight="1" x14ac:dyDescent="0.2">
      <c r="A115" s="92" t="s">
        <v>32</v>
      </c>
      <c r="B115" s="61">
        <v>9.0683432574671692E-10</v>
      </c>
      <c r="C115" s="138"/>
      <c r="D115" s="181"/>
      <c r="E115" s="181"/>
      <c r="F115" s="181"/>
      <c r="G115" s="208"/>
      <c r="H115" s="181"/>
      <c r="I115" s="181"/>
      <c r="J115" s="181"/>
      <c r="K115" s="181"/>
      <c r="L115" s="181"/>
      <c r="M115" s="208"/>
      <c r="N115" s="161"/>
      <c r="O115" s="138"/>
      <c r="P115" s="181"/>
      <c r="Q115" s="181"/>
      <c r="R115" s="181"/>
      <c r="S115" s="208"/>
      <c r="T115" s="161"/>
      <c r="U115" s="138"/>
      <c r="V115" s="181"/>
      <c r="W115" s="181"/>
      <c r="X115" s="181"/>
      <c r="Y115" s="208"/>
      <c r="Z115" s="161"/>
      <c r="AA115" s="138"/>
      <c r="AB115" s="181"/>
      <c r="AC115" s="181"/>
      <c r="AD115" s="181"/>
      <c r="AE115" s="208"/>
      <c r="AF115" s="161"/>
      <c r="AG115" s="138"/>
      <c r="AH115" s="181"/>
      <c r="AI115" s="181"/>
      <c r="AJ115" s="181"/>
      <c r="AK115" s="208"/>
      <c r="AL115" s="161"/>
      <c r="AM115" s="138"/>
      <c r="AN115" s="181"/>
      <c r="AO115" s="181"/>
      <c r="AP115" s="181"/>
      <c r="AQ115" s="208"/>
      <c r="AR115" s="161"/>
      <c r="AS115" s="138"/>
      <c r="AT115" s="181"/>
      <c r="AU115" s="181"/>
      <c r="AV115" s="181"/>
      <c r="AW115" s="208"/>
      <c r="AX115" s="161"/>
      <c r="AY115" s="138"/>
      <c r="AZ115" s="181"/>
      <c r="BA115" s="181"/>
      <c r="BB115" s="181"/>
      <c r="BC115" s="208"/>
      <c r="BD115" s="161"/>
      <c r="BE115" s="138"/>
      <c r="BF115" s="181"/>
      <c r="BG115" s="181"/>
      <c r="BH115" s="181"/>
      <c r="BI115" s="208"/>
    </row>
    <row r="116" spans="1:61" ht="12.75" customHeight="1" x14ac:dyDescent="0.2">
      <c r="A116" s="91" t="s">
        <v>2</v>
      </c>
      <c r="B116" s="16">
        <v>1.3325717919950172E-4</v>
      </c>
      <c r="C116" s="139"/>
      <c r="D116" s="24"/>
      <c r="E116" s="24"/>
      <c r="F116" s="24"/>
      <c r="G116" s="208"/>
      <c r="H116" s="24"/>
      <c r="I116" s="24"/>
      <c r="J116" s="24"/>
      <c r="K116" s="24"/>
      <c r="L116" s="24"/>
      <c r="M116" s="208"/>
      <c r="N116" s="162"/>
      <c r="O116" s="139"/>
      <c r="P116" s="24"/>
      <c r="Q116" s="24"/>
      <c r="R116" s="24"/>
      <c r="S116" s="208"/>
      <c r="T116" s="162"/>
      <c r="U116" s="139"/>
      <c r="V116" s="24"/>
      <c r="W116" s="24"/>
      <c r="X116" s="24"/>
      <c r="Y116" s="208"/>
      <c r="Z116" s="162"/>
      <c r="AA116" s="139"/>
      <c r="AB116" s="24"/>
      <c r="AC116" s="24"/>
      <c r="AD116" s="24"/>
      <c r="AE116" s="208"/>
      <c r="AF116" s="162"/>
      <c r="AG116" s="139"/>
      <c r="AH116" s="24"/>
      <c r="AI116" s="24"/>
      <c r="AJ116" s="24"/>
      <c r="AK116" s="208"/>
      <c r="AL116" s="162"/>
      <c r="AM116" s="139"/>
      <c r="AN116" s="24"/>
      <c r="AO116" s="24"/>
      <c r="AP116" s="24"/>
      <c r="AQ116" s="208"/>
      <c r="AR116" s="162"/>
      <c r="AS116" s="139"/>
      <c r="AT116" s="24"/>
      <c r="AU116" s="24"/>
      <c r="AV116" s="24"/>
      <c r="AW116" s="208"/>
      <c r="AX116" s="162"/>
      <c r="AY116" s="139"/>
      <c r="AZ116" s="24"/>
      <c r="BA116" s="24"/>
      <c r="BB116" s="24"/>
      <c r="BC116" s="208"/>
      <c r="BD116" s="162"/>
      <c r="BE116" s="139"/>
      <c r="BF116" s="24"/>
      <c r="BG116" s="24"/>
      <c r="BH116" s="24"/>
      <c r="BI116" s="208"/>
    </row>
    <row r="117" spans="1:61" ht="12.75" customHeight="1" x14ac:dyDescent="0.2">
      <c r="A117" s="93" t="s">
        <v>3</v>
      </c>
      <c r="B117" s="181">
        <v>2.3889726734047699E-3</v>
      </c>
      <c r="C117" s="138"/>
      <c r="D117" s="181"/>
      <c r="E117" s="181"/>
      <c r="F117" s="181"/>
      <c r="G117" s="208"/>
      <c r="H117" s="181"/>
      <c r="I117" s="181"/>
      <c r="J117" s="181"/>
      <c r="K117" s="181"/>
      <c r="L117" s="181"/>
      <c r="M117" s="208"/>
      <c r="N117" s="161"/>
      <c r="O117" s="138"/>
      <c r="P117" s="181"/>
      <c r="Q117" s="181"/>
      <c r="R117" s="181"/>
      <c r="S117" s="208"/>
      <c r="T117" s="161"/>
      <c r="U117" s="138"/>
      <c r="V117" s="181"/>
      <c r="W117" s="181"/>
      <c r="X117" s="181"/>
      <c r="Y117" s="208"/>
      <c r="Z117" s="161"/>
      <c r="AA117" s="138"/>
      <c r="AB117" s="181"/>
      <c r="AC117" s="181"/>
      <c r="AD117" s="181"/>
      <c r="AE117" s="208"/>
      <c r="AF117" s="161"/>
      <c r="AG117" s="138"/>
      <c r="AH117" s="181"/>
      <c r="AI117" s="181"/>
      <c r="AJ117" s="181"/>
      <c r="AK117" s="208"/>
      <c r="AL117" s="161"/>
      <c r="AM117" s="138"/>
      <c r="AN117" s="181"/>
      <c r="AO117" s="181"/>
      <c r="AP117" s="181"/>
      <c r="AQ117" s="208"/>
      <c r="AR117" s="161"/>
      <c r="AS117" s="138"/>
      <c r="AT117" s="181"/>
      <c r="AU117" s="181"/>
      <c r="AV117" s="181"/>
      <c r="AW117" s="208"/>
      <c r="AX117" s="161"/>
      <c r="AY117" s="138"/>
      <c r="AZ117" s="181"/>
      <c r="BA117" s="181"/>
      <c r="BB117" s="181"/>
      <c r="BC117" s="208"/>
      <c r="BD117" s="161"/>
      <c r="BE117" s="138"/>
      <c r="BF117" s="181"/>
      <c r="BG117" s="181"/>
      <c r="BH117" s="181"/>
      <c r="BI117" s="208"/>
    </row>
    <row r="118" spans="1:61" ht="12.75" customHeight="1" x14ac:dyDescent="0.2">
      <c r="A118" s="91" t="s">
        <v>4</v>
      </c>
      <c r="B118" s="24">
        <v>6.3442001534221217E-3</v>
      </c>
      <c r="C118" s="139"/>
      <c r="D118" s="24"/>
      <c r="E118" s="24"/>
      <c r="F118" s="24"/>
      <c r="G118" s="208"/>
      <c r="H118" s="24"/>
      <c r="I118" s="24"/>
      <c r="J118" s="24"/>
      <c r="K118" s="24"/>
      <c r="L118" s="24"/>
      <c r="M118" s="208"/>
      <c r="N118" s="162"/>
      <c r="O118" s="139"/>
      <c r="P118" s="24"/>
      <c r="Q118" s="24"/>
      <c r="R118" s="24"/>
      <c r="S118" s="208"/>
      <c r="T118" s="162"/>
      <c r="U118" s="139"/>
      <c r="V118" s="24"/>
      <c r="W118" s="24"/>
      <c r="X118" s="24"/>
      <c r="Y118" s="208"/>
      <c r="Z118" s="162"/>
      <c r="AA118" s="139"/>
      <c r="AB118" s="24"/>
      <c r="AC118" s="24"/>
      <c r="AD118" s="24"/>
      <c r="AE118" s="208"/>
      <c r="AF118" s="162"/>
      <c r="AG118" s="139"/>
      <c r="AH118" s="24"/>
      <c r="AI118" s="24"/>
      <c r="AJ118" s="24"/>
      <c r="AK118" s="208"/>
      <c r="AL118" s="162"/>
      <c r="AM118" s="139"/>
      <c r="AN118" s="24"/>
      <c r="AO118" s="24"/>
      <c r="AP118" s="24"/>
      <c r="AQ118" s="208"/>
      <c r="AR118" s="162"/>
      <c r="AS118" s="139"/>
      <c r="AT118" s="24"/>
      <c r="AU118" s="24"/>
      <c r="AV118" s="24"/>
      <c r="AW118" s="208"/>
      <c r="AX118" s="162"/>
      <c r="AY118" s="139"/>
      <c r="AZ118" s="24"/>
      <c r="BA118" s="24"/>
      <c r="BB118" s="24"/>
      <c r="BC118" s="208"/>
      <c r="BD118" s="162"/>
      <c r="BE118" s="139"/>
      <c r="BF118" s="24"/>
      <c r="BG118" s="24"/>
      <c r="BH118" s="24"/>
      <c r="BI118" s="208"/>
    </row>
    <row r="119" spans="1:61" ht="12.75" customHeight="1" x14ac:dyDescent="0.2">
      <c r="A119" s="91" t="s">
        <v>5</v>
      </c>
      <c r="B119" s="24">
        <v>0.92575104949726594</v>
      </c>
      <c r="C119" s="139"/>
      <c r="D119" s="24"/>
      <c r="E119" s="24"/>
      <c r="F119" s="24"/>
      <c r="G119" s="208"/>
      <c r="H119" s="24"/>
      <c r="I119" s="24"/>
      <c r="J119" s="24"/>
      <c r="K119" s="24"/>
      <c r="L119" s="24"/>
      <c r="M119" s="208"/>
      <c r="N119" s="162"/>
      <c r="O119" s="139"/>
      <c r="P119" s="24"/>
      <c r="Q119" s="24"/>
      <c r="R119" s="24"/>
      <c r="S119" s="208"/>
      <c r="T119" s="162"/>
      <c r="U119" s="139"/>
      <c r="V119" s="24"/>
      <c r="W119" s="24"/>
      <c r="X119" s="24"/>
      <c r="Y119" s="208"/>
      <c r="Z119" s="162"/>
      <c r="AA119" s="139"/>
      <c r="AB119" s="24"/>
      <c r="AC119" s="24"/>
      <c r="AD119" s="24"/>
      <c r="AE119" s="208"/>
      <c r="AF119" s="162"/>
      <c r="AG119" s="139"/>
      <c r="AH119" s="24"/>
      <c r="AI119" s="24"/>
      <c r="AJ119" s="24"/>
      <c r="AK119" s="208"/>
      <c r="AL119" s="162"/>
      <c r="AM119" s="139"/>
      <c r="AN119" s="24"/>
      <c r="AO119" s="24"/>
      <c r="AP119" s="24"/>
      <c r="AQ119" s="208"/>
      <c r="AR119" s="162"/>
      <c r="AS119" s="139"/>
      <c r="AT119" s="24"/>
      <c r="AU119" s="24"/>
      <c r="AV119" s="24"/>
      <c r="AW119" s="208"/>
      <c r="AX119" s="162"/>
      <c r="AY119" s="139"/>
      <c r="AZ119" s="24"/>
      <c r="BA119" s="24"/>
      <c r="BB119" s="24"/>
      <c r="BC119" s="208"/>
      <c r="BD119" s="162"/>
      <c r="BE119" s="139"/>
      <c r="BF119" s="24"/>
      <c r="BG119" s="24"/>
      <c r="BH119" s="24"/>
      <c r="BI119" s="208"/>
    </row>
    <row r="120" spans="1:61" ht="12.75" customHeight="1" x14ac:dyDescent="0.2">
      <c r="A120" s="94" t="s">
        <v>6</v>
      </c>
      <c r="B120" s="24">
        <v>7.5382284554009521E-4</v>
      </c>
      <c r="C120" s="139"/>
      <c r="D120" s="24"/>
      <c r="E120" s="24"/>
      <c r="F120" s="24"/>
      <c r="G120" s="208"/>
      <c r="H120" s="24"/>
      <c r="I120" s="24"/>
      <c r="J120" s="24"/>
      <c r="K120" s="24"/>
      <c r="L120" s="24"/>
      <c r="M120" s="208"/>
      <c r="N120" s="162"/>
      <c r="O120" s="139"/>
      <c r="P120" s="24"/>
      <c r="Q120" s="24"/>
      <c r="R120" s="24"/>
      <c r="S120" s="208"/>
      <c r="T120" s="162"/>
      <c r="U120" s="139"/>
      <c r="V120" s="24"/>
      <c r="W120" s="24"/>
      <c r="X120" s="24"/>
      <c r="Y120" s="208"/>
      <c r="Z120" s="162"/>
      <c r="AA120" s="139"/>
      <c r="AB120" s="24"/>
      <c r="AC120" s="24"/>
      <c r="AD120" s="24"/>
      <c r="AE120" s="208"/>
      <c r="AF120" s="162"/>
      <c r="AG120" s="139"/>
      <c r="AH120" s="24"/>
      <c r="AI120" s="24"/>
      <c r="AJ120" s="24"/>
      <c r="AK120" s="208"/>
      <c r="AL120" s="162"/>
      <c r="AM120" s="139"/>
      <c r="AN120" s="24"/>
      <c r="AO120" s="24"/>
      <c r="AP120" s="24"/>
      <c r="AQ120" s="208"/>
      <c r="AR120" s="162"/>
      <c r="AS120" s="139"/>
      <c r="AT120" s="24"/>
      <c r="AU120" s="24"/>
      <c r="AV120" s="24"/>
      <c r="AW120" s="208"/>
      <c r="AX120" s="162"/>
      <c r="AY120" s="139"/>
      <c r="AZ120" s="24"/>
      <c r="BA120" s="24"/>
      <c r="BB120" s="24"/>
      <c r="BC120" s="208"/>
      <c r="BD120" s="162"/>
      <c r="BE120" s="139"/>
      <c r="BF120" s="24"/>
      <c r="BG120" s="24"/>
      <c r="BH120" s="24"/>
      <c r="BI120" s="208"/>
    </row>
    <row r="121" spans="1:61" ht="12.75" customHeight="1" x14ac:dyDescent="0.2">
      <c r="A121" s="94" t="s">
        <v>7</v>
      </c>
      <c r="B121" s="24">
        <v>5.0368891147863342E-4</v>
      </c>
      <c r="C121" s="139"/>
      <c r="D121" s="24"/>
      <c r="E121" s="24"/>
      <c r="F121" s="24"/>
      <c r="G121" s="208"/>
      <c r="H121" s="24"/>
      <c r="I121" s="24"/>
      <c r="J121" s="24"/>
      <c r="K121" s="24"/>
      <c r="L121" s="24"/>
      <c r="M121" s="208"/>
      <c r="N121" s="162"/>
      <c r="O121" s="139"/>
      <c r="P121" s="24"/>
      <c r="Q121" s="24"/>
      <c r="R121" s="24"/>
      <c r="S121" s="208"/>
      <c r="T121" s="162"/>
      <c r="U121" s="139"/>
      <c r="V121" s="24"/>
      <c r="W121" s="24"/>
      <c r="X121" s="24"/>
      <c r="Y121" s="208"/>
      <c r="Z121" s="162"/>
      <c r="AA121" s="139"/>
      <c r="AB121" s="24"/>
      <c r="AC121" s="24"/>
      <c r="AD121" s="24"/>
      <c r="AE121" s="208"/>
      <c r="AF121" s="162"/>
      <c r="AG121" s="139"/>
      <c r="AH121" s="24"/>
      <c r="AI121" s="24"/>
      <c r="AJ121" s="24"/>
      <c r="AK121" s="208"/>
      <c r="AL121" s="162"/>
      <c r="AM121" s="139"/>
      <c r="AN121" s="24"/>
      <c r="AO121" s="24"/>
      <c r="AP121" s="24"/>
      <c r="AQ121" s="208"/>
      <c r="AR121" s="162"/>
      <c r="AS121" s="139"/>
      <c r="AT121" s="24"/>
      <c r="AU121" s="24"/>
      <c r="AV121" s="24"/>
      <c r="AW121" s="208"/>
      <c r="AX121" s="162"/>
      <c r="AY121" s="139"/>
      <c r="AZ121" s="24"/>
      <c r="BA121" s="24"/>
      <c r="BB121" s="24"/>
      <c r="BC121" s="208"/>
      <c r="BD121" s="162"/>
      <c r="BE121" s="139"/>
      <c r="BF121" s="24"/>
      <c r="BG121" s="24"/>
      <c r="BH121" s="24"/>
      <c r="BI121" s="208"/>
    </row>
    <row r="122" spans="1:61" ht="12.75" customHeight="1" x14ac:dyDescent="0.2">
      <c r="A122" s="95" t="s">
        <v>8</v>
      </c>
      <c r="B122" s="46">
        <v>3.7611062535312044E-3</v>
      </c>
      <c r="C122" s="146"/>
      <c r="D122" s="46"/>
      <c r="E122" s="46"/>
      <c r="F122" s="46"/>
      <c r="G122" s="208"/>
      <c r="H122" s="46"/>
      <c r="I122" s="46"/>
      <c r="J122" s="46"/>
      <c r="K122" s="46"/>
      <c r="L122" s="46"/>
      <c r="M122" s="208"/>
      <c r="N122" s="168"/>
      <c r="O122" s="146"/>
      <c r="P122" s="46"/>
      <c r="Q122" s="46"/>
      <c r="R122" s="46"/>
      <c r="S122" s="208"/>
      <c r="T122" s="168"/>
      <c r="U122" s="146"/>
      <c r="V122" s="46"/>
      <c r="W122" s="46"/>
      <c r="X122" s="46"/>
      <c r="Y122" s="208"/>
      <c r="Z122" s="168"/>
      <c r="AA122" s="146"/>
      <c r="AB122" s="46"/>
      <c r="AC122" s="46"/>
      <c r="AD122" s="46"/>
      <c r="AE122" s="208"/>
      <c r="AF122" s="168"/>
      <c r="AG122" s="146"/>
      <c r="AH122" s="46"/>
      <c r="AI122" s="46"/>
      <c r="AJ122" s="46"/>
      <c r="AK122" s="208"/>
      <c r="AL122" s="168"/>
      <c r="AM122" s="146"/>
      <c r="AN122" s="46"/>
      <c r="AO122" s="46"/>
      <c r="AP122" s="46"/>
      <c r="AQ122" s="208"/>
      <c r="AR122" s="168"/>
      <c r="AS122" s="146"/>
      <c r="AT122" s="46"/>
      <c r="AU122" s="46"/>
      <c r="AV122" s="46"/>
      <c r="AW122" s="208"/>
      <c r="AX122" s="168"/>
      <c r="AY122" s="146"/>
      <c r="AZ122" s="46"/>
      <c r="BA122" s="46"/>
      <c r="BB122" s="46"/>
      <c r="BC122" s="208"/>
      <c r="BD122" s="168"/>
      <c r="BE122" s="146"/>
      <c r="BF122" s="46"/>
      <c r="BG122" s="46"/>
      <c r="BH122" s="46"/>
      <c r="BI122" s="208"/>
    </row>
    <row r="123" spans="1:61" ht="12.75" customHeight="1" x14ac:dyDescent="0.2">
      <c r="A123" s="94" t="s">
        <v>9</v>
      </c>
      <c r="B123" s="24">
        <v>3.7862447224860482E-3</v>
      </c>
      <c r="C123" s="139"/>
      <c r="D123" s="24"/>
      <c r="E123" s="24"/>
      <c r="F123" s="24"/>
      <c r="G123" s="208"/>
      <c r="H123" s="24"/>
      <c r="I123" s="24"/>
      <c r="J123" s="24"/>
      <c r="K123" s="24"/>
      <c r="L123" s="24"/>
      <c r="M123" s="208"/>
      <c r="N123" s="162"/>
      <c r="O123" s="139"/>
      <c r="P123" s="24"/>
      <c r="Q123" s="24"/>
      <c r="R123" s="24"/>
      <c r="S123" s="208"/>
      <c r="T123" s="162"/>
      <c r="U123" s="139"/>
      <c r="V123" s="24"/>
      <c r="W123" s="24"/>
      <c r="X123" s="24"/>
      <c r="Y123" s="208"/>
      <c r="Z123" s="162"/>
      <c r="AA123" s="139"/>
      <c r="AB123" s="24"/>
      <c r="AC123" s="24"/>
      <c r="AD123" s="24"/>
      <c r="AE123" s="208"/>
      <c r="AF123" s="162"/>
      <c r="AG123" s="139"/>
      <c r="AH123" s="24"/>
      <c r="AI123" s="24"/>
      <c r="AJ123" s="24"/>
      <c r="AK123" s="208"/>
      <c r="AL123" s="162"/>
      <c r="AM123" s="139"/>
      <c r="AN123" s="24"/>
      <c r="AO123" s="24"/>
      <c r="AP123" s="24"/>
      <c r="AQ123" s="208"/>
      <c r="AR123" s="162"/>
      <c r="AS123" s="139"/>
      <c r="AT123" s="24"/>
      <c r="AU123" s="24"/>
      <c r="AV123" s="24"/>
      <c r="AW123" s="208"/>
      <c r="AX123" s="162"/>
      <c r="AY123" s="139"/>
      <c r="AZ123" s="24"/>
      <c r="BA123" s="24"/>
      <c r="BB123" s="24"/>
      <c r="BC123" s="208"/>
      <c r="BD123" s="162"/>
      <c r="BE123" s="139"/>
      <c r="BF123" s="24"/>
      <c r="BG123" s="24"/>
      <c r="BH123" s="24"/>
      <c r="BI123" s="208"/>
    </row>
    <row r="124" spans="1:61" ht="12.75" customHeight="1" x14ac:dyDescent="0.2">
      <c r="A124" s="95" t="s">
        <v>10</v>
      </c>
      <c r="B124" s="46">
        <v>1.0737823793063104E-3</v>
      </c>
      <c r="C124" s="146"/>
      <c r="D124" s="46"/>
      <c r="E124" s="46"/>
      <c r="F124" s="46"/>
      <c r="G124" s="208"/>
      <c r="H124" s="46"/>
      <c r="I124" s="46"/>
      <c r="J124" s="46"/>
      <c r="K124" s="46"/>
      <c r="L124" s="46"/>
      <c r="M124" s="208"/>
      <c r="N124" s="168"/>
      <c r="O124" s="146"/>
      <c r="P124" s="46"/>
      <c r="Q124" s="46"/>
      <c r="R124" s="46"/>
      <c r="S124" s="208"/>
      <c r="T124" s="168"/>
      <c r="U124" s="146"/>
      <c r="V124" s="46"/>
      <c r="W124" s="46"/>
      <c r="X124" s="46"/>
      <c r="Y124" s="208"/>
      <c r="Z124" s="168"/>
      <c r="AA124" s="146"/>
      <c r="AB124" s="46"/>
      <c r="AC124" s="46"/>
      <c r="AD124" s="46"/>
      <c r="AE124" s="208"/>
      <c r="AF124" s="168"/>
      <c r="AG124" s="146"/>
      <c r="AH124" s="46"/>
      <c r="AI124" s="46"/>
      <c r="AJ124" s="46"/>
      <c r="AK124" s="208"/>
      <c r="AL124" s="168"/>
      <c r="AM124" s="146"/>
      <c r="AN124" s="46"/>
      <c r="AO124" s="46"/>
      <c r="AP124" s="46"/>
      <c r="AQ124" s="208"/>
      <c r="AR124" s="168"/>
      <c r="AS124" s="146"/>
      <c r="AT124" s="46"/>
      <c r="AU124" s="46"/>
      <c r="AV124" s="46"/>
      <c r="AW124" s="208"/>
      <c r="AX124" s="168"/>
      <c r="AY124" s="146"/>
      <c r="AZ124" s="46"/>
      <c r="BA124" s="46"/>
      <c r="BB124" s="46"/>
      <c r="BC124" s="208"/>
      <c r="BD124" s="168"/>
      <c r="BE124" s="146"/>
      <c r="BF124" s="46"/>
      <c r="BG124" s="46"/>
      <c r="BH124" s="46"/>
      <c r="BI124" s="208"/>
    </row>
    <row r="125" spans="1:61" ht="12.75" customHeight="1" x14ac:dyDescent="0.2">
      <c r="A125" s="94" t="s">
        <v>11</v>
      </c>
      <c r="B125" s="24">
        <v>1.6976532518685253E-3</v>
      </c>
      <c r="C125" s="139"/>
      <c r="D125" s="24"/>
      <c r="E125" s="24"/>
      <c r="F125" s="24"/>
      <c r="G125" s="208"/>
      <c r="H125" s="24"/>
      <c r="I125" s="24"/>
      <c r="J125" s="24"/>
      <c r="K125" s="24"/>
      <c r="L125" s="24"/>
      <c r="M125" s="208"/>
      <c r="N125" s="162"/>
      <c r="O125" s="139"/>
      <c r="P125" s="24"/>
      <c r="Q125" s="24"/>
      <c r="R125" s="24"/>
      <c r="S125" s="208"/>
      <c r="T125" s="162"/>
      <c r="U125" s="139"/>
      <c r="V125" s="24"/>
      <c r="W125" s="24"/>
      <c r="X125" s="24"/>
      <c r="Y125" s="208"/>
      <c r="Z125" s="162"/>
      <c r="AA125" s="139"/>
      <c r="AB125" s="24"/>
      <c r="AC125" s="24"/>
      <c r="AD125" s="24"/>
      <c r="AE125" s="208"/>
      <c r="AF125" s="162"/>
      <c r="AG125" s="139"/>
      <c r="AH125" s="24"/>
      <c r="AI125" s="24"/>
      <c r="AJ125" s="24"/>
      <c r="AK125" s="208"/>
      <c r="AL125" s="162"/>
      <c r="AM125" s="139"/>
      <c r="AN125" s="24"/>
      <c r="AO125" s="24"/>
      <c r="AP125" s="24"/>
      <c r="AQ125" s="208"/>
      <c r="AR125" s="162"/>
      <c r="AS125" s="139"/>
      <c r="AT125" s="24"/>
      <c r="AU125" s="24"/>
      <c r="AV125" s="24"/>
      <c r="AW125" s="208"/>
      <c r="AX125" s="162"/>
      <c r="AY125" s="139"/>
      <c r="AZ125" s="24"/>
      <c r="BA125" s="24"/>
      <c r="BB125" s="24"/>
      <c r="BC125" s="208"/>
      <c r="BD125" s="162"/>
      <c r="BE125" s="139"/>
      <c r="BF125" s="24"/>
      <c r="BG125" s="24"/>
      <c r="BH125" s="24"/>
      <c r="BI125" s="208"/>
    </row>
    <row r="126" spans="1:61" ht="12.75" customHeight="1" x14ac:dyDescent="0.2">
      <c r="A126" s="96" t="s">
        <v>12</v>
      </c>
      <c r="B126" s="16">
        <v>4.3018889386777092E-8</v>
      </c>
      <c r="C126" s="139"/>
      <c r="D126" s="24"/>
      <c r="E126" s="24"/>
      <c r="F126" s="24"/>
      <c r="G126" s="208"/>
      <c r="H126" s="24"/>
      <c r="I126" s="24"/>
      <c r="J126" s="24"/>
      <c r="K126" s="24"/>
      <c r="L126" s="24"/>
      <c r="M126" s="208"/>
      <c r="N126" s="162"/>
      <c r="O126" s="139"/>
      <c r="P126" s="24"/>
      <c r="Q126" s="24"/>
      <c r="R126" s="24"/>
      <c r="S126" s="208"/>
      <c r="T126" s="162"/>
      <c r="U126" s="139"/>
      <c r="V126" s="24"/>
      <c r="W126" s="24"/>
      <c r="X126" s="24"/>
      <c r="Y126" s="208"/>
      <c r="Z126" s="162"/>
      <c r="AA126" s="139"/>
      <c r="AB126" s="24"/>
      <c r="AC126" s="24"/>
      <c r="AD126" s="24"/>
      <c r="AE126" s="208"/>
      <c r="AF126" s="162"/>
      <c r="AG126" s="139"/>
      <c r="AH126" s="24"/>
      <c r="AI126" s="24"/>
      <c r="AJ126" s="24"/>
      <c r="AK126" s="208"/>
      <c r="AL126" s="162"/>
      <c r="AM126" s="139"/>
      <c r="AN126" s="24"/>
      <c r="AO126" s="24"/>
      <c r="AP126" s="24"/>
      <c r="AQ126" s="208"/>
      <c r="AR126" s="162"/>
      <c r="AS126" s="139"/>
      <c r="AT126" s="24"/>
      <c r="AU126" s="24"/>
      <c r="AV126" s="24"/>
      <c r="AW126" s="208"/>
      <c r="AX126" s="162"/>
      <c r="AY126" s="139"/>
      <c r="AZ126" s="24"/>
      <c r="BA126" s="24"/>
      <c r="BB126" s="24"/>
      <c r="BC126" s="208"/>
      <c r="BD126" s="162"/>
      <c r="BE126" s="139"/>
      <c r="BF126" s="24"/>
      <c r="BG126" s="24"/>
      <c r="BH126" s="24"/>
      <c r="BI126" s="208"/>
    </row>
    <row r="127" spans="1:61" ht="12.75" customHeight="1" x14ac:dyDescent="0.2">
      <c r="A127" s="94" t="s">
        <v>13</v>
      </c>
      <c r="B127" s="24">
        <v>1.4735539132422712E-4</v>
      </c>
      <c r="C127" s="139"/>
      <c r="D127" s="24"/>
      <c r="E127" s="24"/>
      <c r="F127" s="24"/>
      <c r="G127" s="208"/>
      <c r="H127" s="24"/>
      <c r="I127" s="24"/>
      <c r="J127" s="24"/>
      <c r="K127" s="24"/>
      <c r="L127" s="24"/>
      <c r="M127" s="208"/>
      <c r="N127" s="162"/>
      <c r="O127" s="139"/>
      <c r="P127" s="24"/>
      <c r="Q127" s="24"/>
      <c r="R127" s="24"/>
      <c r="S127" s="208"/>
      <c r="T127" s="162"/>
      <c r="U127" s="139"/>
      <c r="V127" s="24"/>
      <c r="W127" s="24"/>
      <c r="X127" s="24"/>
      <c r="Y127" s="208"/>
      <c r="Z127" s="162"/>
      <c r="AA127" s="139"/>
      <c r="AB127" s="24"/>
      <c r="AC127" s="24"/>
      <c r="AD127" s="24"/>
      <c r="AE127" s="208"/>
      <c r="AF127" s="162"/>
      <c r="AG127" s="139"/>
      <c r="AH127" s="24"/>
      <c r="AI127" s="24"/>
      <c r="AJ127" s="24"/>
      <c r="AK127" s="208"/>
      <c r="AL127" s="162"/>
      <c r="AM127" s="139"/>
      <c r="AN127" s="24"/>
      <c r="AO127" s="24"/>
      <c r="AP127" s="24"/>
      <c r="AQ127" s="208"/>
      <c r="AR127" s="162"/>
      <c r="AS127" s="139"/>
      <c r="AT127" s="24"/>
      <c r="AU127" s="24"/>
      <c r="AV127" s="24"/>
      <c r="AW127" s="208"/>
      <c r="AX127" s="162"/>
      <c r="AY127" s="139"/>
      <c r="AZ127" s="24"/>
      <c r="BA127" s="24"/>
      <c r="BB127" s="24"/>
      <c r="BC127" s="208"/>
      <c r="BD127" s="162"/>
      <c r="BE127" s="139"/>
      <c r="BF127" s="24"/>
      <c r="BG127" s="24"/>
      <c r="BH127" s="24"/>
      <c r="BI127" s="208"/>
    </row>
    <row r="128" spans="1:61" ht="12.75" customHeight="1" x14ac:dyDescent="0.2">
      <c r="A128" s="95" t="s">
        <v>35</v>
      </c>
      <c r="B128" s="47">
        <v>1.9949949601140622E-6</v>
      </c>
      <c r="C128" s="146"/>
      <c r="D128" s="46"/>
      <c r="E128" s="46"/>
      <c r="F128" s="46"/>
      <c r="G128" s="208"/>
      <c r="H128" s="46"/>
      <c r="I128" s="46"/>
      <c r="J128" s="46"/>
      <c r="K128" s="46"/>
      <c r="L128" s="46"/>
      <c r="M128" s="208"/>
      <c r="N128" s="168"/>
      <c r="O128" s="146"/>
      <c r="P128" s="46"/>
      <c r="Q128" s="46"/>
      <c r="R128" s="46"/>
      <c r="S128" s="208"/>
      <c r="T128" s="168"/>
      <c r="U128" s="146"/>
      <c r="V128" s="46"/>
      <c r="W128" s="46"/>
      <c r="X128" s="46"/>
      <c r="Y128" s="208"/>
      <c r="Z128" s="168"/>
      <c r="AA128" s="146"/>
      <c r="AB128" s="46"/>
      <c r="AC128" s="46"/>
      <c r="AD128" s="46"/>
      <c r="AE128" s="208"/>
      <c r="AF128" s="168"/>
      <c r="AG128" s="146"/>
      <c r="AH128" s="46"/>
      <c r="AI128" s="46"/>
      <c r="AJ128" s="46"/>
      <c r="AK128" s="208"/>
      <c r="AL128" s="168"/>
      <c r="AM128" s="146"/>
      <c r="AN128" s="46"/>
      <c r="AO128" s="46"/>
      <c r="AP128" s="46"/>
      <c r="AQ128" s="208"/>
      <c r="AR128" s="168"/>
      <c r="AS128" s="146"/>
      <c r="AT128" s="46"/>
      <c r="AU128" s="46"/>
      <c r="AV128" s="46"/>
      <c r="AW128" s="208"/>
      <c r="AX128" s="168"/>
      <c r="AY128" s="146"/>
      <c r="AZ128" s="46"/>
      <c r="BA128" s="46"/>
      <c r="BB128" s="46"/>
      <c r="BC128" s="208"/>
      <c r="BD128" s="168"/>
      <c r="BE128" s="146"/>
      <c r="BF128" s="46"/>
      <c r="BG128" s="46"/>
      <c r="BH128" s="46"/>
      <c r="BI128" s="208"/>
    </row>
    <row r="129" spans="1:61" ht="12.75" customHeight="1" x14ac:dyDescent="0.2">
      <c r="A129" s="94" t="s">
        <v>14</v>
      </c>
      <c r="B129" s="24">
        <v>4.3119469577989814E-4</v>
      </c>
      <c r="C129" s="139"/>
      <c r="D129" s="24"/>
      <c r="E129" s="24"/>
      <c r="F129" s="24"/>
      <c r="G129" s="208"/>
      <c r="H129" s="24"/>
      <c r="I129" s="24"/>
      <c r="J129" s="24"/>
      <c r="K129" s="24"/>
      <c r="L129" s="24"/>
      <c r="M129" s="208"/>
      <c r="N129" s="162"/>
      <c r="O129" s="139"/>
      <c r="P129" s="24"/>
      <c r="Q129" s="24"/>
      <c r="R129" s="24"/>
      <c r="S129" s="208"/>
      <c r="T129" s="162"/>
      <c r="U129" s="139"/>
      <c r="V129" s="24"/>
      <c r="W129" s="24"/>
      <c r="X129" s="24"/>
      <c r="Y129" s="208"/>
      <c r="Z129" s="162"/>
      <c r="AA129" s="139"/>
      <c r="AB129" s="24"/>
      <c r="AC129" s="24"/>
      <c r="AD129" s="24"/>
      <c r="AE129" s="208"/>
      <c r="AF129" s="162"/>
      <c r="AG129" s="139"/>
      <c r="AH129" s="24"/>
      <c r="AI129" s="24"/>
      <c r="AJ129" s="24"/>
      <c r="AK129" s="208"/>
      <c r="AL129" s="162"/>
      <c r="AM129" s="139"/>
      <c r="AN129" s="24"/>
      <c r="AO129" s="24"/>
      <c r="AP129" s="24"/>
      <c r="AQ129" s="208"/>
      <c r="AR129" s="162"/>
      <c r="AS129" s="139"/>
      <c r="AT129" s="24"/>
      <c r="AU129" s="24"/>
      <c r="AV129" s="24"/>
      <c r="AW129" s="208"/>
      <c r="AX129" s="162"/>
      <c r="AY129" s="139"/>
      <c r="AZ129" s="24"/>
      <c r="BA129" s="24"/>
      <c r="BB129" s="24"/>
      <c r="BC129" s="208"/>
      <c r="BD129" s="162"/>
      <c r="BE129" s="139"/>
      <c r="BF129" s="24"/>
      <c r="BG129" s="24"/>
      <c r="BH129" s="24"/>
      <c r="BI129" s="208"/>
    </row>
    <row r="130" spans="1:61" ht="12.75" customHeight="1" x14ac:dyDescent="0.2">
      <c r="A130" s="94" t="s">
        <v>15</v>
      </c>
      <c r="B130" s="24">
        <v>1.0434670693467704E-4</v>
      </c>
      <c r="C130" s="139"/>
      <c r="D130" s="24"/>
      <c r="E130" s="24"/>
      <c r="F130" s="24"/>
      <c r="G130" s="208"/>
      <c r="H130" s="24"/>
      <c r="I130" s="24"/>
      <c r="J130" s="24"/>
      <c r="K130" s="24"/>
      <c r="L130" s="24"/>
      <c r="M130" s="208"/>
      <c r="N130" s="162"/>
      <c r="O130" s="139"/>
      <c r="P130" s="24"/>
      <c r="Q130" s="24"/>
      <c r="R130" s="24"/>
      <c r="S130" s="208"/>
      <c r="T130" s="162"/>
      <c r="U130" s="139"/>
      <c r="V130" s="24"/>
      <c r="W130" s="24"/>
      <c r="X130" s="24"/>
      <c r="Y130" s="208"/>
      <c r="Z130" s="162"/>
      <c r="AA130" s="139"/>
      <c r="AB130" s="24"/>
      <c r="AC130" s="24"/>
      <c r="AD130" s="24"/>
      <c r="AE130" s="208"/>
      <c r="AF130" s="162"/>
      <c r="AG130" s="139"/>
      <c r="AH130" s="24"/>
      <c r="AI130" s="24"/>
      <c r="AJ130" s="24"/>
      <c r="AK130" s="208"/>
      <c r="AL130" s="162"/>
      <c r="AM130" s="139"/>
      <c r="AN130" s="24"/>
      <c r="AO130" s="24"/>
      <c r="AP130" s="24"/>
      <c r="AQ130" s="208"/>
      <c r="AR130" s="162"/>
      <c r="AS130" s="139"/>
      <c r="AT130" s="24"/>
      <c r="AU130" s="24"/>
      <c r="AV130" s="24"/>
      <c r="AW130" s="208"/>
      <c r="AX130" s="162"/>
      <c r="AY130" s="139"/>
      <c r="AZ130" s="24"/>
      <c r="BA130" s="24"/>
      <c r="BB130" s="24"/>
      <c r="BC130" s="208"/>
      <c r="BD130" s="162"/>
      <c r="BE130" s="139"/>
      <c r="BF130" s="24"/>
      <c r="BG130" s="24"/>
      <c r="BH130" s="24"/>
      <c r="BI130" s="208"/>
    </row>
    <row r="131" spans="1:61" ht="12.75" customHeight="1" x14ac:dyDescent="0.2">
      <c r="A131" s="95" t="s">
        <v>16</v>
      </c>
      <c r="B131" s="47">
        <v>2.9538671747284203E-6</v>
      </c>
      <c r="C131" s="146"/>
      <c r="D131" s="46"/>
      <c r="E131" s="46"/>
      <c r="F131" s="46"/>
      <c r="G131" s="208"/>
      <c r="H131" s="46"/>
      <c r="I131" s="46"/>
      <c r="J131" s="46"/>
      <c r="K131" s="46"/>
      <c r="L131" s="46"/>
      <c r="M131" s="208"/>
      <c r="N131" s="168"/>
      <c r="O131" s="146"/>
      <c r="P131" s="46"/>
      <c r="Q131" s="46"/>
      <c r="R131" s="46"/>
      <c r="S131" s="208"/>
      <c r="T131" s="168"/>
      <c r="U131" s="146"/>
      <c r="V131" s="46"/>
      <c r="W131" s="46"/>
      <c r="X131" s="46"/>
      <c r="Y131" s="208"/>
      <c r="Z131" s="168"/>
      <c r="AA131" s="146"/>
      <c r="AB131" s="46"/>
      <c r="AC131" s="46"/>
      <c r="AD131" s="46"/>
      <c r="AE131" s="208"/>
      <c r="AF131" s="168"/>
      <c r="AG131" s="146"/>
      <c r="AH131" s="46"/>
      <c r="AI131" s="46"/>
      <c r="AJ131" s="46"/>
      <c r="AK131" s="208"/>
      <c r="AL131" s="168"/>
      <c r="AM131" s="146"/>
      <c r="AN131" s="46"/>
      <c r="AO131" s="46"/>
      <c r="AP131" s="46"/>
      <c r="AQ131" s="208"/>
      <c r="AR131" s="168"/>
      <c r="AS131" s="146"/>
      <c r="AT131" s="46"/>
      <c r="AU131" s="46"/>
      <c r="AV131" s="46"/>
      <c r="AW131" s="208"/>
      <c r="AX131" s="168"/>
      <c r="AY131" s="146"/>
      <c r="AZ131" s="46"/>
      <c r="BA131" s="46"/>
      <c r="BB131" s="46"/>
      <c r="BC131" s="208"/>
      <c r="BD131" s="168"/>
      <c r="BE131" s="146"/>
      <c r="BF131" s="46"/>
      <c r="BG131" s="46"/>
      <c r="BH131" s="46"/>
      <c r="BI131" s="208"/>
    </row>
    <row r="132" spans="1:61" ht="12.75" customHeight="1" x14ac:dyDescent="0.2">
      <c r="A132" s="94" t="s">
        <v>17</v>
      </c>
      <c r="B132" s="24">
        <v>2.5879236848714475E-4</v>
      </c>
      <c r="C132" s="139"/>
      <c r="D132" s="24"/>
      <c r="E132" s="24"/>
      <c r="F132" s="24"/>
      <c r="G132" s="208"/>
      <c r="H132" s="24"/>
      <c r="I132" s="24"/>
      <c r="J132" s="24"/>
      <c r="K132" s="24"/>
      <c r="L132" s="24"/>
      <c r="M132" s="208"/>
      <c r="N132" s="162"/>
      <c r="O132" s="139"/>
      <c r="P132" s="24"/>
      <c r="Q132" s="24"/>
      <c r="R132" s="24"/>
      <c r="S132" s="208"/>
      <c r="T132" s="162"/>
      <c r="U132" s="139"/>
      <c r="V132" s="24"/>
      <c r="W132" s="24"/>
      <c r="X132" s="24"/>
      <c r="Y132" s="208"/>
      <c r="Z132" s="162"/>
      <c r="AA132" s="139"/>
      <c r="AB132" s="24"/>
      <c r="AC132" s="24"/>
      <c r="AD132" s="24"/>
      <c r="AE132" s="208"/>
      <c r="AF132" s="162"/>
      <c r="AG132" s="139"/>
      <c r="AH132" s="24"/>
      <c r="AI132" s="24"/>
      <c r="AJ132" s="24"/>
      <c r="AK132" s="208"/>
      <c r="AL132" s="162"/>
      <c r="AM132" s="139"/>
      <c r="AN132" s="24"/>
      <c r="AO132" s="24"/>
      <c r="AP132" s="24"/>
      <c r="AQ132" s="208"/>
      <c r="AR132" s="162"/>
      <c r="AS132" s="139"/>
      <c r="AT132" s="24"/>
      <c r="AU132" s="24"/>
      <c r="AV132" s="24"/>
      <c r="AW132" s="208"/>
      <c r="AX132" s="162"/>
      <c r="AY132" s="139"/>
      <c r="AZ132" s="24"/>
      <c r="BA132" s="24"/>
      <c r="BB132" s="24"/>
      <c r="BC132" s="208"/>
      <c r="BD132" s="162"/>
      <c r="BE132" s="139"/>
      <c r="BF132" s="24"/>
      <c r="BG132" s="24"/>
      <c r="BH132" s="24"/>
      <c r="BI132" s="208"/>
    </row>
    <row r="133" spans="1:61" ht="12.75" customHeight="1" x14ac:dyDescent="0.2">
      <c r="A133" s="95" t="s">
        <v>18</v>
      </c>
      <c r="B133" s="229">
        <v>8.5004570246394228E-6</v>
      </c>
      <c r="C133" s="146"/>
      <c r="D133" s="46"/>
      <c r="E133" s="46"/>
      <c r="F133" s="46"/>
      <c r="G133" s="208"/>
      <c r="H133" s="46"/>
      <c r="I133" s="46"/>
      <c r="J133" s="46"/>
      <c r="K133" s="46"/>
      <c r="L133" s="46"/>
      <c r="M133" s="208"/>
      <c r="N133" s="168"/>
      <c r="O133" s="146"/>
      <c r="P133" s="46"/>
      <c r="Q133" s="46"/>
      <c r="R133" s="46"/>
      <c r="S133" s="208"/>
      <c r="T133" s="168"/>
      <c r="U133" s="146"/>
      <c r="V133" s="46"/>
      <c r="W133" s="46"/>
      <c r="X133" s="46"/>
      <c r="Y133" s="208"/>
      <c r="Z133" s="168"/>
      <c r="AA133" s="146"/>
      <c r="AB133" s="46"/>
      <c r="AC133" s="46"/>
      <c r="AD133" s="46"/>
      <c r="AE133" s="208"/>
      <c r="AF133" s="168"/>
      <c r="AG133" s="146"/>
      <c r="AH133" s="46"/>
      <c r="AI133" s="46"/>
      <c r="AJ133" s="46"/>
      <c r="AK133" s="208"/>
      <c r="AL133" s="168"/>
      <c r="AM133" s="146"/>
      <c r="AN133" s="46"/>
      <c r="AO133" s="46"/>
      <c r="AP133" s="46"/>
      <c r="AQ133" s="208"/>
      <c r="AR133" s="168"/>
      <c r="AS133" s="146"/>
      <c r="AT133" s="46"/>
      <c r="AU133" s="46"/>
      <c r="AV133" s="46"/>
      <c r="AW133" s="208"/>
      <c r="AX133" s="168"/>
      <c r="AY133" s="146"/>
      <c r="AZ133" s="46"/>
      <c r="BA133" s="46"/>
      <c r="BB133" s="46"/>
      <c r="BC133" s="208"/>
      <c r="BD133" s="168"/>
      <c r="BE133" s="146"/>
      <c r="BF133" s="46"/>
      <c r="BG133" s="46"/>
      <c r="BH133" s="46"/>
      <c r="BI133" s="208"/>
    </row>
    <row r="134" spans="1:61" ht="12.75" customHeight="1" x14ac:dyDescent="0.2">
      <c r="A134" s="94" t="s">
        <v>19</v>
      </c>
      <c r="B134" s="16">
        <v>5.4355404794201621E-6</v>
      </c>
      <c r="C134" s="139"/>
      <c r="D134" s="24"/>
      <c r="E134" s="24"/>
      <c r="F134" s="24"/>
      <c r="G134" s="208"/>
      <c r="H134" s="24"/>
      <c r="I134" s="24"/>
      <c r="J134" s="24"/>
      <c r="K134" s="24"/>
      <c r="L134" s="24"/>
      <c r="M134" s="208"/>
      <c r="N134" s="162"/>
      <c r="O134" s="139"/>
      <c r="P134" s="24"/>
      <c r="Q134" s="24"/>
      <c r="R134" s="24"/>
      <c r="S134" s="208"/>
      <c r="T134" s="162"/>
      <c r="U134" s="139"/>
      <c r="V134" s="24"/>
      <c r="W134" s="24"/>
      <c r="X134" s="24"/>
      <c r="Y134" s="208"/>
      <c r="Z134" s="162"/>
      <c r="AA134" s="139"/>
      <c r="AB134" s="24"/>
      <c r="AC134" s="24"/>
      <c r="AD134" s="24"/>
      <c r="AE134" s="208"/>
      <c r="AF134" s="162"/>
      <c r="AG134" s="139"/>
      <c r="AH134" s="24"/>
      <c r="AI134" s="24"/>
      <c r="AJ134" s="24"/>
      <c r="AK134" s="208"/>
      <c r="AL134" s="162"/>
      <c r="AM134" s="139"/>
      <c r="AN134" s="24"/>
      <c r="AO134" s="24"/>
      <c r="AP134" s="24"/>
      <c r="AQ134" s="208"/>
      <c r="AR134" s="162"/>
      <c r="AS134" s="139"/>
      <c r="AT134" s="24"/>
      <c r="AU134" s="24"/>
      <c r="AV134" s="24"/>
      <c r="AW134" s="208"/>
      <c r="AX134" s="162"/>
      <c r="AY134" s="139"/>
      <c r="AZ134" s="24"/>
      <c r="BA134" s="24"/>
      <c r="BB134" s="24"/>
      <c r="BC134" s="208"/>
      <c r="BD134" s="162"/>
      <c r="BE134" s="139"/>
      <c r="BF134" s="24"/>
      <c r="BG134" s="24"/>
      <c r="BH134" s="24"/>
      <c r="BI134" s="208"/>
    </row>
    <row r="135" spans="1:61" ht="12.75" customHeight="1" x14ac:dyDescent="0.2">
      <c r="A135" s="95" t="s">
        <v>20</v>
      </c>
      <c r="B135" s="47">
        <v>8.3585074417944447E-8</v>
      </c>
      <c r="C135" s="146"/>
      <c r="D135" s="46"/>
      <c r="E135" s="46"/>
      <c r="F135" s="46"/>
      <c r="G135" s="208"/>
      <c r="H135" s="46"/>
      <c r="I135" s="46"/>
      <c r="J135" s="46"/>
      <c r="K135" s="46"/>
      <c r="L135" s="46"/>
      <c r="M135" s="208"/>
      <c r="N135" s="168"/>
      <c r="O135" s="146"/>
      <c r="P135" s="46"/>
      <c r="Q135" s="46"/>
      <c r="R135" s="46"/>
      <c r="S135" s="208"/>
      <c r="T135" s="168"/>
      <c r="U135" s="146"/>
      <c r="V135" s="46"/>
      <c r="W135" s="46"/>
      <c r="X135" s="46"/>
      <c r="Y135" s="208"/>
      <c r="Z135" s="168"/>
      <c r="AA135" s="146"/>
      <c r="AB135" s="46"/>
      <c r="AC135" s="46"/>
      <c r="AD135" s="46"/>
      <c r="AE135" s="208"/>
      <c r="AF135" s="168"/>
      <c r="AG135" s="146"/>
      <c r="AH135" s="46"/>
      <c r="AI135" s="46"/>
      <c r="AJ135" s="46"/>
      <c r="AK135" s="208"/>
      <c r="AL135" s="168"/>
      <c r="AM135" s="146"/>
      <c r="AN135" s="46"/>
      <c r="AO135" s="46"/>
      <c r="AP135" s="46"/>
      <c r="AQ135" s="208"/>
      <c r="AR135" s="168"/>
      <c r="AS135" s="146"/>
      <c r="AT135" s="46"/>
      <c r="AU135" s="46"/>
      <c r="AV135" s="46"/>
      <c r="AW135" s="208"/>
      <c r="AX135" s="168"/>
      <c r="AY135" s="146"/>
      <c r="AZ135" s="46"/>
      <c r="BA135" s="46"/>
      <c r="BB135" s="46"/>
      <c r="BC135" s="208"/>
      <c r="BD135" s="168"/>
      <c r="BE135" s="146"/>
      <c r="BF135" s="46"/>
      <c r="BG135" s="46"/>
      <c r="BH135" s="46"/>
      <c r="BI135" s="208"/>
    </row>
    <row r="136" spans="1:61" ht="12.75" customHeight="1" x14ac:dyDescent="0.2">
      <c r="A136" s="94" t="s">
        <v>21</v>
      </c>
      <c r="B136" s="16">
        <v>1.009085059689833E-8</v>
      </c>
      <c r="C136" s="139"/>
      <c r="D136" s="24"/>
      <c r="E136" s="24"/>
      <c r="F136" s="24"/>
      <c r="G136" s="208"/>
      <c r="H136" s="24"/>
      <c r="I136" s="24"/>
      <c r="J136" s="24"/>
      <c r="K136" s="24"/>
      <c r="L136" s="24"/>
      <c r="M136" s="208"/>
      <c r="N136" s="162"/>
      <c r="O136" s="139"/>
      <c r="P136" s="24"/>
      <c r="Q136" s="24"/>
      <c r="R136" s="24"/>
      <c r="S136" s="208"/>
      <c r="T136" s="162"/>
      <c r="U136" s="139"/>
      <c r="V136" s="24"/>
      <c r="W136" s="24"/>
      <c r="X136" s="24"/>
      <c r="Y136" s="208"/>
      <c r="Z136" s="162"/>
      <c r="AA136" s="139"/>
      <c r="AB136" s="24"/>
      <c r="AC136" s="24"/>
      <c r="AD136" s="24"/>
      <c r="AE136" s="208"/>
      <c r="AF136" s="162"/>
      <c r="AG136" s="139"/>
      <c r="AH136" s="24"/>
      <c r="AI136" s="24"/>
      <c r="AJ136" s="24"/>
      <c r="AK136" s="208"/>
      <c r="AL136" s="162"/>
      <c r="AM136" s="139"/>
      <c r="AN136" s="24"/>
      <c r="AO136" s="24"/>
      <c r="AP136" s="24"/>
      <c r="AQ136" s="208"/>
      <c r="AR136" s="162"/>
      <c r="AS136" s="139"/>
      <c r="AT136" s="24"/>
      <c r="AU136" s="24"/>
      <c r="AV136" s="24"/>
      <c r="AW136" s="208"/>
      <c r="AX136" s="162"/>
      <c r="AY136" s="139"/>
      <c r="AZ136" s="24"/>
      <c r="BA136" s="24"/>
      <c r="BB136" s="24"/>
      <c r="BC136" s="208"/>
      <c r="BD136" s="162"/>
      <c r="BE136" s="139"/>
      <c r="BF136" s="24"/>
      <c r="BG136" s="24"/>
      <c r="BH136" s="24"/>
      <c r="BI136" s="208"/>
    </row>
    <row r="137" spans="1:61" ht="12.75" customHeight="1" x14ac:dyDescent="0.2">
      <c r="A137" s="96" t="s">
        <v>36</v>
      </c>
      <c r="B137" s="16">
        <v>0</v>
      </c>
      <c r="C137" s="139"/>
      <c r="D137" s="24"/>
      <c r="E137" s="24"/>
      <c r="F137" s="24"/>
      <c r="G137" s="208"/>
      <c r="H137" s="24"/>
      <c r="I137" s="24"/>
      <c r="J137" s="24"/>
      <c r="K137" s="24"/>
      <c r="L137" s="24"/>
      <c r="M137" s="208"/>
      <c r="N137" s="162"/>
      <c r="O137" s="139"/>
      <c r="P137" s="24"/>
      <c r="Q137" s="24"/>
      <c r="R137" s="24"/>
      <c r="S137" s="208"/>
      <c r="T137" s="162"/>
      <c r="U137" s="139"/>
      <c r="V137" s="24"/>
      <c r="W137" s="24"/>
      <c r="X137" s="24"/>
      <c r="Y137" s="208"/>
      <c r="Z137" s="162"/>
      <c r="AA137" s="139"/>
      <c r="AB137" s="24"/>
      <c r="AC137" s="24"/>
      <c r="AD137" s="24"/>
      <c r="AE137" s="208"/>
      <c r="AF137" s="162"/>
      <c r="AG137" s="139"/>
      <c r="AH137" s="24"/>
      <c r="AI137" s="24"/>
      <c r="AJ137" s="24"/>
      <c r="AK137" s="208"/>
      <c r="AL137" s="162"/>
      <c r="AM137" s="139"/>
      <c r="AN137" s="24"/>
      <c r="AO137" s="24"/>
      <c r="AP137" s="24"/>
      <c r="AQ137" s="208"/>
      <c r="AR137" s="162"/>
      <c r="AS137" s="139"/>
      <c r="AT137" s="24"/>
      <c r="AU137" s="24"/>
      <c r="AV137" s="24"/>
      <c r="AW137" s="208"/>
      <c r="AX137" s="162"/>
      <c r="AY137" s="139"/>
      <c r="AZ137" s="24"/>
      <c r="BA137" s="24"/>
      <c r="BB137" s="24"/>
      <c r="BC137" s="208"/>
      <c r="BD137" s="162"/>
      <c r="BE137" s="139"/>
      <c r="BF137" s="24"/>
      <c r="BG137" s="24"/>
      <c r="BH137" s="24"/>
      <c r="BI137" s="208"/>
    </row>
    <row r="138" spans="1:61" ht="12.75" customHeight="1" x14ac:dyDescent="0.2">
      <c r="A138" s="96" t="s">
        <v>83</v>
      </c>
      <c r="B138" s="16">
        <v>6.1298296257522104E-11</v>
      </c>
      <c r="C138" s="139"/>
      <c r="D138" s="24"/>
      <c r="E138" s="24"/>
      <c r="F138" s="24"/>
      <c r="G138" s="208"/>
      <c r="H138" s="24"/>
      <c r="I138" s="24"/>
      <c r="J138" s="24"/>
      <c r="K138" s="24"/>
      <c r="L138" s="24"/>
      <c r="M138" s="208"/>
      <c r="N138" s="162"/>
      <c r="O138" s="139"/>
      <c r="P138" s="24"/>
      <c r="Q138" s="24"/>
      <c r="R138" s="24"/>
      <c r="S138" s="208"/>
      <c r="T138" s="162"/>
      <c r="U138" s="139"/>
      <c r="V138" s="24"/>
      <c r="W138" s="24"/>
      <c r="X138" s="24"/>
      <c r="Y138" s="208"/>
      <c r="Z138" s="162"/>
      <c r="AA138" s="139"/>
      <c r="AB138" s="24"/>
      <c r="AC138" s="24"/>
      <c r="AD138" s="24"/>
      <c r="AE138" s="208"/>
      <c r="AF138" s="162"/>
      <c r="AG138" s="139"/>
      <c r="AH138" s="24"/>
      <c r="AI138" s="24"/>
      <c r="AJ138" s="24"/>
      <c r="AK138" s="208"/>
      <c r="AL138" s="162"/>
      <c r="AM138" s="139"/>
      <c r="AN138" s="24"/>
      <c r="AO138" s="24"/>
      <c r="AP138" s="24"/>
      <c r="AQ138" s="208"/>
      <c r="AR138" s="162"/>
      <c r="AS138" s="139"/>
      <c r="AT138" s="24"/>
      <c r="AU138" s="24"/>
      <c r="AV138" s="24"/>
      <c r="AW138" s="208"/>
      <c r="AX138" s="162"/>
      <c r="AY138" s="139"/>
      <c r="AZ138" s="24"/>
      <c r="BA138" s="24"/>
      <c r="BB138" s="24"/>
      <c r="BC138" s="208"/>
      <c r="BD138" s="162"/>
      <c r="BE138" s="139"/>
      <c r="BF138" s="24"/>
      <c r="BG138" s="24"/>
      <c r="BH138" s="24"/>
      <c r="BI138" s="208"/>
    </row>
    <row r="139" spans="1:61" ht="12.75" customHeight="1" x14ac:dyDescent="0.2">
      <c r="A139" s="95" t="s">
        <v>39</v>
      </c>
      <c r="B139" s="47">
        <v>9.0392777452215571E-12</v>
      </c>
      <c r="C139" s="146"/>
      <c r="D139" s="46"/>
      <c r="E139" s="46"/>
      <c r="F139" s="46"/>
      <c r="G139" s="208"/>
      <c r="H139" s="46"/>
      <c r="I139" s="46"/>
      <c r="J139" s="46"/>
      <c r="K139" s="46"/>
      <c r="L139" s="46"/>
      <c r="M139" s="208"/>
      <c r="N139" s="168"/>
      <c r="O139" s="146"/>
      <c r="P139" s="46"/>
      <c r="Q139" s="46"/>
      <c r="R139" s="46"/>
      <c r="S139" s="208"/>
      <c r="T139" s="168"/>
      <c r="U139" s="146"/>
      <c r="V139" s="46"/>
      <c r="W139" s="46"/>
      <c r="X139" s="46"/>
      <c r="Y139" s="208"/>
      <c r="Z139" s="168"/>
      <c r="AA139" s="146"/>
      <c r="AB139" s="46"/>
      <c r="AC139" s="46"/>
      <c r="AD139" s="46"/>
      <c r="AE139" s="208"/>
      <c r="AF139" s="168"/>
      <c r="AG139" s="146"/>
      <c r="AH139" s="46"/>
      <c r="AI139" s="46"/>
      <c r="AJ139" s="46"/>
      <c r="AK139" s="208"/>
      <c r="AL139" s="168"/>
      <c r="AM139" s="146"/>
      <c r="AN139" s="46"/>
      <c r="AO139" s="46"/>
      <c r="AP139" s="46"/>
      <c r="AQ139" s="208"/>
      <c r="AR139" s="168"/>
      <c r="AS139" s="146"/>
      <c r="AT139" s="46"/>
      <c r="AU139" s="46"/>
      <c r="AV139" s="46"/>
      <c r="AW139" s="208"/>
      <c r="AX139" s="168"/>
      <c r="AY139" s="146"/>
      <c r="AZ139" s="46"/>
      <c r="BA139" s="46"/>
      <c r="BB139" s="46"/>
      <c r="BC139" s="208"/>
      <c r="BD139" s="168"/>
      <c r="BE139" s="146"/>
      <c r="BF139" s="46"/>
      <c r="BG139" s="46"/>
      <c r="BH139" s="46"/>
      <c r="BI139" s="208"/>
    </row>
    <row r="140" spans="1:61" ht="12.75" customHeight="1" x14ac:dyDescent="0.2">
      <c r="A140" s="94" t="s">
        <v>37</v>
      </c>
      <c r="B140" s="16">
        <v>6.0718917275882001E-11</v>
      </c>
      <c r="C140" s="139"/>
      <c r="D140" s="24"/>
      <c r="E140" s="24"/>
      <c r="F140" s="24"/>
      <c r="G140" s="208"/>
      <c r="H140" s="24"/>
      <c r="I140" s="24"/>
      <c r="J140" s="24"/>
      <c r="K140" s="24"/>
      <c r="L140" s="24"/>
      <c r="M140" s="208"/>
      <c r="N140" s="162"/>
      <c r="O140" s="139"/>
      <c r="P140" s="24"/>
      <c r="Q140" s="24"/>
      <c r="R140" s="24"/>
      <c r="S140" s="208"/>
      <c r="T140" s="162"/>
      <c r="U140" s="139"/>
      <c r="V140" s="24"/>
      <c r="W140" s="24"/>
      <c r="X140" s="24"/>
      <c r="Y140" s="208"/>
      <c r="Z140" s="162"/>
      <c r="AA140" s="139"/>
      <c r="AB140" s="24"/>
      <c r="AC140" s="24"/>
      <c r="AD140" s="24"/>
      <c r="AE140" s="208"/>
      <c r="AF140" s="162"/>
      <c r="AG140" s="139"/>
      <c r="AH140" s="24"/>
      <c r="AI140" s="24"/>
      <c r="AJ140" s="24"/>
      <c r="AK140" s="208"/>
      <c r="AL140" s="162"/>
      <c r="AM140" s="139"/>
      <c r="AN140" s="24"/>
      <c r="AO140" s="24"/>
      <c r="AP140" s="24"/>
      <c r="AQ140" s="208"/>
      <c r="AR140" s="162"/>
      <c r="AS140" s="139"/>
      <c r="AT140" s="24"/>
      <c r="AU140" s="24"/>
      <c r="AV140" s="24"/>
      <c r="AW140" s="208"/>
      <c r="AX140" s="162"/>
      <c r="AY140" s="139"/>
      <c r="AZ140" s="24"/>
      <c r="BA140" s="24"/>
      <c r="BB140" s="24"/>
      <c r="BC140" s="208"/>
      <c r="BD140" s="162"/>
      <c r="BE140" s="139"/>
      <c r="BF140" s="24"/>
      <c r="BG140" s="24"/>
      <c r="BH140" s="24"/>
      <c r="BI140" s="208"/>
    </row>
    <row r="141" spans="1:61" ht="12.75" customHeight="1" x14ac:dyDescent="0.2">
      <c r="A141" s="97" t="s">
        <v>40</v>
      </c>
      <c r="B141" s="47">
        <v>2.0867299655404108E-11</v>
      </c>
      <c r="C141" s="146"/>
      <c r="D141" s="46"/>
      <c r="E141" s="46"/>
      <c r="F141" s="46"/>
      <c r="G141" s="208"/>
      <c r="H141" s="46"/>
      <c r="I141" s="46"/>
      <c r="J141" s="46"/>
      <c r="K141" s="46"/>
      <c r="L141" s="46"/>
      <c r="M141" s="208"/>
      <c r="N141" s="168"/>
      <c r="O141" s="146"/>
      <c r="P141" s="46"/>
      <c r="Q141" s="46"/>
      <c r="R141" s="46"/>
      <c r="S141" s="208"/>
      <c r="T141" s="168"/>
      <c r="U141" s="146"/>
      <c r="V141" s="46"/>
      <c r="W141" s="46"/>
      <c r="X141" s="46"/>
      <c r="Y141" s="208"/>
      <c r="Z141" s="168"/>
      <c r="AA141" s="146"/>
      <c r="AB141" s="46"/>
      <c r="AC141" s="46"/>
      <c r="AD141" s="46"/>
      <c r="AE141" s="208"/>
      <c r="AF141" s="168"/>
      <c r="AG141" s="146"/>
      <c r="AH141" s="46"/>
      <c r="AI141" s="46"/>
      <c r="AJ141" s="46"/>
      <c r="AK141" s="208"/>
      <c r="AL141" s="168"/>
      <c r="AM141" s="146"/>
      <c r="AN141" s="46"/>
      <c r="AO141" s="46"/>
      <c r="AP141" s="46"/>
      <c r="AQ141" s="208"/>
      <c r="AR141" s="168"/>
      <c r="AS141" s="146"/>
      <c r="AT141" s="46"/>
      <c r="AU141" s="46"/>
      <c r="AV141" s="46"/>
      <c r="AW141" s="208"/>
      <c r="AX141" s="168"/>
      <c r="AY141" s="146"/>
      <c r="AZ141" s="46"/>
      <c r="BA141" s="46"/>
      <c r="BB141" s="46"/>
      <c r="BC141" s="208"/>
      <c r="BD141" s="168"/>
      <c r="BE141" s="146"/>
      <c r="BF141" s="46"/>
      <c r="BG141" s="46"/>
      <c r="BH141" s="46"/>
      <c r="BI141" s="208"/>
    </row>
    <row r="142" spans="1:61" ht="12.75" customHeight="1" x14ac:dyDescent="0.2">
      <c r="A142" s="198" t="s">
        <v>64</v>
      </c>
      <c r="B142" s="16">
        <v>3.9166019158870455E-11</v>
      </c>
      <c r="C142" s="139"/>
      <c r="D142" s="24"/>
      <c r="E142" s="24"/>
      <c r="F142" s="24"/>
      <c r="G142" s="208"/>
      <c r="H142" s="24"/>
      <c r="I142" s="24"/>
      <c r="J142" s="24"/>
      <c r="K142" s="24"/>
      <c r="L142" s="24"/>
      <c r="M142" s="208"/>
      <c r="N142" s="194"/>
      <c r="O142" s="139"/>
      <c r="P142" s="24"/>
      <c r="Q142" s="24"/>
      <c r="R142" s="24"/>
      <c r="S142" s="208"/>
      <c r="T142" s="194"/>
      <c r="U142" s="139"/>
      <c r="V142" s="24"/>
      <c r="W142" s="24"/>
      <c r="X142" s="24"/>
      <c r="Y142" s="208"/>
      <c r="Z142" s="194"/>
      <c r="AA142" s="139"/>
      <c r="AB142" s="24"/>
      <c r="AC142" s="24"/>
      <c r="AD142" s="24"/>
      <c r="AE142" s="208"/>
      <c r="AF142" s="194"/>
      <c r="AG142" s="139"/>
      <c r="AH142" s="24"/>
      <c r="AI142" s="24"/>
      <c r="AJ142" s="24"/>
      <c r="AK142" s="208"/>
      <c r="AL142" s="194"/>
      <c r="AM142" s="139"/>
      <c r="AN142" s="24"/>
      <c r="AO142" s="24"/>
      <c r="AP142" s="24"/>
      <c r="AQ142" s="208"/>
      <c r="AR142" s="194"/>
      <c r="AS142" s="139"/>
      <c r="AT142" s="24"/>
      <c r="AU142" s="24"/>
      <c r="AV142" s="24"/>
      <c r="AW142" s="208"/>
      <c r="AX142" s="194"/>
      <c r="AY142" s="139"/>
      <c r="AZ142" s="24"/>
      <c r="BA142" s="24"/>
      <c r="BB142" s="24"/>
      <c r="BC142" s="208"/>
      <c r="BD142" s="194"/>
      <c r="BE142" s="139"/>
      <c r="BF142" s="24"/>
      <c r="BG142" s="24"/>
      <c r="BH142" s="24"/>
      <c r="BI142" s="208"/>
    </row>
    <row r="143" spans="1:61" ht="12.75" customHeight="1" x14ac:dyDescent="0.2">
      <c r="A143" s="199" t="s">
        <v>42</v>
      </c>
      <c r="B143" s="24">
        <v>3.4193016233126303E-8</v>
      </c>
      <c r="C143" s="143"/>
      <c r="D143" s="24"/>
      <c r="E143" s="24"/>
      <c r="F143" s="24"/>
      <c r="G143" s="208"/>
      <c r="H143" s="24"/>
      <c r="I143" s="24"/>
      <c r="J143" s="24"/>
      <c r="K143" s="24"/>
      <c r="L143" s="24"/>
      <c r="M143" s="208"/>
      <c r="N143" s="195"/>
      <c r="O143" s="143"/>
      <c r="P143" s="24"/>
      <c r="Q143" s="24"/>
      <c r="R143" s="24"/>
      <c r="S143" s="208"/>
      <c r="T143" s="195"/>
      <c r="U143" s="143"/>
      <c r="V143" s="24"/>
      <c r="W143" s="24"/>
      <c r="X143" s="24"/>
      <c r="Y143" s="208"/>
      <c r="Z143" s="195"/>
      <c r="AA143" s="143"/>
      <c r="AB143" s="24"/>
      <c r="AC143" s="24"/>
      <c r="AD143" s="24"/>
      <c r="AE143" s="208"/>
      <c r="AF143" s="195"/>
      <c r="AG143" s="143"/>
      <c r="AH143" s="24"/>
      <c r="AI143" s="24"/>
      <c r="AJ143" s="24"/>
      <c r="AK143" s="208"/>
      <c r="AL143" s="195"/>
      <c r="AM143" s="143"/>
      <c r="AN143" s="24"/>
      <c r="AO143" s="24"/>
      <c r="AP143" s="24"/>
      <c r="AQ143" s="208"/>
      <c r="AR143" s="195"/>
      <c r="AS143" s="143"/>
      <c r="AT143" s="24"/>
      <c r="AU143" s="24"/>
      <c r="AV143" s="24"/>
      <c r="AW143" s="208"/>
      <c r="AX143" s="195"/>
      <c r="AY143" s="143"/>
      <c r="AZ143" s="24"/>
      <c r="BA143" s="24"/>
      <c r="BB143" s="24"/>
      <c r="BC143" s="208"/>
      <c r="BD143" s="195"/>
      <c r="BE143" s="143"/>
      <c r="BF143" s="24"/>
      <c r="BG143" s="24"/>
      <c r="BH143" s="24"/>
      <c r="BI143" s="208"/>
    </row>
    <row r="144" spans="1:61" ht="12.75" customHeight="1" x14ac:dyDescent="0.2">
      <c r="A144" s="199" t="s">
        <v>33</v>
      </c>
      <c r="B144" s="24">
        <v>1.8868442168745777E-9</v>
      </c>
      <c r="C144" s="143"/>
      <c r="D144" s="24"/>
      <c r="E144" s="24"/>
      <c r="F144" s="24"/>
      <c r="G144" s="208"/>
      <c r="H144" s="24"/>
      <c r="I144" s="24"/>
      <c r="J144" s="24"/>
      <c r="K144" s="24"/>
      <c r="L144" s="24"/>
      <c r="M144" s="208"/>
      <c r="N144" s="195"/>
      <c r="O144" s="143"/>
      <c r="P144" s="24"/>
      <c r="Q144" s="24"/>
      <c r="R144" s="24"/>
      <c r="S144" s="208"/>
      <c r="T144" s="195"/>
      <c r="U144" s="143"/>
      <c r="V144" s="24"/>
      <c r="W144" s="24"/>
      <c r="X144" s="24"/>
      <c r="Y144" s="208"/>
      <c r="Z144" s="195"/>
      <c r="AA144" s="143"/>
      <c r="AB144" s="24"/>
      <c r="AC144" s="24"/>
      <c r="AD144" s="24"/>
      <c r="AE144" s="208"/>
      <c r="AF144" s="195"/>
      <c r="AG144" s="143"/>
      <c r="AH144" s="24"/>
      <c r="AI144" s="24"/>
      <c r="AJ144" s="24"/>
      <c r="AK144" s="208"/>
      <c r="AL144" s="195"/>
      <c r="AM144" s="143"/>
      <c r="AN144" s="24"/>
      <c r="AO144" s="24"/>
      <c r="AP144" s="24"/>
      <c r="AQ144" s="208"/>
      <c r="AR144" s="195"/>
      <c r="AS144" s="143"/>
      <c r="AT144" s="24"/>
      <c r="AU144" s="24"/>
      <c r="AV144" s="24"/>
      <c r="AW144" s="208"/>
      <c r="AX144" s="195"/>
      <c r="AY144" s="143"/>
      <c r="AZ144" s="24"/>
      <c r="BA144" s="24"/>
      <c r="BB144" s="24"/>
      <c r="BC144" s="208"/>
      <c r="BD144" s="195"/>
      <c r="BE144" s="143"/>
      <c r="BF144" s="24"/>
      <c r="BG144" s="24"/>
      <c r="BH144" s="24"/>
      <c r="BI144" s="208"/>
    </row>
    <row r="145" spans="1:61" ht="12.75" customHeight="1" x14ac:dyDescent="0.2">
      <c r="A145" s="199" t="s">
        <v>85</v>
      </c>
      <c r="B145" s="24">
        <v>2.3155846632882485E-10</v>
      </c>
      <c r="C145" s="143"/>
      <c r="D145" s="24"/>
      <c r="E145" s="24"/>
      <c r="F145" s="24"/>
      <c r="G145" s="208"/>
      <c r="H145" s="24"/>
      <c r="I145" s="24"/>
      <c r="J145" s="24"/>
      <c r="K145" s="24"/>
      <c r="L145" s="24"/>
      <c r="M145" s="208"/>
      <c r="N145" s="182"/>
      <c r="O145" s="143"/>
      <c r="P145" s="24"/>
      <c r="Q145" s="24"/>
      <c r="R145" s="24"/>
      <c r="S145" s="208"/>
      <c r="T145" s="182"/>
      <c r="U145" s="143"/>
      <c r="V145" s="24"/>
      <c r="W145" s="24"/>
      <c r="X145" s="24"/>
      <c r="Y145" s="208"/>
      <c r="Z145" s="182"/>
      <c r="AA145" s="143"/>
      <c r="AB145" s="24"/>
      <c r="AC145" s="24"/>
      <c r="AD145" s="24"/>
      <c r="AE145" s="208"/>
      <c r="AF145" s="182"/>
      <c r="AG145" s="143"/>
      <c r="AH145" s="24"/>
      <c r="AI145" s="24"/>
      <c r="AJ145" s="24"/>
      <c r="AK145" s="208"/>
      <c r="AL145" s="182"/>
      <c r="AM145" s="143"/>
      <c r="AN145" s="24"/>
      <c r="AO145" s="24"/>
      <c r="AP145" s="24"/>
      <c r="AQ145" s="208"/>
      <c r="AR145" s="182"/>
      <c r="AS145" s="143"/>
      <c r="AT145" s="24"/>
      <c r="AU145" s="24"/>
      <c r="AV145" s="24"/>
      <c r="AW145" s="208"/>
      <c r="AX145" s="182"/>
      <c r="AY145" s="143"/>
      <c r="AZ145" s="24"/>
      <c r="BA145" s="24"/>
      <c r="BB145" s="24"/>
      <c r="BC145" s="208"/>
      <c r="BD145" s="182"/>
      <c r="BE145" s="143"/>
      <c r="BF145" s="24"/>
      <c r="BG145" s="24"/>
      <c r="BH145" s="24"/>
      <c r="BI145" s="208"/>
    </row>
    <row r="146" spans="1:61" ht="12.75" customHeight="1" x14ac:dyDescent="0.2">
      <c r="A146" s="200" t="s">
        <v>44</v>
      </c>
      <c r="B146" s="24">
        <v>1.0901981171194465E-11</v>
      </c>
      <c r="C146" s="143"/>
      <c r="D146" s="24"/>
      <c r="E146" s="24"/>
      <c r="F146" s="24"/>
      <c r="G146" s="208"/>
      <c r="H146" s="24"/>
      <c r="I146" s="24"/>
      <c r="J146" s="24"/>
      <c r="K146" s="24"/>
      <c r="L146" s="24"/>
      <c r="M146" s="208"/>
      <c r="N146" s="195"/>
      <c r="O146" s="143"/>
      <c r="P146" s="24"/>
      <c r="Q146" s="24"/>
      <c r="R146" s="24"/>
      <c r="S146" s="208"/>
      <c r="T146" s="195"/>
      <c r="U146" s="143"/>
      <c r="V146" s="24"/>
      <c r="W146" s="24"/>
      <c r="X146" s="24"/>
      <c r="Y146" s="208"/>
      <c r="Z146" s="195"/>
      <c r="AA146" s="143"/>
      <c r="AB146" s="24"/>
      <c r="AC146" s="24"/>
      <c r="AD146" s="24"/>
      <c r="AE146" s="208"/>
      <c r="AF146" s="195"/>
      <c r="AG146" s="143"/>
      <c r="AH146" s="24"/>
      <c r="AI146" s="24"/>
      <c r="AJ146" s="24"/>
      <c r="AK146" s="208"/>
      <c r="AL146" s="195"/>
      <c r="AM146" s="143"/>
      <c r="AN146" s="24"/>
      <c r="AO146" s="24"/>
      <c r="AP146" s="24"/>
      <c r="AQ146" s="208"/>
      <c r="AR146" s="195"/>
      <c r="AS146" s="143"/>
      <c r="AT146" s="24"/>
      <c r="AU146" s="24"/>
      <c r="AV146" s="24"/>
      <c r="AW146" s="208"/>
      <c r="AX146" s="195"/>
      <c r="AY146" s="143"/>
      <c r="AZ146" s="24"/>
      <c r="BA146" s="24"/>
      <c r="BB146" s="24"/>
      <c r="BC146" s="208"/>
      <c r="BD146" s="195"/>
      <c r="BE146" s="143"/>
      <c r="BF146" s="24"/>
      <c r="BG146" s="24"/>
      <c r="BH146" s="24"/>
      <c r="BI146" s="208"/>
    </row>
    <row r="147" spans="1:61" ht="12.75" customHeight="1" x14ac:dyDescent="0.2">
      <c r="A147" s="200" t="s">
        <v>43</v>
      </c>
      <c r="B147" s="24">
        <v>1.0506072200407066E-5</v>
      </c>
      <c r="C147" s="143"/>
      <c r="D147" s="24"/>
      <c r="E147" s="24"/>
      <c r="F147" s="24"/>
      <c r="G147" s="208"/>
      <c r="H147" s="24"/>
      <c r="I147" s="24"/>
      <c r="J147" s="24"/>
      <c r="K147" s="24"/>
      <c r="L147" s="24"/>
      <c r="M147" s="208"/>
      <c r="N147" s="195"/>
      <c r="O147" s="143"/>
      <c r="P147" s="24"/>
      <c r="Q147" s="24"/>
      <c r="R147" s="24"/>
      <c r="S147" s="208"/>
      <c r="T147" s="195"/>
      <c r="U147" s="143"/>
      <c r="V147" s="24"/>
      <c r="W147" s="24"/>
      <c r="X147" s="24"/>
      <c r="Y147" s="208"/>
      <c r="Z147" s="195"/>
      <c r="AA147" s="143"/>
      <c r="AB147" s="24"/>
      <c r="AC147" s="24"/>
      <c r="AD147" s="24"/>
      <c r="AE147" s="208"/>
      <c r="AF147" s="195"/>
      <c r="AG147" s="143"/>
      <c r="AH147" s="24"/>
      <c r="AI147" s="24"/>
      <c r="AJ147" s="24"/>
      <c r="AK147" s="208"/>
      <c r="AL147" s="195"/>
      <c r="AM147" s="143"/>
      <c r="AN147" s="24"/>
      <c r="AO147" s="24"/>
      <c r="AP147" s="24"/>
      <c r="AQ147" s="208"/>
      <c r="AR147" s="195"/>
      <c r="AS147" s="143"/>
      <c r="AT147" s="24"/>
      <c r="AU147" s="24"/>
      <c r="AV147" s="24"/>
      <c r="AW147" s="208"/>
      <c r="AX147" s="195"/>
      <c r="AY147" s="143"/>
      <c r="AZ147" s="24"/>
      <c r="BA147" s="24"/>
      <c r="BB147" s="24"/>
      <c r="BC147" s="208"/>
      <c r="BD147" s="195"/>
      <c r="BE147" s="143"/>
      <c r="BF147" s="24"/>
      <c r="BG147" s="24"/>
      <c r="BH147" s="24"/>
      <c r="BI147" s="208"/>
    </row>
    <row r="148" spans="1:61" ht="12.75" customHeight="1" x14ac:dyDescent="0.2">
      <c r="A148" s="200" t="s">
        <v>119</v>
      </c>
      <c r="B148" s="24">
        <v>3.1597605619568562E-3</v>
      </c>
      <c r="C148" s="143"/>
      <c r="D148" s="24"/>
      <c r="E148" s="24"/>
      <c r="F148" s="24"/>
      <c r="G148" s="208"/>
      <c r="H148" s="24"/>
      <c r="I148" s="24"/>
      <c r="J148" s="24"/>
      <c r="K148" s="24"/>
      <c r="L148" s="24"/>
      <c r="M148" s="208"/>
      <c r="N148" s="195"/>
      <c r="O148" s="143"/>
      <c r="P148" s="24"/>
      <c r="Q148" s="24"/>
      <c r="R148" s="24"/>
      <c r="S148" s="208"/>
      <c r="T148" s="195"/>
      <c r="U148" s="143"/>
      <c r="V148" s="24"/>
      <c r="W148" s="24"/>
      <c r="X148" s="24"/>
      <c r="Y148" s="208"/>
      <c r="Z148" s="195"/>
      <c r="AA148" s="143"/>
      <c r="AB148" s="24"/>
      <c r="AC148" s="24"/>
      <c r="AD148" s="24"/>
      <c r="AE148" s="208"/>
      <c r="AF148" s="195"/>
      <c r="AG148" s="143"/>
      <c r="AH148" s="24"/>
      <c r="AI148" s="24"/>
      <c r="AJ148" s="24"/>
      <c r="AK148" s="208"/>
      <c r="AL148" s="195"/>
      <c r="AM148" s="143"/>
      <c r="AN148" s="24"/>
      <c r="AO148" s="24"/>
      <c r="AP148" s="24"/>
      <c r="AQ148" s="208"/>
      <c r="AR148" s="195"/>
      <c r="AS148" s="143"/>
      <c r="AT148" s="24"/>
      <c r="AU148" s="24"/>
      <c r="AV148" s="24"/>
      <c r="AW148" s="208"/>
      <c r="AX148" s="195"/>
      <c r="AY148" s="143"/>
      <c r="AZ148" s="24"/>
      <c r="BA148" s="24"/>
      <c r="BB148" s="24"/>
      <c r="BC148" s="208"/>
      <c r="BD148" s="195"/>
      <c r="BE148" s="143"/>
      <c r="BF148" s="24"/>
      <c r="BG148" s="24"/>
      <c r="BH148" s="24"/>
      <c r="BI148" s="208"/>
    </row>
    <row r="149" spans="1:61" ht="12.75" customHeight="1" x14ac:dyDescent="0.2">
      <c r="A149" s="201" t="s">
        <v>120</v>
      </c>
      <c r="B149" s="180">
        <v>7.384736390248812E-4</v>
      </c>
      <c r="C149" s="144"/>
      <c r="D149" s="180"/>
      <c r="E149" s="180"/>
      <c r="F149" s="180"/>
      <c r="G149" s="208"/>
      <c r="H149" s="180"/>
      <c r="I149" s="180"/>
      <c r="J149" s="180"/>
      <c r="K149" s="180"/>
      <c r="L149" s="180"/>
      <c r="M149" s="208"/>
      <c r="N149" s="196"/>
      <c r="O149" s="144"/>
      <c r="P149" s="180"/>
      <c r="Q149" s="180"/>
      <c r="R149" s="180"/>
      <c r="S149" s="208"/>
      <c r="T149" s="196"/>
      <c r="U149" s="144"/>
      <c r="V149" s="180"/>
      <c r="W149" s="180"/>
      <c r="X149" s="180"/>
      <c r="Y149" s="208"/>
      <c r="Z149" s="196"/>
      <c r="AA149" s="144"/>
      <c r="AB149" s="180"/>
      <c r="AC149" s="180"/>
      <c r="AD149" s="180"/>
      <c r="AE149" s="208"/>
      <c r="AF149" s="196"/>
      <c r="AG149" s="144"/>
      <c r="AH149" s="180"/>
      <c r="AI149" s="180"/>
      <c r="AJ149" s="180"/>
      <c r="AK149" s="208"/>
      <c r="AL149" s="196"/>
      <c r="AM149" s="144"/>
      <c r="AN149" s="180"/>
      <c r="AO149" s="180"/>
      <c r="AP149" s="180"/>
      <c r="AQ149" s="208"/>
      <c r="AR149" s="196"/>
      <c r="AS149" s="144"/>
      <c r="AT149" s="180"/>
      <c r="AU149" s="180"/>
      <c r="AV149" s="180"/>
      <c r="AW149" s="208"/>
      <c r="AX149" s="196"/>
      <c r="AY149" s="144"/>
      <c r="AZ149" s="180"/>
      <c r="BA149" s="180"/>
      <c r="BB149" s="180"/>
      <c r="BC149" s="208"/>
      <c r="BD149" s="196"/>
      <c r="BE149" s="144"/>
      <c r="BF149" s="180"/>
      <c r="BG149" s="180"/>
      <c r="BH149" s="180"/>
      <c r="BI149" s="208"/>
    </row>
    <row r="150" spans="1:61" ht="12.75" customHeight="1" x14ac:dyDescent="0.2">
      <c r="A150" s="201" t="s">
        <v>121</v>
      </c>
      <c r="B150" s="180">
        <v>9.8425780125808255E-4</v>
      </c>
      <c r="C150" s="144"/>
      <c r="D150" s="180"/>
      <c r="E150" s="180"/>
      <c r="F150" s="180"/>
      <c r="G150" s="208"/>
      <c r="H150" s="180"/>
      <c r="I150" s="180"/>
      <c r="J150" s="180"/>
      <c r="K150" s="180"/>
      <c r="L150" s="180"/>
      <c r="M150" s="208"/>
      <c r="N150" s="196"/>
      <c r="O150" s="144"/>
      <c r="P150" s="180"/>
      <c r="Q150" s="180"/>
      <c r="R150" s="180"/>
      <c r="S150" s="208"/>
      <c r="T150" s="196"/>
      <c r="U150" s="144"/>
      <c r="V150" s="180"/>
      <c r="W150" s="180"/>
      <c r="X150" s="180"/>
      <c r="Y150" s="208"/>
      <c r="Z150" s="196"/>
      <c r="AA150" s="144"/>
      <c r="AB150" s="180"/>
      <c r="AC150" s="180"/>
      <c r="AD150" s="180"/>
      <c r="AE150" s="208"/>
      <c r="AF150" s="196"/>
      <c r="AG150" s="144"/>
      <c r="AH150" s="180"/>
      <c r="AI150" s="180"/>
      <c r="AJ150" s="180"/>
      <c r="AK150" s="208"/>
      <c r="AL150" s="196"/>
      <c r="AM150" s="144"/>
      <c r="AN150" s="180"/>
      <c r="AO150" s="180"/>
      <c r="AP150" s="180"/>
      <c r="AQ150" s="208"/>
      <c r="AR150" s="196"/>
      <c r="AS150" s="144"/>
      <c r="AT150" s="180"/>
      <c r="AU150" s="180"/>
      <c r="AV150" s="180"/>
      <c r="AW150" s="208"/>
      <c r="AX150" s="196"/>
      <c r="AY150" s="144"/>
      <c r="AZ150" s="180"/>
      <c r="BA150" s="180"/>
      <c r="BB150" s="180"/>
      <c r="BC150" s="208"/>
      <c r="BD150" s="196"/>
      <c r="BE150" s="144"/>
      <c r="BF150" s="180"/>
      <c r="BG150" s="180"/>
      <c r="BH150" s="180"/>
      <c r="BI150" s="208"/>
    </row>
    <row r="151" spans="1:61" ht="12.75" customHeight="1" x14ac:dyDescent="0.2">
      <c r="A151" s="201" t="s">
        <v>114</v>
      </c>
      <c r="B151" s="180">
        <v>7.3792131655278431E-4</v>
      </c>
      <c r="C151" s="144"/>
      <c r="D151" s="180"/>
      <c r="E151" s="180"/>
      <c r="F151" s="180"/>
      <c r="G151" s="208"/>
      <c r="H151" s="180"/>
      <c r="I151" s="180"/>
      <c r="J151" s="180"/>
      <c r="K151" s="180"/>
      <c r="L151" s="180"/>
      <c r="M151" s="208"/>
      <c r="N151" s="196"/>
      <c r="O151" s="144"/>
      <c r="P151" s="180"/>
      <c r="Q151" s="180"/>
      <c r="R151" s="180"/>
      <c r="S151" s="208"/>
      <c r="T151" s="196"/>
      <c r="U151" s="144"/>
      <c r="V151" s="180"/>
      <c r="W151" s="180"/>
      <c r="X151" s="180"/>
      <c r="Y151" s="208"/>
      <c r="Z151" s="196"/>
      <c r="AA151" s="144"/>
      <c r="AB151" s="180"/>
      <c r="AC151" s="180"/>
      <c r="AD151" s="180"/>
      <c r="AE151" s="208"/>
      <c r="AF151" s="196"/>
      <c r="AG151" s="144"/>
      <c r="AH151" s="180"/>
      <c r="AI151" s="180"/>
      <c r="AJ151" s="180"/>
      <c r="AK151" s="208"/>
      <c r="AL151" s="196"/>
      <c r="AM151" s="144"/>
      <c r="AN151" s="180"/>
      <c r="AO151" s="180"/>
      <c r="AP151" s="180"/>
      <c r="AQ151" s="208"/>
      <c r="AR151" s="196"/>
      <c r="AS151" s="144"/>
      <c r="AT151" s="180"/>
      <c r="AU151" s="180"/>
      <c r="AV151" s="180"/>
      <c r="AW151" s="208"/>
      <c r="AX151" s="196"/>
      <c r="AY151" s="144"/>
      <c r="AZ151" s="180"/>
      <c r="BA151" s="180"/>
      <c r="BB151" s="180"/>
      <c r="BC151" s="208"/>
      <c r="BD151" s="196"/>
      <c r="BE151" s="144"/>
      <c r="BF151" s="180"/>
      <c r="BG151" s="180"/>
      <c r="BH151" s="180"/>
      <c r="BI151" s="208"/>
    </row>
    <row r="152" spans="1:61" ht="12.75" customHeight="1" x14ac:dyDescent="0.2">
      <c r="A152" s="103" t="s">
        <v>122</v>
      </c>
      <c r="B152" s="24">
        <v>1.536320886157308E-3</v>
      </c>
      <c r="C152" s="143"/>
      <c r="D152" s="24"/>
      <c r="E152" s="24"/>
      <c r="F152" s="24"/>
      <c r="G152" s="208"/>
      <c r="H152" s="24"/>
      <c r="I152" s="24"/>
      <c r="J152" s="24"/>
      <c r="K152" s="24"/>
      <c r="L152" s="24"/>
      <c r="M152" s="208"/>
      <c r="N152" s="195"/>
      <c r="O152" s="143"/>
      <c r="P152" s="24"/>
      <c r="Q152" s="24"/>
      <c r="R152" s="24"/>
      <c r="S152" s="208"/>
      <c r="T152" s="195"/>
      <c r="U152" s="143"/>
      <c r="V152" s="24"/>
      <c r="W152" s="24"/>
      <c r="X152" s="24"/>
      <c r="Y152" s="208"/>
      <c r="Z152" s="195"/>
      <c r="AA152" s="143"/>
      <c r="AB152" s="24"/>
      <c r="AC152" s="24"/>
      <c r="AD152" s="24"/>
      <c r="AE152" s="208"/>
      <c r="AF152" s="195"/>
      <c r="AG152" s="143"/>
      <c r="AH152" s="24"/>
      <c r="AI152" s="24"/>
      <c r="AJ152" s="24"/>
      <c r="AK152" s="208"/>
      <c r="AL152" s="195"/>
      <c r="AM152" s="143"/>
      <c r="AN152" s="24"/>
      <c r="AO152" s="24"/>
      <c r="AP152" s="24"/>
      <c r="AQ152" s="208"/>
      <c r="AR152" s="195"/>
      <c r="AS152" s="143"/>
      <c r="AT152" s="24"/>
      <c r="AU152" s="24"/>
      <c r="AV152" s="24"/>
      <c r="AW152" s="208"/>
      <c r="AX152" s="195"/>
      <c r="AY152" s="143"/>
      <c r="AZ152" s="24"/>
      <c r="BA152" s="24"/>
      <c r="BB152" s="24"/>
      <c r="BC152" s="208"/>
      <c r="BD152" s="195"/>
      <c r="BE152" s="143"/>
      <c r="BF152" s="24"/>
      <c r="BG152" s="24"/>
      <c r="BH152" s="24"/>
      <c r="BI152" s="208"/>
    </row>
    <row r="153" spans="1:61" ht="12.75" customHeight="1" x14ac:dyDescent="0.2">
      <c r="A153" s="103" t="s">
        <v>123</v>
      </c>
      <c r="B153" s="24">
        <v>9.0885249586609662E-5</v>
      </c>
      <c r="C153" s="143"/>
      <c r="D153" s="24"/>
      <c r="E153" s="24"/>
      <c r="F153" s="24"/>
      <c r="G153" s="208"/>
      <c r="H153" s="24"/>
      <c r="I153" s="24"/>
      <c r="J153" s="24"/>
      <c r="K153" s="24"/>
      <c r="L153" s="24"/>
      <c r="M153" s="208"/>
      <c r="N153" s="195"/>
      <c r="O153" s="143"/>
      <c r="P153" s="24"/>
      <c r="Q153" s="24"/>
      <c r="R153" s="24"/>
      <c r="S153" s="208"/>
      <c r="T153" s="195"/>
      <c r="U153" s="143"/>
      <c r="V153" s="24"/>
      <c r="W153" s="24"/>
      <c r="X153" s="24"/>
      <c r="Y153" s="208"/>
      <c r="Z153" s="195"/>
      <c r="AA153" s="143"/>
      <c r="AB153" s="24"/>
      <c r="AC153" s="24"/>
      <c r="AD153" s="24"/>
      <c r="AE153" s="208"/>
      <c r="AF153" s="195"/>
      <c r="AG153" s="143"/>
      <c r="AH153" s="24"/>
      <c r="AI153" s="24"/>
      <c r="AJ153" s="24"/>
      <c r="AK153" s="208"/>
      <c r="AL153" s="195"/>
      <c r="AM153" s="143"/>
      <c r="AN153" s="24"/>
      <c r="AO153" s="24"/>
      <c r="AP153" s="24"/>
      <c r="AQ153" s="208"/>
      <c r="AR153" s="195"/>
      <c r="AS153" s="143"/>
      <c r="AT153" s="24"/>
      <c r="AU153" s="24"/>
      <c r="AV153" s="24"/>
      <c r="AW153" s="208"/>
      <c r="AX153" s="195"/>
      <c r="AY153" s="143"/>
      <c r="AZ153" s="24"/>
      <c r="BA153" s="24"/>
      <c r="BB153" s="24"/>
      <c r="BC153" s="208"/>
      <c r="BD153" s="195"/>
      <c r="BE153" s="143"/>
      <c r="BF153" s="24"/>
      <c r="BG153" s="24"/>
      <c r="BH153" s="24"/>
      <c r="BI153" s="208"/>
    </row>
    <row r="154" spans="1:61" ht="12.75" customHeight="1" x14ac:dyDescent="0.2">
      <c r="A154" s="103" t="s">
        <v>91</v>
      </c>
      <c r="B154" s="24">
        <v>6.334382176287707E-3</v>
      </c>
      <c r="C154" s="143"/>
      <c r="D154" s="24"/>
      <c r="E154" s="24"/>
      <c r="F154" s="24"/>
      <c r="G154" s="208"/>
      <c r="H154" s="24"/>
      <c r="I154" s="24"/>
      <c r="J154" s="24"/>
      <c r="K154" s="24"/>
      <c r="L154" s="24"/>
      <c r="M154" s="208"/>
      <c r="N154" s="195"/>
      <c r="O154" s="143"/>
      <c r="P154" s="24"/>
      <c r="Q154" s="24"/>
      <c r="R154" s="24"/>
      <c r="S154" s="208"/>
      <c r="T154" s="195"/>
      <c r="U154" s="143"/>
      <c r="V154" s="24"/>
      <c r="W154" s="24"/>
      <c r="X154" s="24"/>
      <c r="Y154" s="208"/>
      <c r="Z154" s="195"/>
      <c r="AA154" s="143"/>
      <c r="AB154" s="24"/>
      <c r="AC154" s="24"/>
      <c r="AD154" s="24"/>
      <c r="AE154" s="208"/>
      <c r="AF154" s="195"/>
      <c r="AG154" s="143"/>
      <c r="AH154" s="24"/>
      <c r="AI154" s="24"/>
      <c r="AJ154" s="24"/>
      <c r="AK154" s="208"/>
      <c r="AL154" s="195"/>
      <c r="AM154" s="143"/>
      <c r="AN154" s="24"/>
      <c r="AO154" s="24"/>
      <c r="AP154" s="24"/>
      <c r="AQ154" s="208"/>
      <c r="AR154" s="195"/>
      <c r="AS154" s="143"/>
      <c r="AT154" s="24"/>
      <c r="AU154" s="24"/>
      <c r="AV154" s="24"/>
      <c r="AW154" s="208"/>
      <c r="AX154" s="195"/>
      <c r="AY154" s="143"/>
      <c r="AZ154" s="24"/>
      <c r="BA154" s="24"/>
      <c r="BB154" s="24"/>
      <c r="BC154" s="208"/>
      <c r="BD154" s="195"/>
      <c r="BE154" s="143"/>
      <c r="BF154" s="24"/>
      <c r="BG154" s="24"/>
      <c r="BH154" s="24"/>
      <c r="BI154" s="208"/>
    </row>
    <row r="155" spans="1:61" ht="12.75" customHeight="1" x14ac:dyDescent="0.2">
      <c r="A155" s="104" t="s">
        <v>1</v>
      </c>
      <c r="B155" s="183">
        <v>7.0278670472943578E-4</v>
      </c>
      <c r="C155" s="147"/>
      <c r="D155" s="183"/>
      <c r="E155" s="183"/>
      <c r="F155" s="183"/>
      <c r="G155" s="208"/>
      <c r="H155" s="183"/>
      <c r="I155" s="183"/>
      <c r="J155" s="183"/>
      <c r="K155" s="183"/>
      <c r="L155" s="183"/>
      <c r="M155" s="208"/>
      <c r="N155" s="197"/>
      <c r="O155" s="147"/>
      <c r="P155" s="183"/>
      <c r="Q155" s="183"/>
      <c r="R155" s="183"/>
      <c r="S155" s="208"/>
      <c r="T155" s="197"/>
      <c r="U155" s="147"/>
      <c r="V155" s="183"/>
      <c r="W155" s="183"/>
      <c r="X155" s="183"/>
      <c r="Y155" s="208"/>
      <c r="Z155" s="197"/>
      <c r="AA155" s="147"/>
      <c r="AB155" s="183"/>
      <c r="AC155" s="183"/>
      <c r="AD155" s="183"/>
      <c r="AE155" s="208"/>
      <c r="AF155" s="197"/>
      <c r="AG155" s="147"/>
      <c r="AH155" s="183"/>
      <c r="AI155" s="183"/>
      <c r="AJ155" s="183"/>
      <c r="AK155" s="208"/>
      <c r="AL155" s="197"/>
      <c r="AM155" s="147"/>
      <c r="AN155" s="183"/>
      <c r="AO155" s="183"/>
      <c r="AP155" s="183"/>
      <c r="AQ155" s="208"/>
      <c r="AR155" s="197"/>
      <c r="AS155" s="147"/>
      <c r="AT155" s="183"/>
      <c r="AU155" s="183"/>
      <c r="AV155" s="183"/>
      <c r="AW155" s="208"/>
      <c r="AX155" s="197"/>
      <c r="AY155" s="147"/>
      <c r="AZ155" s="183"/>
      <c r="BA155" s="183"/>
      <c r="BB155" s="183"/>
      <c r="BC155" s="208"/>
      <c r="BD155" s="197"/>
      <c r="BE155" s="147"/>
      <c r="BF155" s="183"/>
      <c r="BG155" s="183"/>
      <c r="BH155" s="183"/>
      <c r="BI155" s="208"/>
    </row>
    <row r="156" spans="1:61" ht="12.75" customHeight="1" x14ac:dyDescent="0.2">
      <c r="A156" s="104" t="s">
        <v>92</v>
      </c>
      <c r="B156" s="183">
        <v>2.6195417864089679E-7</v>
      </c>
      <c r="C156" s="147"/>
      <c r="D156" s="183"/>
      <c r="E156" s="183"/>
      <c r="F156" s="183"/>
      <c r="G156" s="208"/>
      <c r="H156" s="183"/>
      <c r="I156" s="183"/>
      <c r="J156" s="183"/>
      <c r="K156" s="183"/>
      <c r="L156" s="183"/>
      <c r="M156" s="208"/>
      <c r="N156" s="197"/>
      <c r="O156" s="147"/>
      <c r="P156" s="183"/>
      <c r="Q156" s="183"/>
      <c r="R156" s="183"/>
      <c r="S156" s="208"/>
      <c r="T156" s="197"/>
      <c r="U156" s="147"/>
      <c r="V156" s="183"/>
      <c r="W156" s="183"/>
      <c r="X156" s="183"/>
      <c r="Y156" s="208"/>
      <c r="Z156" s="197"/>
      <c r="AA156" s="147"/>
      <c r="AB156" s="183"/>
      <c r="AC156" s="183"/>
      <c r="AD156" s="183"/>
      <c r="AE156" s="208"/>
      <c r="AF156" s="197"/>
      <c r="AG156" s="147"/>
      <c r="AH156" s="183"/>
      <c r="AI156" s="183"/>
      <c r="AJ156" s="183"/>
      <c r="AK156" s="208"/>
      <c r="AL156" s="197"/>
      <c r="AM156" s="147"/>
      <c r="AN156" s="183"/>
      <c r="AO156" s="183"/>
      <c r="AP156" s="183"/>
      <c r="AQ156" s="208"/>
      <c r="AR156" s="197"/>
      <c r="AS156" s="147"/>
      <c r="AT156" s="183"/>
      <c r="AU156" s="183"/>
      <c r="AV156" s="183"/>
      <c r="AW156" s="208"/>
      <c r="AX156" s="197"/>
      <c r="AY156" s="147"/>
      <c r="AZ156" s="183"/>
      <c r="BA156" s="183"/>
      <c r="BB156" s="183"/>
      <c r="BC156" s="208"/>
      <c r="BD156" s="197"/>
      <c r="BE156" s="147"/>
      <c r="BF156" s="183"/>
      <c r="BG156" s="183"/>
      <c r="BH156" s="183"/>
      <c r="BI156" s="208"/>
    </row>
    <row r="157" spans="1:61" ht="12.75" customHeight="1" x14ac:dyDescent="0.2">
      <c r="A157" s="88" t="s">
        <v>124</v>
      </c>
      <c r="B157" s="24">
        <v>1.7458639524472528E-4</v>
      </c>
      <c r="C157" s="143"/>
      <c r="D157" s="24"/>
      <c r="E157" s="24"/>
      <c r="F157" s="24"/>
      <c r="G157" s="208"/>
      <c r="H157" s="24"/>
      <c r="I157" s="24"/>
      <c r="J157" s="24"/>
      <c r="K157" s="24"/>
      <c r="L157" s="24"/>
      <c r="M157" s="208"/>
      <c r="N157" s="195"/>
      <c r="O157" s="143"/>
      <c r="P157" s="24"/>
      <c r="Q157" s="24"/>
      <c r="R157" s="24"/>
      <c r="S157" s="208"/>
      <c r="T157" s="195"/>
      <c r="U157" s="143"/>
      <c r="V157" s="24"/>
      <c r="W157" s="24"/>
      <c r="X157" s="24"/>
      <c r="Y157" s="208"/>
      <c r="Z157" s="195"/>
      <c r="AA157" s="143"/>
      <c r="AB157" s="24"/>
      <c r="AC157" s="24"/>
      <c r="AD157" s="24"/>
      <c r="AE157" s="208"/>
      <c r="AF157" s="195"/>
      <c r="AG157" s="143"/>
      <c r="AH157" s="24"/>
      <c r="AI157" s="24"/>
      <c r="AJ157" s="24"/>
      <c r="AK157" s="208"/>
      <c r="AL157" s="195"/>
      <c r="AM157" s="143"/>
      <c r="AN157" s="24"/>
      <c r="AO157" s="24"/>
      <c r="AP157" s="24"/>
      <c r="AQ157" s="208"/>
      <c r="AR157" s="195"/>
      <c r="AS157" s="143"/>
      <c r="AT157" s="24"/>
      <c r="AU157" s="24"/>
      <c r="AV157" s="24"/>
      <c r="AW157" s="208"/>
      <c r="AX157" s="195"/>
      <c r="AY157" s="143"/>
      <c r="AZ157" s="24"/>
      <c r="BA157" s="24"/>
      <c r="BB157" s="24"/>
      <c r="BC157" s="208"/>
      <c r="BD157" s="195"/>
      <c r="BE157" s="143"/>
      <c r="BF157" s="24"/>
      <c r="BG157" s="24"/>
      <c r="BH157" s="24"/>
      <c r="BI157" s="208"/>
    </row>
    <row r="158" spans="1:61" ht="12.75" customHeight="1" x14ac:dyDescent="0.2">
      <c r="A158" s="88" t="s">
        <v>94</v>
      </c>
      <c r="B158" s="24">
        <v>2.8988261714726112E-4</v>
      </c>
      <c r="C158" s="143"/>
      <c r="D158" s="24"/>
      <c r="E158" s="24"/>
      <c r="F158" s="24"/>
      <c r="G158" s="208"/>
      <c r="H158" s="24"/>
      <c r="I158" s="24"/>
      <c r="J158" s="24"/>
      <c r="K158" s="24"/>
      <c r="L158" s="24"/>
      <c r="M158" s="208"/>
      <c r="N158" s="195"/>
      <c r="O158" s="143"/>
      <c r="P158" s="24"/>
      <c r="Q158" s="24"/>
      <c r="R158" s="24"/>
      <c r="S158" s="208"/>
      <c r="T158" s="195"/>
      <c r="U158" s="143"/>
      <c r="V158" s="24"/>
      <c r="W158" s="24"/>
      <c r="X158" s="24"/>
      <c r="Y158" s="208"/>
      <c r="Z158" s="195"/>
      <c r="AA158" s="143"/>
      <c r="AB158" s="24"/>
      <c r="AC158" s="24"/>
      <c r="AD158" s="24"/>
      <c r="AE158" s="208"/>
      <c r="AF158" s="195"/>
      <c r="AG158" s="143"/>
      <c r="AH158" s="24"/>
      <c r="AI158" s="24"/>
      <c r="AJ158" s="24"/>
      <c r="AK158" s="208"/>
      <c r="AL158" s="195"/>
      <c r="AM158" s="143"/>
      <c r="AN158" s="24"/>
      <c r="AO158" s="24"/>
      <c r="AP158" s="24"/>
      <c r="AQ158" s="208"/>
      <c r="AR158" s="195"/>
      <c r="AS158" s="143"/>
      <c r="AT158" s="24"/>
      <c r="AU158" s="24"/>
      <c r="AV158" s="24"/>
      <c r="AW158" s="208"/>
      <c r="AX158" s="195"/>
      <c r="AY158" s="143"/>
      <c r="AZ158" s="24"/>
      <c r="BA158" s="24"/>
      <c r="BB158" s="24"/>
      <c r="BC158" s="208"/>
      <c r="BD158" s="195"/>
      <c r="BE158" s="143"/>
      <c r="BF158" s="24"/>
      <c r="BG158" s="24"/>
      <c r="BH158" s="24"/>
      <c r="BI158" s="208"/>
    </row>
    <row r="159" spans="1:61" ht="12.75" customHeight="1" x14ac:dyDescent="0.2">
      <c r="A159" s="88" t="s">
        <v>95</v>
      </c>
      <c r="B159" s="24">
        <v>6.717394516838792E-3</v>
      </c>
      <c r="C159" s="143"/>
      <c r="D159" s="24"/>
      <c r="E159" s="24"/>
      <c r="F159" s="24"/>
      <c r="G159" s="208"/>
      <c r="H159" s="24"/>
      <c r="I159" s="24"/>
      <c r="J159" s="24"/>
      <c r="K159" s="24"/>
      <c r="L159" s="24"/>
      <c r="M159" s="208"/>
      <c r="N159" s="195"/>
      <c r="O159" s="143"/>
      <c r="P159" s="24"/>
      <c r="Q159" s="24"/>
      <c r="R159" s="24"/>
      <c r="S159" s="208"/>
      <c r="T159" s="195"/>
      <c r="U159" s="143"/>
      <c r="V159" s="24"/>
      <c r="W159" s="24"/>
      <c r="X159" s="24"/>
      <c r="Y159" s="208"/>
      <c r="Z159" s="195"/>
      <c r="AA159" s="143"/>
      <c r="AB159" s="24"/>
      <c r="AC159" s="24"/>
      <c r="AD159" s="24"/>
      <c r="AE159" s="208"/>
      <c r="AF159" s="195"/>
      <c r="AG159" s="143"/>
      <c r="AH159" s="24"/>
      <c r="AI159" s="24"/>
      <c r="AJ159" s="24"/>
      <c r="AK159" s="208"/>
      <c r="AL159" s="195"/>
      <c r="AM159" s="143"/>
      <c r="AN159" s="24"/>
      <c r="AO159" s="24"/>
      <c r="AP159" s="24"/>
      <c r="AQ159" s="208"/>
      <c r="AR159" s="195"/>
      <c r="AS159" s="143"/>
      <c r="AT159" s="24"/>
      <c r="AU159" s="24"/>
      <c r="AV159" s="24"/>
      <c r="AW159" s="208"/>
      <c r="AX159" s="195"/>
      <c r="AY159" s="143"/>
      <c r="AZ159" s="24"/>
      <c r="BA159" s="24"/>
      <c r="BB159" s="24"/>
      <c r="BC159" s="208"/>
      <c r="BD159" s="195"/>
      <c r="BE159" s="143"/>
      <c r="BF159" s="24"/>
      <c r="BG159" s="24"/>
      <c r="BH159" s="24"/>
      <c r="BI159" s="208"/>
    </row>
    <row r="160" spans="1:61" ht="12.75" customHeight="1" x14ac:dyDescent="0.2">
      <c r="A160" s="88" t="s">
        <v>96</v>
      </c>
      <c r="B160" s="24">
        <v>3.6809877966867402E-6</v>
      </c>
      <c r="C160" s="143"/>
      <c r="D160" s="24"/>
      <c r="E160" s="24"/>
      <c r="F160" s="24"/>
      <c r="G160" s="208"/>
      <c r="H160" s="24"/>
      <c r="I160" s="24"/>
      <c r="J160" s="24"/>
      <c r="K160" s="24"/>
      <c r="L160" s="24"/>
      <c r="M160" s="208"/>
      <c r="N160" s="195"/>
      <c r="O160" s="143"/>
      <c r="P160" s="24"/>
      <c r="Q160" s="24"/>
      <c r="R160" s="24"/>
      <c r="S160" s="208"/>
      <c r="T160" s="195"/>
      <c r="U160" s="143"/>
      <c r="V160" s="24"/>
      <c r="W160" s="24"/>
      <c r="X160" s="24"/>
      <c r="Y160" s="208"/>
      <c r="Z160" s="195"/>
      <c r="AA160" s="143"/>
      <c r="AB160" s="24"/>
      <c r="AC160" s="24"/>
      <c r="AD160" s="24"/>
      <c r="AE160" s="208"/>
      <c r="AF160" s="195"/>
      <c r="AG160" s="143"/>
      <c r="AH160" s="24"/>
      <c r="AI160" s="24"/>
      <c r="AJ160" s="24"/>
      <c r="AK160" s="208"/>
      <c r="AL160" s="195"/>
      <c r="AM160" s="143"/>
      <c r="AN160" s="24"/>
      <c r="AO160" s="24"/>
      <c r="AP160" s="24"/>
      <c r="AQ160" s="208"/>
      <c r="AR160" s="195"/>
      <c r="AS160" s="143"/>
      <c r="AT160" s="24"/>
      <c r="AU160" s="24"/>
      <c r="AV160" s="24"/>
      <c r="AW160" s="208"/>
      <c r="AX160" s="195"/>
      <c r="AY160" s="143"/>
      <c r="AZ160" s="24"/>
      <c r="BA160" s="24"/>
      <c r="BB160" s="24"/>
      <c r="BC160" s="208"/>
      <c r="BD160" s="195"/>
      <c r="BE160" s="143"/>
      <c r="BF160" s="24"/>
      <c r="BG160" s="24"/>
      <c r="BH160" s="24"/>
      <c r="BI160" s="208"/>
    </row>
    <row r="161" spans="1:61" ht="12.75" customHeight="1" x14ac:dyDescent="0.2">
      <c r="A161" s="88" t="s">
        <v>97</v>
      </c>
      <c r="B161" s="24">
        <v>1.6724739936677425E-9</v>
      </c>
      <c r="C161" s="143"/>
      <c r="D161" s="24"/>
      <c r="E161" s="24"/>
      <c r="F161" s="24"/>
      <c r="G161" s="208"/>
      <c r="H161" s="24"/>
      <c r="I161" s="24"/>
      <c r="J161" s="24"/>
      <c r="K161" s="24"/>
      <c r="L161" s="24"/>
      <c r="M161" s="208"/>
      <c r="N161" s="195"/>
      <c r="O161" s="143"/>
      <c r="P161" s="24"/>
      <c r="Q161" s="24"/>
      <c r="R161" s="24"/>
      <c r="S161" s="208"/>
      <c r="T161" s="195"/>
      <c r="U161" s="143"/>
      <c r="V161" s="24"/>
      <c r="W161" s="24"/>
      <c r="X161" s="24"/>
      <c r="Y161" s="208"/>
      <c r="Z161" s="195"/>
      <c r="AA161" s="143"/>
      <c r="AB161" s="24"/>
      <c r="AC161" s="24"/>
      <c r="AD161" s="24"/>
      <c r="AE161" s="208"/>
      <c r="AF161" s="195"/>
      <c r="AG161" s="143"/>
      <c r="AH161" s="24"/>
      <c r="AI161" s="24"/>
      <c r="AJ161" s="24"/>
      <c r="AK161" s="208"/>
      <c r="AL161" s="195"/>
      <c r="AM161" s="143"/>
      <c r="AN161" s="24"/>
      <c r="AO161" s="24"/>
      <c r="AP161" s="24"/>
      <c r="AQ161" s="208"/>
      <c r="AR161" s="195"/>
      <c r="AS161" s="143"/>
      <c r="AT161" s="24"/>
      <c r="AU161" s="24"/>
      <c r="AV161" s="24"/>
      <c r="AW161" s="208"/>
      <c r="AX161" s="195"/>
      <c r="AY161" s="143"/>
      <c r="AZ161" s="24"/>
      <c r="BA161" s="24"/>
      <c r="BB161" s="24"/>
      <c r="BC161" s="208"/>
      <c r="BD161" s="195"/>
      <c r="BE161" s="143"/>
      <c r="BF161" s="24"/>
      <c r="BG161" s="24"/>
      <c r="BH161" s="24"/>
      <c r="BI161" s="208"/>
    </row>
    <row r="162" spans="1:61" ht="12.75" customHeight="1" x14ac:dyDescent="0.2">
      <c r="A162" s="88" t="s">
        <v>125</v>
      </c>
      <c r="B162" s="24">
        <v>4.6541831287957138E-5</v>
      </c>
      <c r="C162" s="143"/>
      <c r="D162" s="24"/>
      <c r="E162" s="24"/>
      <c r="F162" s="24"/>
      <c r="G162" s="208"/>
      <c r="H162" s="24"/>
      <c r="I162" s="24"/>
      <c r="J162" s="24"/>
      <c r="K162" s="24"/>
      <c r="L162" s="24"/>
      <c r="M162" s="208"/>
      <c r="N162" s="195"/>
      <c r="O162" s="143"/>
      <c r="P162" s="24"/>
      <c r="Q162" s="24"/>
      <c r="R162" s="24"/>
      <c r="S162" s="208"/>
      <c r="T162" s="195"/>
      <c r="U162" s="143"/>
      <c r="V162" s="24"/>
      <c r="W162" s="24"/>
      <c r="X162" s="24"/>
      <c r="Y162" s="208"/>
      <c r="Z162" s="195"/>
      <c r="AA162" s="143"/>
      <c r="AB162" s="24"/>
      <c r="AC162" s="24"/>
      <c r="AD162" s="24"/>
      <c r="AE162" s="208"/>
      <c r="AF162" s="195"/>
      <c r="AG162" s="143"/>
      <c r="AH162" s="24"/>
      <c r="AI162" s="24"/>
      <c r="AJ162" s="24"/>
      <c r="AK162" s="208"/>
      <c r="AL162" s="195"/>
      <c r="AM162" s="143"/>
      <c r="AN162" s="24"/>
      <c r="AO162" s="24"/>
      <c r="AP162" s="24"/>
      <c r="AQ162" s="208"/>
      <c r="AR162" s="195"/>
      <c r="AS162" s="143"/>
      <c r="AT162" s="24"/>
      <c r="AU162" s="24"/>
      <c r="AV162" s="24"/>
      <c r="AW162" s="208"/>
      <c r="AX162" s="195"/>
      <c r="AY162" s="143"/>
      <c r="AZ162" s="24"/>
      <c r="BA162" s="24"/>
      <c r="BB162" s="24"/>
      <c r="BC162" s="208"/>
      <c r="BD162" s="195"/>
      <c r="BE162" s="143"/>
      <c r="BF162" s="24"/>
      <c r="BG162" s="24"/>
      <c r="BH162" s="24"/>
      <c r="BI162" s="208"/>
    </row>
    <row r="163" spans="1:61" ht="12.75" customHeight="1" x14ac:dyDescent="0.2">
      <c r="A163" s="88" t="s">
        <v>126</v>
      </c>
      <c r="B163" s="24">
        <v>8.3913389174207171E-6</v>
      </c>
      <c r="C163" s="143"/>
      <c r="D163" s="24"/>
      <c r="E163" s="24"/>
      <c r="F163" s="24"/>
      <c r="G163" s="208"/>
      <c r="H163" s="24"/>
      <c r="I163" s="24"/>
      <c r="J163" s="24"/>
      <c r="K163" s="24"/>
      <c r="L163" s="24"/>
      <c r="M163" s="208"/>
      <c r="N163" s="195"/>
      <c r="O163" s="143"/>
      <c r="P163" s="24"/>
      <c r="Q163" s="24"/>
      <c r="R163" s="24"/>
      <c r="S163" s="208"/>
      <c r="T163" s="195"/>
      <c r="U163" s="143"/>
      <c r="V163" s="24"/>
      <c r="W163" s="24"/>
      <c r="X163" s="24"/>
      <c r="Y163" s="208"/>
      <c r="Z163" s="195"/>
      <c r="AA163" s="143"/>
      <c r="AB163" s="24"/>
      <c r="AC163" s="24"/>
      <c r="AD163" s="24"/>
      <c r="AE163" s="208"/>
      <c r="AF163" s="195"/>
      <c r="AG163" s="143"/>
      <c r="AH163" s="24"/>
      <c r="AI163" s="24"/>
      <c r="AJ163" s="24"/>
      <c r="AK163" s="208"/>
      <c r="AL163" s="195"/>
      <c r="AM163" s="143"/>
      <c r="AN163" s="24"/>
      <c r="AO163" s="24"/>
      <c r="AP163" s="24"/>
      <c r="AQ163" s="208"/>
      <c r="AR163" s="195"/>
      <c r="AS163" s="143"/>
      <c r="AT163" s="24"/>
      <c r="AU163" s="24"/>
      <c r="AV163" s="24"/>
      <c r="AW163" s="208"/>
      <c r="AX163" s="195"/>
      <c r="AY163" s="143"/>
      <c r="AZ163" s="24"/>
      <c r="BA163" s="24"/>
      <c r="BB163" s="24"/>
      <c r="BC163" s="208"/>
      <c r="BD163" s="195"/>
      <c r="BE163" s="143"/>
      <c r="BF163" s="24"/>
      <c r="BG163" s="24"/>
      <c r="BH163" s="24"/>
      <c r="BI163" s="208"/>
    </row>
    <row r="164" spans="1:61" ht="12.75" customHeight="1" x14ac:dyDescent="0.2">
      <c r="A164" s="88" t="s">
        <v>127</v>
      </c>
      <c r="B164" s="24">
        <v>8.0902069778461549E-4</v>
      </c>
      <c r="C164" s="143"/>
      <c r="D164" s="24"/>
      <c r="E164" s="24"/>
      <c r="F164" s="24"/>
      <c r="G164" s="208"/>
      <c r="H164" s="24"/>
      <c r="I164" s="24"/>
      <c r="J164" s="24"/>
      <c r="K164" s="24"/>
      <c r="L164" s="24"/>
      <c r="M164" s="208"/>
      <c r="N164" s="195"/>
      <c r="O164" s="143"/>
      <c r="P164" s="24"/>
      <c r="Q164" s="24"/>
      <c r="R164" s="24"/>
      <c r="S164" s="208"/>
      <c r="T164" s="195"/>
      <c r="U164" s="143"/>
      <c r="V164" s="24"/>
      <c r="W164" s="24"/>
      <c r="X164" s="24"/>
      <c r="Y164" s="208"/>
      <c r="Z164" s="195"/>
      <c r="AA164" s="143"/>
      <c r="AB164" s="24"/>
      <c r="AC164" s="24"/>
      <c r="AD164" s="24"/>
      <c r="AE164" s="208"/>
      <c r="AF164" s="195"/>
      <c r="AG164" s="143"/>
      <c r="AH164" s="24"/>
      <c r="AI164" s="24"/>
      <c r="AJ164" s="24"/>
      <c r="AK164" s="208"/>
      <c r="AL164" s="195"/>
      <c r="AM164" s="143"/>
      <c r="AN164" s="24"/>
      <c r="AO164" s="24"/>
      <c r="AP164" s="24"/>
      <c r="AQ164" s="208"/>
      <c r="AR164" s="195"/>
      <c r="AS164" s="143"/>
      <c r="AT164" s="24"/>
      <c r="AU164" s="24"/>
      <c r="AV164" s="24"/>
      <c r="AW164" s="208"/>
      <c r="AX164" s="195"/>
      <c r="AY164" s="143"/>
      <c r="AZ164" s="24"/>
      <c r="BA164" s="24"/>
      <c r="BB164" s="24"/>
      <c r="BC164" s="208"/>
      <c r="BD164" s="195"/>
      <c r="BE164" s="143"/>
      <c r="BF164" s="24"/>
      <c r="BG164" s="24"/>
      <c r="BH164" s="24"/>
      <c r="BI164" s="208"/>
    </row>
    <row r="165" spans="1:61" ht="12.75" customHeight="1" x14ac:dyDescent="0.2">
      <c r="A165" s="202" t="s">
        <v>34</v>
      </c>
      <c r="B165" s="24">
        <v>9.7142542588322673E-5</v>
      </c>
      <c r="C165" s="143"/>
      <c r="D165" s="24"/>
      <c r="E165" s="24"/>
      <c r="F165" s="24"/>
      <c r="G165" s="208"/>
      <c r="H165" s="24"/>
      <c r="I165" s="24"/>
      <c r="J165" s="24"/>
      <c r="K165" s="24"/>
      <c r="L165" s="24"/>
      <c r="M165" s="208"/>
      <c r="N165" s="195"/>
      <c r="O165" s="143"/>
      <c r="P165" s="24"/>
      <c r="Q165" s="24"/>
      <c r="R165" s="24"/>
      <c r="S165" s="208"/>
      <c r="T165" s="195"/>
      <c r="U165" s="143"/>
      <c r="V165" s="24"/>
      <c r="W165" s="24"/>
      <c r="X165" s="24"/>
      <c r="Y165" s="208"/>
      <c r="Z165" s="195"/>
      <c r="AA165" s="143"/>
      <c r="AB165" s="24"/>
      <c r="AC165" s="24"/>
      <c r="AD165" s="24"/>
      <c r="AE165" s="208"/>
      <c r="AF165" s="195"/>
      <c r="AG165" s="143"/>
      <c r="AH165" s="24"/>
      <c r="AI165" s="24"/>
      <c r="AJ165" s="24"/>
      <c r="AK165" s="208"/>
      <c r="AL165" s="195"/>
      <c r="AM165" s="143"/>
      <c r="AN165" s="24"/>
      <c r="AO165" s="24"/>
      <c r="AP165" s="24"/>
      <c r="AQ165" s="208"/>
      <c r="AR165" s="195"/>
      <c r="AS165" s="143"/>
      <c r="AT165" s="24"/>
      <c r="AU165" s="24"/>
      <c r="AV165" s="24"/>
      <c r="AW165" s="208"/>
      <c r="AX165" s="195"/>
      <c r="AY165" s="143"/>
      <c r="AZ165" s="24"/>
      <c r="BA165" s="24"/>
      <c r="BB165" s="24"/>
      <c r="BC165" s="208"/>
      <c r="BD165" s="195"/>
      <c r="BE165" s="143"/>
      <c r="BF165" s="24"/>
      <c r="BG165" s="24"/>
      <c r="BH165" s="24"/>
      <c r="BI165" s="208"/>
    </row>
    <row r="166" spans="1:61" ht="12.75" customHeight="1" x14ac:dyDescent="0.2">
      <c r="A166" s="202" t="s">
        <v>128</v>
      </c>
      <c r="B166" s="24">
        <v>8.6382295423676069E-5</v>
      </c>
      <c r="C166" s="143"/>
      <c r="D166" s="24"/>
      <c r="E166" s="24"/>
      <c r="F166" s="24"/>
      <c r="G166" s="208"/>
      <c r="H166" s="24"/>
      <c r="I166" s="24"/>
      <c r="J166" s="24"/>
      <c r="K166" s="24"/>
      <c r="L166" s="24"/>
      <c r="M166" s="208"/>
      <c r="N166" s="195"/>
      <c r="O166" s="143"/>
      <c r="P166" s="24"/>
      <c r="Q166" s="24"/>
      <c r="R166" s="24"/>
      <c r="S166" s="208"/>
      <c r="T166" s="195"/>
      <c r="U166" s="143"/>
      <c r="V166" s="24"/>
      <c r="W166" s="24"/>
      <c r="X166" s="24"/>
      <c r="Y166" s="208"/>
      <c r="Z166" s="195"/>
      <c r="AA166" s="143"/>
      <c r="AB166" s="24"/>
      <c r="AC166" s="24"/>
      <c r="AD166" s="24"/>
      <c r="AE166" s="208"/>
      <c r="AF166" s="195"/>
      <c r="AG166" s="143"/>
      <c r="AH166" s="24"/>
      <c r="AI166" s="24"/>
      <c r="AJ166" s="24"/>
      <c r="AK166" s="208"/>
      <c r="AL166" s="195"/>
      <c r="AM166" s="143"/>
      <c r="AN166" s="24"/>
      <c r="AO166" s="24"/>
      <c r="AP166" s="24"/>
      <c r="AQ166" s="208"/>
      <c r="AR166" s="195"/>
      <c r="AS166" s="143"/>
      <c r="AT166" s="24"/>
      <c r="AU166" s="24"/>
      <c r="AV166" s="24"/>
      <c r="AW166" s="208"/>
      <c r="AX166" s="195"/>
      <c r="AY166" s="143"/>
      <c r="AZ166" s="24"/>
      <c r="BA166" s="24"/>
      <c r="BB166" s="24"/>
      <c r="BC166" s="208"/>
      <c r="BD166" s="195"/>
      <c r="BE166" s="143"/>
      <c r="BF166" s="24"/>
      <c r="BG166" s="24"/>
      <c r="BH166" s="24"/>
      <c r="BI166" s="208"/>
    </row>
    <row r="167" spans="1:61" ht="12.75" customHeight="1" x14ac:dyDescent="0.2">
      <c r="A167" s="201" t="s">
        <v>41</v>
      </c>
      <c r="B167" s="180">
        <v>3.7978292246508258E-5</v>
      </c>
      <c r="C167" s="144"/>
      <c r="D167" s="180"/>
      <c r="E167" s="180"/>
      <c r="F167" s="180"/>
      <c r="G167" s="208"/>
      <c r="H167" s="180"/>
      <c r="I167" s="180"/>
      <c r="J167" s="180"/>
      <c r="K167" s="180"/>
      <c r="L167" s="180"/>
      <c r="M167" s="208"/>
      <c r="N167" s="196"/>
      <c r="O167" s="144"/>
      <c r="P167" s="180"/>
      <c r="Q167" s="180"/>
      <c r="R167" s="180"/>
      <c r="S167" s="208"/>
      <c r="T167" s="196"/>
      <c r="U167" s="144"/>
      <c r="V167" s="180"/>
      <c r="W167" s="180"/>
      <c r="X167" s="180"/>
      <c r="Y167" s="208"/>
      <c r="Z167" s="196"/>
      <c r="AA167" s="144"/>
      <c r="AB167" s="180"/>
      <c r="AC167" s="180"/>
      <c r="AD167" s="180"/>
      <c r="AE167" s="208"/>
      <c r="AF167" s="196"/>
      <c r="AG167" s="144"/>
      <c r="AH167" s="180"/>
      <c r="AI167" s="180"/>
      <c r="AJ167" s="180"/>
      <c r="AK167" s="208"/>
      <c r="AL167" s="196"/>
      <c r="AM167" s="144"/>
      <c r="AN167" s="180"/>
      <c r="AO167" s="180"/>
      <c r="AP167" s="180"/>
      <c r="AQ167" s="208"/>
      <c r="AR167" s="196"/>
      <c r="AS167" s="144"/>
      <c r="AT167" s="180"/>
      <c r="AU167" s="180"/>
      <c r="AV167" s="180"/>
      <c r="AW167" s="208"/>
      <c r="AX167" s="196"/>
      <c r="AY167" s="144"/>
      <c r="AZ167" s="180"/>
      <c r="BA167" s="180"/>
      <c r="BB167" s="180"/>
      <c r="BC167" s="208"/>
      <c r="BD167" s="196"/>
      <c r="BE167" s="144"/>
      <c r="BF167" s="180"/>
      <c r="BG167" s="180"/>
      <c r="BH167" s="180"/>
      <c r="BI167" s="208"/>
    </row>
    <row r="168" spans="1:61" ht="12.75" customHeight="1" x14ac:dyDescent="0.2">
      <c r="A168" s="201" t="s">
        <v>30</v>
      </c>
      <c r="B168" s="180">
        <v>1.2157302298081339E-4</v>
      </c>
      <c r="C168" s="144"/>
      <c r="D168" s="180"/>
      <c r="E168" s="180"/>
      <c r="F168" s="180"/>
      <c r="G168" s="208"/>
      <c r="H168" s="180"/>
      <c r="I168" s="180"/>
      <c r="J168" s="180"/>
      <c r="K168" s="180"/>
      <c r="L168" s="180"/>
      <c r="M168" s="208"/>
      <c r="N168" s="196"/>
      <c r="O168" s="144"/>
      <c r="P168" s="180"/>
      <c r="Q168" s="180"/>
      <c r="R168" s="180"/>
      <c r="S168" s="208"/>
      <c r="T168" s="196"/>
      <c r="U168" s="144"/>
      <c r="V168" s="180"/>
      <c r="W168" s="180"/>
      <c r="X168" s="180"/>
      <c r="Y168" s="208"/>
      <c r="Z168" s="196"/>
      <c r="AA168" s="144"/>
      <c r="AB168" s="180"/>
      <c r="AC168" s="180"/>
      <c r="AD168" s="180"/>
      <c r="AE168" s="208"/>
      <c r="AF168" s="196"/>
      <c r="AG168" s="144"/>
      <c r="AH168" s="180"/>
      <c r="AI168" s="180"/>
      <c r="AJ168" s="180"/>
      <c r="AK168" s="208"/>
      <c r="AL168" s="196"/>
      <c r="AM168" s="144"/>
      <c r="AN168" s="180"/>
      <c r="AO168" s="180"/>
      <c r="AP168" s="180"/>
      <c r="AQ168" s="208"/>
      <c r="AR168" s="196"/>
      <c r="AS168" s="144"/>
      <c r="AT168" s="180"/>
      <c r="AU168" s="180"/>
      <c r="AV168" s="180"/>
      <c r="AW168" s="208"/>
      <c r="AX168" s="196"/>
      <c r="AY168" s="144"/>
      <c r="AZ168" s="180"/>
      <c r="BA168" s="180"/>
      <c r="BB168" s="180"/>
      <c r="BC168" s="208"/>
      <c r="BD168" s="196"/>
      <c r="BE168" s="144"/>
      <c r="BF168" s="180"/>
      <c r="BG168" s="180"/>
      <c r="BH168" s="180"/>
      <c r="BI168" s="208"/>
    </row>
    <row r="169" spans="1:61" ht="12.75" customHeight="1" x14ac:dyDescent="0.2">
      <c r="A169" s="201" t="s">
        <v>129</v>
      </c>
      <c r="B169" s="180">
        <v>6.8868859051078764E-4</v>
      </c>
      <c r="C169" s="144"/>
      <c r="D169" s="180"/>
      <c r="E169" s="180"/>
      <c r="F169" s="180"/>
      <c r="G169" s="208"/>
      <c r="H169" s="180"/>
      <c r="I169" s="180"/>
      <c r="J169" s="180"/>
      <c r="K169" s="180"/>
      <c r="L169" s="180"/>
      <c r="M169" s="208"/>
      <c r="N169" s="196"/>
      <c r="O169" s="144"/>
      <c r="P169" s="180"/>
      <c r="Q169" s="180"/>
      <c r="R169" s="180"/>
      <c r="S169" s="208"/>
      <c r="T169" s="196"/>
      <c r="U169" s="144"/>
      <c r="V169" s="180"/>
      <c r="W169" s="180"/>
      <c r="X169" s="180"/>
      <c r="Y169" s="208"/>
      <c r="Z169" s="196"/>
      <c r="AA169" s="144"/>
      <c r="AB169" s="180"/>
      <c r="AC169" s="180"/>
      <c r="AD169" s="180"/>
      <c r="AE169" s="208"/>
      <c r="AF169" s="196"/>
      <c r="AG169" s="144"/>
      <c r="AH169" s="180"/>
      <c r="AI169" s="180"/>
      <c r="AJ169" s="180"/>
      <c r="AK169" s="208"/>
      <c r="AL169" s="196"/>
      <c r="AM169" s="144"/>
      <c r="AN169" s="180"/>
      <c r="AO169" s="180"/>
      <c r="AP169" s="180"/>
      <c r="AQ169" s="208"/>
      <c r="AR169" s="196"/>
      <c r="AS169" s="144"/>
      <c r="AT169" s="180"/>
      <c r="AU169" s="180"/>
      <c r="AV169" s="180"/>
      <c r="AW169" s="208"/>
      <c r="AX169" s="196"/>
      <c r="AY169" s="144"/>
      <c r="AZ169" s="180"/>
      <c r="BA169" s="180"/>
      <c r="BB169" s="180"/>
      <c r="BC169" s="208"/>
      <c r="BD169" s="196"/>
      <c r="BE169" s="144"/>
      <c r="BF169" s="180"/>
      <c r="BG169" s="180"/>
      <c r="BH169" s="180"/>
      <c r="BI169" s="208"/>
    </row>
    <row r="170" spans="1:61" ht="12.75" customHeight="1" x14ac:dyDescent="0.2">
      <c r="A170" s="201" t="s">
        <v>113</v>
      </c>
      <c r="B170" s="180">
        <v>6.5855786288283814E-4</v>
      </c>
      <c r="C170" s="144"/>
      <c r="D170" s="180"/>
      <c r="E170" s="180"/>
      <c r="F170" s="180"/>
      <c r="G170" s="208"/>
      <c r="H170" s="180"/>
      <c r="I170" s="180"/>
      <c r="J170" s="180"/>
      <c r="K170" s="180"/>
      <c r="L170" s="180"/>
      <c r="M170" s="208"/>
      <c r="N170" s="196"/>
      <c r="O170" s="144"/>
      <c r="P170" s="180"/>
      <c r="Q170" s="180"/>
      <c r="R170" s="180"/>
      <c r="S170" s="208"/>
      <c r="T170" s="196"/>
      <c r="U170" s="144"/>
      <c r="V170" s="180"/>
      <c r="W170" s="180"/>
      <c r="X170" s="180"/>
      <c r="Y170" s="208"/>
      <c r="Z170" s="196"/>
      <c r="AA170" s="144"/>
      <c r="AB170" s="180"/>
      <c r="AC170" s="180"/>
      <c r="AD170" s="180"/>
      <c r="AE170" s="208"/>
      <c r="AF170" s="196"/>
      <c r="AG170" s="144"/>
      <c r="AH170" s="180"/>
      <c r="AI170" s="180"/>
      <c r="AJ170" s="180"/>
      <c r="AK170" s="208"/>
      <c r="AL170" s="196"/>
      <c r="AM170" s="144"/>
      <c r="AN170" s="180"/>
      <c r="AO170" s="180"/>
      <c r="AP170" s="180"/>
      <c r="AQ170" s="208"/>
      <c r="AR170" s="196"/>
      <c r="AS170" s="144"/>
      <c r="AT170" s="180"/>
      <c r="AU170" s="180"/>
      <c r="AV170" s="180"/>
      <c r="AW170" s="208"/>
      <c r="AX170" s="196"/>
      <c r="AY170" s="144"/>
      <c r="AZ170" s="180"/>
      <c r="BA170" s="180"/>
      <c r="BB170" s="180"/>
      <c r="BC170" s="208"/>
      <c r="BD170" s="196"/>
      <c r="BE170" s="144"/>
      <c r="BF170" s="180"/>
      <c r="BG170" s="180"/>
      <c r="BH170" s="180"/>
      <c r="BI170" s="208"/>
    </row>
    <row r="171" spans="1:61" ht="12.75" customHeight="1" x14ac:dyDescent="0.2">
      <c r="A171" s="201" t="s">
        <v>130</v>
      </c>
      <c r="B171" s="180">
        <v>3.7660352276617155E-3</v>
      </c>
      <c r="C171" s="144"/>
      <c r="D171" s="180"/>
      <c r="E171" s="180"/>
      <c r="F171" s="180"/>
      <c r="G171" s="208"/>
      <c r="H171" s="180"/>
      <c r="I171" s="180"/>
      <c r="J171" s="180"/>
      <c r="K171" s="180"/>
      <c r="L171" s="180"/>
      <c r="M171" s="208"/>
      <c r="N171" s="196"/>
      <c r="O171" s="144"/>
      <c r="P171" s="180"/>
      <c r="Q171" s="180"/>
      <c r="R171" s="180"/>
      <c r="S171" s="208"/>
      <c r="T171" s="196"/>
      <c r="U171" s="144"/>
      <c r="V171" s="180"/>
      <c r="W171" s="180"/>
      <c r="X171" s="180"/>
      <c r="Y171" s="208"/>
      <c r="Z171" s="196"/>
      <c r="AA171" s="144"/>
      <c r="AB171" s="180"/>
      <c r="AC171" s="180"/>
      <c r="AD171" s="180"/>
      <c r="AE171" s="208"/>
      <c r="AF171" s="196"/>
      <c r="AG171" s="144"/>
      <c r="AH171" s="180"/>
      <c r="AI171" s="180"/>
      <c r="AJ171" s="180"/>
      <c r="AK171" s="208"/>
      <c r="AL171" s="196"/>
      <c r="AM171" s="144"/>
      <c r="AN171" s="180"/>
      <c r="AO171" s="180"/>
      <c r="AP171" s="180"/>
      <c r="AQ171" s="208"/>
      <c r="AR171" s="196"/>
      <c r="AS171" s="144"/>
      <c r="AT171" s="180"/>
      <c r="AU171" s="180"/>
      <c r="AV171" s="180"/>
      <c r="AW171" s="208"/>
      <c r="AX171" s="196"/>
      <c r="AY171" s="144"/>
      <c r="AZ171" s="180"/>
      <c r="BA171" s="180"/>
      <c r="BB171" s="180"/>
      <c r="BC171" s="208"/>
      <c r="BD171" s="196"/>
      <c r="BE171" s="144"/>
      <c r="BF171" s="180"/>
      <c r="BG171" s="180"/>
      <c r="BH171" s="180"/>
      <c r="BI171" s="208"/>
    </row>
    <row r="172" spans="1:61" ht="12.75" customHeight="1" x14ac:dyDescent="0.2">
      <c r="A172" s="107" t="s">
        <v>131</v>
      </c>
      <c r="B172" s="24">
        <v>2.5928323406156062E-4</v>
      </c>
      <c r="C172" s="143"/>
      <c r="D172" s="24"/>
      <c r="E172" s="24"/>
      <c r="F172" s="24"/>
      <c r="G172" s="208"/>
      <c r="H172" s="24"/>
      <c r="I172" s="24"/>
      <c r="J172" s="24"/>
      <c r="K172" s="24"/>
      <c r="L172" s="24"/>
      <c r="M172" s="208"/>
      <c r="N172" s="195"/>
      <c r="O172" s="143"/>
      <c r="P172" s="24"/>
      <c r="Q172" s="24"/>
      <c r="R172" s="24"/>
      <c r="S172" s="208"/>
      <c r="T172" s="195"/>
      <c r="U172" s="143"/>
      <c r="V172" s="24"/>
      <c r="W172" s="24"/>
      <c r="X172" s="24"/>
      <c r="Y172" s="208"/>
      <c r="Z172" s="195"/>
      <c r="AA172" s="143"/>
      <c r="AB172" s="24"/>
      <c r="AC172" s="24"/>
      <c r="AD172" s="24"/>
      <c r="AE172" s="208"/>
      <c r="AF172" s="195"/>
      <c r="AG172" s="143"/>
      <c r="AH172" s="24"/>
      <c r="AI172" s="24"/>
      <c r="AJ172" s="24"/>
      <c r="AK172" s="208"/>
      <c r="AL172" s="195"/>
      <c r="AM172" s="143"/>
      <c r="AN172" s="24"/>
      <c r="AO172" s="24"/>
      <c r="AP172" s="24"/>
      <c r="AQ172" s="208"/>
      <c r="AR172" s="195"/>
      <c r="AS172" s="143"/>
      <c r="AT172" s="24"/>
      <c r="AU172" s="24"/>
      <c r="AV172" s="24"/>
      <c r="AW172" s="208"/>
      <c r="AX172" s="195"/>
      <c r="AY172" s="143"/>
      <c r="AZ172" s="24"/>
      <c r="BA172" s="24"/>
      <c r="BB172" s="24"/>
      <c r="BC172" s="208"/>
      <c r="BD172" s="195"/>
      <c r="BE172" s="143"/>
      <c r="BF172" s="24"/>
      <c r="BG172" s="24"/>
      <c r="BH172" s="24"/>
      <c r="BI172" s="208"/>
    </row>
    <row r="173" spans="1:61" ht="12.75" customHeight="1" x14ac:dyDescent="0.2">
      <c r="A173" s="107" t="s">
        <v>105</v>
      </c>
      <c r="B173" s="24">
        <v>1.7188243121989502E-4</v>
      </c>
      <c r="C173" s="143"/>
      <c r="D173" s="24"/>
      <c r="E173" s="24"/>
      <c r="F173" s="24"/>
      <c r="G173" s="208"/>
      <c r="H173" s="24"/>
      <c r="I173" s="24"/>
      <c r="J173" s="24"/>
      <c r="K173" s="24"/>
      <c r="L173" s="24"/>
      <c r="M173" s="208"/>
      <c r="N173" s="195"/>
      <c r="O173" s="143"/>
      <c r="P173" s="24"/>
      <c r="Q173" s="24"/>
      <c r="R173" s="24"/>
      <c r="S173" s="208"/>
      <c r="T173" s="195"/>
      <c r="U173" s="143"/>
      <c r="V173" s="24"/>
      <c r="W173" s="24"/>
      <c r="X173" s="24"/>
      <c r="Y173" s="208"/>
      <c r="Z173" s="195"/>
      <c r="AA173" s="143"/>
      <c r="AB173" s="24"/>
      <c r="AC173" s="24"/>
      <c r="AD173" s="24"/>
      <c r="AE173" s="208"/>
      <c r="AF173" s="195"/>
      <c r="AG173" s="143"/>
      <c r="AH173" s="24"/>
      <c r="AI173" s="24"/>
      <c r="AJ173" s="24"/>
      <c r="AK173" s="208"/>
      <c r="AL173" s="195"/>
      <c r="AM173" s="143"/>
      <c r="AN173" s="24"/>
      <c r="AO173" s="24"/>
      <c r="AP173" s="24"/>
      <c r="AQ173" s="208"/>
      <c r="AR173" s="195"/>
      <c r="AS173" s="143"/>
      <c r="AT173" s="24"/>
      <c r="AU173" s="24"/>
      <c r="AV173" s="24"/>
      <c r="AW173" s="208"/>
      <c r="AX173" s="195"/>
      <c r="AY173" s="143"/>
      <c r="AZ173" s="24"/>
      <c r="BA173" s="24"/>
      <c r="BB173" s="24"/>
      <c r="BC173" s="208"/>
      <c r="BD173" s="195"/>
      <c r="BE173" s="143"/>
      <c r="BF173" s="24"/>
      <c r="BG173" s="24"/>
      <c r="BH173" s="24"/>
      <c r="BI173" s="208"/>
    </row>
    <row r="174" spans="1:61" ht="12.75" customHeight="1" x14ac:dyDescent="0.2">
      <c r="A174" s="107" t="s">
        <v>106</v>
      </c>
      <c r="B174" s="24">
        <v>6.0815480439488687E-9</v>
      </c>
      <c r="C174" s="143"/>
      <c r="D174" s="24"/>
      <c r="E174" s="24"/>
      <c r="F174" s="24"/>
      <c r="G174" s="208"/>
      <c r="H174" s="24"/>
      <c r="I174" s="24"/>
      <c r="J174" s="24"/>
      <c r="K174" s="24"/>
      <c r="L174" s="24"/>
      <c r="M174" s="208"/>
      <c r="N174" s="195"/>
      <c r="O174" s="143"/>
      <c r="P174" s="24"/>
      <c r="Q174" s="24"/>
      <c r="R174" s="24"/>
      <c r="S174" s="208"/>
      <c r="T174" s="195"/>
      <c r="U174" s="143"/>
      <c r="V174" s="24"/>
      <c r="W174" s="24"/>
      <c r="X174" s="24"/>
      <c r="Y174" s="208"/>
      <c r="Z174" s="195"/>
      <c r="AA174" s="143"/>
      <c r="AB174" s="24"/>
      <c r="AC174" s="24"/>
      <c r="AD174" s="24"/>
      <c r="AE174" s="208"/>
      <c r="AF174" s="195"/>
      <c r="AG174" s="143"/>
      <c r="AH174" s="24"/>
      <c r="AI174" s="24"/>
      <c r="AJ174" s="24"/>
      <c r="AK174" s="208"/>
      <c r="AL174" s="195"/>
      <c r="AM174" s="143"/>
      <c r="AN174" s="24"/>
      <c r="AO174" s="24"/>
      <c r="AP174" s="24"/>
      <c r="AQ174" s="208"/>
      <c r="AR174" s="195"/>
      <c r="AS174" s="143"/>
      <c r="AT174" s="24"/>
      <c r="AU174" s="24"/>
      <c r="AV174" s="24"/>
      <c r="AW174" s="208"/>
      <c r="AX174" s="195"/>
      <c r="AY174" s="143"/>
      <c r="AZ174" s="24"/>
      <c r="BA174" s="24"/>
      <c r="BB174" s="24"/>
      <c r="BC174" s="208"/>
      <c r="BD174" s="195"/>
      <c r="BE174" s="143"/>
      <c r="BF174" s="24"/>
      <c r="BG174" s="24"/>
      <c r="BH174" s="24"/>
      <c r="BI174" s="208"/>
    </row>
    <row r="175" spans="1:61" ht="12.75" customHeight="1" x14ac:dyDescent="0.2">
      <c r="A175" s="107" t="s">
        <v>107</v>
      </c>
      <c r="B175" s="24">
        <v>2.9239325940103489E-4</v>
      </c>
      <c r="C175" s="143"/>
      <c r="D175" s="24"/>
      <c r="E175" s="24"/>
      <c r="F175" s="24"/>
      <c r="G175" s="208"/>
      <c r="H175" s="24"/>
      <c r="I175" s="24"/>
      <c r="J175" s="24"/>
      <c r="K175" s="24"/>
      <c r="L175" s="24"/>
      <c r="M175" s="208"/>
      <c r="N175" s="195"/>
      <c r="O175" s="143"/>
      <c r="P175" s="24"/>
      <c r="Q175" s="24"/>
      <c r="R175" s="24"/>
      <c r="S175" s="208"/>
      <c r="T175" s="195"/>
      <c r="U175" s="143"/>
      <c r="V175" s="24"/>
      <c r="W175" s="24"/>
      <c r="X175" s="24"/>
      <c r="Y175" s="208"/>
      <c r="Z175" s="195"/>
      <c r="AA175" s="143"/>
      <c r="AB175" s="24"/>
      <c r="AC175" s="24"/>
      <c r="AD175" s="24"/>
      <c r="AE175" s="208"/>
      <c r="AF175" s="195"/>
      <c r="AG175" s="143"/>
      <c r="AH175" s="24"/>
      <c r="AI175" s="24"/>
      <c r="AJ175" s="24"/>
      <c r="AK175" s="208"/>
      <c r="AL175" s="195"/>
      <c r="AM175" s="143"/>
      <c r="AN175" s="24"/>
      <c r="AO175" s="24"/>
      <c r="AP175" s="24"/>
      <c r="AQ175" s="208"/>
      <c r="AR175" s="195"/>
      <c r="AS175" s="143"/>
      <c r="AT175" s="24"/>
      <c r="AU175" s="24"/>
      <c r="AV175" s="24"/>
      <c r="AW175" s="208"/>
      <c r="AX175" s="195"/>
      <c r="AY175" s="143"/>
      <c r="AZ175" s="24"/>
      <c r="BA175" s="24"/>
      <c r="BB175" s="24"/>
      <c r="BC175" s="208"/>
      <c r="BD175" s="195"/>
      <c r="BE175" s="143"/>
      <c r="BF175" s="24"/>
      <c r="BG175" s="24"/>
      <c r="BH175" s="24"/>
      <c r="BI175" s="208"/>
    </row>
    <row r="176" spans="1:61" ht="12.75" customHeight="1" x14ac:dyDescent="0.2">
      <c r="A176" s="107" t="s">
        <v>108</v>
      </c>
      <c r="B176" s="24">
        <v>9.1706036477266451E-6</v>
      </c>
      <c r="C176" s="143"/>
      <c r="D176" s="24"/>
      <c r="E176" s="24"/>
      <c r="F176" s="24"/>
      <c r="G176" s="208"/>
      <c r="H176" s="24"/>
      <c r="I176" s="24"/>
      <c r="J176" s="24"/>
      <c r="K176" s="24"/>
      <c r="L176" s="24"/>
      <c r="M176" s="208"/>
      <c r="N176" s="195"/>
      <c r="O176" s="143"/>
      <c r="P176" s="24"/>
      <c r="Q176" s="24"/>
      <c r="R176" s="24"/>
      <c r="S176" s="208"/>
      <c r="T176" s="195"/>
      <c r="U176" s="143"/>
      <c r="V176" s="24"/>
      <c r="W176" s="24"/>
      <c r="X176" s="24"/>
      <c r="Y176" s="208"/>
      <c r="Z176" s="195"/>
      <c r="AA176" s="143"/>
      <c r="AB176" s="24"/>
      <c r="AC176" s="24"/>
      <c r="AD176" s="24"/>
      <c r="AE176" s="208"/>
      <c r="AF176" s="195"/>
      <c r="AG176" s="143"/>
      <c r="AH176" s="24"/>
      <c r="AI176" s="24"/>
      <c r="AJ176" s="24"/>
      <c r="AK176" s="208"/>
      <c r="AL176" s="195"/>
      <c r="AM176" s="143"/>
      <c r="AN176" s="24"/>
      <c r="AO176" s="24"/>
      <c r="AP176" s="24"/>
      <c r="AQ176" s="208"/>
      <c r="AR176" s="195"/>
      <c r="AS176" s="143"/>
      <c r="AT176" s="24"/>
      <c r="AU176" s="24"/>
      <c r="AV176" s="24"/>
      <c r="AW176" s="208"/>
      <c r="AX176" s="195"/>
      <c r="AY176" s="143"/>
      <c r="AZ176" s="24"/>
      <c r="BA176" s="24"/>
      <c r="BB176" s="24"/>
      <c r="BC176" s="208"/>
      <c r="BD176" s="195"/>
      <c r="BE176" s="143"/>
      <c r="BF176" s="24"/>
      <c r="BG176" s="24"/>
      <c r="BH176" s="24"/>
      <c r="BI176" s="208"/>
    </row>
    <row r="177" spans="1:61" ht="12.75" customHeight="1" x14ac:dyDescent="0.2">
      <c r="A177" s="107" t="s">
        <v>109</v>
      </c>
      <c r="B177" s="24">
        <v>4.3549986786613846E-5</v>
      </c>
      <c r="C177" s="143"/>
      <c r="D177" s="24"/>
      <c r="E177" s="24"/>
      <c r="F177" s="24"/>
      <c r="G177" s="208"/>
      <c r="H177" s="24"/>
      <c r="I177" s="24"/>
      <c r="J177" s="24"/>
      <c r="K177" s="24"/>
      <c r="L177" s="24"/>
      <c r="M177" s="208"/>
      <c r="N177" s="195"/>
      <c r="O177" s="143"/>
      <c r="P177" s="24"/>
      <c r="Q177" s="24"/>
      <c r="R177" s="24"/>
      <c r="S177" s="208"/>
      <c r="T177" s="195"/>
      <c r="U177" s="143"/>
      <c r="V177" s="24"/>
      <c r="W177" s="24"/>
      <c r="X177" s="24"/>
      <c r="Y177" s="208"/>
      <c r="Z177" s="195"/>
      <c r="AA177" s="143"/>
      <c r="AB177" s="24"/>
      <c r="AC177" s="24"/>
      <c r="AD177" s="24"/>
      <c r="AE177" s="208"/>
      <c r="AF177" s="195"/>
      <c r="AG177" s="143"/>
      <c r="AH177" s="24"/>
      <c r="AI177" s="24"/>
      <c r="AJ177" s="24"/>
      <c r="AK177" s="208"/>
      <c r="AL177" s="195"/>
      <c r="AM177" s="143"/>
      <c r="AN177" s="24"/>
      <c r="AO177" s="24"/>
      <c r="AP177" s="24"/>
      <c r="AQ177" s="208"/>
      <c r="AR177" s="195"/>
      <c r="AS177" s="143"/>
      <c r="AT177" s="24"/>
      <c r="AU177" s="24"/>
      <c r="AV177" s="24"/>
      <c r="AW177" s="208"/>
      <c r="AX177" s="195"/>
      <c r="AY177" s="143"/>
      <c r="AZ177" s="24"/>
      <c r="BA177" s="24"/>
      <c r="BB177" s="24"/>
      <c r="BC177" s="208"/>
      <c r="BD177" s="195"/>
      <c r="BE177" s="143"/>
      <c r="BF177" s="24"/>
      <c r="BG177" s="24"/>
      <c r="BH177" s="24"/>
      <c r="BI177" s="208"/>
    </row>
    <row r="178" spans="1:61" ht="12.75" customHeight="1" x14ac:dyDescent="0.2">
      <c r="A178" s="107" t="s">
        <v>110</v>
      </c>
      <c r="B178" s="24">
        <v>1.9399539568582531E-5</v>
      </c>
      <c r="C178" s="143"/>
      <c r="D178" s="24"/>
      <c r="E178" s="24"/>
      <c r="F178" s="24"/>
      <c r="G178" s="208"/>
      <c r="H178" s="24"/>
      <c r="I178" s="24"/>
      <c r="J178" s="24"/>
      <c r="K178" s="24"/>
      <c r="L178" s="24"/>
      <c r="M178" s="208"/>
      <c r="N178" s="195"/>
      <c r="O178" s="143"/>
      <c r="P178" s="24"/>
      <c r="Q178" s="24"/>
      <c r="R178" s="24"/>
      <c r="S178" s="208"/>
      <c r="T178" s="195"/>
      <c r="U178" s="143"/>
      <c r="V178" s="24"/>
      <c r="W178" s="24"/>
      <c r="X178" s="24"/>
      <c r="Y178" s="208"/>
      <c r="Z178" s="195"/>
      <c r="AA178" s="143"/>
      <c r="AB178" s="24"/>
      <c r="AC178" s="24"/>
      <c r="AD178" s="24"/>
      <c r="AE178" s="208"/>
      <c r="AF178" s="195"/>
      <c r="AG178" s="143"/>
      <c r="AH178" s="24"/>
      <c r="AI178" s="24"/>
      <c r="AJ178" s="24"/>
      <c r="AK178" s="208"/>
      <c r="AL178" s="195"/>
      <c r="AM178" s="143"/>
      <c r="AN178" s="24"/>
      <c r="AO178" s="24"/>
      <c r="AP178" s="24"/>
      <c r="AQ178" s="208"/>
      <c r="AR178" s="195"/>
      <c r="AS178" s="143"/>
      <c r="AT178" s="24"/>
      <c r="AU178" s="24"/>
      <c r="AV178" s="24"/>
      <c r="AW178" s="208"/>
      <c r="AX178" s="195"/>
      <c r="AY178" s="143"/>
      <c r="AZ178" s="24"/>
      <c r="BA178" s="24"/>
      <c r="BB178" s="24"/>
      <c r="BC178" s="208"/>
      <c r="BD178" s="195"/>
      <c r="BE178" s="143"/>
      <c r="BF178" s="24"/>
      <c r="BG178" s="24"/>
      <c r="BH178" s="24"/>
      <c r="BI178" s="208"/>
    </row>
    <row r="179" spans="1:61" ht="12.75" customHeight="1" x14ac:dyDescent="0.2">
      <c r="A179" s="107" t="s">
        <v>111</v>
      </c>
      <c r="B179" s="24">
        <v>8.0427458968005926E-7</v>
      </c>
      <c r="C179" s="143"/>
      <c r="D179" s="24"/>
      <c r="E179" s="24"/>
      <c r="F179" s="24"/>
      <c r="G179" s="208"/>
      <c r="H179" s="24"/>
      <c r="I179" s="24"/>
      <c r="J179" s="24"/>
      <c r="K179" s="24"/>
      <c r="L179" s="24"/>
      <c r="M179" s="208"/>
      <c r="N179" s="165"/>
      <c r="O179" s="143"/>
      <c r="P179" s="24"/>
      <c r="Q179" s="24"/>
      <c r="R179" s="24"/>
      <c r="S179" s="208"/>
      <c r="T179" s="165"/>
      <c r="U179" s="143"/>
      <c r="V179" s="24"/>
      <c r="W179" s="24"/>
      <c r="X179" s="24"/>
      <c r="Y179" s="208"/>
      <c r="Z179" s="165"/>
      <c r="AA179" s="143"/>
      <c r="AB179" s="24"/>
      <c r="AC179" s="24"/>
      <c r="AD179" s="24"/>
      <c r="AE179" s="208"/>
      <c r="AF179" s="165"/>
      <c r="AG179" s="143"/>
      <c r="AH179" s="24"/>
      <c r="AI179" s="24"/>
      <c r="AJ179" s="24"/>
      <c r="AK179" s="208"/>
      <c r="AL179" s="165"/>
      <c r="AM179" s="143"/>
      <c r="AN179" s="24"/>
      <c r="AO179" s="24"/>
      <c r="AP179" s="24"/>
      <c r="AQ179" s="208"/>
      <c r="AR179" s="165"/>
      <c r="AS179" s="143"/>
      <c r="AT179" s="24"/>
      <c r="AU179" s="24"/>
      <c r="AV179" s="24"/>
      <c r="AW179" s="208"/>
      <c r="AX179" s="165"/>
      <c r="AY179" s="143"/>
      <c r="AZ179" s="24"/>
      <c r="BA179" s="24"/>
      <c r="BB179" s="24"/>
      <c r="BC179" s="208"/>
      <c r="BD179" s="165"/>
      <c r="BE179" s="143"/>
      <c r="BF179" s="24"/>
      <c r="BG179" s="24"/>
      <c r="BH179" s="24"/>
      <c r="BI179" s="208"/>
    </row>
    <row r="180" spans="1:61" ht="12.75" customHeight="1" x14ac:dyDescent="0.2">
      <c r="A180" s="107" t="s">
        <v>132</v>
      </c>
      <c r="B180" s="24">
        <v>2.424363021894102E-2</v>
      </c>
      <c r="C180" s="143"/>
      <c r="D180" s="24"/>
      <c r="E180" s="24"/>
      <c r="F180" s="24"/>
      <c r="G180" s="208"/>
      <c r="H180" s="139"/>
      <c r="I180" s="139"/>
      <c r="J180" s="139"/>
      <c r="K180" s="139"/>
      <c r="L180" s="139"/>
      <c r="M180" s="208"/>
      <c r="N180" s="165"/>
      <c r="O180" s="143"/>
      <c r="P180" s="24"/>
      <c r="Q180" s="24"/>
      <c r="R180" s="24"/>
      <c r="S180" s="208"/>
      <c r="T180" s="165"/>
      <c r="U180" s="143"/>
      <c r="V180" s="24"/>
      <c r="W180" s="24"/>
      <c r="X180" s="24"/>
      <c r="Y180" s="208"/>
      <c r="Z180" s="165"/>
      <c r="AA180" s="143"/>
      <c r="AB180" s="24"/>
      <c r="AC180" s="24"/>
      <c r="AD180" s="24"/>
      <c r="AE180" s="208"/>
      <c r="AF180" s="165"/>
      <c r="AG180" s="143"/>
      <c r="AH180" s="24"/>
      <c r="AI180" s="24"/>
      <c r="AJ180" s="24"/>
      <c r="AK180" s="208"/>
      <c r="AL180" s="165"/>
      <c r="AM180" s="143"/>
      <c r="AN180" s="24"/>
      <c r="AO180" s="24"/>
      <c r="AP180" s="24"/>
      <c r="AQ180" s="208"/>
      <c r="AR180" s="165"/>
      <c r="AS180" s="143"/>
      <c r="AT180" s="24"/>
      <c r="AU180" s="24"/>
      <c r="AV180" s="24"/>
      <c r="AW180" s="208"/>
      <c r="AX180" s="165"/>
      <c r="AY180" s="143"/>
      <c r="AZ180" s="24"/>
      <c r="BA180" s="24"/>
      <c r="BB180" s="24"/>
      <c r="BC180" s="208"/>
      <c r="BD180" s="165"/>
      <c r="BE180" s="143"/>
      <c r="BF180" s="24"/>
      <c r="BG180" s="24"/>
      <c r="BH180" s="24"/>
      <c r="BI180" s="208"/>
    </row>
    <row r="181" spans="1:61" ht="12.75" customHeight="1" x14ac:dyDescent="0.2">
      <c r="A181" s="111" t="s">
        <v>133</v>
      </c>
      <c r="B181" s="148">
        <f>SUM(B100:B180)</f>
        <v>1</v>
      </c>
      <c r="C181" s="83">
        <f>SUM(C100:C180)</f>
        <v>0</v>
      </c>
      <c r="D181" s="83">
        <f>SUM(D100:D180)</f>
        <v>0</v>
      </c>
      <c r="E181" s="83">
        <f>SUM(E100:E180)</f>
        <v>0</v>
      </c>
      <c r="F181" s="83">
        <f>SUM(F100:F180)</f>
        <v>0</v>
      </c>
      <c r="G181" s="208"/>
      <c r="H181" s="83">
        <f>SUM(H100:H180)</f>
        <v>0</v>
      </c>
      <c r="I181" s="83">
        <f>SUM(I100:I180)</f>
        <v>0</v>
      </c>
      <c r="J181" s="83">
        <f>SUM(J100:J180)</f>
        <v>0</v>
      </c>
      <c r="K181" s="83">
        <f>SUM(K100:K180)</f>
        <v>0</v>
      </c>
      <c r="L181" s="83">
        <f>SUM(L100:L180)</f>
        <v>0</v>
      </c>
      <c r="M181" s="208"/>
      <c r="N181" s="83">
        <f>SUM(N100:N180)</f>
        <v>0</v>
      </c>
      <c r="O181" s="83">
        <f>SUM(O100:O180)</f>
        <v>0</v>
      </c>
      <c r="P181" s="83">
        <f>SUM(P100:P180)</f>
        <v>0</v>
      </c>
      <c r="Q181" s="83">
        <f>SUM(Q100:Q180)</f>
        <v>0</v>
      </c>
      <c r="R181" s="83">
        <f>SUM(R100:R180)</f>
        <v>0</v>
      </c>
      <c r="S181" s="208"/>
      <c r="T181" s="83">
        <f>SUM(T100:T180)</f>
        <v>0</v>
      </c>
      <c r="U181" s="83">
        <f>SUM(U100:U180)</f>
        <v>0</v>
      </c>
      <c r="V181" s="83">
        <f>SUM(V100:V180)</f>
        <v>0</v>
      </c>
      <c r="W181" s="83">
        <f>SUM(W100:W180)</f>
        <v>0</v>
      </c>
      <c r="X181" s="83">
        <f>SUM(X100:X180)</f>
        <v>0</v>
      </c>
      <c r="Y181" s="208"/>
      <c r="Z181" s="83">
        <f>SUM(Z100:Z180)</f>
        <v>0</v>
      </c>
      <c r="AA181" s="83">
        <f>SUM(AA100:AA180)</f>
        <v>0</v>
      </c>
      <c r="AB181" s="83">
        <f>SUM(AB100:AB180)</f>
        <v>0</v>
      </c>
      <c r="AC181" s="83">
        <f>SUM(AC100:AC180)</f>
        <v>0</v>
      </c>
      <c r="AD181" s="83">
        <f>SUM(AD100:AD180)</f>
        <v>0</v>
      </c>
      <c r="AE181" s="208"/>
      <c r="AF181" s="83">
        <f>SUM(AF100:AF180)</f>
        <v>0</v>
      </c>
      <c r="AG181" s="83">
        <f>SUM(AG100:AG180)</f>
        <v>0</v>
      </c>
      <c r="AH181" s="83">
        <f>SUM(AH100:AH180)</f>
        <v>0</v>
      </c>
      <c r="AI181" s="83">
        <f>SUM(AI100:AI180)</f>
        <v>0</v>
      </c>
      <c r="AJ181" s="83">
        <f>SUM(AJ100:AJ180)</f>
        <v>0</v>
      </c>
      <c r="AK181" s="208"/>
      <c r="AL181" s="83">
        <f>SUM(AL100:AL180)</f>
        <v>0</v>
      </c>
      <c r="AM181" s="83">
        <f>SUM(AM100:AM180)</f>
        <v>0</v>
      </c>
      <c r="AN181" s="83">
        <f>SUM(AN100:AN180)</f>
        <v>0</v>
      </c>
      <c r="AO181" s="83">
        <f>SUM(AO100:AO180)</f>
        <v>0</v>
      </c>
      <c r="AP181" s="83">
        <f>SUM(AP100:AP180)</f>
        <v>0</v>
      </c>
      <c r="AQ181" s="208"/>
      <c r="AR181" s="83">
        <f>SUM(AR100:AR180)</f>
        <v>0</v>
      </c>
      <c r="AS181" s="83">
        <f>SUM(AS100:AS180)</f>
        <v>0</v>
      </c>
      <c r="AT181" s="83">
        <f>SUM(AT100:AT180)</f>
        <v>0</v>
      </c>
      <c r="AU181" s="83">
        <f>SUM(AU100:AU180)</f>
        <v>0</v>
      </c>
      <c r="AV181" s="83">
        <f>SUM(AV100:AV180)</f>
        <v>0</v>
      </c>
      <c r="AW181" s="208"/>
      <c r="AX181" s="83">
        <f>SUM(AX100:AX180)</f>
        <v>0</v>
      </c>
      <c r="AY181" s="83">
        <f>SUM(AY100:AY180)</f>
        <v>0</v>
      </c>
      <c r="AZ181" s="83">
        <f>SUM(AZ100:AZ180)</f>
        <v>0</v>
      </c>
      <c r="BA181" s="83">
        <f>SUM(BA100:BA180)</f>
        <v>0</v>
      </c>
      <c r="BB181" s="83">
        <f>SUM(BB100:BB180)</f>
        <v>0</v>
      </c>
      <c r="BC181" s="208"/>
      <c r="BD181" s="83">
        <f>SUM(BD100:BD180)</f>
        <v>0</v>
      </c>
      <c r="BE181" s="83">
        <f>SUM(BE100:BE180)</f>
        <v>0</v>
      </c>
      <c r="BF181" s="83">
        <f>SUM(BF100:BF180)</f>
        <v>0</v>
      </c>
      <c r="BG181" s="83">
        <f>SUM(BG100:BG180)</f>
        <v>0</v>
      </c>
      <c r="BH181" s="83">
        <f>SUM(BH100:BH180)</f>
        <v>0</v>
      </c>
      <c r="BI181" s="208"/>
    </row>
    <row r="182" spans="1:61" ht="12.75" customHeight="1" x14ac:dyDescent="0.2">
      <c r="A182" s="127" t="s">
        <v>136</v>
      </c>
      <c r="B182" s="142"/>
      <c r="C182" s="142"/>
      <c r="D182" s="142"/>
      <c r="E182" s="142"/>
      <c r="F182" s="142"/>
      <c r="G182" s="208"/>
      <c r="H182" s="142"/>
      <c r="I182" s="142"/>
      <c r="J182" s="142"/>
      <c r="K182" s="142"/>
      <c r="L182" s="142"/>
      <c r="M182" s="208"/>
      <c r="N182" s="164"/>
      <c r="O182" s="142"/>
      <c r="P182" s="142"/>
      <c r="Q182" s="142"/>
      <c r="R182" s="142"/>
      <c r="S182" s="208"/>
      <c r="T182" s="164"/>
      <c r="U182" s="142"/>
      <c r="V182" s="142"/>
      <c r="W182" s="142"/>
      <c r="X182" s="142"/>
      <c r="Y182" s="208"/>
      <c r="Z182" s="164"/>
      <c r="AA182" s="142"/>
      <c r="AB182" s="142"/>
      <c r="AC182" s="142"/>
      <c r="AD182" s="142"/>
      <c r="AE182" s="208"/>
      <c r="AF182" s="164"/>
      <c r="AG182" s="142"/>
      <c r="AH182" s="142"/>
      <c r="AI182" s="142"/>
      <c r="AJ182" s="142"/>
      <c r="AK182" s="208"/>
      <c r="AL182" s="164"/>
      <c r="AM182" s="142"/>
      <c r="AN182" s="142"/>
      <c r="AO182" s="142"/>
      <c r="AP182" s="142"/>
      <c r="AQ182" s="208"/>
      <c r="AR182" s="164"/>
      <c r="AS182" s="142"/>
      <c r="AT182" s="142"/>
      <c r="AU182" s="142"/>
      <c r="AV182" s="142"/>
      <c r="AW182" s="208"/>
      <c r="AX182" s="164"/>
      <c r="AY182" s="142"/>
      <c r="AZ182" s="142"/>
      <c r="BA182" s="142"/>
      <c r="BB182" s="142"/>
      <c r="BC182" s="208"/>
      <c r="BD182" s="164"/>
      <c r="BE182" s="142"/>
      <c r="BF182" s="142"/>
      <c r="BG182" s="142"/>
      <c r="BH182" s="142"/>
      <c r="BI182" s="208"/>
    </row>
    <row r="183" spans="1:61" ht="12.75" customHeight="1" x14ac:dyDescent="0.2">
      <c r="A183" s="119" t="s">
        <v>31</v>
      </c>
      <c r="B183" s="170"/>
      <c r="C183" s="150"/>
      <c r="D183" s="150"/>
      <c r="E183" s="150"/>
      <c r="F183" s="150"/>
      <c r="G183" s="208"/>
      <c r="H183" s="150"/>
      <c r="I183" s="150"/>
      <c r="J183" s="150"/>
      <c r="K183" s="150"/>
      <c r="L183" s="150"/>
      <c r="M183" s="208"/>
      <c r="N183" s="170"/>
      <c r="O183" s="150"/>
      <c r="P183" s="150"/>
      <c r="Q183" s="150"/>
      <c r="R183" s="150"/>
      <c r="S183" s="208"/>
      <c r="T183" s="170"/>
      <c r="U183" s="150"/>
      <c r="V183" s="150"/>
      <c r="W183" s="150"/>
      <c r="X183" s="150"/>
      <c r="Y183" s="208"/>
      <c r="Z183" s="170"/>
      <c r="AA183" s="150"/>
      <c r="AB183" s="150"/>
      <c r="AC183" s="150"/>
      <c r="AD183" s="150"/>
      <c r="AE183" s="208"/>
      <c r="AF183" s="170"/>
      <c r="AG183" s="150"/>
      <c r="AH183" s="150"/>
      <c r="AI183" s="150"/>
      <c r="AJ183" s="150"/>
      <c r="AK183" s="208"/>
      <c r="AL183" s="170"/>
      <c r="AM183" s="150"/>
      <c r="AN183" s="150"/>
      <c r="AO183" s="150"/>
      <c r="AP183" s="150"/>
      <c r="AQ183" s="208"/>
      <c r="AR183" s="170"/>
      <c r="AS183" s="150"/>
      <c r="AT183" s="150"/>
      <c r="AU183" s="150"/>
      <c r="AV183" s="150"/>
      <c r="AW183" s="208"/>
      <c r="AX183" s="170"/>
      <c r="AY183" s="150"/>
      <c r="AZ183" s="150"/>
      <c r="BA183" s="150"/>
      <c r="BB183" s="150"/>
      <c r="BC183" s="208"/>
      <c r="BD183" s="170"/>
      <c r="BE183" s="150"/>
      <c r="BF183" s="150"/>
      <c r="BG183" s="150"/>
      <c r="BH183" s="150"/>
      <c r="BI183" s="208"/>
    </row>
    <row r="184" spans="1:61" ht="12.75" customHeight="1" x14ac:dyDescent="0.2">
      <c r="A184" s="120" t="s">
        <v>32</v>
      </c>
      <c r="B184" s="171"/>
      <c r="C184" s="151"/>
      <c r="D184" s="151"/>
      <c r="E184" s="151"/>
      <c r="F184" s="151"/>
      <c r="G184" s="208"/>
      <c r="H184" s="151"/>
      <c r="I184" s="151"/>
      <c r="J184" s="151"/>
      <c r="K184" s="151"/>
      <c r="L184" s="151"/>
      <c r="M184" s="208"/>
      <c r="N184" s="171"/>
      <c r="O184" s="151"/>
      <c r="P184" s="151"/>
      <c r="Q184" s="151"/>
      <c r="R184" s="151"/>
      <c r="S184" s="208"/>
      <c r="T184" s="171"/>
      <c r="U184" s="151"/>
      <c r="V184" s="151"/>
      <c r="W184" s="151"/>
      <c r="X184" s="151"/>
      <c r="Y184" s="208"/>
      <c r="Z184" s="171"/>
      <c r="AA184" s="151"/>
      <c r="AB184" s="151"/>
      <c r="AC184" s="151"/>
      <c r="AD184" s="151"/>
      <c r="AE184" s="208"/>
      <c r="AF184" s="171"/>
      <c r="AG184" s="151"/>
      <c r="AH184" s="151"/>
      <c r="AI184" s="151"/>
      <c r="AJ184" s="151"/>
      <c r="AK184" s="208"/>
      <c r="AL184" s="171"/>
      <c r="AM184" s="151"/>
      <c r="AN184" s="151"/>
      <c r="AO184" s="151"/>
      <c r="AP184" s="151"/>
      <c r="AQ184" s="208"/>
      <c r="AR184" s="171"/>
      <c r="AS184" s="151"/>
      <c r="AT184" s="151"/>
      <c r="AU184" s="151"/>
      <c r="AV184" s="151"/>
      <c r="AW184" s="208"/>
      <c r="AX184" s="171"/>
      <c r="AY184" s="151"/>
      <c r="AZ184" s="151"/>
      <c r="BA184" s="151"/>
      <c r="BB184" s="151"/>
      <c r="BC184" s="208"/>
      <c r="BD184" s="171"/>
      <c r="BE184" s="151"/>
      <c r="BF184" s="151"/>
      <c r="BG184" s="151"/>
      <c r="BH184" s="151"/>
      <c r="BI184" s="208"/>
    </row>
    <row r="185" spans="1:61" ht="12.75" customHeight="1" x14ac:dyDescent="0.2">
      <c r="A185" s="119" t="s">
        <v>2</v>
      </c>
      <c r="B185" s="172"/>
      <c r="C185" s="152"/>
      <c r="D185" s="152"/>
      <c r="E185" s="152"/>
      <c r="F185" s="152"/>
      <c r="G185" s="208"/>
      <c r="H185" s="152"/>
      <c r="I185" s="152"/>
      <c r="J185" s="152"/>
      <c r="K185" s="152"/>
      <c r="L185" s="152"/>
      <c r="M185" s="208"/>
      <c r="N185" s="172"/>
      <c r="O185" s="152"/>
      <c r="P185" s="152"/>
      <c r="Q185" s="152"/>
      <c r="R185" s="152"/>
      <c r="S185" s="208"/>
      <c r="T185" s="172"/>
      <c r="U185" s="152"/>
      <c r="V185" s="152"/>
      <c r="W185" s="152"/>
      <c r="X185" s="152"/>
      <c r="Y185" s="208"/>
      <c r="Z185" s="172"/>
      <c r="AA185" s="152"/>
      <c r="AB185" s="152"/>
      <c r="AC185" s="152"/>
      <c r="AD185" s="152"/>
      <c r="AE185" s="208"/>
      <c r="AF185" s="172"/>
      <c r="AG185" s="152"/>
      <c r="AH185" s="152"/>
      <c r="AI185" s="152"/>
      <c r="AJ185" s="152"/>
      <c r="AK185" s="208"/>
      <c r="AL185" s="172"/>
      <c r="AM185" s="152"/>
      <c r="AN185" s="152"/>
      <c r="AO185" s="152"/>
      <c r="AP185" s="152"/>
      <c r="AQ185" s="208"/>
      <c r="AR185" s="172"/>
      <c r="AS185" s="152"/>
      <c r="AT185" s="152"/>
      <c r="AU185" s="152"/>
      <c r="AV185" s="152"/>
      <c r="AW185" s="208"/>
      <c r="AX185" s="172"/>
      <c r="AY185" s="152"/>
      <c r="AZ185" s="152"/>
      <c r="BA185" s="152"/>
      <c r="BB185" s="152"/>
      <c r="BC185" s="208"/>
      <c r="BD185" s="172"/>
      <c r="BE185" s="152"/>
      <c r="BF185" s="152"/>
      <c r="BG185" s="152"/>
      <c r="BH185" s="152"/>
      <c r="BI185" s="208"/>
    </row>
    <row r="186" spans="1:61" ht="12.75" customHeight="1" x14ac:dyDescent="0.2">
      <c r="A186" s="120" t="s">
        <v>3</v>
      </c>
      <c r="B186" s="171"/>
      <c r="C186" s="151"/>
      <c r="D186" s="151"/>
      <c r="E186" s="151"/>
      <c r="F186" s="151"/>
      <c r="G186" s="208"/>
      <c r="H186" s="151"/>
      <c r="I186" s="151"/>
      <c r="J186" s="151"/>
      <c r="K186" s="151"/>
      <c r="L186" s="151"/>
      <c r="M186" s="208"/>
      <c r="N186" s="171"/>
      <c r="O186" s="151"/>
      <c r="P186" s="151"/>
      <c r="Q186" s="151"/>
      <c r="R186" s="151"/>
      <c r="S186" s="208"/>
      <c r="T186" s="171"/>
      <c r="U186" s="151"/>
      <c r="V186" s="151"/>
      <c r="W186" s="151"/>
      <c r="X186" s="151"/>
      <c r="Y186" s="208"/>
      <c r="Z186" s="171"/>
      <c r="AA186" s="151"/>
      <c r="AB186" s="151"/>
      <c r="AC186" s="151"/>
      <c r="AD186" s="151"/>
      <c r="AE186" s="208"/>
      <c r="AF186" s="171"/>
      <c r="AG186" s="151"/>
      <c r="AH186" s="151"/>
      <c r="AI186" s="151"/>
      <c r="AJ186" s="151"/>
      <c r="AK186" s="208"/>
      <c r="AL186" s="171"/>
      <c r="AM186" s="151"/>
      <c r="AN186" s="151"/>
      <c r="AO186" s="151"/>
      <c r="AP186" s="151"/>
      <c r="AQ186" s="208"/>
      <c r="AR186" s="171"/>
      <c r="AS186" s="151"/>
      <c r="AT186" s="151"/>
      <c r="AU186" s="151"/>
      <c r="AV186" s="151"/>
      <c r="AW186" s="208"/>
      <c r="AX186" s="171"/>
      <c r="AY186" s="151"/>
      <c r="AZ186" s="151"/>
      <c r="BA186" s="151"/>
      <c r="BB186" s="151"/>
      <c r="BC186" s="208"/>
      <c r="BD186" s="171"/>
      <c r="BE186" s="151"/>
      <c r="BF186" s="151"/>
      <c r="BG186" s="151"/>
      <c r="BH186" s="151"/>
      <c r="BI186" s="208"/>
    </row>
    <row r="187" spans="1:61" ht="12.75" customHeight="1" x14ac:dyDescent="0.2">
      <c r="A187" s="119" t="s">
        <v>4</v>
      </c>
      <c r="B187" s="172"/>
      <c r="C187" s="152"/>
      <c r="D187" s="152"/>
      <c r="E187" s="152"/>
      <c r="F187" s="152"/>
      <c r="G187" s="208"/>
      <c r="H187" s="152"/>
      <c r="I187" s="152"/>
      <c r="J187" s="152"/>
      <c r="K187" s="152"/>
      <c r="L187" s="152"/>
      <c r="M187" s="208"/>
      <c r="N187" s="172"/>
      <c r="O187" s="152"/>
      <c r="P187" s="152"/>
      <c r="Q187" s="152"/>
      <c r="R187" s="152"/>
      <c r="S187" s="208"/>
      <c r="T187" s="172"/>
      <c r="U187" s="152"/>
      <c r="V187" s="152"/>
      <c r="W187" s="152"/>
      <c r="X187" s="152"/>
      <c r="Y187" s="208"/>
      <c r="Z187" s="172"/>
      <c r="AA187" s="152"/>
      <c r="AB187" s="152"/>
      <c r="AC187" s="152"/>
      <c r="AD187" s="152"/>
      <c r="AE187" s="208"/>
      <c r="AF187" s="172"/>
      <c r="AG187" s="152"/>
      <c r="AH187" s="152"/>
      <c r="AI187" s="152"/>
      <c r="AJ187" s="152"/>
      <c r="AK187" s="208"/>
      <c r="AL187" s="172"/>
      <c r="AM187" s="152"/>
      <c r="AN187" s="152"/>
      <c r="AO187" s="152"/>
      <c r="AP187" s="152"/>
      <c r="AQ187" s="208"/>
      <c r="AR187" s="172"/>
      <c r="AS187" s="152"/>
      <c r="AT187" s="152"/>
      <c r="AU187" s="152"/>
      <c r="AV187" s="152"/>
      <c r="AW187" s="208"/>
      <c r="AX187" s="172"/>
      <c r="AY187" s="152"/>
      <c r="AZ187" s="152"/>
      <c r="BA187" s="152"/>
      <c r="BB187" s="152"/>
      <c r="BC187" s="208"/>
      <c r="BD187" s="172"/>
      <c r="BE187" s="152"/>
      <c r="BF187" s="152"/>
      <c r="BG187" s="152"/>
      <c r="BH187" s="152"/>
      <c r="BI187" s="208"/>
    </row>
    <row r="188" spans="1:61" ht="12.75" customHeight="1" x14ac:dyDescent="0.2">
      <c r="A188" s="119" t="s">
        <v>5</v>
      </c>
      <c r="B188" s="172"/>
      <c r="C188" s="152"/>
      <c r="D188" s="152"/>
      <c r="E188" s="152"/>
      <c r="F188" s="152"/>
      <c r="G188" s="208"/>
      <c r="H188" s="152"/>
      <c r="I188" s="152"/>
      <c r="J188" s="152"/>
      <c r="K188" s="152"/>
      <c r="L188" s="152"/>
      <c r="M188" s="208"/>
      <c r="N188" s="172"/>
      <c r="O188" s="152"/>
      <c r="P188" s="152"/>
      <c r="Q188" s="152"/>
      <c r="R188" s="152"/>
      <c r="S188" s="208"/>
      <c r="T188" s="172"/>
      <c r="U188" s="152"/>
      <c r="V188" s="152"/>
      <c r="W188" s="152"/>
      <c r="X188" s="152"/>
      <c r="Y188" s="208"/>
      <c r="Z188" s="172"/>
      <c r="AA188" s="152"/>
      <c r="AB188" s="152"/>
      <c r="AC188" s="152"/>
      <c r="AD188" s="152"/>
      <c r="AE188" s="208"/>
      <c r="AF188" s="172"/>
      <c r="AG188" s="152"/>
      <c r="AH188" s="152"/>
      <c r="AI188" s="152"/>
      <c r="AJ188" s="152"/>
      <c r="AK188" s="208"/>
      <c r="AL188" s="172"/>
      <c r="AM188" s="152"/>
      <c r="AN188" s="152"/>
      <c r="AO188" s="152"/>
      <c r="AP188" s="152"/>
      <c r="AQ188" s="208"/>
      <c r="AR188" s="172"/>
      <c r="AS188" s="152"/>
      <c r="AT188" s="152"/>
      <c r="AU188" s="152"/>
      <c r="AV188" s="152"/>
      <c r="AW188" s="208"/>
      <c r="AX188" s="172"/>
      <c r="AY188" s="152"/>
      <c r="AZ188" s="152"/>
      <c r="BA188" s="152"/>
      <c r="BB188" s="152"/>
      <c r="BC188" s="208"/>
      <c r="BD188" s="172"/>
      <c r="BE188" s="152"/>
      <c r="BF188" s="152"/>
      <c r="BG188" s="152"/>
      <c r="BH188" s="152"/>
      <c r="BI188" s="208"/>
    </row>
    <row r="189" spans="1:61" ht="12.75" customHeight="1" x14ac:dyDescent="0.2">
      <c r="A189" s="121" t="s">
        <v>6</v>
      </c>
      <c r="B189" s="172"/>
      <c r="C189" s="152"/>
      <c r="D189" s="152"/>
      <c r="E189" s="152"/>
      <c r="F189" s="152"/>
      <c r="G189" s="208"/>
      <c r="H189" s="152"/>
      <c r="I189" s="152"/>
      <c r="J189" s="152"/>
      <c r="K189" s="152"/>
      <c r="L189" s="152"/>
      <c r="M189" s="208"/>
      <c r="N189" s="172"/>
      <c r="O189" s="152"/>
      <c r="P189" s="152"/>
      <c r="Q189" s="152"/>
      <c r="R189" s="152"/>
      <c r="S189" s="208"/>
      <c r="T189" s="172"/>
      <c r="U189" s="152"/>
      <c r="V189" s="152"/>
      <c r="W189" s="152"/>
      <c r="X189" s="152"/>
      <c r="Y189" s="208"/>
      <c r="Z189" s="172"/>
      <c r="AA189" s="152"/>
      <c r="AB189" s="152"/>
      <c r="AC189" s="152"/>
      <c r="AD189" s="152"/>
      <c r="AE189" s="208"/>
      <c r="AF189" s="172"/>
      <c r="AG189" s="152"/>
      <c r="AH189" s="152"/>
      <c r="AI189" s="152"/>
      <c r="AJ189" s="152"/>
      <c r="AK189" s="208"/>
      <c r="AL189" s="172"/>
      <c r="AM189" s="152"/>
      <c r="AN189" s="152"/>
      <c r="AO189" s="152"/>
      <c r="AP189" s="152"/>
      <c r="AQ189" s="208"/>
      <c r="AR189" s="172"/>
      <c r="AS189" s="152"/>
      <c r="AT189" s="152"/>
      <c r="AU189" s="152"/>
      <c r="AV189" s="152"/>
      <c r="AW189" s="208"/>
      <c r="AX189" s="172"/>
      <c r="AY189" s="152"/>
      <c r="AZ189" s="152"/>
      <c r="BA189" s="152"/>
      <c r="BB189" s="152"/>
      <c r="BC189" s="208"/>
      <c r="BD189" s="172"/>
      <c r="BE189" s="152"/>
      <c r="BF189" s="152"/>
      <c r="BG189" s="152"/>
      <c r="BH189" s="152"/>
      <c r="BI189" s="208"/>
    </row>
    <row r="190" spans="1:61" ht="12.75" customHeight="1" x14ac:dyDescent="0.2">
      <c r="A190" s="121" t="s">
        <v>7</v>
      </c>
      <c r="B190" s="172"/>
      <c r="C190" s="152"/>
      <c r="D190" s="152"/>
      <c r="E190" s="152"/>
      <c r="F190" s="152"/>
      <c r="G190" s="208"/>
      <c r="H190" s="152"/>
      <c r="I190" s="152"/>
      <c r="J190" s="152"/>
      <c r="K190" s="152"/>
      <c r="L190" s="152"/>
      <c r="M190" s="208"/>
      <c r="N190" s="172"/>
      <c r="O190" s="152"/>
      <c r="P190" s="152"/>
      <c r="Q190" s="152"/>
      <c r="R190" s="152"/>
      <c r="S190" s="208"/>
      <c r="T190" s="172"/>
      <c r="U190" s="152"/>
      <c r="V190" s="152"/>
      <c r="W190" s="152"/>
      <c r="X190" s="152"/>
      <c r="Y190" s="208"/>
      <c r="Z190" s="172"/>
      <c r="AA190" s="152"/>
      <c r="AB190" s="152"/>
      <c r="AC190" s="152"/>
      <c r="AD190" s="152"/>
      <c r="AE190" s="208"/>
      <c r="AF190" s="172"/>
      <c r="AG190" s="152"/>
      <c r="AH190" s="152"/>
      <c r="AI190" s="152"/>
      <c r="AJ190" s="152"/>
      <c r="AK190" s="208"/>
      <c r="AL190" s="172"/>
      <c r="AM190" s="152"/>
      <c r="AN190" s="152"/>
      <c r="AO190" s="152"/>
      <c r="AP190" s="152"/>
      <c r="AQ190" s="208"/>
      <c r="AR190" s="172"/>
      <c r="AS190" s="152"/>
      <c r="AT190" s="152"/>
      <c r="AU190" s="152"/>
      <c r="AV190" s="152"/>
      <c r="AW190" s="208"/>
      <c r="AX190" s="172"/>
      <c r="AY190" s="152"/>
      <c r="AZ190" s="152"/>
      <c r="BA190" s="152"/>
      <c r="BB190" s="152"/>
      <c r="BC190" s="208"/>
      <c r="BD190" s="172"/>
      <c r="BE190" s="152"/>
      <c r="BF190" s="152"/>
      <c r="BG190" s="152"/>
      <c r="BH190" s="152"/>
      <c r="BI190" s="208"/>
    </row>
    <row r="191" spans="1:61" ht="12.75" customHeight="1" x14ac:dyDescent="0.2">
      <c r="A191" s="122" t="s">
        <v>8</v>
      </c>
      <c r="B191" s="173"/>
      <c r="C191" s="153"/>
      <c r="D191" s="153"/>
      <c r="E191" s="153"/>
      <c r="F191" s="153"/>
      <c r="G191" s="208"/>
      <c r="H191" s="153"/>
      <c r="I191" s="153"/>
      <c r="J191" s="153"/>
      <c r="K191" s="153"/>
      <c r="L191" s="153"/>
      <c r="M191" s="208"/>
      <c r="N191" s="173"/>
      <c r="O191" s="153"/>
      <c r="P191" s="153"/>
      <c r="Q191" s="153"/>
      <c r="R191" s="153"/>
      <c r="S191" s="208"/>
      <c r="T191" s="173"/>
      <c r="U191" s="153"/>
      <c r="V191" s="153"/>
      <c r="W191" s="153"/>
      <c r="X191" s="153"/>
      <c r="Y191" s="208"/>
      <c r="Z191" s="173"/>
      <c r="AA191" s="153"/>
      <c r="AB191" s="153"/>
      <c r="AC191" s="153"/>
      <c r="AD191" s="153"/>
      <c r="AE191" s="208"/>
      <c r="AF191" s="173"/>
      <c r="AG191" s="153"/>
      <c r="AH191" s="153"/>
      <c r="AI191" s="153"/>
      <c r="AJ191" s="153"/>
      <c r="AK191" s="208"/>
      <c r="AL191" s="173"/>
      <c r="AM191" s="153"/>
      <c r="AN191" s="153"/>
      <c r="AO191" s="153"/>
      <c r="AP191" s="153"/>
      <c r="AQ191" s="208"/>
      <c r="AR191" s="173"/>
      <c r="AS191" s="153"/>
      <c r="AT191" s="153"/>
      <c r="AU191" s="153"/>
      <c r="AV191" s="153"/>
      <c r="AW191" s="208"/>
      <c r="AX191" s="173"/>
      <c r="AY191" s="153"/>
      <c r="AZ191" s="153"/>
      <c r="BA191" s="153"/>
      <c r="BB191" s="153"/>
      <c r="BC191" s="208"/>
      <c r="BD191" s="173"/>
      <c r="BE191" s="153"/>
      <c r="BF191" s="153"/>
      <c r="BG191" s="153"/>
      <c r="BH191" s="153"/>
      <c r="BI191" s="208"/>
    </row>
    <row r="192" spans="1:61" ht="12.75" customHeight="1" x14ac:dyDescent="0.2">
      <c r="A192" s="121" t="s">
        <v>9</v>
      </c>
      <c r="B192" s="172"/>
      <c r="C192" s="152"/>
      <c r="D192" s="152"/>
      <c r="E192" s="152"/>
      <c r="F192" s="152"/>
      <c r="G192" s="208"/>
      <c r="H192" s="152"/>
      <c r="I192" s="152"/>
      <c r="J192" s="152"/>
      <c r="K192" s="152"/>
      <c r="L192" s="152"/>
      <c r="M192" s="208"/>
      <c r="N192" s="172"/>
      <c r="O192" s="152"/>
      <c r="P192" s="152"/>
      <c r="Q192" s="152"/>
      <c r="R192" s="152"/>
      <c r="S192" s="208"/>
      <c r="T192" s="172"/>
      <c r="U192" s="152"/>
      <c r="V192" s="152"/>
      <c r="W192" s="152"/>
      <c r="X192" s="152"/>
      <c r="Y192" s="208"/>
      <c r="Z192" s="172"/>
      <c r="AA192" s="152"/>
      <c r="AB192" s="152"/>
      <c r="AC192" s="152"/>
      <c r="AD192" s="152"/>
      <c r="AE192" s="208"/>
      <c r="AF192" s="172"/>
      <c r="AG192" s="152"/>
      <c r="AH192" s="152"/>
      <c r="AI192" s="152"/>
      <c r="AJ192" s="152"/>
      <c r="AK192" s="208"/>
      <c r="AL192" s="172"/>
      <c r="AM192" s="152"/>
      <c r="AN192" s="152"/>
      <c r="AO192" s="152"/>
      <c r="AP192" s="152"/>
      <c r="AQ192" s="208"/>
      <c r="AR192" s="172"/>
      <c r="AS192" s="152"/>
      <c r="AT192" s="152"/>
      <c r="AU192" s="152"/>
      <c r="AV192" s="152"/>
      <c r="AW192" s="208"/>
      <c r="AX192" s="172"/>
      <c r="AY192" s="152"/>
      <c r="AZ192" s="152"/>
      <c r="BA192" s="152"/>
      <c r="BB192" s="152"/>
      <c r="BC192" s="208"/>
      <c r="BD192" s="172"/>
      <c r="BE192" s="152"/>
      <c r="BF192" s="152"/>
      <c r="BG192" s="152"/>
      <c r="BH192" s="152"/>
      <c r="BI192" s="208"/>
    </row>
    <row r="193" spans="1:61" ht="12.75" customHeight="1" x14ac:dyDescent="0.2">
      <c r="A193" s="122" t="s">
        <v>10</v>
      </c>
      <c r="B193" s="173"/>
      <c r="C193" s="153"/>
      <c r="D193" s="153"/>
      <c r="E193" s="153"/>
      <c r="F193" s="153"/>
      <c r="G193" s="208"/>
      <c r="H193" s="153"/>
      <c r="I193" s="153"/>
      <c r="J193" s="153"/>
      <c r="K193" s="153"/>
      <c r="L193" s="153"/>
      <c r="M193" s="208"/>
      <c r="N193" s="173"/>
      <c r="O193" s="153"/>
      <c r="P193" s="153"/>
      <c r="Q193" s="153"/>
      <c r="R193" s="153"/>
      <c r="S193" s="208"/>
      <c r="T193" s="173"/>
      <c r="U193" s="153"/>
      <c r="V193" s="153"/>
      <c r="W193" s="153"/>
      <c r="X193" s="153"/>
      <c r="Y193" s="208"/>
      <c r="Z193" s="173"/>
      <c r="AA193" s="153"/>
      <c r="AB193" s="153"/>
      <c r="AC193" s="153"/>
      <c r="AD193" s="153"/>
      <c r="AE193" s="208"/>
      <c r="AF193" s="173"/>
      <c r="AG193" s="153"/>
      <c r="AH193" s="153"/>
      <c r="AI193" s="153"/>
      <c r="AJ193" s="153"/>
      <c r="AK193" s="208"/>
      <c r="AL193" s="173"/>
      <c r="AM193" s="153"/>
      <c r="AN193" s="153"/>
      <c r="AO193" s="153"/>
      <c r="AP193" s="153"/>
      <c r="AQ193" s="208"/>
      <c r="AR193" s="173"/>
      <c r="AS193" s="153"/>
      <c r="AT193" s="153"/>
      <c r="AU193" s="153"/>
      <c r="AV193" s="153"/>
      <c r="AW193" s="208"/>
      <c r="AX193" s="173"/>
      <c r="AY193" s="153"/>
      <c r="AZ193" s="153"/>
      <c r="BA193" s="153"/>
      <c r="BB193" s="153"/>
      <c r="BC193" s="208"/>
      <c r="BD193" s="173"/>
      <c r="BE193" s="153"/>
      <c r="BF193" s="153"/>
      <c r="BG193" s="153"/>
      <c r="BH193" s="153"/>
      <c r="BI193" s="208"/>
    </row>
    <row r="194" spans="1:61" ht="12.75" customHeight="1" x14ac:dyDescent="0.2">
      <c r="A194" s="121" t="s">
        <v>11</v>
      </c>
      <c r="B194" s="172"/>
      <c r="C194" s="152"/>
      <c r="D194" s="152"/>
      <c r="E194" s="152"/>
      <c r="F194" s="152"/>
      <c r="G194" s="208"/>
      <c r="H194" s="152"/>
      <c r="I194" s="152"/>
      <c r="J194" s="152"/>
      <c r="K194" s="152"/>
      <c r="L194" s="152"/>
      <c r="M194" s="208"/>
      <c r="N194" s="172"/>
      <c r="O194" s="152"/>
      <c r="P194" s="152"/>
      <c r="Q194" s="152"/>
      <c r="R194" s="152"/>
      <c r="S194" s="208"/>
      <c r="T194" s="172"/>
      <c r="U194" s="152"/>
      <c r="V194" s="152"/>
      <c r="W194" s="152"/>
      <c r="X194" s="152"/>
      <c r="Y194" s="208"/>
      <c r="Z194" s="172"/>
      <c r="AA194" s="152"/>
      <c r="AB194" s="152"/>
      <c r="AC194" s="152"/>
      <c r="AD194" s="152"/>
      <c r="AE194" s="208"/>
      <c r="AF194" s="172"/>
      <c r="AG194" s="152"/>
      <c r="AH194" s="152"/>
      <c r="AI194" s="152"/>
      <c r="AJ194" s="152"/>
      <c r="AK194" s="208"/>
      <c r="AL194" s="172"/>
      <c r="AM194" s="152"/>
      <c r="AN194" s="152"/>
      <c r="AO194" s="152"/>
      <c r="AP194" s="152"/>
      <c r="AQ194" s="208"/>
      <c r="AR194" s="172"/>
      <c r="AS194" s="152"/>
      <c r="AT194" s="152"/>
      <c r="AU194" s="152"/>
      <c r="AV194" s="152"/>
      <c r="AW194" s="208"/>
      <c r="AX194" s="172"/>
      <c r="AY194" s="152"/>
      <c r="AZ194" s="152"/>
      <c r="BA194" s="152"/>
      <c r="BB194" s="152"/>
      <c r="BC194" s="208"/>
      <c r="BD194" s="172"/>
      <c r="BE194" s="152"/>
      <c r="BF194" s="152"/>
      <c r="BG194" s="152"/>
      <c r="BH194" s="152"/>
      <c r="BI194" s="208"/>
    </row>
    <row r="195" spans="1:61" ht="12.75" customHeight="1" x14ac:dyDescent="0.2">
      <c r="A195" s="121" t="s">
        <v>12</v>
      </c>
      <c r="B195" s="172"/>
      <c r="C195" s="152"/>
      <c r="D195" s="152"/>
      <c r="E195" s="152"/>
      <c r="F195" s="152"/>
      <c r="G195" s="208"/>
      <c r="H195" s="152"/>
      <c r="I195" s="152"/>
      <c r="J195" s="152"/>
      <c r="K195" s="152"/>
      <c r="L195" s="152"/>
      <c r="M195" s="208"/>
      <c r="N195" s="172"/>
      <c r="O195" s="152"/>
      <c r="P195" s="152"/>
      <c r="Q195" s="152"/>
      <c r="R195" s="152"/>
      <c r="S195" s="208"/>
      <c r="T195" s="172"/>
      <c r="U195" s="152"/>
      <c r="V195" s="152"/>
      <c r="W195" s="152"/>
      <c r="X195" s="152"/>
      <c r="Y195" s="208"/>
      <c r="Z195" s="172"/>
      <c r="AA195" s="152"/>
      <c r="AB195" s="152"/>
      <c r="AC195" s="152"/>
      <c r="AD195" s="152"/>
      <c r="AE195" s="208"/>
      <c r="AF195" s="172"/>
      <c r="AG195" s="152"/>
      <c r="AH195" s="152"/>
      <c r="AI195" s="152"/>
      <c r="AJ195" s="152"/>
      <c r="AK195" s="208"/>
      <c r="AL195" s="172"/>
      <c r="AM195" s="152"/>
      <c r="AN195" s="152"/>
      <c r="AO195" s="152"/>
      <c r="AP195" s="152"/>
      <c r="AQ195" s="208"/>
      <c r="AR195" s="172"/>
      <c r="AS195" s="152"/>
      <c r="AT195" s="152"/>
      <c r="AU195" s="152"/>
      <c r="AV195" s="152"/>
      <c r="AW195" s="208"/>
      <c r="AX195" s="172"/>
      <c r="AY195" s="152"/>
      <c r="AZ195" s="152"/>
      <c r="BA195" s="152"/>
      <c r="BB195" s="152"/>
      <c r="BC195" s="208"/>
      <c r="BD195" s="172"/>
      <c r="BE195" s="152"/>
      <c r="BF195" s="152"/>
      <c r="BG195" s="152"/>
      <c r="BH195" s="152"/>
      <c r="BI195" s="208"/>
    </row>
    <row r="196" spans="1:61" ht="12.75" customHeight="1" x14ac:dyDescent="0.2">
      <c r="A196" s="121" t="s">
        <v>13</v>
      </c>
      <c r="B196" s="172"/>
      <c r="C196" s="152"/>
      <c r="D196" s="152"/>
      <c r="E196" s="152"/>
      <c r="F196" s="152"/>
      <c r="G196" s="208"/>
      <c r="H196" s="152"/>
      <c r="I196" s="152"/>
      <c r="J196" s="152"/>
      <c r="K196" s="152"/>
      <c r="L196" s="152"/>
      <c r="M196" s="208"/>
      <c r="N196" s="172"/>
      <c r="O196" s="152"/>
      <c r="P196" s="152"/>
      <c r="Q196" s="152"/>
      <c r="R196" s="152"/>
      <c r="S196" s="208"/>
      <c r="T196" s="172"/>
      <c r="U196" s="152"/>
      <c r="V196" s="152"/>
      <c r="W196" s="152"/>
      <c r="X196" s="152"/>
      <c r="Y196" s="208"/>
      <c r="Z196" s="172"/>
      <c r="AA196" s="152"/>
      <c r="AB196" s="152"/>
      <c r="AC196" s="152"/>
      <c r="AD196" s="152"/>
      <c r="AE196" s="208"/>
      <c r="AF196" s="172"/>
      <c r="AG196" s="152"/>
      <c r="AH196" s="152"/>
      <c r="AI196" s="152"/>
      <c r="AJ196" s="152"/>
      <c r="AK196" s="208"/>
      <c r="AL196" s="172"/>
      <c r="AM196" s="152"/>
      <c r="AN196" s="152"/>
      <c r="AO196" s="152"/>
      <c r="AP196" s="152"/>
      <c r="AQ196" s="208"/>
      <c r="AR196" s="172"/>
      <c r="AS196" s="152"/>
      <c r="AT196" s="152"/>
      <c r="AU196" s="152"/>
      <c r="AV196" s="152"/>
      <c r="AW196" s="208"/>
      <c r="AX196" s="172"/>
      <c r="AY196" s="152"/>
      <c r="AZ196" s="152"/>
      <c r="BA196" s="152"/>
      <c r="BB196" s="152"/>
      <c r="BC196" s="208"/>
      <c r="BD196" s="172"/>
      <c r="BE196" s="152"/>
      <c r="BF196" s="152"/>
      <c r="BG196" s="152"/>
      <c r="BH196" s="152"/>
      <c r="BI196" s="208"/>
    </row>
    <row r="197" spans="1:61" ht="12.75" customHeight="1" x14ac:dyDescent="0.2">
      <c r="A197" s="122" t="s">
        <v>35</v>
      </c>
      <c r="B197" s="173"/>
      <c r="C197" s="153"/>
      <c r="D197" s="153"/>
      <c r="E197" s="153"/>
      <c r="F197" s="153"/>
      <c r="G197" s="208"/>
      <c r="H197" s="153"/>
      <c r="I197" s="153"/>
      <c r="J197" s="153"/>
      <c r="K197" s="153"/>
      <c r="L197" s="153"/>
      <c r="M197" s="208"/>
      <c r="N197" s="173"/>
      <c r="O197" s="153"/>
      <c r="P197" s="153"/>
      <c r="Q197" s="153"/>
      <c r="R197" s="153"/>
      <c r="S197" s="208"/>
      <c r="T197" s="173"/>
      <c r="U197" s="153"/>
      <c r="V197" s="153"/>
      <c r="W197" s="153"/>
      <c r="X197" s="153"/>
      <c r="Y197" s="208"/>
      <c r="Z197" s="173"/>
      <c r="AA197" s="153"/>
      <c r="AB197" s="153"/>
      <c r="AC197" s="153"/>
      <c r="AD197" s="153"/>
      <c r="AE197" s="208"/>
      <c r="AF197" s="173"/>
      <c r="AG197" s="153"/>
      <c r="AH197" s="153"/>
      <c r="AI197" s="153"/>
      <c r="AJ197" s="153"/>
      <c r="AK197" s="208"/>
      <c r="AL197" s="173"/>
      <c r="AM197" s="153"/>
      <c r="AN197" s="153"/>
      <c r="AO197" s="153"/>
      <c r="AP197" s="153"/>
      <c r="AQ197" s="208"/>
      <c r="AR197" s="173"/>
      <c r="AS197" s="153"/>
      <c r="AT197" s="153"/>
      <c r="AU197" s="153"/>
      <c r="AV197" s="153"/>
      <c r="AW197" s="208"/>
      <c r="AX197" s="173"/>
      <c r="AY197" s="153"/>
      <c r="AZ197" s="153"/>
      <c r="BA197" s="153"/>
      <c r="BB197" s="153"/>
      <c r="BC197" s="208"/>
      <c r="BD197" s="173"/>
      <c r="BE197" s="153"/>
      <c r="BF197" s="153"/>
      <c r="BG197" s="153"/>
      <c r="BH197" s="153"/>
      <c r="BI197" s="208"/>
    </row>
    <row r="198" spans="1:61" ht="12.75" customHeight="1" x14ac:dyDescent="0.2">
      <c r="A198" s="121" t="s">
        <v>14</v>
      </c>
      <c r="B198" s="172"/>
      <c r="C198" s="152"/>
      <c r="D198" s="152"/>
      <c r="E198" s="152"/>
      <c r="F198" s="152"/>
      <c r="G198" s="208"/>
      <c r="H198" s="152"/>
      <c r="I198" s="152"/>
      <c r="J198" s="152"/>
      <c r="K198" s="152"/>
      <c r="L198" s="152"/>
      <c r="M198" s="208"/>
      <c r="N198" s="172"/>
      <c r="O198" s="152"/>
      <c r="P198" s="152"/>
      <c r="Q198" s="152"/>
      <c r="R198" s="152"/>
      <c r="S198" s="208"/>
      <c r="T198" s="172"/>
      <c r="U198" s="152"/>
      <c r="V198" s="152"/>
      <c r="W198" s="152"/>
      <c r="X198" s="152"/>
      <c r="Y198" s="208"/>
      <c r="Z198" s="172"/>
      <c r="AA198" s="152"/>
      <c r="AB198" s="152"/>
      <c r="AC198" s="152"/>
      <c r="AD198" s="152"/>
      <c r="AE198" s="208"/>
      <c r="AF198" s="172"/>
      <c r="AG198" s="152"/>
      <c r="AH198" s="152"/>
      <c r="AI198" s="152"/>
      <c r="AJ198" s="152"/>
      <c r="AK198" s="208"/>
      <c r="AL198" s="172"/>
      <c r="AM198" s="152"/>
      <c r="AN198" s="152"/>
      <c r="AO198" s="152"/>
      <c r="AP198" s="152"/>
      <c r="AQ198" s="208"/>
      <c r="AR198" s="172"/>
      <c r="AS198" s="152"/>
      <c r="AT198" s="152"/>
      <c r="AU198" s="152"/>
      <c r="AV198" s="152"/>
      <c r="AW198" s="208"/>
      <c r="AX198" s="172"/>
      <c r="AY198" s="152"/>
      <c r="AZ198" s="152"/>
      <c r="BA198" s="152"/>
      <c r="BB198" s="152"/>
      <c r="BC198" s="208"/>
      <c r="BD198" s="172"/>
      <c r="BE198" s="152"/>
      <c r="BF198" s="152"/>
      <c r="BG198" s="152"/>
      <c r="BH198" s="152"/>
      <c r="BI198" s="208"/>
    </row>
    <row r="199" spans="1:61" ht="12.75" customHeight="1" x14ac:dyDescent="0.2">
      <c r="A199" s="121" t="s">
        <v>15</v>
      </c>
      <c r="B199" s="172"/>
      <c r="C199" s="152"/>
      <c r="D199" s="152"/>
      <c r="E199" s="152"/>
      <c r="F199" s="152"/>
      <c r="G199" s="208"/>
      <c r="H199" s="152"/>
      <c r="I199" s="152"/>
      <c r="J199" s="152"/>
      <c r="K199" s="152"/>
      <c r="L199" s="152"/>
      <c r="M199" s="208"/>
      <c r="N199" s="172"/>
      <c r="O199" s="152"/>
      <c r="P199" s="152"/>
      <c r="Q199" s="152"/>
      <c r="R199" s="152"/>
      <c r="S199" s="208"/>
      <c r="T199" s="172"/>
      <c r="U199" s="152"/>
      <c r="V199" s="152"/>
      <c r="W199" s="152"/>
      <c r="X199" s="152"/>
      <c r="Y199" s="208"/>
      <c r="Z199" s="172"/>
      <c r="AA199" s="152"/>
      <c r="AB199" s="152"/>
      <c r="AC199" s="152"/>
      <c r="AD199" s="152"/>
      <c r="AE199" s="208"/>
      <c r="AF199" s="172"/>
      <c r="AG199" s="152"/>
      <c r="AH199" s="152"/>
      <c r="AI199" s="152"/>
      <c r="AJ199" s="152"/>
      <c r="AK199" s="208"/>
      <c r="AL199" s="172"/>
      <c r="AM199" s="152"/>
      <c r="AN199" s="152"/>
      <c r="AO199" s="152"/>
      <c r="AP199" s="152"/>
      <c r="AQ199" s="208"/>
      <c r="AR199" s="172"/>
      <c r="AS199" s="152"/>
      <c r="AT199" s="152"/>
      <c r="AU199" s="152"/>
      <c r="AV199" s="152"/>
      <c r="AW199" s="208"/>
      <c r="AX199" s="172"/>
      <c r="AY199" s="152"/>
      <c r="AZ199" s="152"/>
      <c r="BA199" s="152"/>
      <c r="BB199" s="152"/>
      <c r="BC199" s="208"/>
      <c r="BD199" s="172"/>
      <c r="BE199" s="152"/>
      <c r="BF199" s="152"/>
      <c r="BG199" s="152"/>
      <c r="BH199" s="152"/>
      <c r="BI199" s="208"/>
    </row>
    <row r="200" spans="1:61" ht="12.75" customHeight="1" x14ac:dyDescent="0.2">
      <c r="A200" s="122" t="s">
        <v>16</v>
      </c>
      <c r="B200" s="173"/>
      <c r="C200" s="153"/>
      <c r="D200" s="153"/>
      <c r="E200" s="153"/>
      <c r="F200" s="153"/>
      <c r="G200" s="208"/>
      <c r="H200" s="153"/>
      <c r="I200" s="153"/>
      <c r="J200" s="153"/>
      <c r="K200" s="153"/>
      <c r="L200" s="153"/>
      <c r="M200" s="208"/>
      <c r="N200" s="173"/>
      <c r="O200" s="153"/>
      <c r="P200" s="153"/>
      <c r="Q200" s="153"/>
      <c r="R200" s="153"/>
      <c r="S200" s="208"/>
      <c r="T200" s="173"/>
      <c r="U200" s="153"/>
      <c r="V200" s="153"/>
      <c r="W200" s="153"/>
      <c r="X200" s="153"/>
      <c r="Y200" s="208"/>
      <c r="Z200" s="173"/>
      <c r="AA200" s="153"/>
      <c r="AB200" s="153"/>
      <c r="AC200" s="153"/>
      <c r="AD200" s="153"/>
      <c r="AE200" s="208"/>
      <c r="AF200" s="173"/>
      <c r="AG200" s="153"/>
      <c r="AH200" s="153"/>
      <c r="AI200" s="153"/>
      <c r="AJ200" s="153"/>
      <c r="AK200" s="208"/>
      <c r="AL200" s="173"/>
      <c r="AM200" s="153"/>
      <c r="AN200" s="153"/>
      <c r="AO200" s="153"/>
      <c r="AP200" s="153"/>
      <c r="AQ200" s="208"/>
      <c r="AR200" s="173"/>
      <c r="AS200" s="153"/>
      <c r="AT200" s="153"/>
      <c r="AU200" s="153"/>
      <c r="AV200" s="153"/>
      <c r="AW200" s="208"/>
      <c r="AX200" s="173"/>
      <c r="AY200" s="153"/>
      <c r="AZ200" s="153"/>
      <c r="BA200" s="153"/>
      <c r="BB200" s="153"/>
      <c r="BC200" s="208"/>
      <c r="BD200" s="173"/>
      <c r="BE200" s="153"/>
      <c r="BF200" s="153"/>
      <c r="BG200" s="153"/>
      <c r="BH200" s="153"/>
      <c r="BI200" s="208"/>
    </row>
    <row r="201" spans="1:61" ht="12.75" customHeight="1" x14ac:dyDescent="0.2">
      <c r="A201" s="121" t="s">
        <v>17</v>
      </c>
      <c r="B201" s="172"/>
      <c r="C201" s="152"/>
      <c r="D201" s="152"/>
      <c r="E201" s="152"/>
      <c r="F201" s="152"/>
      <c r="G201" s="208"/>
      <c r="H201" s="152"/>
      <c r="I201" s="152"/>
      <c r="J201" s="152"/>
      <c r="K201" s="152"/>
      <c r="L201" s="152"/>
      <c r="M201" s="208"/>
      <c r="N201" s="172"/>
      <c r="O201" s="152"/>
      <c r="P201" s="152"/>
      <c r="Q201" s="152"/>
      <c r="R201" s="152"/>
      <c r="S201" s="208"/>
      <c r="T201" s="172"/>
      <c r="U201" s="152"/>
      <c r="V201" s="152"/>
      <c r="W201" s="152"/>
      <c r="X201" s="152"/>
      <c r="Y201" s="208"/>
      <c r="Z201" s="172"/>
      <c r="AA201" s="152"/>
      <c r="AB201" s="152"/>
      <c r="AC201" s="152"/>
      <c r="AD201" s="152"/>
      <c r="AE201" s="208"/>
      <c r="AF201" s="172"/>
      <c r="AG201" s="152"/>
      <c r="AH201" s="152"/>
      <c r="AI201" s="152"/>
      <c r="AJ201" s="152"/>
      <c r="AK201" s="208"/>
      <c r="AL201" s="172"/>
      <c r="AM201" s="152"/>
      <c r="AN201" s="152"/>
      <c r="AO201" s="152"/>
      <c r="AP201" s="152"/>
      <c r="AQ201" s="208"/>
      <c r="AR201" s="172"/>
      <c r="AS201" s="152"/>
      <c r="AT201" s="152"/>
      <c r="AU201" s="152"/>
      <c r="AV201" s="152"/>
      <c r="AW201" s="208"/>
      <c r="AX201" s="172"/>
      <c r="AY201" s="152"/>
      <c r="AZ201" s="152"/>
      <c r="BA201" s="152"/>
      <c r="BB201" s="152"/>
      <c r="BC201" s="208"/>
      <c r="BD201" s="172"/>
      <c r="BE201" s="152"/>
      <c r="BF201" s="152"/>
      <c r="BG201" s="152"/>
      <c r="BH201" s="152"/>
      <c r="BI201" s="208"/>
    </row>
    <row r="202" spans="1:61" ht="12.75" customHeight="1" x14ac:dyDescent="0.2">
      <c r="A202" s="122" t="s">
        <v>18</v>
      </c>
      <c r="B202" s="173"/>
      <c r="C202" s="153"/>
      <c r="D202" s="153"/>
      <c r="E202" s="153"/>
      <c r="F202" s="153"/>
      <c r="G202" s="208"/>
      <c r="H202" s="153"/>
      <c r="I202" s="153"/>
      <c r="J202" s="153"/>
      <c r="K202" s="153"/>
      <c r="L202" s="153"/>
      <c r="M202" s="208"/>
      <c r="N202" s="173"/>
      <c r="O202" s="153"/>
      <c r="P202" s="153"/>
      <c r="Q202" s="153"/>
      <c r="R202" s="153"/>
      <c r="S202" s="208"/>
      <c r="T202" s="173"/>
      <c r="U202" s="153"/>
      <c r="V202" s="153"/>
      <c r="W202" s="153"/>
      <c r="X202" s="153"/>
      <c r="Y202" s="208"/>
      <c r="Z202" s="173"/>
      <c r="AA202" s="153"/>
      <c r="AB202" s="153"/>
      <c r="AC202" s="153"/>
      <c r="AD202" s="153"/>
      <c r="AE202" s="208"/>
      <c r="AF202" s="173"/>
      <c r="AG202" s="153"/>
      <c r="AH202" s="153"/>
      <c r="AI202" s="153"/>
      <c r="AJ202" s="153"/>
      <c r="AK202" s="208"/>
      <c r="AL202" s="173"/>
      <c r="AM202" s="153"/>
      <c r="AN202" s="153"/>
      <c r="AO202" s="153"/>
      <c r="AP202" s="153"/>
      <c r="AQ202" s="208"/>
      <c r="AR202" s="173"/>
      <c r="AS202" s="153"/>
      <c r="AT202" s="153"/>
      <c r="AU202" s="153"/>
      <c r="AV202" s="153"/>
      <c r="AW202" s="208"/>
      <c r="AX202" s="173"/>
      <c r="AY202" s="153"/>
      <c r="AZ202" s="153"/>
      <c r="BA202" s="153"/>
      <c r="BB202" s="153"/>
      <c r="BC202" s="208"/>
      <c r="BD202" s="173"/>
      <c r="BE202" s="153"/>
      <c r="BF202" s="153"/>
      <c r="BG202" s="153"/>
      <c r="BH202" s="153"/>
      <c r="BI202" s="208"/>
    </row>
    <row r="203" spans="1:61" ht="12.75" customHeight="1" x14ac:dyDescent="0.2">
      <c r="A203" s="121" t="s">
        <v>19</v>
      </c>
      <c r="B203" s="172"/>
      <c r="C203" s="152"/>
      <c r="D203" s="152"/>
      <c r="E203" s="152"/>
      <c r="F203" s="152"/>
      <c r="G203" s="208"/>
      <c r="H203" s="152"/>
      <c r="I203" s="152"/>
      <c r="J203" s="152"/>
      <c r="K203" s="152"/>
      <c r="L203" s="152"/>
      <c r="M203" s="208"/>
      <c r="N203" s="172"/>
      <c r="O203" s="152"/>
      <c r="P203" s="152"/>
      <c r="Q203" s="152"/>
      <c r="R203" s="152"/>
      <c r="S203" s="208"/>
      <c r="T203" s="172"/>
      <c r="U203" s="152"/>
      <c r="V203" s="152"/>
      <c r="W203" s="152"/>
      <c r="X203" s="152"/>
      <c r="Y203" s="208"/>
      <c r="Z203" s="172"/>
      <c r="AA203" s="152"/>
      <c r="AB203" s="152"/>
      <c r="AC203" s="152"/>
      <c r="AD203" s="152"/>
      <c r="AE203" s="208"/>
      <c r="AF203" s="172"/>
      <c r="AG203" s="152"/>
      <c r="AH203" s="152"/>
      <c r="AI203" s="152"/>
      <c r="AJ203" s="152"/>
      <c r="AK203" s="208"/>
      <c r="AL203" s="172"/>
      <c r="AM203" s="152"/>
      <c r="AN203" s="152"/>
      <c r="AO203" s="152"/>
      <c r="AP203" s="152"/>
      <c r="AQ203" s="208"/>
      <c r="AR203" s="172"/>
      <c r="AS203" s="152"/>
      <c r="AT203" s="152"/>
      <c r="AU203" s="152"/>
      <c r="AV203" s="152"/>
      <c r="AW203" s="208"/>
      <c r="AX203" s="172"/>
      <c r="AY203" s="152"/>
      <c r="AZ203" s="152"/>
      <c r="BA203" s="152"/>
      <c r="BB203" s="152"/>
      <c r="BC203" s="208"/>
      <c r="BD203" s="172"/>
      <c r="BE203" s="152"/>
      <c r="BF203" s="152"/>
      <c r="BG203" s="152"/>
      <c r="BH203" s="152"/>
      <c r="BI203" s="208"/>
    </row>
    <row r="204" spans="1:61" ht="12.75" customHeight="1" x14ac:dyDescent="0.2">
      <c r="A204" s="122" t="s">
        <v>20</v>
      </c>
      <c r="B204" s="173"/>
      <c r="C204" s="153"/>
      <c r="D204" s="153"/>
      <c r="E204" s="153"/>
      <c r="F204" s="153"/>
      <c r="G204" s="208"/>
      <c r="H204" s="153"/>
      <c r="I204" s="153"/>
      <c r="J204" s="153"/>
      <c r="K204" s="153"/>
      <c r="L204" s="153"/>
      <c r="M204" s="208"/>
      <c r="N204" s="173"/>
      <c r="O204" s="153"/>
      <c r="P204" s="153"/>
      <c r="Q204" s="153"/>
      <c r="R204" s="153"/>
      <c r="S204" s="208"/>
      <c r="T204" s="173"/>
      <c r="U204" s="153"/>
      <c r="V204" s="153"/>
      <c r="W204" s="153"/>
      <c r="X204" s="153"/>
      <c r="Y204" s="208"/>
      <c r="Z204" s="173"/>
      <c r="AA204" s="153"/>
      <c r="AB204" s="153"/>
      <c r="AC204" s="153"/>
      <c r="AD204" s="153"/>
      <c r="AE204" s="208"/>
      <c r="AF204" s="173"/>
      <c r="AG204" s="153"/>
      <c r="AH204" s="153"/>
      <c r="AI204" s="153"/>
      <c r="AJ204" s="153"/>
      <c r="AK204" s="208"/>
      <c r="AL204" s="173"/>
      <c r="AM204" s="153"/>
      <c r="AN204" s="153"/>
      <c r="AO204" s="153"/>
      <c r="AP204" s="153"/>
      <c r="AQ204" s="208"/>
      <c r="AR204" s="173"/>
      <c r="AS204" s="153"/>
      <c r="AT204" s="153"/>
      <c r="AU204" s="153"/>
      <c r="AV204" s="153"/>
      <c r="AW204" s="208"/>
      <c r="AX204" s="173"/>
      <c r="AY204" s="153"/>
      <c r="AZ204" s="153"/>
      <c r="BA204" s="153"/>
      <c r="BB204" s="153"/>
      <c r="BC204" s="208"/>
      <c r="BD204" s="173"/>
      <c r="BE204" s="153"/>
      <c r="BF204" s="153"/>
      <c r="BG204" s="153"/>
      <c r="BH204" s="153"/>
      <c r="BI204" s="208"/>
    </row>
    <row r="205" spans="1:61" ht="12.75" customHeight="1" x14ac:dyDescent="0.2">
      <c r="A205" s="121" t="s">
        <v>21</v>
      </c>
      <c r="B205" s="172"/>
      <c r="C205" s="152"/>
      <c r="D205" s="152"/>
      <c r="E205" s="152"/>
      <c r="F205" s="152"/>
      <c r="G205" s="208"/>
      <c r="H205" s="152"/>
      <c r="I205" s="152"/>
      <c r="J205" s="152"/>
      <c r="K205" s="152"/>
      <c r="L205" s="152"/>
      <c r="M205" s="208"/>
      <c r="N205" s="172"/>
      <c r="O205" s="152"/>
      <c r="P205" s="152"/>
      <c r="Q205" s="152"/>
      <c r="R205" s="152"/>
      <c r="S205" s="208"/>
      <c r="T205" s="172"/>
      <c r="U205" s="152"/>
      <c r="V205" s="152"/>
      <c r="W205" s="152"/>
      <c r="X205" s="152"/>
      <c r="Y205" s="208"/>
      <c r="Z205" s="172"/>
      <c r="AA205" s="152"/>
      <c r="AB205" s="152"/>
      <c r="AC205" s="152"/>
      <c r="AD205" s="152"/>
      <c r="AE205" s="208"/>
      <c r="AF205" s="172"/>
      <c r="AG205" s="152"/>
      <c r="AH205" s="152"/>
      <c r="AI205" s="152"/>
      <c r="AJ205" s="152"/>
      <c r="AK205" s="208"/>
      <c r="AL205" s="172"/>
      <c r="AM205" s="152"/>
      <c r="AN205" s="152"/>
      <c r="AO205" s="152"/>
      <c r="AP205" s="152"/>
      <c r="AQ205" s="208"/>
      <c r="AR205" s="172"/>
      <c r="AS205" s="152"/>
      <c r="AT205" s="152"/>
      <c r="AU205" s="152"/>
      <c r="AV205" s="152"/>
      <c r="AW205" s="208"/>
      <c r="AX205" s="172"/>
      <c r="AY205" s="152"/>
      <c r="AZ205" s="152"/>
      <c r="BA205" s="152"/>
      <c r="BB205" s="152"/>
      <c r="BC205" s="208"/>
      <c r="BD205" s="172"/>
      <c r="BE205" s="152"/>
      <c r="BF205" s="152"/>
      <c r="BG205" s="152"/>
      <c r="BH205" s="152"/>
      <c r="BI205" s="208"/>
    </row>
    <row r="206" spans="1:61" ht="12.75" customHeight="1" x14ac:dyDescent="0.2">
      <c r="A206" s="121" t="s">
        <v>36</v>
      </c>
      <c r="B206" s="172"/>
      <c r="C206" s="152"/>
      <c r="D206" s="152"/>
      <c r="E206" s="152"/>
      <c r="F206" s="152"/>
      <c r="G206" s="208"/>
      <c r="H206" s="152"/>
      <c r="I206" s="152"/>
      <c r="J206" s="152"/>
      <c r="K206" s="152"/>
      <c r="L206" s="152"/>
      <c r="M206" s="208"/>
      <c r="N206" s="172"/>
      <c r="O206" s="152"/>
      <c r="P206" s="152"/>
      <c r="Q206" s="152"/>
      <c r="R206" s="152"/>
      <c r="S206" s="208"/>
      <c r="T206" s="172"/>
      <c r="U206" s="152"/>
      <c r="V206" s="152"/>
      <c r="W206" s="152"/>
      <c r="X206" s="152"/>
      <c r="Y206" s="208"/>
      <c r="Z206" s="172"/>
      <c r="AA206" s="152"/>
      <c r="AB206" s="152"/>
      <c r="AC206" s="152"/>
      <c r="AD206" s="152"/>
      <c r="AE206" s="208"/>
      <c r="AF206" s="172"/>
      <c r="AG206" s="152"/>
      <c r="AH206" s="152"/>
      <c r="AI206" s="152"/>
      <c r="AJ206" s="152"/>
      <c r="AK206" s="208"/>
      <c r="AL206" s="172"/>
      <c r="AM206" s="152"/>
      <c r="AN206" s="152"/>
      <c r="AO206" s="152"/>
      <c r="AP206" s="152"/>
      <c r="AQ206" s="208"/>
      <c r="AR206" s="172"/>
      <c r="AS206" s="152"/>
      <c r="AT206" s="152"/>
      <c r="AU206" s="152"/>
      <c r="AV206" s="152"/>
      <c r="AW206" s="208"/>
      <c r="AX206" s="172"/>
      <c r="AY206" s="152"/>
      <c r="AZ206" s="152"/>
      <c r="BA206" s="152"/>
      <c r="BB206" s="152"/>
      <c r="BC206" s="208"/>
      <c r="BD206" s="172"/>
      <c r="BE206" s="152"/>
      <c r="BF206" s="152"/>
      <c r="BG206" s="152"/>
      <c r="BH206" s="152"/>
      <c r="BI206" s="208"/>
    </row>
    <row r="207" spans="1:61" ht="12.75" customHeight="1" x14ac:dyDescent="0.2">
      <c r="A207" s="121" t="s">
        <v>83</v>
      </c>
      <c r="B207" s="172"/>
      <c r="C207" s="152"/>
      <c r="D207" s="152"/>
      <c r="E207" s="152"/>
      <c r="F207" s="152"/>
      <c r="G207" s="208"/>
      <c r="H207" s="152"/>
      <c r="I207" s="152"/>
      <c r="J207" s="152"/>
      <c r="K207" s="152"/>
      <c r="L207" s="152"/>
      <c r="M207" s="208"/>
      <c r="N207" s="172"/>
      <c r="O207" s="152"/>
      <c r="P207" s="152"/>
      <c r="Q207" s="152"/>
      <c r="R207" s="152"/>
      <c r="S207" s="208"/>
      <c r="T207" s="172"/>
      <c r="U207" s="152"/>
      <c r="V207" s="152"/>
      <c r="W207" s="152"/>
      <c r="X207" s="152"/>
      <c r="Y207" s="208"/>
      <c r="Z207" s="172"/>
      <c r="AA207" s="152"/>
      <c r="AB207" s="152"/>
      <c r="AC207" s="152"/>
      <c r="AD207" s="152"/>
      <c r="AE207" s="208"/>
      <c r="AF207" s="172"/>
      <c r="AG207" s="152"/>
      <c r="AH207" s="152"/>
      <c r="AI207" s="152"/>
      <c r="AJ207" s="152"/>
      <c r="AK207" s="208"/>
      <c r="AL207" s="172"/>
      <c r="AM207" s="152"/>
      <c r="AN207" s="152"/>
      <c r="AO207" s="152"/>
      <c r="AP207" s="152"/>
      <c r="AQ207" s="208"/>
      <c r="AR207" s="172"/>
      <c r="AS207" s="152"/>
      <c r="AT207" s="152"/>
      <c r="AU207" s="152"/>
      <c r="AV207" s="152"/>
      <c r="AW207" s="208"/>
      <c r="AX207" s="172"/>
      <c r="AY207" s="152"/>
      <c r="AZ207" s="152"/>
      <c r="BA207" s="152"/>
      <c r="BB207" s="152"/>
      <c r="BC207" s="208"/>
      <c r="BD207" s="172"/>
      <c r="BE207" s="152"/>
      <c r="BF207" s="152"/>
      <c r="BG207" s="152"/>
      <c r="BH207" s="152"/>
      <c r="BI207" s="208"/>
    </row>
    <row r="208" spans="1:61" ht="12.75" customHeight="1" x14ac:dyDescent="0.2">
      <c r="A208" s="122" t="s">
        <v>39</v>
      </c>
      <c r="B208" s="173"/>
      <c r="C208" s="153"/>
      <c r="D208" s="153"/>
      <c r="E208" s="153"/>
      <c r="F208" s="153"/>
      <c r="G208" s="208"/>
      <c r="H208" s="153"/>
      <c r="I208" s="153"/>
      <c r="J208" s="153"/>
      <c r="K208" s="153"/>
      <c r="L208" s="153"/>
      <c r="M208" s="208"/>
      <c r="N208" s="173"/>
      <c r="O208" s="153"/>
      <c r="P208" s="153"/>
      <c r="Q208" s="153"/>
      <c r="R208" s="153"/>
      <c r="S208" s="208"/>
      <c r="T208" s="173"/>
      <c r="U208" s="153"/>
      <c r="V208" s="153"/>
      <c r="W208" s="153"/>
      <c r="X208" s="153"/>
      <c r="Y208" s="208"/>
      <c r="Z208" s="173"/>
      <c r="AA208" s="153"/>
      <c r="AB208" s="153"/>
      <c r="AC208" s="153"/>
      <c r="AD208" s="153"/>
      <c r="AE208" s="208"/>
      <c r="AF208" s="173"/>
      <c r="AG208" s="153"/>
      <c r="AH208" s="153"/>
      <c r="AI208" s="153"/>
      <c r="AJ208" s="153"/>
      <c r="AK208" s="208"/>
      <c r="AL208" s="173"/>
      <c r="AM208" s="153"/>
      <c r="AN208" s="153"/>
      <c r="AO208" s="153"/>
      <c r="AP208" s="153"/>
      <c r="AQ208" s="208"/>
      <c r="AR208" s="173"/>
      <c r="AS208" s="153"/>
      <c r="AT208" s="153"/>
      <c r="AU208" s="153"/>
      <c r="AV208" s="153"/>
      <c r="AW208" s="208"/>
      <c r="AX208" s="173"/>
      <c r="AY208" s="153"/>
      <c r="AZ208" s="153"/>
      <c r="BA208" s="153"/>
      <c r="BB208" s="153"/>
      <c r="BC208" s="208"/>
      <c r="BD208" s="173"/>
      <c r="BE208" s="153"/>
      <c r="BF208" s="153"/>
      <c r="BG208" s="153"/>
      <c r="BH208" s="153"/>
      <c r="BI208" s="208"/>
    </row>
    <row r="209" spans="1:61" ht="12.75" customHeight="1" x14ac:dyDescent="0.2">
      <c r="A209" s="121" t="s">
        <v>37</v>
      </c>
      <c r="B209" s="172"/>
      <c r="C209" s="152"/>
      <c r="D209" s="152"/>
      <c r="E209" s="152"/>
      <c r="F209" s="152"/>
      <c r="G209" s="208"/>
      <c r="H209" s="152"/>
      <c r="I209" s="152"/>
      <c r="J209" s="152"/>
      <c r="K209" s="152"/>
      <c r="L209" s="152"/>
      <c r="M209" s="208"/>
      <c r="N209" s="172"/>
      <c r="O209" s="152"/>
      <c r="P209" s="152"/>
      <c r="Q209" s="152"/>
      <c r="R209" s="152"/>
      <c r="S209" s="208"/>
      <c r="T209" s="172"/>
      <c r="U209" s="152"/>
      <c r="V209" s="152"/>
      <c r="W209" s="152"/>
      <c r="X209" s="152"/>
      <c r="Y209" s="208"/>
      <c r="Z209" s="172"/>
      <c r="AA209" s="152"/>
      <c r="AB209" s="152"/>
      <c r="AC209" s="152"/>
      <c r="AD209" s="152"/>
      <c r="AE209" s="208"/>
      <c r="AF209" s="172"/>
      <c r="AG209" s="152"/>
      <c r="AH209" s="152"/>
      <c r="AI209" s="152"/>
      <c r="AJ209" s="152"/>
      <c r="AK209" s="208"/>
      <c r="AL209" s="172"/>
      <c r="AM209" s="152"/>
      <c r="AN209" s="152"/>
      <c r="AO209" s="152"/>
      <c r="AP209" s="152"/>
      <c r="AQ209" s="208"/>
      <c r="AR209" s="172"/>
      <c r="AS209" s="152"/>
      <c r="AT209" s="152"/>
      <c r="AU209" s="152"/>
      <c r="AV209" s="152"/>
      <c r="AW209" s="208"/>
      <c r="AX209" s="172"/>
      <c r="AY209" s="152"/>
      <c r="AZ209" s="152"/>
      <c r="BA209" s="152"/>
      <c r="BB209" s="152"/>
      <c r="BC209" s="208"/>
      <c r="BD209" s="172"/>
      <c r="BE209" s="152"/>
      <c r="BF209" s="152"/>
      <c r="BG209" s="152"/>
      <c r="BH209" s="152"/>
      <c r="BI209" s="208"/>
    </row>
    <row r="210" spans="1:61" ht="12.75" customHeight="1" x14ac:dyDescent="0.2">
      <c r="A210" s="122" t="s">
        <v>40</v>
      </c>
      <c r="B210" s="173"/>
      <c r="C210" s="153"/>
      <c r="D210" s="153"/>
      <c r="E210" s="153"/>
      <c r="F210" s="153"/>
      <c r="G210" s="208"/>
      <c r="H210" s="153"/>
      <c r="I210" s="153"/>
      <c r="J210" s="153"/>
      <c r="K210" s="153"/>
      <c r="L210" s="153"/>
      <c r="M210" s="208"/>
      <c r="N210" s="173"/>
      <c r="O210" s="153"/>
      <c r="P210" s="153"/>
      <c r="Q210" s="153"/>
      <c r="R210" s="153"/>
      <c r="S210" s="208"/>
      <c r="T210" s="173"/>
      <c r="U210" s="153"/>
      <c r="V210" s="153"/>
      <c r="W210" s="153"/>
      <c r="X210" s="153"/>
      <c r="Y210" s="208"/>
      <c r="Z210" s="173"/>
      <c r="AA210" s="153"/>
      <c r="AB210" s="153"/>
      <c r="AC210" s="153"/>
      <c r="AD210" s="153"/>
      <c r="AE210" s="208"/>
      <c r="AF210" s="173"/>
      <c r="AG210" s="153"/>
      <c r="AH210" s="153"/>
      <c r="AI210" s="153"/>
      <c r="AJ210" s="153"/>
      <c r="AK210" s="208"/>
      <c r="AL210" s="173"/>
      <c r="AM210" s="153"/>
      <c r="AN210" s="153"/>
      <c r="AO210" s="153"/>
      <c r="AP210" s="153"/>
      <c r="AQ210" s="208"/>
      <c r="AR210" s="173"/>
      <c r="AS210" s="153"/>
      <c r="AT210" s="153"/>
      <c r="AU210" s="153"/>
      <c r="AV210" s="153"/>
      <c r="AW210" s="208"/>
      <c r="AX210" s="173"/>
      <c r="AY210" s="153"/>
      <c r="AZ210" s="153"/>
      <c r="BA210" s="153"/>
      <c r="BB210" s="153"/>
      <c r="BC210" s="208"/>
      <c r="BD210" s="173"/>
      <c r="BE210" s="153"/>
      <c r="BF210" s="153"/>
      <c r="BG210" s="153"/>
      <c r="BH210" s="153"/>
      <c r="BI210" s="208"/>
    </row>
    <row r="211" spans="1:61" ht="12.75" customHeight="1" x14ac:dyDescent="0.2">
      <c r="A211" s="121" t="s">
        <v>64</v>
      </c>
      <c r="B211" s="172"/>
      <c r="C211" s="152"/>
      <c r="D211" s="152"/>
      <c r="E211" s="152"/>
      <c r="F211" s="152"/>
      <c r="G211" s="208"/>
      <c r="H211" s="152"/>
      <c r="I211" s="152"/>
      <c r="J211" s="152"/>
      <c r="K211" s="152"/>
      <c r="L211" s="152"/>
      <c r="M211" s="208"/>
      <c r="N211" s="172"/>
      <c r="O211" s="152"/>
      <c r="P211" s="152"/>
      <c r="Q211" s="152"/>
      <c r="R211" s="152"/>
      <c r="S211" s="208"/>
      <c r="T211" s="172"/>
      <c r="U211" s="152"/>
      <c r="V211" s="152"/>
      <c r="W211" s="152"/>
      <c r="X211" s="152"/>
      <c r="Y211" s="208"/>
      <c r="Z211" s="172"/>
      <c r="AA211" s="152"/>
      <c r="AB211" s="152"/>
      <c r="AC211" s="152"/>
      <c r="AD211" s="152"/>
      <c r="AE211" s="208"/>
      <c r="AF211" s="172"/>
      <c r="AG211" s="152"/>
      <c r="AH211" s="152"/>
      <c r="AI211" s="152"/>
      <c r="AJ211" s="152"/>
      <c r="AK211" s="208"/>
      <c r="AL211" s="172"/>
      <c r="AM211" s="152"/>
      <c r="AN211" s="152"/>
      <c r="AO211" s="152"/>
      <c r="AP211" s="152"/>
      <c r="AQ211" s="208"/>
      <c r="AR211" s="172"/>
      <c r="AS211" s="152"/>
      <c r="AT211" s="152"/>
      <c r="AU211" s="152"/>
      <c r="AV211" s="152"/>
      <c r="AW211" s="208"/>
      <c r="AX211" s="172"/>
      <c r="AY211" s="152"/>
      <c r="AZ211" s="152"/>
      <c r="BA211" s="152"/>
      <c r="BB211" s="152"/>
      <c r="BC211" s="208"/>
      <c r="BD211" s="172"/>
      <c r="BE211" s="152"/>
      <c r="BF211" s="152"/>
      <c r="BG211" s="152"/>
      <c r="BH211" s="152"/>
      <c r="BI211" s="208"/>
    </row>
    <row r="212" spans="1:61" ht="12.75" customHeight="1" x14ac:dyDescent="0.2">
      <c r="A212" s="199" t="s">
        <v>42</v>
      </c>
      <c r="B212" s="203">
        <v>0</v>
      </c>
      <c r="C212" s="203">
        <v>0</v>
      </c>
      <c r="D212" s="203">
        <v>0</v>
      </c>
      <c r="E212" s="203">
        <v>0</v>
      </c>
      <c r="F212" s="203">
        <v>0</v>
      </c>
      <c r="G212" s="208"/>
      <c r="H212" s="203">
        <v>0</v>
      </c>
      <c r="I212" s="203">
        <v>0</v>
      </c>
      <c r="J212" s="203">
        <v>0</v>
      </c>
      <c r="K212" s="203">
        <v>0</v>
      </c>
      <c r="L212" s="203">
        <v>0</v>
      </c>
      <c r="M212" s="208"/>
      <c r="N212" s="203">
        <v>0</v>
      </c>
      <c r="O212" s="203">
        <v>0</v>
      </c>
      <c r="P212" s="203">
        <v>0</v>
      </c>
      <c r="Q212" s="203">
        <v>0</v>
      </c>
      <c r="R212" s="203">
        <v>0</v>
      </c>
      <c r="S212" s="208"/>
      <c r="T212" s="203">
        <v>0</v>
      </c>
      <c r="U212" s="203">
        <v>0</v>
      </c>
      <c r="V212" s="203">
        <v>0</v>
      </c>
      <c r="W212" s="203">
        <v>0</v>
      </c>
      <c r="X212" s="203">
        <v>0</v>
      </c>
      <c r="Y212" s="208"/>
      <c r="Z212" s="203">
        <v>0</v>
      </c>
      <c r="AA212" s="203">
        <v>0</v>
      </c>
      <c r="AB212" s="203">
        <v>0</v>
      </c>
      <c r="AC212" s="203">
        <v>0</v>
      </c>
      <c r="AD212" s="203">
        <v>0</v>
      </c>
      <c r="AE212" s="208"/>
      <c r="AF212" s="203">
        <v>0</v>
      </c>
      <c r="AG212" s="203">
        <v>0</v>
      </c>
      <c r="AH212" s="203">
        <v>0</v>
      </c>
      <c r="AI212" s="203">
        <v>0</v>
      </c>
      <c r="AJ212" s="203">
        <v>0</v>
      </c>
      <c r="AK212" s="208"/>
      <c r="AL212" s="203">
        <v>0</v>
      </c>
      <c r="AM212" s="203">
        <v>0</v>
      </c>
      <c r="AN212" s="203">
        <v>0</v>
      </c>
      <c r="AO212" s="203">
        <v>0</v>
      </c>
      <c r="AP212" s="203">
        <v>0</v>
      </c>
      <c r="AQ212" s="208"/>
      <c r="AR212" s="203">
        <v>0</v>
      </c>
      <c r="AS212" s="203">
        <v>0</v>
      </c>
      <c r="AT212" s="203">
        <v>0</v>
      </c>
      <c r="AU212" s="203">
        <v>0</v>
      </c>
      <c r="AV212" s="203">
        <v>0</v>
      </c>
      <c r="AW212" s="208"/>
      <c r="AX212" s="203">
        <v>0</v>
      </c>
      <c r="AY212" s="203">
        <v>0</v>
      </c>
      <c r="AZ212" s="203">
        <v>0</v>
      </c>
      <c r="BA212" s="203">
        <v>0</v>
      </c>
      <c r="BB212" s="203">
        <v>0</v>
      </c>
      <c r="BC212" s="208"/>
      <c r="BD212" s="203">
        <v>0</v>
      </c>
      <c r="BE212" s="203">
        <v>0</v>
      </c>
      <c r="BF212" s="203">
        <v>0</v>
      </c>
      <c r="BG212" s="203">
        <v>0</v>
      </c>
      <c r="BH212" s="203">
        <v>0</v>
      </c>
      <c r="BI212" s="208"/>
    </row>
    <row r="213" spans="1:61" ht="12.75" customHeight="1" x14ac:dyDescent="0.2">
      <c r="A213" s="199" t="s">
        <v>33</v>
      </c>
      <c r="B213" s="203">
        <v>0</v>
      </c>
      <c r="C213" s="203">
        <v>0</v>
      </c>
      <c r="D213" s="203">
        <v>0</v>
      </c>
      <c r="E213" s="203">
        <v>0</v>
      </c>
      <c r="F213" s="203">
        <v>0</v>
      </c>
      <c r="G213" s="208"/>
      <c r="H213" s="203">
        <v>0</v>
      </c>
      <c r="I213" s="203">
        <v>0</v>
      </c>
      <c r="J213" s="203">
        <v>0</v>
      </c>
      <c r="K213" s="203">
        <v>0</v>
      </c>
      <c r="L213" s="203">
        <v>0</v>
      </c>
      <c r="M213" s="208"/>
      <c r="N213" s="203">
        <v>0</v>
      </c>
      <c r="O213" s="203">
        <v>0</v>
      </c>
      <c r="P213" s="203">
        <v>0</v>
      </c>
      <c r="Q213" s="203">
        <v>0</v>
      </c>
      <c r="R213" s="203">
        <v>0</v>
      </c>
      <c r="S213" s="208"/>
      <c r="T213" s="203">
        <v>0</v>
      </c>
      <c r="U213" s="203">
        <v>0</v>
      </c>
      <c r="V213" s="203">
        <v>0</v>
      </c>
      <c r="W213" s="203">
        <v>0</v>
      </c>
      <c r="X213" s="203">
        <v>0</v>
      </c>
      <c r="Y213" s="208"/>
      <c r="Z213" s="203">
        <v>0</v>
      </c>
      <c r="AA213" s="203">
        <v>0</v>
      </c>
      <c r="AB213" s="203">
        <v>0</v>
      </c>
      <c r="AC213" s="203">
        <v>0</v>
      </c>
      <c r="AD213" s="203">
        <v>0</v>
      </c>
      <c r="AE213" s="208"/>
      <c r="AF213" s="203">
        <v>0</v>
      </c>
      <c r="AG213" s="203">
        <v>0</v>
      </c>
      <c r="AH213" s="203">
        <v>0</v>
      </c>
      <c r="AI213" s="203">
        <v>0</v>
      </c>
      <c r="AJ213" s="203">
        <v>0</v>
      </c>
      <c r="AK213" s="208"/>
      <c r="AL213" s="203">
        <v>0</v>
      </c>
      <c r="AM213" s="203">
        <v>0</v>
      </c>
      <c r="AN213" s="203">
        <v>0</v>
      </c>
      <c r="AO213" s="203">
        <v>0</v>
      </c>
      <c r="AP213" s="203">
        <v>0</v>
      </c>
      <c r="AQ213" s="208"/>
      <c r="AR213" s="203">
        <v>0</v>
      </c>
      <c r="AS213" s="203">
        <v>0</v>
      </c>
      <c r="AT213" s="203">
        <v>0</v>
      </c>
      <c r="AU213" s="203">
        <v>0</v>
      </c>
      <c r="AV213" s="203">
        <v>0</v>
      </c>
      <c r="AW213" s="208"/>
      <c r="AX213" s="203">
        <v>0</v>
      </c>
      <c r="AY213" s="203">
        <v>0</v>
      </c>
      <c r="AZ213" s="203">
        <v>0</v>
      </c>
      <c r="BA213" s="203">
        <v>0</v>
      </c>
      <c r="BB213" s="203">
        <v>0</v>
      </c>
      <c r="BC213" s="208"/>
      <c r="BD213" s="203">
        <v>0</v>
      </c>
      <c r="BE213" s="203">
        <v>0</v>
      </c>
      <c r="BF213" s="203">
        <v>0</v>
      </c>
      <c r="BG213" s="203">
        <v>0</v>
      </c>
      <c r="BH213" s="203">
        <v>0</v>
      </c>
      <c r="BI213" s="208"/>
    </row>
    <row r="214" spans="1:61" ht="12.75" customHeight="1" x14ac:dyDescent="0.2">
      <c r="A214" s="199" t="s">
        <v>85</v>
      </c>
      <c r="B214" s="203">
        <v>0</v>
      </c>
      <c r="C214" s="203">
        <v>0</v>
      </c>
      <c r="D214" s="203">
        <v>0</v>
      </c>
      <c r="E214" s="203">
        <v>0</v>
      </c>
      <c r="F214" s="203">
        <v>0</v>
      </c>
      <c r="G214" s="208"/>
      <c r="H214" s="203">
        <v>0</v>
      </c>
      <c r="I214" s="203">
        <v>0</v>
      </c>
      <c r="J214" s="203">
        <v>0</v>
      </c>
      <c r="K214" s="203">
        <v>0</v>
      </c>
      <c r="L214" s="203">
        <v>0</v>
      </c>
      <c r="M214" s="208"/>
      <c r="N214" s="203">
        <v>0</v>
      </c>
      <c r="O214" s="203">
        <v>0</v>
      </c>
      <c r="P214" s="203">
        <v>0</v>
      </c>
      <c r="Q214" s="203">
        <v>0</v>
      </c>
      <c r="R214" s="203">
        <v>0</v>
      </c>
      <c r="S214" s="208"/>
      <c r="T214" s="203">
        <v>0</v>
      </c>
      <c r="U214" s="203">
        <v>0</v>
      </c>
      <c r="V214" s="203">
        <v>0</v>
      </c>
      <c r="W214" s="203">
        <v>0</v>
      </c>
      <c r="X214" s="203">
        <v>0</v>
      </c>
      <c r="Y214" s="208"/>
      <c r="Z214" s="203">
        <v>0</v>
      </c>
      <c r="AA214" s="203">
        <v>0</v>
      </c>
      <c r="AB214" s="203">
        <v>0</v>
      </c>
      <c r="AC214" s="203">
        <v>0</v>
      </c>
      <c r="AD214" s="203">
        <v>0</v>
      </c>
      <c r="AE214" s="208"/>
      <c r="AF214" s="203">
        <v>0</v>
      </c>
      <c r="AG214" s="203">
        <v>0</v>
      </c>
      <c r="AH214" s="203">
        <v>0</v>
      </c>
      <c r="AI214" s="203">
        <v>0</v>
      </c>
      <c r="AJ214" s="203">
        <v>0</v>
      </c>
      <c r="AK214" s="208"/>
      <c r="AL214" s="203">
        <v>0</v>
      </c>
      <c r="AM214" s="203">
        <v>0</v>
      </c>
      <c r="AN214" s="203">
        <v>0</v>
      </c>
      <c r="AO214" s="203">
        <v>0</v>
      </c>
      <c r="AP214" s="203">
        <v>0</v>
      </c>
      <c r="AQ214" s="208"/>
      <c r="AR214" s="203">
        <v>0</v>
      </c>
      <c r="AS214" s="203">
        <v>0</v>
      </c>
      <c r="AT214" s="203">
        <v>0</v>
      </c>
      <c r="AU214" s="203">
        <v>0</v>
      </c>
      <c r="AV214" s="203">
        <v>0</v>
      </c>
      <c r="AW214" s="208"/>
      <c r="AX214" s="203">
        <v>0</v>
      </c>
      <c r="AY214" s="203">
        <v>0</v>
      </c>
      <c r="AZ214" s="203">
        <v>0</v>
      </c>
      <c r="BA214" s="203">
        <v>0</v>
      </c>
      <c r="BB214" s="203">
        <v>0</v>
      </c>
      <c r="BC214" s="208"/>
      <c r="BD214" s="203">
        <v>0</v>
      </c>
      <c r="BE214" s="203">
        <v>0</v>
      </c>
      <c r="BF214" s="203">
        <v>0</v>
      </c>
      <c r="BG214" s="203">
        <v>0</v>
      </c>
      <c r="BH214" s="203">
        <v>0</v>
      </c>
      <c r="BI214" s="208"/>
    </row>
    <row r="215" spans="1:61" ht="12.75" customHeight="1" x14ac:dyDescent="0.2">
      <c r="A215" s="200" t="s">
        <v>44</v>
      </c>
      <c r="B215" s="203">
        <v>0</v>
      </c>
      <c r="C215" s="203">
        <v>0</v>
      </c>
      <c r="D215" s="203">
        <v>0</v>
      </c>
      <c r="E215" s="203">
        <v>0</v>
      </c>
      <c r="F215" s="203">
        <v>0</v>
      </c>
      <c r="G215" s="208"/>
      <c r="H215" s="203">
        <v>0</v>
      </c>
      <c r="I215" s="203">
        <v>0</v>
      </c>
      <c r="J215" s="203">
        <v>0</v>
      </c>
      <c r="K215" s="203">
        <v>0</v>
      </c>
      <c r="L215" s="203">
        <v>0</v>
      </c>
      <c r="M215" s="208"/>
      <c r="N215" s="203">
        <v>0</v>
      </c>
      <c r="O215" s="203">
        <v>0</v>
      </c>
      <c r="P215" s="203">
        <v>0</v>
      </c>
      <c r="Q215" s="203">
        <v>0</v>
      </c>
      <c r="R215" s="203">
        <v>0</v>
      </c>
      <c r="S215" s="208"/>
      <c r="T215" s="203">
        <v>0</v>
      </c>
      <c r="U215" s="203">
        <v>0</v>
      </c>
      <c r="V215" s="203">
        <v>0</v>
      </c>
      <c r="W215" s="203">
        <v>0</v>
      </c>
      <c r="X215" s="203">
        <v>0</v>
      </c>
      <c r="Y215" s="208"/>
      <c r="Z215" s="203">
        <v>0</v>
      </c>
      <c r="AA215" s="203">
        <v>0</v>
      </c>
      <c r="AB215" s="203">
        <v>0</v>
      </c>
      <c r="AC215" s="203">
        <v>0</v>
      </c>
      <c r="AD215" s="203">
        <v>0</v>
      </c>
      <c r="AE215" s="208"/>
      <c r="AF215" s="203">
        <v>0</v>
      </c>
      <c r="AG215" s="203">
        <v>0</v>
      </c>
      <c r="AH215" s="203">
        <v>0</v>
      </c>
      <c r="AI215" s="203">
        <v>0</v>
      </c>
      <c r="AJ215" s="203">
        <v>0</v>
      </c>
      <c r="AK215" s="208"/>
      <c r="AL215" s="203">
        <v>0</v>
      </c>
      <c r="AM215" s="203">
        <v>0</v>
      </c>
      <c r="AN215" s="203">
        <v>0</v>
      </c>
      <c r="AO215" s="203">
        <v>0</v>
      </c>
      <c r="AP215" s="203">
        <v>0</v>
      </c>
      <c r="AQ215" s="208"/>
      <c r="AR215" s="203">
        <v>0</v>
      </c>
      <c r="AS215" s="203">
        <v>0</v>
      </c>
      <c r="AT215" s="203">
        <v>0</v>
      </c>
      <c r="AU215" s="203">
        <v>0</v>
      </c>
      <c r="AV215" s="203">
        <v>0</v>
      </c>
      <c r="AW215" s="208"/>
      <c r="AX215" s="203">
        <v>0</v>
      </c>
      <c r="AY215" s="203">
        <v>0</v>
      </c>
      <c r="AZ215" s="203">
        <v>0</v>
      </c>
      <c r="BA215" s="203">
        <v>0</v>
      </c>
      <c r="BB215" s="203">
        <v>0</v>
      </c>
      <c r="BC215" s="208"/>
      <c r="BD215" s="203">
        <v>0</v>
      </c>
      <c r="BE215" s="203">
        <v>0</v>
      </c>
      <c r="BF215" s="203">
        <v>0</v>
      </c>
      <c r="BG215" s="203">
        <v>0</v>
      </c>
      <c r="BH215" s="203">
        <v>0</v>
      </c>
      <c r="BI215" s="208"/>
    </row>
    <row r="216" spans="1:61" ht="12.75" customHeight="1" x14ac:dyDescent="0.2">
      <c r="A216" s="200" t="s">
        <v>43</v>
      </c>
      <c r="B216" s="203">
        <v>0</v>
      </c>
      <c r="C216" s="203">
        <v>0</v>
      </c>
      <c r="D216" s="203">
        <v>0</v>
      </c>
      <c r="E216" s="203">
        <v>0</v>
      </c>
      <c r="F216" s="203">
        <v>0</v>
      </c>
      <c r="G216" s="208"/>
      <c r="H216" s="203">
        <v>0</v>
      </c>
      <c r="I216" s="203">
        <v>0</v>
      </c>
      <c r="J216" s="203">
        <v>0</v>
      </c>
      <c r="K216" s="203">
        <v>0</v>
      </c>
      <c r="L216" s="203">
        <v>0</v>
      </c>
      <c r="M216" s="208"/>
      <c r="N216" s="203">
        <v>0</v>
      </c>
      <c r="O216" s="203">
        <v>0</v>
      </c>
      <c r="P216" s="203">
        <v>0</v>
      </c>
      <c r="Q216" s="203">
        <v>0</v>
      </c>
      <c r="R216" s="203">
        <v>0</v>
      </c>
      <c r="S216" s="208"/>
      <c r="T216" s="203">
        <v>0</v>
      </c>
      <c r="U216" s="203">
        <v>0</v>
      </c>
      <c r="V216" s="203">
        <v>0</v>
      </c>
      <c r="W216" s="203">
        <v>0</v>
      </c>
      <c r="X216" s="203">
        <v>0</v>
      </c>
      <c r="Y216" s="208"/>
      <c r="Z216" s="203">
        <v>0</v>
      </c>
      <c r="AA216" s="203">
        <v>0</v>
      </c>
      <c r="AB216" s="203">
        <v>0</v>
      </c>
      <c r="AC216" s="203">
        <v>0</v>
      </c>
      <c r="AD216" s="203">
        <v>0</v>
      </c>
      <c r="AE216" s="208"/>
      <c r="AF216" s="203">
        <v>0</v>
      </c>
      <c r="AG216" s="203">
        <v>0</v>
      </c>
      <c r="AH216" s="203">
        <v>0</v>
      </c>
      <c r="AI216" s="203">
        <v>0</v>
      </c>
      <c r="AJ216" s="203">
        <v>0</v>
      </c>
      <c r="AK216" s="208"/>
      <c r="AL216" s="203">
        <v>0</v>
      </c>
      <c r="AM216" s="203">
        <v>0</v>
      </c>
      <c r="AN216" s="203">
        <v>0</v>
      </c>
      <c r="AO216" s="203">
        <v>0</v>
      </c>
      <c r="AP216" s="203">
        <v>0</v>
      </c>
      <c r="AQ216" s="208"/>
      <c r="AR216" s="203">
        <v>0</v>
      </c>
      <c r="AS216" s="203">
        <v>0</v>
      </c>
      <c r="AT216" s="203">
        <v>0</v>
      </c>
      <c r="AU216" s="203">
        <v>0</v>
      </c>
      <c r="AV216" s="203">
        <v>0</v>
      </c>
      <c r="AW216" s="208"/>
      <c r="AX216" s="203">
        <v>0</v>
      </c>
      <c r="AY216" s="203">
        <v>0</v>
      </c>
      <c r="AZ216" s="203">
        <v>0</v>
      </c>
      <c r="BA216" s="203">
        <v>0</v>
      </c>
      <c r="BB216" s="203">
        <v>0</v>
      </c>
      <c r="BC216" s="208"/>
      <c r="BD216" s="203">
        <v>0</v>
      </c>
      <c r="BE216" s="203">
        <v>0</v>
      </c>
      <c r="BF216" s="203">
        <v>0</v>
      </c>
      <c r="BG216" s="203">
        <v>0</v>
      </c>
      <c r="BH216" s="203">
        <v>0</v>
      </c>
      <c r="BI216" s="208"/>
    </row>
    <row r="217" spans="1:61" ht="12.75" customHeight="1" x14ac:dyDescent="0.2">
      <c r="A217" s="200" t="s">
        <v>119</v>
      </c>
      <c r="B217" s="203">
        <v>0</v>
      </c>
      <c r="C217" s="203">
        <v>0</v>
      </c>
      <c r="D217" s="203">
        <v>0</v>
      </c>
      <c r="E217" s="203">
        <v>0</v>
      </c>
      <c r="F217" s="203">
        <v>0</v>
      </c>
      <c r="G217" s="208"/>
      <c r="H217" s="203">
        <v>0</v>
      </c>
      <c r="I217" s="203">
        <v>0</v>
      </c>
      <c r="J217" s="203">
        <v>0</v>
      </c>
      <c r="K217" s="203">
        <v>0</v>
      </c>
      <c r="L217" s="203">
        <v>0</v>
      </c>
      <c r="M217" s="208"/>
      <c r="N217" s="203">
        <v>0</v>
      </c>
      <c r="O217" s="203">
        <v>0</v>
      </c>
      <c r="P217" s="203">
        <v>0</v>
      </c>
      <c r="Q217" s="203">
        <v>0</v>
      </c>
      <c r="R217" s="203">
        <v>0</v>
      </c>
      <c r="S217" s="208"/>
      <c r="T217" s="203">
        <v>0</v>
      </c>
      <c r="U217" s="203">
        <v>0</v>
      </c>
      <c r="V217" s="203">
        <v>0</v>
      </c>
      <c r="W217" s="203">
        <v>0</v>
      </c>
      <c r="X217" s="203">
        <v>0</v>
      </c>
      <c r="Y217" s="208"/>
      <c r="Z217" s="203">
        <v>0</v>
      </c>
      <c r="AA217" s="203">
        <v>0</v>
      </c>
      <c r="AB217" s="203">
        <v>0</v>
      </c>
      <c r="AC217" s="203">
        <v>0</v>
      </c>
      <c r="AD217" s="203">
        <v>0</v>
      </c>
      <c r="AE217" s="208"/>
      <c r="AF217" s="203">
        <v>0</v>
      </c>
      <c r="AG217" s="203">
        <v>0</v>
      </c>
      <c r="AH217" s="203">
        <v>0</v>
      </c>
      <c r="AI217" s="203">
        <v>0</v>
      </c>
      <c r="AJ217" s="203">
        <v>0</v>
      </c>
      <c r="AK217" s="208"/>
      <c r="AL217" s="203">
        <v>0</v>
      </c>
      <c r="AM217" s="203">
        <v>0</v>
      </c>
      <c r="AN217" s="203">
        <v>0</v>
      </c>
      <c r="AO217" s="203">
        <v>0</v>
      </c>
      <c r="AP217" s="203">
        <v>0</v>
      </c>
      <c r="AQ217" s="208"/>
      <c r="AR217" s="203">
        <v>0</v>
      </c>
      <c r="AS217" s="203">
        <v>0</v>
      </c>
      <c r="AT217" s="203">
        <v>0</v>
      </c>
      <c r="AU217" s="203">
        <v>0</v>
      </c>
      <c r="AV217" s="203">
        <v>0</v>
      </c>
      <c r="AW217" s="208"/>
      <c r="AX217" s="203">
        <v>0</v>
      </c>
      <c r="AY217" s="203">
        <v>0</v>
      </c>
      <c r="AZ217" s="203">
        <v>0</v>
      </c>
      <c r="BA217" s="203">
        <v>0</v>
      </c>
      <c r="BB217" s="203">
        <v>0</v>
      </c>
      <c r="BC217" s="208"/>
      <c r="BD217" s="203">
        <v>0</v>
      </c>
      <c r="BE217" s="203">
        <v>0</v>
      </c>
      <c r="BF217" s="203">
        <v>0</v>
      </c>
      <c r="BG217" s="203">
        <v>0</v>
      </c>
      <c r="BH217" s="203">
        <v>0</v>
      </c>
      <c r="BI217" s="208"/>
    </row>
    <row r="218" spans="1:61" ht="12.75" customHeight="1" x14ac:dyDescent="0.2">
      <c r="A218" s="201" t="s">
        <v>120</v>
      </c>
      <c r="B218" s="203">
        <v>0</v>
      </c>
      <c r="C218" s="203">
        <v>0</v>
      </c>
      <c r="D218" s="203">
        <v>0</v>
      </c>
      <c r="E218" s="203">
        <v>0</v>
      </c>
      <c r="F218" s="203">
        <v>0</v>
      </c>
      <c r="G218" s="208"/>
      <c r="H218" s="203">
        <v>0</v>
      </c>
      <c r="I218" s="203">
        <v>0</v>
      </c>
      <c r="J218" s="203">
        <v>0</v>
      </c>
      <c r="K218" s="203">
        <v>0</v>
      </c>
      <c r="L218" s="203">
        <v>0</v>
      </c>
      <c r="M218" s="208"/>
      <c r="N218" s="203">
        <v>0</v>
      </c>
      <c r="O218" s="203">
        <v>0</v>
      </c>
      <c r="P218" s="203">
        <v>0</v>
      </c>
      <c r="Q218" s="203">
        <v>0</v>
      </c>
      <c r="R218" s="203">
        <v>0</v>
      </c>
      <c r="S218" s="208"/>
      <c r="T218" s="203">
        <v>0</v>
      </c>
      <c r="U218" s="203">
        <v>0</v>
      </c>
      <c r="V218" s="203">
        <v>0</v>
      </c>
      <c r="W218" s="203">
        <v>0</v>
      </c>
      <c r="X218" s="203">
        <v>0</v>
      </c>
      <c r="Y218" s="208"/>
      <c r="Z218" s="203">
        <v>0</v>
      </c>
      <c r="AA218" s="203">
        <v>0</v>
      </c>
      <c r="AB218" s="203">
        <v>0</v>
      </c>
      <c r="AC218" s="203">
        <v>0</v>
      </c>
      <c r="AD218" s="203">
        <v>0</v>
      </c>
      <c r="AE218" s="208"/>
      <c r="AF218" s="203">
        <v>0</v>
      </c>
      <c r="AG218" s="203">
        <v>0</v>
      </c>
      <c r="AH218" s="203">
        <v>0</v>
      </c>
      <c r="AI218" s="203">
        <v>0</v>
      </c>
      <c r="AJ218" s="203">
        <v>0</v>
      </c>
      <c r="AK218" s="208"/>
      <c r="AL218" s="203">
        <v>0</v>
      </c>
      <c r="AM218" s="203">
        <v>0</v>
      </c>
      <c r="AN218" s="203">
        <v>0</v>
      </c>
      <c r="AO218" s="203">
        <v>0</v>
      </c>
      <c r="AP218" s="203">
        <v>0</v>
      </c>
      <c r="AQ218" s="208"/>
      <c r="AR218" s="203">
        <v>0</v>
      </c>
      <c r="AS218" s="203">
        <v>0</v>
      </c>
      <c r="AT218" s="203">
        <v>0</v>
      </c>
      <c r="AU218" s="203">
        <v>0</v>
      </c>
      <c r="AV218" s="203">
        <v>0</v>
      </c>
      <c r="AW218" s="208"/>
      <c r="AX218" s="203">
        <v>0</v>
      </c>
      <c r="AY218" s="203">
        <v>0</v>
      </c>
      <c r="AZ218" s="203">
        <v>0</v>
      </c>
      <c r="BA218" s="203">
        <v>0</v>
      </c>
      <c r="BB218" s="203">
        <v>0</v>
      </c>
      <c r="BC218" s="208"/>
      <c r="BD218" s="203">
        <v>0</v>
      </c>
      <c r="BE218" s="203">
        <v>0</v>
      </c>
      <c r="BF218" s="203">
        <v>0</v>
      </c>
      <c r="BG218" s="203">
        <v>0</v>
      </c>
      <c r="BH218" s="203">
        <v>0</v>
      </c>
      <c r="BI218" s="208"/>
    </row>
    <row r="219" spans="1:61" ht="12.75" customHeight="1" x14ac:dyDescent="0.2">
      <c r="A219" s="201" t="s">
        <v>121</v>
      </c>
      <c r="B219" s="203">
        <v>0</v>
      </c>
      <c r="C219" s="203">
        <v>0</v>
      </c>
      <c r="D219" s="203">
        <v>0</v>
      </c>
      <c r="E219" s="203">
        <v>0</v>
      </c>
      <c r="F219" s="203">
        <v>0</v>
      </c>
      <c r="G219" s="208"/>
      <c r="H219" s="203">
        <v>0</v>
      </c>
      <c r="I219" s="203">
        <v>0</v>
      </c>
      <c r="J219" s="203">
        <v>0</v>
      </c>
      <c r="K219" s="203">
        <v>0</v>
      </c>
      <c r="L219" s="203">
        <v>0</v>
      </c>
      <c r="M219" s="208"/>
      <c r="N219" s="203">
        <v>0</v>
      </c>
      <c r="O219" s="203">
        <v>0</v>
      </c>
      <c r="P219" s="203">
        <v>0</v>
      </c>
      <c r="Q219" s="203">
        <v>0</v>
      </c>
      <c r="R219" s="203">
        <v>0</v>
      </c>
      <c r="S219" s="208"/>
      <c r="T219" s="203">
        <v>0</v>
      </c>
      <c r="U219" s="203">
        <v>0</v>
      </c>
      <c r="V219" s="203">
        <v>0</v>
      </c>
      <c r="W219" s="203">
        <v>0</v>
      </c>
      <c r="X219" s="203">
        <v>0</v>
      </c>
      <c r="Y219" s="208"/>
      <c r="Z219" s="203">
        <v>0</v>
      </c>
      <c r="AA219" s="203">
        <v>0</v>
      </c>
      <c r="AB219" s="203">
        <v>0</v>
      </c>
      <c r="AC219" s="203">
        <v>0</v>
      </c>
      <c r="AD219" s="203">
        <v>0</v>
      </c>
      <c r="AE219" s="208"/>
      <c r="AF219" s="203">
        <v>0</v>
      </c>
      <c r="AG219" s="203">
        <v>0</v>
      </c>
      <c r="AH219" s="203">
        <v>0</v>
      </c>
      <c r="AI219" s="203">
        <v>0</v>
      </c>
      <c r="AJ219" s="203">
        <v>0</v>
      </c>
      <c r="AK219" s="208"/>
      <c r="AL219" s="203">
        <v>0</v>
      </c>
      <c r="AM219" s="203">
        <v>0</v>
      </c>
      <c r="AN219" s="203">
        <v>0</v>
      </c>
      <c r="AO219" s="203">
        <v>0</v>
      </c>
      <c r="AP219" s="203">
        <v>0</v>
      </c>
      <c r="AQ219" s="208"/>
      <c r="AR219" s="203">
        <v>0</v>
      </c>
      <c r="AS219" s="203">
        <v>0</v>
      </c>
      <c r="AT219" s="203">
        <v>0</v>
      </c>
      <c r="AU219" s="203">
        <v>0</v>
      </c>
      <c r="AV219" s="203">
        <v>0</v>
      </c>
      <c r="AW219" s="208"/>
      <c r="AX219" s="203">
        <v>0</v>
      </c>
      <c r="AY219" s="203">
        <v>0</v>
      </c>
      <c r="AZ219" s="203">
        <v>0</v>
      </c>
      <c r="BA219" s="203">
        <v>0</v>
      </c>
      <c r="BB219" s="203">
        <v>0</v>
      </c>
      <c r="BC219" s="208"/>
      <c r="BD219" s="203">
        <v>0</v>
      </c>
      <c r="BE219" s="203">
        <v>0</v>
      </c>
      <c r="BF219" s="203">
        <v>0</v>
      </c>
      <c r="BG219" s="203">
        <v>0</v>
      </c>
      <c r="BH219" s="203">
        <v>0</v>
      </c>
      <c r="BI219" s="208"/>
    </row>
    <row r="220" spans="1:61" ht="12.75" customHeight="1" x14ac:dyDescent="0.2">
      <c r="A220" s="201" t="s">
        <v>114</v>
      </c>
      <c r="B220" s="203">
        <v>0</v>
      </c>
      <c r="C220" s="203">
        <v>0</v>
      </c>
      <c r="D220" s="203">
        <v>0</v>
      </c>
      <c r="E220" s="203">
        <v>0</v>
      </c>
      <c r="F220" s="203">
        <v>0</v>
      </c>
      <c r="G220" s="208"/>
      <c r="H220" s="203">
        <v>0</v>
      </c>
      <c r="I220" s="203">
        <v>0</v>
      </c>
      <c r="J220" s="203">
        <v>0</v>
      </c>
      <c r="K220" s="203">
        <v>0</v>
      </c>
      <c r="L220" s="203">
        <v>0</v>
      </c>
      <c r="M220" s="208"/>
      <c r="N220" s="203">
        <v>0</v>
      </c>
      <c r="O220" s="203">
        <v>0</v>
      </c>
      <c r="P220" s="203">
        <v>0</v>
      </c>
      <c r="Q220" s="203">
        <v>0</v>
      </c>
      <c r="R220" s="203">
        <v>0</v>
      </c>
      <c r="S220" s="208"/>
      <c r="T220" s="203">
        <v>0</v>
      </c>
      <c r="U220" s="203">
        <v>0</v>
      </c>
      <c r="V220" s="203">
        <v>0</v>
      </c>
      <c r="W220" s="203">
        <v>0</v>
      </c>
      <c r="X220" s="203">
        <v>0</v>
      </c>
      <c r="Y220" s="208"/>
      <c r="Z220" s="203">
        <v>0</v>
      </c>
      <c r="AA220" s="203">
        <v>0</v>
      </c>
      <c r="AB220" s="203">
        <v>0</v>
      </c>
      <c r="AC220" s="203">
        <v>0</v>
      </c>
      <c r="AD220" s="203">
        <v>0</v>
      </c>
      <c r="AE220" s="208"/>
      <c r="AF220" s="203">
        <v>0</v>
      </c>
      <c r="AG220" s="203">
        <v>0</v>
      </c>
      <c r="AH220" s="203">
        <v>0</v>
      </c>
      <c r="AI220" s="203">
        <v>0</v>
      </c>
      <c r="AJ220" s="203">
        <v>0</v>
      </c>
      <c r="AK220" s="208"/>
      <c r="AL220" s="203">
        <v>0</v>
      </c>
      <c r="AM220" s="203">
        <v>0</v>
      </c>
      <c r="AN220" s="203">
        <v>0</v>
      </c>
      <c r="AO220" s="203">
        <v>0</v>
      </c>
      <c r="AP220" s="203">
        <v>0</v>
      </c>
      <c r="AQ220" s="208"/>
      <c r="AR220" s="203">
        <v>0</v>
      </c>
      <c r="AS220" s="203">
        <v>0</v>
      </c>
      <c r="AT220" s="203">
        <v>0</v>
      </c>
      <c r="AU220" s="203">
        <v>0</v>
      </c>
      <c r="AV220" s="203">
        <v>0</v>
      </c>
      <c r="AW220" s="208"/>
      <c r="AX220" s="203">
        <v>0</v>
      </c>
      <c r="AY220" s="203">
        <v>0</v>
      </c>
      <c r="AZ220" s="203">
        <v>0</v>
      </c>
      <c r="BA220" s="203">
        <v>0</v>
      </c>
      <c r="BB220" s="203">
        <v>0</v>
      </c>
      <c r="BC220" s="208"/>
      <c r="BD220" s="203">
        <v>0</v>
      </c>
      <c r="BE220" s="203">
        <v>0</v>
      </c>
      <c r="BF220" s="203">
        <v>0</v>
      </c>
      <c r="BG220" s="203">
        <v>0</v>
      </c>
      <c r="BH220" s="203">
        <v>0</v>
      </c>
      <c r="BI220" s="208"/>
    </row>
    <row r="221" spans="1:61" ht="12.75" customHeight="1" x14ac:dyDescent="0.2">
      <c r="A221" s="103" t="s">
        <v>122</v>
      </c>
      <c r="B221" s="203">
        <v>0</v>
      </c>
      <c r="C221" s="203">
        <v>0</v>
      </c>
      <c r="D221" s="203">
        <v>0</v>
      </c>
      <c r="E221" s="203">
        <v>0</v>
      </c>
      <c r="F221" s="203">
        <v>0</v>
      </c>
      <c r="G221" s="208"/>
      <c r="H221" s="203">
        <v>0</v>
      </c>
      <c r="I221" s="203">
        <v>0</v>
      </c>
      <c r="J221" s="203">
        <v>0</v>
      </c>
      <c r="K221" s="203">
        <v>0</v>
      </c>
      <c r="L221" s="203">
        <v>0</v>
      </c>
      <c r="M221" s="208"/>
      <c r="N221" s="203">
        <v>0</v>
      </c>
      <c r="O221" s="203">
        <v>0</v>
      </c>
      <c r="P221" s="203">
        <v>0</v>
      </c>
      <c r="Q221" s="203">
        <v>0</v>
      </c>
      <c r="R221" s="203">
        <v>0</v>
      </c>
      <c r="S221" s="208"/>
      <c r="T221" s="203">
        <v>0</v>
      </c>
      <c r="U221" s="203">
        <v>0</v>
      </c>
      <c r="V221" s="203">
        <v>0</v>
      </c>
      <c r="W221" s="203">
        <v>0</v>
      </c>
      <c r="X221" s="203">
        <v>0</v>
      </c>
      <c r="Y221" s="208"/>
      <c r="Z221" s="203">
        <v>0</v>
      </c>
      <c r="AA221" s="203">
        <v>0</v>
      </c>
      <c r="AB221" s="203">
        <v>0</v>
      </c>
      <c r="AC221" s="203">
        <v>0</v>
      </c>
      <c r="AD221" s="203">
        <v>0</v>
      </c>
      <c r="AE221" s="208"/>
      <c r="AF221" s="203">
        <v>0</v>
      </c>
      <c r="AG221" s="203">
        <v>0</v>
      </c>
      <c r="AH221" s="203">
        <v>0</v>
      </c>
      <c r="AI221" s="203">
        <v>0</v>
      </c>
      <c r="AJ221" s="203">
        <v>0</v>
      </c>
      <c r="AK221" s="208"/>
      <c r="AL221" s="203">
        <v>0</v>
      </c>
      <c r="AM221" s="203">
        <v>0</v>
      </c>
      <c r="AN221" s="203">
        <v>0</v>
      </c>
      <c r="AO221" s="203">
        <v>0</v>
      </c>
      <c r="AP221" s="203">
        <v>0</v>
      </c>
      <c r="AQ221" s="208"/>
      <c r="AR221" s="203">
        <v>0</v>
      </c>
      <c r="AS221" s="203">
        <v>0</v>
      </c>
      <c r="AT221" s="203">
        <v>0</v>
      </c>
      <c r="AU221" s="203">
        <v>0</v>
      </c>
      <c r="AV221" s="203">
        <v>0</v>
      </c>
      <c r="AW221" s="208"/>
      <c r="AX221" s="203">
        <v>0</v>
      </c>
      <c r="AY221" s="203">
        <v>0</v>
      </c>
      <c r="AZ221" s="203">
        <v>0</v>
      </c>
      <c r="BA221" s="203">
        <v>0</v>
      </c>
      <c r="BB221" s="203">
        <v>0</v>
      </c>
      <c r="BC221" s="208"/>
      <c r="BD221" s="203">
        <v>0</v>
      </c>
      <c r="BE221" s="203">
        <v>0</v>
      </c>
      <c r="BF221" s="203">
        <v>0</v>
      </c>
      <c r="BG221" s="203">
        <v>0</v>
      </c>
      <c r="BH221" s="203">
        <v>0</v>
      </c>
      <c r="BI221" s="208"/>
    </row>
    <row r="222" spans="1:61" ht="12.75" customHeight="1" x14ac:dyDescent="0.2">
      <c r="A222" s="103" t="s">
        <v>123</v>
      </c>
      <c r="B222" s="203">
        <v>0</v>
      </c>
      <c r="C222" s="203">
        <v>0</v>
      </c>
      <c r="D222" s="203">
        <v>0</v>
      </c>
      <c r="E222" s="203">
        <v>0</v>
      </c>
      <c r="F222" s="203">
        <v>0</v>
      </c>
      <c r="G222" s="208"/>
      <c r="H222" s="203">
        <v>0</v>
      </c>
      <c r="I222" s="203">
        <v>0</v>
      </c>
      <c r="J222" s="203">
        <v>0</v>
      </c>
      <c r="K222" s="203">
        <v>0</v>
      </c>
      <c r="L222" s="203">
        <v>0</v>
      </c>
      <c r="M222" s="208"/>
      <c r="N222" s="203">
        <v>0</v>
      </c>
      <c r="O222" s="203">
        <v>0</v>
      </c>
      <c r="P222" s="203">
        <v>0</v>
      </c>
      <c r="Q222" s="203">
        <v>0</v>
      </c>
      <c r="R222" s="203">
        <v>0</v>
      </c>
      <c r="S222" s="208"/>
      <c r="T222" s="203">
        <v>0</v>
      </c>
      <c r="U222" s="203">
        <v>0</v>
      </c>
      <c r="V222" s="203">
        <v>0</v>
      </c>
      <c r="W222" s="203">
        <v>0</v>
      </c>
      <c r="X222" s="203">
        <v>0</v>
      </c>
      <c r="Y222" s="208"/>
      <c r="Z222" s="203">
        <v>0</v>
      </c>
      <c r="AA222" s="203">
        <v>0</v>
      </c>
      <c r="AB222" s="203">
        <v>0</v>
      </c>
      <c r="AC222" s="203">
        <v>0</v>
      </c>
      <c r="AD222" s="203">
        <v>0</v>
      </c>
      <c r="AE222" s="208"/>
      <c r="AF222" s="203">
        <v>0</v>
      </c>
      <c r="AG222" s="203">
        <v>0</v>
      </c>
      <c r="AH222" s="203">
        <v>0</v>
      </c>
      <c r="AI222" s="203">
        <v>0</v>
      </c>
      <c r="AJ222" s="203">
        <v>0</v>
      </c>
      <c r="AK222" s="208"/>
      <c r="AL222" s="203">
        <v>0</v>
      </c>
      <c r="AM222" s="203">
        <v>0</v>
      </c>
      <c r="AN222" s="203">
        <v>0</v>
      </c>
      <c r="AO222" s="203">
        <v>0</v>
      </c>
      <c r="AP222" s="203">
        <v>0</v>
      </c>
      <c r="AQ222" s="208"/>
      <c r="AR222" s="203">
        <v>0</v>
      </c>
      <c r="AS222" s="203">
        <v>0</v>
      </c>
      <c r="AT222" s="203">
        <v>0</v>
      </c>
      <c r="AU222" s="203">
        <v>0</v>
      </c>
      <c r="AV222" s="203">
        <v>0</v>
      </c>
      <c r="AW222" s="208"/>
      <c r="AX222" s="203">
        <v>0</v>
      </c>
      <c r="AY222" s="203">
        <v>0</v>
      </c>
      <c r="AZ222" s="203">
        <v>0</v>
      </c>
      <c r="BA222" s="203">
        <v>0</v>
      </c>
      <c r="BB222" s="203">
        <v>0</v>
      </c>
      <c r="BC222" s="208"/>
      <c r="BD222" s="203">
        <v>0</v>
      </c>
      <c r="BE222" s="203">
        <v>0</v>
      </c>
      <c r="BF222" s="203">
        <v>0</v>
      </c>
      <c r="BG222" s="203">
        <v>0</v>
      </c>
      <c r="BH222" s="203">
        <v>0</v>
      </c>
      <c r="BI222" s="208"/>
    </row>
    <row r="223" spans="1:61" ht="12.75" customHeight="1" x14ac:dyDescent="0.2">
      <c r="A223" s="103" t="s">
        <v>91</v>
      </c>
      <c r="B223" s="203">
        <v>0</v>
      </c>
      <c r="C223" s="203">
        <v>0</v>
      </c>
      <c r="D223" s="203">
        <v>0</v>
      </c>
      <c r="E223" s="203">
        <v>0</v>
      </c>
      <c r="F223" s="203">
        <v>0</v>
      </c>
      <c r="G223" s="208"/>
      <c r="H223" s="203">
        <v>0</v>
      </c>
      <c r="I223" s="203">
        <v>0</v>
      </c>
      <c r="J223" s="203">
        <v>0</v>
      </c>
      <c r="K223" s="203">
        <v>0</v>
      </c>
      <c r="L223" s="203">
        <v>0</v>
      </c>
      <c r="M223" s="208"/>
      <c r="N223" s="203">
        <v>0</v>
      </c>
      <c r="O223" s="203">
        <v>0</v>
      </c>
      <c r="P223" s="203">
        <v>0</v>
      </c>
      <c r="Q223" s="203">
        <v>0</v>
      </c>
      <c r="R223" s="203">
        <v>0</v>
      </c>
      <c r="S223" s="208"/>
      <c r="T223" s="203">
        <v>0</v>
      </c>
      <c r="U223" s="203">
        <v>0</v>
      </c>
      <c r="V223" s="203">
        <v>0</v>
      </c>
      <c r="W223" s="203">
        <v>0</v>
      </c>
      <c r="X223" s="203">
        <v>0</v>
      </c>
      <c r="Y223" s="208"/>
      <c r="Z223" s="203">
        <v>0</v>
      </c>
      <c r="AA223" s="203">
        <v>0</v>
      </c>
      <c r="AB223" s="203">
        <v>0</v>
      </c>
      <c r="AC223" s="203">
        <v>0</v>
      </c>
      <c r="AD223" s="203">
        <v>0</v>
      </c>
      <c r="AE223" s="208"/>
      <c r="AF223" s="203">
        <v>0</v>
      </c>
      <c r="AG223" s="203">
        <v>0</v>
      </c>
      <c r="AH223" s="203">
        <v>0</v>
      </c>
      <c r="AI223" s="203">
        <v>0</v>
      </c>
      <c r="AJ223" s="203">
        <v>0</v>
      </c>
      <c r="AK223" s="208"/>
      <c r="AL223" s="203">
        <v>0</v>
      </c>
      <c r="AM223" s="203">
        <v>0</v>
      </c>
      <c r="AN223" s="203">
        <v>0</v>
      </c>
      <c r="AO223" s="203">
        <v>0</v>
      </c>
      <c r="AP223" s="203">
        <v>0</v>
      </c>
      <c r="AQ223" s="208"/>
      <c r="AR223" s="203">
        <v>0</v>
      </c>
      <c r="AS223" s="203">
        <v>0</v>
      </c>
      <c r="AT223" s="203">
        <v>0</v>
      </c>
      <c r="AU223" s="203">
        <v>0</v>
      </c>
      <c r="AV223" s="203">
        <v>0</v>
      </c>
      <c r="AW223" s="208"/>
      <c r="AX223" s="203">
        <v>0</v>
      </c>
      <c r="AY223" s="203">
        <v>0</v>
      </c>
      <c r="AZ223" s="203">
        <v>0</v>
      </c>
      <c r="BA223" s="203">
        <v>0</v>
      </c>
      <c r="BB223" s="203">
        <v>0</v>
      </c>
      <c r="BC223" s="208"/>
      <c r="BD223" s="203">
        <v>0</v>
      </c>
      <c r="BE223" s="203">
        <v>0</v>
      </c>
      <c r="BF223" s="203">
        <v>0</v>
      </c>
      <c r="BG223" s="203">
        <v>0</v>
      </c>
      <c r="BH223" s="203">
        <v>0</v>
      </c>
      <c r="BI223" s="208"/>
    </row>
    <row r="224" spans="1:61" ht="12.75" customHeight="1" x14ac:dyDescent="0.2">
      <c r="A224" s="104" t="s">
        <v>1</v>
      </c>
      <c r="B224" s="203">
        <v>0</v>
      </c>
      <c r="C224" s="203">
        <v>0</v>
      </c>
      <c r="D224" s="203">
        <v>0</v>
      </c>
      <c r="E224" s="203">
        <v>0</v>
      </c>
      <c r="F224" s="203">
        <v>0</v>
      </c>
      <c r="G224" s="208"/>
      <c r="H224" s="203">
        <v>0</v>
      </c>
      <c r="I224" s="203">
        <v>0</v>
      </c>
      <c r="J224" s="203">
        <v>0</v>
      </c>
      <c r="K224" s="203">
        <v>0</v>
      </c>
      <c r="L224" s="203">
        <v>0</v>
      </c>
      <c r="M224" s="208"/>
      <c r="N224" s="203">
        <v>0</v>
      </c>
      <c r="O224" s="203">
        <v>0</v>
      </c>
      <c r="P224" s="203">
        <v>0</v>
      </c>
      <c r="Q224" s="203">
        <v>0</v>
      </c>
      <c r="R224" s="203">
        <v>0</v>
      </c>
      <c r="S224" s="208"/>
      <c r="T224" s="203">
        <v>0</v>
      </c>
      <c r="U224" s="203">
        <v>0</v>
      </c>
      <c r="V224" s="203">
        <v>0</v>
      </c>
      <c r="W224" s="203">
        <v>0</v>
      </c>
      <c r="X224" s="203">
        <v>0</v>
      </c>
      <c r="Y224" s="208"/>
      <c r="Z224" s="203">
        <v>0</v>
      </c>
      <c r="AA224" s="203">
        <v>0</v>
      </c>
      <c r="AB224" s="203">
        <v>0</v>
      </c>
      <c r="AC224" s="203">
        <v>0</v>
      </c>
      <c r="AD224" s="203">
        <v>0</v>
      </c>
      <c r="AE224" s="208"/>
      <c r="AF224" s="203">
        <v>0</v>
      </c>
      <c r="AG224" s="203">
        <v>0</v>
      </c>
      <c r="AH224" s="203">
        <v>0</v>
      </c>
      <c r="AI224" s="203">
        <v>0</v>
      </c>
      <c r="AJ224" s="203">
        <v>0</v>
      </c>
      <c r="AK224" s="208"/>
      <c r="AL224" s="203">
        <v>0</v>
      </c>
      <c r="AM224" s="203">
        <v>0</v>
      </c>
      <c r="AN224" s="203">
        <v>0</v>
      </c>
      <c r="AO224" s="203">
        <v>0</v>
      </c>
      <c r="AP224" s="203">
        <v>0</v>
      </c>
      <c r="AQ224" s="208"/>
      <c r="AR224" s="203">
        <v>0</v>
      </c>
      <c r="AS224" s="203">
        <v>0</v>
      </c>
      <c r="AT224" s="203">
        <v>0</v>
      </c>
      <c r="AU224" s="203">
        <v>0</v>
      </c>
      <c r="AV224" s="203">
        <v>0</v>
      </c>
      <c r="AW224" s="208"/>
      <c r="AX224" s="203">
        <v>0</v>
      </c>
      <c r="AY224" s="203">
        <v>0</v>
      </c>
      <c r="AZ224" s="203">
        <v>0</v>
      </c>
      <c r="BA224" s="203">
        <v>0</v>
      </c>
      <c r="BB224" s="203">
        <v>0</v>
      </c>
      <c r="BC224" s="208"/>
      <c r="BD224" s="203">
        <v>0</v>
      </c>
      <c r="BE224" s="203">
        <v>0</v>
      </c>
      <c r="BF224" s="203">
        <v>0</v>
      </c>
      <c r="BG224" s="203">
        <v>0</v>
      </c>
      <c r="BH224" s="203">
        <v>0</v>
      </c>
      <c r="BI224" s="208"/>
    </row>
    <row r="225" spans="1:61" ht="12.75" customHeight="1" x14ac:dyDescent="0.2">
      <c r="A225" s="104" t="s">
        <v>92</v>
      </c>
      <c r="B225" s="203">
        <v>0</v>
      </c>
      <c r="C225" s="203">
        <v>0</v>
      </c>
      <c r="D225" s="203">
        <v>0</v>
      </c>
      <c r="E225" s="203">
        <v>0</v>
      </c>
      <c r="F225" s="203">
        <v>0</v>
      </c>
      <c r="G225" s="208"/>
      <c r="H225" s="203">
        <v>0</v>
      </c>
      <c r="I225" s="203">
        <v>0</v>
      </c>
      <c r="J225" s="203">
        <v>0</v>
      </c>
      <c r="K225" s="203">
        <v>0</v>
      </c>
      <c r="L225" s="203">
        <v>0</v>
      </c>
      <c r="M225" s="208"/>
      <c r="N225" s="203">
        <v>0</v>
      </c>
      <c r="O225" s="203">
        <v>0</v>
      </c>
      <c r="P225" s="203">
        <v>0</v>
      </c>
      <c r="Q225" s="203">
        <v>0</v>
      </c>
      <c r="R225" s="203">
        <v>0</v>
      </c>
      <c r="S225" s="208"/>
      <c r="T225" s="203">
        <v>0</v>
      </c>
      <c r="U225" s="203">
        <v>0</v>
      </c>
      <c r="V225" s="203">
        <v>0</v>
      </c>
      <c r="W225" s="203">
        <v>0</v>
      </c>
      <c r="X225" s="203">
        <v>0</v>
      </c>
      <c r="Y225" s="208"/>
      <c r="Z225" s="203">
        <v>0</v>
      </c>
      <c r="AA225" s="203">
        <v>0</v>
      </c>
      <c r="AB225" s="203">
        <v>0</v>
      </c>
      <c r="AC225" s="203">
        <v>0</v>
      </c>
      <c r="AD225" s="203">
        <v>0</v>
      </c>
      <c r="AE225" s="208"/>
      <c r="AF225" s="203">
        <v>0</v>
      </c>
      <c r="AG225" s="203">
        <v>0</v>
      </c>
      <c r="AH225" s="203">
        <v>0</v>
      </c>
      <c r="AI225" s="203">
        <v>0</v>
      </c>
      <c r="AJ225" s="203">
        <v>0</v>
      </c>
      <c r="AK225" s="208"/>
      <c r="AL225" s="203">
        <v>0</v>
      </c>
      <c r="AM225" s="203">
        <v>0</v>
      </c>
      <c r="AN225" s="203">
        <v>0</v>
      </c>
      <c r="AO225" s="203">
        <v>0</v>
      </c>
      <c r="AP225" s="203">
        <v>0</v>
      </c>
      <c r="AQ225" s="208"/>
      <c r="AR225" s="203">
        <v>0</v>
      </c>
      <c r="AS225" s="203">
        <v>0</v>
      </c>
      <c r="AT225" s="203">
        <v>0</v>
      </c>
      <c r="AU225" s="203">
        <v>0</v>
      </c>
      <c r="AV225" s="203">
        <v>0</v>
      </c>
      <c r="AW225" s="208"/>
      <c r="AX225" s="203">
        <v>0</v>
      </c>
      <c r="AY225" s="203">
        <v>0</v>
      </c>
      <c r="AZ225" s="203">
        <v>0</v>
      </c>
      <c r="BA225" s="203">
        <v>0</v>
      </c>
      <c r="BB225" s="203">
        <v>0</v>
      </c>
      <c r="BC225" s="208"/>
      <c r="BD225" s="203">
        <v>0</v>
      </c>
      <c r="BE225" s="203">
        <v>0</v>
      </c>
      <c r="BF225" s="203">
        <v>0</v>
      </c>
      <c r="BG225" s="203">
        <v>0</v>
      </c>
      <c r="BH225" s="203">
        <v>0</v>
      </c>
      <c r="BI225" s="208"/>
    </row>
    <row r="226" spans="1:61" ht="12.75" customHeight="1" x14ac:dyDescent="0.2">
      <c r="A226" s="88" t="s">
        <v>124</v>
      </c>
      <c r="B226" s="203">
        <v>0</v>
      </c>
      <c r="C226" s="203">
        <v>0</v>
      </c>
      <c r="D226" s="203">
        <v>0</v>
      </c>
      <c r="E226" s="203">
        <v>0</v>
      </c>
      <c r="F226" s="203">
        <v>0</v>
      </c>
      <c r="G226" s="208"/>
      <c r="H226" s="203">
        <v>0</v>
      </c>
      <c r="I226" s="203">
        <v>0</v>
      </c>
      <c r="J226" s="203">
        <v>0</v>
      </c>
      <c r="K226" s="203">
        <v>0</v>
      </c>
      <c r="L226" s="203">
        <v>0</v>
      </c>
      <c r="M226" s="208"/>
      <c r="N226" s="203">
        <v>0</v>
      </c>
      <c r="O226" s="203">
        <v>0</v>
      </c>
      <c r="P226" s="203">
        <v>0</v>
      </c>
      <c r="Q226" s="203">
        <v>0</v>
      </c>
      <c r="R226" s="203">
        <v>0</v>
      </c>
      <c r="S226" s="208"/>
      <c r="T226" s="203">
        <v>0</v>
      </c>
      <c r="U226" s="203">
        <v>0</v>
      </c>
      <c r="V226" s="203">
        <v>0</v>
      </c>
      <c r="W226" s="203">
        <v>0</v>
      </c>
      <c r="X226" s="203">
        <v>0</v>
      </c>
      <c r="Y226" s="208"/>
      <c r="Z226" s="203">
        <v>0</v>
      </c>
      <c r="AA226" s="203">
        <v>0</v>
      </c>
      <c r="AB226" s="203">
        <v>0</v>
      </c>
      <c r="AC226" s="203">
        <v>0</v>
      </c>
      <c r="AD226" s="203">
        <v>0</v>
      </c>
      <c r="AE226" s="208"/>
      <c r="AF226" s="203">
        <v>0</v>
      </c>
      <c r="AG226" s="203">
        <v>0</v>
      </c>
      <c r="AH226" s="203">
        <v>0</v>
      </c>
      <c r="AI226" s="203">
        <v>0</v>
      </c>
      <c r="AJ226" s="203">
        <v>0</v>
      </c>
      <c r="AK226" s="208"/>
      <c r="AL226" s="203">
        <v>0</v>
      </c>
      <c r="AM226" s="203">
        <v>0</v>
      </c>
      <c r="AN226" s="203">
        <v>0</v>
      </c>
      <c r="AO226" s="203">
        <v>0</v>
      </c>
      <c r="AP226" s="203">
        <v>0</v>
      </c>
      <c r="AQ226" s="208"/>
      <c r="AR226" s="203">
        <v>0</v>
      </c>
      <c r="AS226" s="203">
        <v>0</v>
      </c>
      <c r="AT226" s="203">
        <v>0</v>
      </c>
      <c r="AU226" s="203">
        <v>0</v>
      </c>
      <c r="AV226" s="203">
        <v>0</v>
      </c>
      <c r="AW226" s="208"/>
      <c r="AX226" s="203">
        <v>0</v>
      </c>
      <c r="AY226" s="203">
        <v>0</v>
      </c>
      <c r="AZ226" s="203">
        <v>0</v>
      </c>
      <c r="BA226" s="203">
        <v>0</v>
      </c>
      <c r="BB226" s="203">
        <v>0</v>
      </c>
      <c r="BC226" s="208"/>
      <c r="BD226" s="203">
        <v>0</v>
      </c>
      <c r="BE226" s="203">
        <v>0</v>
      </c>
      <c r="BF226" s="203">
        <v>0</v>
      </c>
      <c r="BG226" s="203">
        <v>0</v>
      </c>
      <c r="BH226" s="203">
        <v>0</v>
      </c>
      <c r="BI226" s="208"/>
    </row>
    <row r="227" spans="1:61" ht="12.75" customHeight="1" x14ac:dyDescent="0.2">
      <c r="A227" s="88" t="s">
        <v>94</v>
      </c>
      <c r="B227" s="203">
        <v>0</v>
      </c>
      <c r="C227" s="203">
        <v>0</v>
      </c>
      <c r="D227" s="203">
        <v>0</v>
      </c>
      <c r="E227" s="203">
        <v>0</v>
      </c>
      <c r="F227" s="203">
        <v>0</v>
      </c>
      <c r="G227" s="208"/>
      <c r="H227" s="203">
        <v>0</v>
      </c>
      <c r="I227" s="203">
        <v>0</v>
      </c>
      <c r="J227" s="203">
        <v>0</v>
      </c>
      <c r="K227" s="203">
        <v>0</v>
      </c>
      <c r="L227" s="203">
        <v>0</v>
      </c>
      <c r="M227" s="208"/>
      <c r="N227" s="203">
        <v>0</v>
      </c>
      <c r="O227" s="203">
        <v>0</v>
      </c>
      <c r="P227" s="203">
        <v>0</v>
      </c>
      <c r="Q227" s="203">
        <v>0</v>
      </c>
      <c r="R227" s="203">
        <v>0</v>
      </c>
      <c r="S227" s="208"/>
      <c r="T227" s="203">
        <v>0</v>
      </c>
      <c r="U227" s="203">
        <v>0</v>
      </c>
      <c r="V227" s="203">
        <v>0</v>
      </c>
      <c r="W227" s="203">
        <v>0</v>
      </c>
      <c r="X227" s="203">
        <v>0</v>
      </c>
      <c r="Y227" s="208"/>
      <c r="Z227" s="203">
        <v>0</v>
      </c>
      <c r="AA227" s="203">
        <v>0</v>
      </c>
      <c r="AB227" s="203">
        <v>0</v>
      </c>
      <c r="AC227" s="203">
        <v>0</v>
      </c>
      <c r="AD227" s="203">
        <v>0</v>
      </c>
      <c r="AE227" s="208"/>
      <c r="AF227" s="203">
        <v>0</v>
      </c>
      <c r="AG227" s="203">
        <v>0</v>
      </c>
      <c r="AH227" s="203">
        <v>0</v>
      </c>
      <c r="AI227" s="203">
        <v>0</v>
      </c>
      <c r="AJ227" s="203">
        <v>0</v>
      </c>
      <c r="AK227" s="208"/>
      <c r="AL227" s="203">
        <v>0</v>
      </c>
      <c r="AM227" s="203">
        <v>0</v>
      </c>
      <c r="AN227" s="203">
        <v>0</v>
      </c>
      <c r="AO227" s="203">
        <v>0</v>
      </c>
      <c r="AP227" s="203">
        <v>0</v>
      </c>
      <c r="AQ227" s="208"/>
      <c r="AR227" s="203">
        <v>0</v>
      </c>
      <c r="AS227" s="203">
        <v>0</v>
      </c>
      <c r="AT227" s="203">
        <v>0</v>
      </c>
      <c r="AU227" s="203">
        <v>0</v>
      </c>
      <c r="AV227" s="203">
        <v>0</v>
      </c>
      <c r="AW227" s="208"/>
      <c r="AX227" s="203">
        <v>0</v>
      </c>
      <c r="AY227" s="203">
        <v>0</v>
      </c>
      <c r="AZ227" s="203">
        <v>0</v>
      </c>
      <c r="BA227" s="203">
        <v>0</v>
      </c>
      <c r="BB227" s="203">
        <v>0</v>
      </c>
      <c r="BC227" s="208"/>
      <c r="BD227" s="203">
        <v>0</v>
      </c>
      <c r="BE227" s="203">
        <v>0</v>
      </c>
      <c r="BF227" s="203">
        <v>0</v>
      </c>
      <c r="BG227" s="203">
        <v>0</v>
      </c>
      <c r="BH227" s="203">
        <v>0</v>
      </c>
      <c r="BI227" s="208"/>
    </row>
    <row r="228" spans="1:61" ht="12.75" customHeight="1" x14ac:dyDescent="0.2">
      <c r="A228" s="88" t="s">
        <v>95</v>
      </c>
      <c r="B228" s="203">
        <v>0</v>
      </c>
      <c r="C228" s="203">
        <v>0</v>
      </c>
      <c r="D228" s="203">
        <v>0</v>
      </c>
      <c r="E228" s="203">
        <v>0</v>
      </c>
      <c r="F228" s="203">
        <v>0</v>
      </c>
      <c r="G228" s="208"/>
      <c r="H228" s="203">
        <v>0</v>
      </c>
      <c r="I228" s="203">
        <v>0</v>
      </c>
      <c r="J228" s="203">
        <v>0</v>
      </c>
      <c r="K228" s="203">
        <v>0</v>
      </c>
      <c r="L228" s="203">
        <v>0</v>
      </c>
      <c r="M228" s="208"/>
      <c r="N228" s="203">
        <v>0</v>
      </c>
      <c r="O228" s="203">
        <v>0</v>
      </c>
      <c r="P228" s="203">
        <v>0</v>
      </c>
      <c r="Q228" s="203">
        <v>0</v>
      </c>
      <c r="R228" s="203">
        <v>0</v>
      </c>
      <c r="S228" s="208"/>
      <c r="T228" s="203">
        <v>0</v>
      </c>
      <c r="U228" s="203">
        <v>0</v>
      </c>
      <c r="V228" s="203">
        <v>0</v>
      </c>
      <c r="W228" s="203">
        <v>0</v>
      </c>
      <c r="X228" s="203">
        <v>0</v>
      </c>
      <c r="Y228" s="208"/>
      <c r="Z228" s="203">
        <v>0</v>
      </c>
      <c r="AA228" s="203">
        <v>0</v>
      </c>
      <c r="AB228" s="203">
        <v>0</v>
      </c>
      <c r="AC228" s="203">
        <v>0</v>
      </c>
      <c r="AD228" s="203">
        <v>0</v>
      </c>
      <c r="AE228" s="208"/>
      <c r="AF228" s="203">
        <v>0</v>
      </c>
      <c r="AG228" s="203">
        <v>0</v>
      </c>
      <c r="AH228" s="203">
        <v>0</v>
      </c>
      <c r="AI228" s="203">
        <v>0</v>
      </c>
      <c r="AJ228" s="203">
        <v>0</v>
      </c>
      <c r="AK228" s="208"/>
      <c r="AL228" s="203">
        <v>0</v>
      </c>
      <c r="AM228" s="203">
        <v>0</v>
      </c>
      <c r="AN228" s="203">
        <v>0</v>
      </c>
      <c r="AO228" s="203">
        <v>0</v>
      </c>
      <c r="AP228" s="203">
        <v>0</v>
      </c>
      <c r="AQ228" s="208"/>
      <c r="AR228" s="203">
        <v>0</v>
      </c>
      <c r="AS228" s="203">
        <v>0</v>
      </c>
      <c r="AT228" s="203">
        <v>0</v>
      </c>
      <c r="AU228" s="203">
        <v>0</v>
      </c>
      <c r="AV228" s="203">
        <v>0</v>
      </c>
      <c r="AW228" s="208"/>
      <c r="AX228" s="203">
        <v>0</v>
      </c>
      <c r="AY228" s="203">
        <v>0</v>
      </c>
      <c r="AZ228" s="203">
        <v>0</v>
      </c>
      <c r="BA228" s="203">
        <v>0</v>
      </c>
      <c r="BB228" s="203">
        <v>0</v>
      </c>
      <c r="BC228" s="208"/>
      <c r="BD228" s="203">
        <v>0</v>
      </c>
      <c r="BE228" s="203">
        <v>0</v>
      </c>
      <c r="BF228" s="203">
        <v>0</v>
      </c>
      <c r="BG228" s="203">
        <v>0</v>
      </c>
      <c r="BH228" s="203">
        <v>0</v>
      </c>
      <c r="BI228" s="208"/>
    </row>
    <row r="229" spans="1:61" ht="12.75" customHeight="1" x14ac:dyDescent="0.2">
      <c r="A229" s="88" t="s">
        <v>96</v>
      </c>
      <c r="B229" s="203">
        <v>0</v>
      </c>
      <c r="C229" s="203">
        <v>0</v>
      </c>
      <c r="D229" s="203">
        <v>0</v>
      </c>
      <c r="E229" s="203">
        <v>0</v>
      </c>
      <c r="F229" s="203">
        <v>0</v>
      </c>
      <c r="G229" s="208"/>
      <c r="H229" s="203">
        <v>0</v>
      </c>
      <c r="I229" s="203">
        <v>0</v>
      </c>
      <c r="J229" s="203">
        <v>0</v>
      </c>
      <c r="K229" s="203">
        <v>0</v>
      </c>
      <c r="L229" s="203">
        <v>0</v>
      </c>
      <c r="M229" s="208"/>
      <c r="N229" s="203">
        <v>0</v>
      </c>
      <c r="O229" s="203">
        <v>0</v>
      </c>
      <c r="P229" s="203">
        <v>0</v>
      </c>
      <c r="Q229" s="203">
        <v>0</v>
      </c>
      <c r="R229" s="203">
        <v>0</v>
      </c>
      <c r="S229" s="208"/>
      <c r="T229" s="203">
        <v>0</v>
      </c>
      <c r="U229" s="203">
        <v>0</v>
      </c>
      <c r="V229" s="203">
        <v>0</v>
      </c>
      <c r="W229" s="203">
        <v>0</v>
      </c>
      <c r="X229" s="203">
        <v>0</v>
      </c>
      <c r="Y229" s="208"/>
      <c r="Z229" s="203">
        <v>0</v>
      </c>
      <c r="AA229" s="203">
        <v>0</v>
      </c>
      <c r="AB229" s="203">
        <v>0</v>
      </c>
      <c r="AC229" s="203">
        <v>0</v>
      </c>
      <c r="AD229" s="203">
        <v>0</v>
      </c>
      <c r="AE229" s="208"/>
      <c r="AF229" s="203">
        <v>0</v>
      </c>
      <c r="AG229" s="203">
        <v>0</v>
      </c>
      <c r="AH229" s="203">
        <v>0</v>
      </c>
      <c r="AI229" s="203">
        <v>0</v>
      </c>
      <c r="AJ229" s="203">
        <v>0</v>
      </c>
      <c r="AK229" s="208"/>
      <c r="AL229" s="203">
        <v>0</v>
      </c>
      <c r="AM229" s="203">
        <v>0</v>
      </c>
      <c r="AN229" s="203">
        <v>0</v>
      </c>
      <c r="AO229" s="203">
        <v>0</v>
      </c>
      <c r="AP229" s="203">
        <v>0</v>
      </c>
      <c r="AQ229" s="208"/>
      <c r="AR229" s="203">
        <v>0</v>
      </c>
      <c r="AS229" s="203">
        <v>0</v>
      </c>
      <c r="AT229" s="203">
        <v>0</v>
      </c>
      <c r="AU229" s="203">
        <v>0</v>
      </c>
      <c r="AV229" s="203">
        <v>0</v>
      </c>
      <c r="AW229" s="208"/>
      <c r="AX229" s="203">
        <v>0</v>
      </c>
      <c r="AY229" s="203">
        <v>0</v>
      </c>
      <c r="AZ229" s="203">
        <v>0</v>
      </c>
      <c r="BA229" s="203">
        <v>0</v>
      </c>
      <c r="BB229" s="203">
        <v>0</v>
      </c>
      <c r="BC229" s="208"/>
      <c r="BD229" s="203">
        <v>0</v>
      </c>
      <c r="BE229" s="203">
        <v>0</v>
      </c>
      <c r="BF229" s="203">
        <v>0</v>
      </c>
      <c r="BG229" s="203">
        <v>0</v>
      </c>
      <c r="BH229" s="203">
        <v>0</v>
      </c>
      <c r="BI229" s="208"/>
    </row>
    <row r="230" spans="1:61" ht="12.75" customHeight="1" x14ac:dyDescent="0.2">
      <c r="A230" s="88" t="s">
        <v>97</v>
      </c>
      <c r="B230" s="203">
        <v>0</v>
      </c>
      <c r="C230" s="203">
        <v>0</v>
      </c>
      <c r="D230" s="203">
        <v>0</v>
      </c>
      <c r="E230" s="203">
        <v>0</v>
      </c>
      <c r="F230" s="203">
        <v>0</v>
      </c>
      <c r="G230" s="208"/>
      <c r="H230" s="203">
        <v>0</v>
      </c>
      <c r="I230" s="203">
        <v>0</v>
      </c>
      <c r="J230" s="203">
        <v>0</v>
      </c>
      <c r="K230" s="203">
        <v>0</v>
      </c>
      <c r="L230" s="203">
        <v>0</v>
      </c>
      <c r="M230" s="208"/>
      <c r="N230" s="203">
        <v>0</v>
      </c>
      <c r="O230" s="203">
        <v>0</v>
      </c>
      <c r="P230" s="203">
        <v>0</v>
      </c>
      <c r="Q230" s="203">
        <v>0</v>
      </c>
      <c r="R230" s="203">
        <v>0</v>
      </c>
      <c r="S230" s="208"/>
      <c r="T230" s="203">
        <v>0</v>
      </c>
      <c r="U230" s="203">
        <v>0</v>
      </c>
      <c r="V230" s="203">
        <v>0</v>
      </c>
      <c r="W230" s="203">
        <v>0</v>
      </c>
      <c r="X230" s="203">
        <v>0</v>
      </c>
      <c r="Y230" s="208"/>
      <c r="Z230" s="203">
        <v>0</v>
      </c>
      <c r="AA230" s="203">
        <v>0</v>
      </c>
      <c r="AB230" s="203">
        <v>0</v>
      </c>
      <c r="AC230" s="203">
        <v>0</v>
      </c>
      <c r="AD230" s="203">
        <v>0</v>
      </c>
      <c r="AE230" s="208"/>
      <c r="AF230" s="203">
        <v>0</v>
      </c>
      <c r="AG230" s="203">
        <v>0</v>
      </c>
      <c r="AH230" s="203">
        <v>0</v>
      </c>
      <c r="AI230" s="203">
        <v>0</v>
      </c>
      <c r="AJ230" s="203">
        <v>0</v>
      </c>
      <c r="AK230" s="208"/>
      <c r="AL230" s="203">
        <v>0</v>
      </c>
      <c r="AM230" s="203">
        <v>0</v>
      </c>
      <c r="AN230" s="203">
        <v>0</v>
      </c>
      <c r="AO230" s="203">
        <v>0</v>
      </c>
      <c r="AP230" s="203">
        <v>0</v>
      </c>
      <c r="AQ230" s="208"/>
      <c r="AR230" s="203">
        <v>0</v>
      </c>
      <c r="AS230" s="203">
        <v>0</v>
      </c>
      <c r="AT230" s="203">
        <v>0</v>
      </c>
      <c r="AU230" s="203">
        <v>0</v>
      </c>
      <c r="AV230" s="203">
        <v>0</v>
      </c>
      <c r="AW230" s="208"/>
      <c r="AX230" s="203">
        <v>0</v>
      </c>
      <c r="AY230" s="203">
        <v>0</v>
      </c>
      <c r="AZ230" s="203">
        <v>0</v>
      </c>
      <c r="BA230" s="203">
        <v>0</v>
      </c>
      <c r="BB230" s="203">
        <v>0</v>
      </c>
      <c r="BC230" s="208"/>
      <c r="BD230" s="203">
        <v>0</v>
      </c>
      <c r="BE230" s="203">
        <v>0</v>
      </c>
      <c r="BF230" s="203">
        <v>0</v>
      </c>
      <c r="BG230" s="203">
        <v>0</v>
      </c>
      <c r="BH230" s="203">
        <v>0</v>
      </c>
      <c r="BI230" s="208"/>
    </row>
    <row r="231" spans="1:61" ht="12.75" customHeight="1" x14ac:dyDescent="0.2">
      <c r="A231" s="88" t="s">
        <v>125</v>
      </c>
      <c r="B231" s="203">
        <v>0</v>
      </c>
      <c r="C231" s="203">
        <v>0</v>
      </c>
      <c r="D231" s="203">
        <v>0</v>
      </c>
      <c r="E231" s="203">
        <v>0</v>
      </c>
      <c r="F231" s="203">
        <v>0</v>
      </c>
      <c r="G231" s="208"/>
      <c r="H231" s="203">
        <v>0</v>
      </c>
      <c r="I231" s="203">
        <v>0</v>
      </c>
      <c r="J231" s="203">
        <v>0</v>
      </c>
      <c r="K231" s="203">
        <v>0</v>
      </c>
      <c r="L231" s="203">
        <v>0</v>
      </c>
      <c r="M231" s="208"/>
      <c r="N231" s="203">
        <v>0</v>
      </c>
      <c r="O231" s="203">
        <v>0</v>
      </c>
      <c r="P231" s="203">
        <v>0</v>
      </c>
      <c r="Q231" s="203">
        <v>0</v>
      </c>
      <c r="R231" s="203">
        <v>0</v>
      </c>
      <c r="S231" s="208"/>
      <c r="T231" s="203">
        <v>0</v>
      </c>
      <c r="U231" s="203">
        <v>0</v>
      </c>
      <c r="V231" s="203">
        <v>0</v>
      </c>
      <c r="W231" s="203">
        <v>0</v>
      </c>
      <c r="X231" s="203">
        <v>0</v>
      </c>
      <c r="Y231" s="208"/>
      <c r="Z231" s="203">
        <v>0</v>
      </c>
      <c r="AA231" s="203">
        <v>0</v>
      </c>
      <c r="AB231" s="203">
        <v>0</v>
      </c>
      <c r="AC231" s="203">
        <v>0</v>
      </c>
      <c r="AD231" s="203">
        <v>0</v>
      </c>
      <c r="AE231" s="208"/>
      <c r="AF231" s="203">
        <v>0</v>
      </c>
      <c r="AG231" s="203">
        <v>0</v>
      </c>
      <c r="AH231" s="203">
        <v>0</v>
      </c>
      <c r="AI231" s="203">
        <v>0</v>
      </c>
      <c r="AJ231" s="203">
        <v>0</v>
      </c>
      <c r="AK231" s="208"/>
      <c r="AL231" s="203">
        <v>0</v>
      </c>
      <c r="AM231" s="203">
        <v>0</v>
      </c>
      <c r="AN231" s="203">
        <v>0</v>
      </c>
      <c r="AO231" s="203">
        <v>0</v>
      </c>
      <c r="AP231" s="203">
        <v>0</v>
      </c>
      <c r="AQ231" s="208"/>
      <c r="AR231" s="203">
        <v>0</v>
      </c>
      <c r="AS231" s="203">
        <v>0</v>
      </c>
      <c r="AT231" s="203">
        <v>0</v>
      </c>
      <c r="AU231" s="203">
        <v>0</v>
      </c>
      <c r="AV231" s="203">
        <v>0</v>
      </c>
      <c r="AW231" s="208"/>
      <c r="AX231" s="203">
        <v>0</v>
      </c>
      <c r="AY231" s="203">
        <v>0</v>
      </c>
      <c r="AZ231" s="203">
        <v>0</v>
      </c>
      <c r="BA231" s="203">
        <v>0</v>
      </c>
      <c r="BB231" s="203">
        <v>0</v>
      </c>
      <c r="BC231" s="208"/>
      <c r="BD231" s="203">
        <v>0</v>
      </c>
      <c r="BE231" s="203">
        <v>0</v>
      </c>
      <c r="BF231" s="203">
        <v>0</v>
      </c>
      <c r="BG231" s="203">
        <v>0</v>
      </c>
      <c r="BH231" s="203">
        <v>0</v>
      </c>
      <c r="BI231" s="208"/>
    </row>
    <row r="232" spans="1:61" ht="12.75" customHeight="1" x14ac:dyDescent="0.2">
      <c r="A232" s="88" t="s">
        <v>126</v>
      </c>
      <c r="B232" s="203">
        <v>0</v>
      </c>
      <c r="C232" s="203">
        <v>0</v>
      </c>
      <c r="D232" s="203">
        <v>0</v>
      </c>
      <c r="E232" s="203">
        <v>0</v>
      </c>
      <c r="F232" s="203">
        <v>0</v>
      </c>
      <c r="G232" s="208"/>
      <c r="H232" s="203">
        <v>0</v>
      </c>
      <c r="I232" s="203">
        <v>0</v>
      </c>
      <c r="J232" s="203">
        <v>0</v>
      </c>
      <c r="K232" s="203">
        <v>0</v>
      </c>
      <c r="L232" s="203">
        <v>0</v>
      </c>
      <c r="M232" s="208"/>
      <c r="N232" s="203">
        <v>0</v>
      </c>
      <c r="O232" s="203">
        <v>0</v>
      </c>
      <c r="P232" s="203">
        <v>0</v>
      </c>
      <c r="Q232" s="203">
        <v>0</v>
      </c>
      <c r="R232" s="203">
        <v>0</v>
      </c>
      <c r="S232" s="208"/>
      <c r="T232" s="203">
        <v>0</v>
      </c>
      <c r="U232" s="203">
        <v>0</v>
      </c>
      <c r="V232" s="203">
        <v>0</v>
      </c>
      <c r="W232" s="203">
        <v>0</v>
      </c>
      <c r="X232" s="203">
        <v>0</v>
      </c>
      <c r="Y232" s="208"/>
      <c r="Z232" s="203">
        <v>0</v>
      </c>
      <c r="AA232" s="203">
        <v>0</v>
      </c>
      <c r="AB232" s="203">
        <v>0</v>
      </c>
      <c r="AC232" s="203">
        <v>0</v>
      </c>
      <c r="AD232" s="203">
        <v>0</v>
      </c>
      <c r="AE232" s="208"/>
      <c r="AF232" s="203">
        <v>0</v>
      </c>
      <c r="AG232" s="203">
        <v>0</v>
      </c>
      <c r="AH232" s="203">
        <v>0</v>
      </c>
      <c r="AI232" s="203">
        <v>0</v>
      </c>
      <c r="AJ232" s="203">
        <v>0</v>
      </c>
      <c r="AK232" s="208"/>
      <c r="AL232" s="203">
        <v>0</v>
      </c>
      <c r="AM232" s="203">
        <v>0</v>
      </c>
      <c r="AN232" s="203">
        <v>0</v>
      </c>
      <c r="AO232" s="203">
        <v>0</v>
      </c>
      <c r="AP232" s="203">
        <v>0</v>
      </c>
      <c r="AQ232" s="208"/>
      <c r="AR232" s="203">
        <v>0</v>
      </c>
      <c r="AS232" s="203">
        <v>0</v>
      </c>
      <c r="AT232" s="203">
        <v>0</v>
      </c>
      <c r="AU232" s="203">
        <v>0</v>
      </c>
      <c r="AV232" s="203">
        <v>0</v>
      </c>
      <c r="AW232" s="208"/>
      <c r="AX232" s="203">
        <v>0</v>
      </c>
      <c r="AY232" s="203">
        <v>0</v>
      </c>
      <c r="AZ232" s="203">
        <v>0</v>
      </c>
      <c r="BA232" s="203">
        <v>0</v>
      </c>
      <c r="BB232" s="203">
        <v>0</v>
      </c>
      <c r="BC232" s="208"/>
      <c r="BD232" s="203">
        <v>0</v>
      </c>
      <c r="BE232" s="203">
        <v>0</v>
      </c>
      <c r="BF232" s="203">
        <v>0</v>
      </c>
      <c r="BG232" s="203">
        <v>0</v>
      </c>
      <c r="BH232" s="203">
        <v>0</v>
      </c>
      <c r="BI232" s="208"/>
    </row>
    <row r="233" spans="1:61" ht="12.75" customHeight="1" x14ac:dyDescent="0.2">
      <c r="A233" s="88" t="s">
        <v>127</v>
      </c>
      <c r="B233" s="203">
        <v>0</v>
      </c>
      <c r="C233" s="203">
        <v>0</v>
      </c>
      <c r="D233" s="203">
        <v>0</v>
      </c>
      <c r="E233" s="203">
        <v>0</v>
      </c>
      <c r="F233" s="203">
        <v>0</v>
      </c>
      <c r="G233" s="208"/>
      <c r="H233" s="203">
        <v>0</v>
      </c>
      <c r="I233" s="203">
        <v>0</v>
      </c>
      <c r="J233" s="203">
        <v>0</v>
      </c>
      <c r="K233" s="203">
        <v>0</v>
      </c>
      <c r="L233" s="203">
        <v>0</v>
      </c>
      <c r="M233" s="208"/>
      <c r="N233" s="203">
        <v>0</v>
      </c>
      <c r="O233" s="203">
        <v>0</v>
      </c>
      <c r="P233" s="203">
        <v>0</v>
      </c>
      <c r="Q233" s="203">
        <v>0</v>
      </c>
      <c r="R233" s="203">
        <v>0</v>
      </c>
      <c r="S233" s="208"/>
      <c r="T233" s="203">
        <v>0</v>
      </c>
      <c r="U233" s="203">
        <v>0</v>
      </c>
      <c r="V233" s="203">
        <v>0</v>
      </c>
      <c r="W233" s="203">
        <v>0</v>
      </c>
      <c r="X233" s="203">
        <v>0</v>
      </c>
      <c r="Y233" s="208"/>
      <c r="Z233" s="203">
        <v>0</v>
      </c>
      <c r="AA233" s="203">
        <v>0</v>
      </c>
      <c r="AB233" s="203">
        <v>0</v>
      </c>
      <c r="AC233" s="203">
        <v>0</v>
      </c>
      <c r="AD233" s="203">
        <v>0</v>
      </c>
      <c r="AE233" s="208"/>
      <c r="AF233" s="203">
        <v>0</v>
      </c>
      <c r="AG233" s="203">
        <v>0</v>
      </c>
      <c r="AH233" s="203">
        <v>0</v>
      </c>
      <c r="AI233" s="203">
        <v>0</v>
      </c>
      <c r="AJ233" s="203">
        <v>0</v>
      </c>
      <c r="AK233" s="208"/>
      <c r="AL233" s="203">
        <v>0</v>
      </c>
      <c r="AM233" s="203">
        <v>0</v>
      </c>
      <c r="AN233" s="203">
        <v>0</v>
      </c>
      <c r="AO233" s="203">
        <v>0</v>
      </c>
      <c r="AP233" s="203">
        <v>0</v>
      </c>
      <c r="AQ233" s="208"/>
      <c r="AR233" s="203">
        <v>0</v>
      </c>
      <c r="AS233" s="203">
        <v>0</v>
      </c>
      <c r="AT233" s="203">
        <v>0</v>
      </c>
      <c r="AU233" s="203">
        <v>0</v>
      </c>
      <c r="AV233" s="203">
        <v>0</v>
      </c>
      <c r="AW233" s="208"/>
      <c r="AX233" s="203">
        <v>0</v>
      </c>
      <c r="AY233" s="203">
        <v>0</v>
      </c>
      <c r="AZ233" s="203">
        <v>0</v>
      </c>
      <c r="BA233" s="203">
        <v>0</v>
      </c>
      <c r="BB233" s="203">
        <v>0</v>
      </c>
      <c r="BC233" s="208"/>
      <c r="BD233" s="203">
        <v>0</v>
      </c>
      <c r="BE233" s="203">
        <v>0</v>
      </c>
      <c r="BF233" s="203">
        <v>0</v>
      </c>
      <c r="BG233" s="203">
        <v>0</v>
      </c>
      <c r="BH233" s="203">
        <v>0</v>
      </c>
      <c r="BI233" s="208"/>
    </row>
    <row r="234" spans="1:61" ht="12.75" customHeight="1" x14ac:dyDescent="0.2">
      <c r="A234" s="202" t="s">
        <v>34</v>
      </c>
      <c r="B234" s="203">
        <v>0</v>
      </c>
      <c r="C234" s="203">
        <v>0</v>
      </c>
      <c r="D234" s="203">
        <v>0</v>
      </c>
      <c r="E234" s="203">
        <v>0</v>
      </c>
      <c r="F234" s="203">
        <v>0</v>
      </c>
      <c r="G234" s="208"/>
      <c r="H234" s="203">
        <v>0</v>
      </c>
      <c r="I234" s="203">
        <v>0</v>
      </c>
      <c r="J234" s="203">
        <v>0</v>
      </c>
      <c r="K234" s="203">
        <v>0</v>
      </c>
      <c r="L234" s="203">
        <v>0</v>
      </c>
      <c r="M234" s="208"/>
      <c r="N234" s="203">
        <v>0</v>
      </c>
      <c r="O234" s="203">
        <v>0</v>
      </c>
      <c r="P234" s="203">
        <v>0</v>
      </c>
      <c r="Q234" s="203">
        <v>0</v>
      </c>
      <c r="R234" s="203">
        <v>0</v>
      </c>
      <c r="S234" s="208"/>
      <c r="T234" s="203">
        <v>0</v>
      </c>
      <c r="U234" s="203">
        <v>0</v>
      </c>
      <c r="V234" s="203">
        <v>0</v>
      </c>
      <c r="W234" s="203">
        <v>0</v>
      </c>
      <c r="X234" s="203">
        <v>0</v>
      </c>
      <c r="Y234" s="208"/>
      <c r="Z234" s="203">
        <v>0</v>
      </c>
      <c r="AA234" s="203">
        <v>0</v>
      </c>
      <c r="AB234" s="203">
        <v>0</v>
      </c>
      <c r="AC234" s="203">
        <v>0</v>
      </c>
      <c r="AD234" s="203">
        <v>0</v>
      </c>
      <c r="AE234" s="208"/>
      <c r="AF234" s="203">
        <v>0</v>
      </c>
      <c r="AG234" s="203">
        <v>0</v>
      </c>
      <c r="AH234" s="203">
        <v>0</v>
      </c>
      <c r="AI234" s="203">
        <v>0</v>
      </c>
      <c r="AJ234" s="203">
        <v>0</v>
      </c>
      <c r="AK234" s="208"/>
      <c r="AL234" s="203">
        <v>0</v>
      </c>
      <c r="AM234" s="203">
        <v>0</v>
      </c>
      <c r="AN234" s="203">
        <v>0</v>
      </c>
      <c r="AO234" s="203">
        <v>0</v>
      </c>
      <c r="AP234" s="203">
        <v>0</v>
      </c>
      <c r="AQ234" s="208"/>
      <c r="AR234" s="203">
        <v>0</v>
      </c>
      <c r="AS234" s="203">
        <v>0</v>
      </c>
      <c r="AT234" s="203">
        <v>0</v>
      </c>
      <c r="AU234" s="203">
        <v>0</v>
      </c>
      <c r="AV234" s="203">
        <v>0</v>
      </c>
      <c r="AW234" s="208"/>
      <c r="AX234" s="203">
        <v>0</v>
      </c>
      <c r="AY234" s="203">
        <v>0</v>
      </c>
      <c r="AZ234" s="203">
        <v>0</v>
      </c>
      <c r="BA234" s="203">
        <v>0</v>
      </c>
      <c r="BB234" s="203">
        <v>0</v>
      </c>
      <c r="BC234" s="208"/>
      <c r="BD234" s="203">
        <v>0</v>
      </c>
      <c r="BE234" s="203">
        <v>0</v>
      </c>
      <c r="BF234" s="203">
        <v>0</v>
      </c>
      <c r="BG234" s="203">
        <v>0</v>
      </c>
      <c r="BH234" s="203">
        <v>0</v>
      </c>
      <c r="BI234" s="208"/>
    </row>
    <row r="235" spans="1:61" ht="12.75" customHeight="1" x14ac:dyDescent="0.2">
      <c r="A235" s="202" t="s">
        <v>128</v>
      </c>
      <c r="B235" s="203">
        <v>0</v>
      </c>
      <c r="C235" s="203">
        <v>0</v>
      </c>
      <c r="D235" s="203">
        <v>0</v>
      </c>
      <c r="E235" s="203">
        <v>0</v>
      </c>
      <c r="F235" s="203">
        <v>0</v>
      </c>
      <c r="G235" s="208"/>
      <c r="H235" s="203">
        <v>0</v>
      </c>
      <c r="I235" s="203">
        <v>0</v>
      </c>
      <c r="J235" s="203">
        <v>0</v>
      </c>
      <c r="K235" s="203">
        <v>0</v>
      </c>
      <c r="L235" s="203">
        <v>0</v>
      </c>
      <c r="M235" s="208"/>
      <c r="N235" s="203">
        <v>0</v>
      </c>
      <c r="O235" s="203">
        <v>0</v>
      </c>
      <c r="P235" s="203">
        <v>0</v>
      </c>
      <c r="Q235" s="203">
        <v>0</v>
      </c>
      <c r="R235" s="203">
        <v>0</v>
      </c>
      <c r="S235" s="208"/>
      <c r="T235" s="203">
        <v>0</v>
      </c>
      <c r="U235" s="203">
        <v>0</v>
      </c>
      <c r="V235" s="203">
        <v>0</v>
      </c>
      <c r="W235" s="203">
        <v>0</v>
      </c>
      <c r="X235" s="203">
        <v>0</v>
      </c>
      <c r="Y235" s="208"/>
      <c r="Z235" s="203">
        <v>0</v>
      </c>
      <c r="AA235" s="203">
        <v>0</v>
      </c>
      <c r="AB235" s="203">
        <v>0</v>
      </c>
      <c r="AC235" s="203">
        <v>0</v>
      </c>
      <c r="AD235" s="203">
        <v>0</v>
      </c>
      <c r="AE235" s="208"/>
      <c r="AF235" s="203">
        <v>0</v>
      </c>
      <c r="AG235" s="203">
        <v>0</v>
      </c>
      <c r="AH235" s="203">
        <v>0</v>
      </c>
      <c r="AI235" s="203">
        <v>0</v>
      </c>
      <c r="AJ235" s="203">
        <v>0</v>
      </c>
      <c r="AK235" s="208"/>
      <c r="AL235" s="203">
        <v>0</v>
      </c>
      <c r="AM235" s="203">
        <v>0</v>
      </c>
      <c r="AN235" s="203">
        <v>0</v>
      </c>
      <c r="AO235" s="203">
        <v>0</v>
      </c>
      <c r="AP235" s="203">
        <v>0</v>
      </c>
      <c r="AQ235" s="208"/>
      <c r="AR235" s="203">
        <v>0</v>
      </c>
      <c r="AS235" s="203">
        <v>0</v>
      </c>
      <c r="AT235" s="203">
        <v>0</v>
      </c>
      <c r="AU235" s="203">
        <v>0</v>
      </c>
      <c r="AV235" s="203">
        <v>0</v>
      </c>
      <c r="AW235" s="208"/>
      <c r="AX235" s="203">
        <v>0</v>
      </c>
      <c r="AY235" s="203">
        <v>0</v>
      </c>
      <c r="AZ235" s="203">
        <v>0</v>
      </c>
      <c r="BA235" s="203">
        <v>0</v>
      </c>
      <c r="BB235" s="203">
        <v>0</v>
      </c>
      <c r="BC235" s="208"/>
      <c r="BD235" s="203">
        <v>0</v>
      </c>
      <c r="BE235" s="203">
        <v>0</v>
      </c>
      <c r="BF235" s="203">
        <v>0</v>
      </c>
      <c r="BG235" s="203">
        <v>0</v>
      </c>
      <c r="BH235" s="203">
        <v>0</v>
      </c>
      <c r="BI235" s="208"/>
    </row>
    <row r="236" spans="1:61" ht="12.75" customHeight="1" x14ac:dyDescent="0.2">
      <c r="A236" s="201" t="s">
        <v>41</v>
      </c>
      <c r="B236" s="203">
        <v>0</v>
      </c>
      <c r="C236" s="203">
        <v>0</v>
      </c>
      <c r="D236" s="203">
        <v>0</v>
      </c>
      <c r="E236" s="203">
        <v>0</v>
      </c>
      <c r="F236" s="203">
        <v>0</v>
      </c>
      <c r="G236" s="208"/>
      <c r="H236" s="203">
        <v>0</v>
      </c>
      <c r="I236" s="203">
        <v>0</v>
      </c>
      <c r="J236" s="203">
        <v>0</v>
      </c>
      <c r="K236" s="203">
        <v>0</v>
      </c>
      <c r="L236" s="203">
        <v>0</v>
      </c>
      <c r="M236" s="208"/>
      <c r="N236" s="203">
        <v>0</v>
      </c>
      <c r="O236" s="203">
        <v>0</v>
      </c>
      <c r="P236" s="203">
        <v>0</v>
      </c>
      <c r="Q236" s="203">
        <v>0</v>
      </c>
      <c r="R236" s="203">
        <v>0</v>
      </c>
      <c r="S236" s="208"/>
      <c r="T236" s="203">
        <v>0</v>
      </c>
      <c r="U236" s="203">
        <v>0</v>
      </c>
      <c r="V236" s="203">
        <v>0</v>
      </c>
      <c r="W236" s="203">
        <v>0</v>
      </c>
      <c r="X236" s="203">
        <v>0</v>
      </c>
      <c r="Y236" s="208"/>
      <c r="Z236" s="203">
        <v>0</v>
      </c>
      <c r="AA236" s="203">
        <v>0</v>
      </c>
      <c r="AB236" s="203">
        <v>0</v>
      </c>
      <c r="AC236" s="203">
        <v>0</v>
      </c>
      <c r="AD236" s="203">
        <v>0</v>
      </c>
      <c r="AE236" s="208"/>
      <c r="AF236" s="203">
        <v>0</v>
      </c>
      <c r="AG236" s="203">
        <v>0</v>
      </c>
      <c r="AH236" s="203">
        <v>0</v>
      </c>
      <c r="AI236" s="203">
        <v>0</v>
      </c>
      <c r="AJ236" s="203">
        <v>0</v>
      </c>
      <c r="AK236" s="208"/>
      <c r="AL236" s="203">
        <v>0</v>
      </c>
      <c r="AM236" s="203">
        <v>0</v>
      </c>
      <c r="AN236" s="203">
        <v>0</v>
      </c>
      <c r="AO236" s="203">
        <v>0</v>
      </c>
      <c r="AP236" s="203">
        <v>0</v>
      </c>
      <c r="AQ236" s="208"/>
      <c r="AR236" s="203">
        <v>0</v>
      </c>
      <c r="AS236" s="203">
        <v>0</v>
      </c>
      <c r="AT236" s="203">
        <v>0</v>
      </c>
      <c r="AU236" s="203">
        <v>0</v>
      </c>
      <c r="AV236" s="203">
        <v>0</v>
      </c>
      <c r="AW236" s="208"/>
      <c r="AX236" s="203">
        <v>0</v>
      </c>
      <c r="AY236" s="203">
        <v>0</v>
      </c>
      <c r="AZ236" s="203">
        <v>0</v>
      </c>
      <c r="BA236" s="203">
        <v>0</v>
      </c>
      <c r="BB236" s="203">
        <v>0</v>
      </c>
      <c r="BC236" s="208"/>
      <c r="BD236" s="203">
        <v>0</v>
      </c>
      <c r="BE236" s="203">
        <v>0</v>
      </c>
      <c r="BF236" s="203">
        <v>0</v>
      </c>
      <c r="BG236" s="203">
        <v>0</v>
      </c>
      <c r="BH236" s="203">
        <v>0</v>
      </c>
      <c r="BI236" s="208"/>
    </row>
    <row r="237" spans="1:61" ht="12.75" customHeight="1" x14ac:dyDescent="0.2">
      <c r="A237" s="201" t="s">
        <v>30</v>
      </c>
      <c r="B237" s="203">
        <v>0</v>
      </c>
      <c r="C237" s="203">
        <v>0</v>
      </c>
      <c r="D237" s="203">
        <v>0</v>
      </c>
      <c r="E237" s="203">
        <v>0</v>
      </c>
      <c r="F237" s="203">
        <v>0</v>
      </c>
      <c r="G237" s="208"/>
      <c r="H237" s="203">
        <v>0</v>
      </c>
      <c r="I237" s="203">
        <v>0</v>
      </c>
      <c r="J237" s="203">
        <v>0</v>
      </c>
      <c r="K237" s="203">
        <v>0</v>
      </c>
      <c r="L237" s="203">
        <v>0</v>
      </c>
      <c r="M237" s="208"/>
      <c r="N237" s="203">
        <v>0</v>
      </c>
      <c r="O237" s="203">
        <v>0</v>
      </c>
      <c r="P237" s="203">
        <v>0</v>
      </c>
      <c r="Q237" s="203">
        <v>0</v>
      </c>
      <c r="R237" s="203">
        <v>0</v>
      </c>
      <c r="S237" s="208"/>
      <c r="T237" s="203">
        <v>0</v>
      </c>
      <c r="U237" s="203">
        <v>0</v>
      </c>
      <c r="V237" s="203">
        <v>0</v>
      </c>
      <c r="W237" s="203">
        <v>0</v>
      </c>
      <c r="X237" s="203">
        <v>0</v>
      </c>
      <c r="Y237" s="208"/>
      <c r="Z237" s="203">
        <v>0</v>
      </c>
      <c r="AA237" s="203">
        <v>0</v>
      </c>
      <c r="AB237" s="203">
        <v>0</v>
      </c>
      <c r="AC237" s="203">
        <v>0</v>
      </c>
      <c r="AD237" s="203">
        <v>0</v>
      </c>
      <c r="AE237" s="208"/>
      <c r="AF237" s="203">
        <v>0</v>
      </c>
      <c r="AG237" s="203">
        <v>0</v>
      </c>
      <c r="AH237" s="203">
        <v>0</v>
      </c>
      <c r="AI237" s="203">
        <v>0</v>
      </c>
      <c r="AJ237" s="203">
        <v>0</v>
      </c>
      <c r="AK237" s="208"/>
      <c r="AL237" s="203">
        <v>0</v>
      </c>
      <c r="AM237" s="203">
        <v>0</v>
      </c>
      <c r="AN237" s="203">
        <v>0</v>
      </c>
      <c r="AO237" s="203">
        <v>0</v>
      </c>
      <c r="AP237" s="203">
        <v>0</v>
      </c>
      <c r="AQ237" s="208"/>
      <c r="AR237" s="203">
        <v>0</v>
      </c>
      <c r="AS237" s="203">
        <v>0</v>
      </c>
      <c r="AT237" s="203">
        <v>0</v>
      </c>
      <c r="AU237" s="203">
        <v>0</v>
      </c>
      <c r="AV237" s="203">
        <v>0</v>
      </c>
      <c r="AW237" s="208"/>
      <c r="AX237" s="203">
        <v>0</v>
      </c>
      <c r="AY237" s="203">
        <v>0</v>
      </c>
      <c r="AZ237" s="203">
        <v>0</v>
      </c>
      <c r="BA237" s="203">
        <v>0</v>
      </c>
      <c r="BB237" s="203">
        <v>0</v>
      </c>
      <c r="BC237" s="208"/>
      <c r="BD237" s="203">
        <v>0</v>
      </c>
      <c r="BE237" s="203">
        <v>0</v>
      </c>
      <c r="BF237" s="203">
        <v>0</v>
      </c>
      <c r="BG237" s="203">
        <v>0</v>
      </c>
      <c r="BH237" s="203">
        <v>0</v>
      </c>
      <c r="BI237" s="208"/>
    </row>
    <row r="238" spans="1:61" ht="12.75" customHeight="1" x14ac:dyDescent="0.2">
      <c r="A238" s="201" t="s">
        <v>129</v>
      </c>
      <c r="B238" s="203">
        <v>0</v>
      </c>
      <c r="C238" s="203">
        <v>0</v>
      </c>
      <c r="D238" s="203">
        <v>0</v>
      </c>
      <c r="E238" s="203">
        <v>0</v>
      </c>
      <c r="F238" s="203">
        <v>0</v>
      </c>
      <c r="G238" s="208"/>
      <c r="H238" s="203">
        <v>0</v>
      </c>
      <c r="I238" s="203">
        <v>0</v>
      </c>
      <c r="J238" s="203">
        <v>0</v>
      </c>
      <c r="K238" s="203">
        <v>0</v>
      </c>
      <c r="L238" s="203">
        <v>0</v>
      </c>
      <c r="M238" s="208"/>
      <c r="N238" s="203">
        <v>0</v>
      </c>
      <c r="O238" s="203">
        <v>0</v>
      </c>
      <c r="P238" s="203">
        <v>0</v>
      </c>
      <c r="Q238" s="203">
        <v>0</v>
      </c>
      <c r="R238" s="203">
        <v>0</v>
      </c>
      <c r="S238" s="208"/>
      <c r="T238" s="203">
        <v>0</v>
      </c>
      <c r="U238" s="203">
        <v>0</v>
      </c>
      <c r="V238" s="203">
        <v>0</v>
      </c>
      <c r="W238" s="203">
        <v>0</v>
      </c>
      <c r="X238" s="203">
        <v>0</v>
      </c>
      <c r="Y238" s="208"/>
      <c r="Z238" s="203">
        <v>0</v>
      </c>
      <c r="AA238" s="203">
        <v>0</v>
      </c>
      <c r="AB238" s="203">
        <v>0</v>
      </c>
      <c r="AC238" s="203">
        <v>0</v>
      </c>
      <c r="AD238" s="203">
        <v>0</v>
      </c>
      <c r="AE238" s="208"/>
      <c r="AF238" s="203">
        <v>0</v>
      </c>
      <c r="AG238" s="203">
        <v>0</v>
      </c>
      <c r="AH238" s="203">
        <v>0</v>
      </c>
      <c r="AI238" s="203">
        <v>0</v>
      </c>
      <c r="AJ238" s="203">
        <v>0</v>
      </c>
      <c r="AK238" s="208"/>
      <c r="AL238" s="203">
        <v>0</v>
      </c>
      <c r="AM238" s="203">
        <v>0</v>
      </c>
      <c r="AN238" s="203">
        <v>0</v>
      </c>
      <c r="AO238" s="203">
        <v>0</v>
      </c>
      <c r="AP238" s="203">
        <v>0</v>
      </c>
      <c r="AQ238" s="208"/>
      <c r="AR238" s="203">
        <v>0</v>
      </c>
      <c r="AS238" s="203">
        <v>0</v>
      </c>
      <c r="AT238" s="203">
        <v>0</v>
      </c>
      <c r="AU238" s="203">
        <v>0</v>
      </c>
      <c r="AV238" s="203">
        <v>0</v>
      </c>
      <c r="AW238" s="208"/>
      <c r="AX238" s="203">
        <v>0</v>
      </c>
      <c r="AY238" s="203">
        <v>0</v>
      </c>
      <c r="AZ238" s="203">
        <v>0</v>
      </c>
      <c r="BA238" s="203">
        <v>0</v>
      </c>
      <c r="BB238" s="203">
        <v>0</v>
      </c>
      <c r="BC238" s="208"/>
      <c r="BD238" s="203">
        <v>0</v>
      </c>
      <c r="BE238" s="203">
        <v>0</v>
      </c>
      <c r="BF238" s="203">
        <v>0</v>
      </c>
      <c r="BG238" s="203">
        <v>0</v>
      </c>
      <c r="BH238" s="203">
        <v>0</v>
      </c>
      <c r="BI238" s="208"/>
    </row>
    <row r="239" spans="1:61" ht="12.75" customHeight="1" x14ac:dyDescent="0.2">
      <c r="A239" s="201" t="s">
        <v>113</v>
      </c>
      <c r="B239" s="203">
        <v>0</v>
      </c>
      <c r="C239" s="203">
        <v>0</v>
      </c>
      <c r="D239" s="203">
        <v>0</v>
      </c>
      <c r="E239" s="203">
        <v>0</v>
      </c>
      <c r="F239" s="203">
        <v>0</v>
      </c>
      <c r="G239" s="208"/>
      <c r="H239" s="203">
        <v>0</v>
      </c>
      <c r="I239" s="203">
        <v>0</v>
      </c>
      <c r="J239" s="203">
        <v>0</v>
      </c>
      <c r="K239" s="203">
        <v>0</v>
      </c>
      <c r="L239" s="203">
        <v>0</v>
      </c>
      <c r="M239" s="208"/>
      <c r="N239" s="203">
        <v>0</v>
      </c>
      <c r="O239" s="203">
        <v>0</v>
      </c>
      <c r="P239" s="203">
        <v>0</v>
      </c>
      <c r="Q239" s="203">
        <v>0</v>
      </c>
      <c r="R239" s="203">
        <v>0</v>
      </c>
      <c r="S239" s="208"/>
      <c r="T239" s="203">
        <v>0</v>
      </c>
      <c r="U239" s="203">
        <v>0</v>
      </c>
      <c r="V239" s="203">
        <v>0</v>
      </c>
      <c r="W239" s="203">
        <v>0</v>
      </c>
      <c r="X239" s="203">
        <v>0</v>
      </c>
      <c r="Y239" s="208"/>
      <c r="Z239" s="203">
        <v>0</v>
      </c>
      <c r="AA239" s="203">
        <v>0</v>
      </c>
      <c r="AB239" s="203">
        <v>0</v>
      </c>
      <c r="AC239" s="203">
        <v>0</v>
      </c>
      <c r="AD239" s="203">
        <v>0</v>
      </c>
      <c r="AE239" s="208"/>
      <c r="AF239" s="203">
        <v>0</v>
      </c>
      <c r="AG239" s="203">
        <v>0</v>
      </c>
      <c r="AH239" s="203">
        <v>0</v>
      </c>
      <c r="AI239" s="203">
        <v>0</v>
      </c>
      <c r="AJ239" s="203">
        <v>0</v>
      </c>
      <c r="AK239" s="208"/>
      <c r="AL239" s="203">
        <v>0</v>
      </c>
      <c r="AM239" s="203">
        <v>0</v>
      </c>
      <c r="AN239" s="203">
        <v>0</v>
      </c>
      <c r="AO239" s="203">
        <v>0</v>
      </c>
      <c r="AP239" s="203">
        <v>0</v>
      </c>
      <c r="AQ239" s="208"/>
      <c r="AR239" s="203">
        <v>0</v>
      </c>
      <c r="AS239" s="203">
        <v>0</v>
      </c>
      <c r="AT239" s="203">
        <v>0</v>
      </c>
      <c r="AU239" s="203">
        <v>0</v>
      </c>
      <c r="AV239" s="203">
        <v>0</v>
      </c>
      <c r="AW239" s="208"/>
      <c r="AX239" s="203">
        <v>0</v>
      </c>
      <c r="AY239" s="203">
        <v>0</v>
      </c>
      <c r="AZ239" s="203">
        <v>0</v>
      </c>
      <c r="BA239" s="203">
        <v>0</v>
      </c>
      <c r="BB239" s="203">
        <v>0</v>
      </c>
      <c r="BC239" s="208"/>
      <c r="BD239" s="203">
        <v>0</v>
      </c>
      <c r="BE239" s="203">
        <v>0</v>
      </c>
      <c r="BF239" s="203">
        <v>0</v>
      </c>
      <c r="BG239" s="203">
        <v>0</v>
      </c>
      <c r="BH239" s="203">
        <v>0</v>
      </c>
      <c r="BI239" s="208"/>
    </row>
    <row r="240" spans="1:61" ht="12.75" customHeight="1" x14ac:dyDescent="0.2">
      <c r="A240" s="201" t="s">
        <v>130</v>
      </c>
      <c r="B240" s="203">
        <v>0</v>
      </c>
      <c r="C240" s="203">
        <v>0</v>
      </c>
      <c r="D240" s="203">
        <v>0</v>
      </c>
      <c r="E240" s="203">
        <v>0</v>
      </c>
      <c r="F240" s="203">
        <v>0</v>
      </c>
      <c r="G240" s="208"/>
      <c r="H240" s="203">
        <v>0</v>
      </c>
      <c r="I240" s="203">
        <v>0</v>
      </c>
      <c r="J240" s="203">
        <v>0</v>
      </c>
      <c r="K240" s="203">
        <v>0</v>
      </c>
      <c r="L240" s="203">
        <v>0</v>
      </c>
      <c r="M240" s="208"/>
      <c r="N240" s="203">
        <v>0</v>
      </c>
      <c r="O240" s="203">
        <v>0</v>
      </c>
      <c r="P240" s="203">
        <v>0</v>
      </c>
      <c r="Q240" s="203">
        <v>0</v>
      </c>
      <c r="R240" s="203">
        <v>0</v>
      </c>
      <c r="S240" s="208"/>
      <c r="T240" s="203">
        <v>0</v>
      </c>
      <c r="U240" s="203">
        <v>0</v>
      </c>
      <c r="V240" s="203">
        <v>0</v>
      </c>
      <c r="W240" s="203">
        <v>0</v>
      </c>
      <c r="X240" s="203">
        <v>0</v>
      </c>
      <c r="Y240" s="208"/>
      <c r="Z240" s="203">
        <v>0</v>
      </c>
      <c r="AA240" s="203">
        <v>0</v>
      </c>
      <c r="AB240" s="203">
        <v>0</v>
      </c>
      <c r="AC240" s="203">
        <v>0</v>
      </c>
      <c r="AD240" s="203">
        <v>0</v>
      </c>
      <c r="AE240" s="208"/>
      <c r="AF240" s="203">
        <v>0</v>
      </c>
      <c r="AG240" s="203">
        <v>0</v>
      </c>
      <c r="AH240" s="203">
        <v>0</v>
      </c>
      <c r="AI240" s="203">
        <v>0</v>
      </c>
      <c r="AJ240" s="203">
        <v>0</v>
      </c>
      <c r="AK240" s="208"/>
      <c r="AL240" s="203">
        <v>0</v>
      </c>
      <c r="AM240" s="203">
        <v>0</v>
      </c>
      <c r="AN240" s="203">
        <v>0</v>
      </c>
      <c r="AO240" s="203">
        <v>0</v>
      </c>
      <c r="AP240" s="203">
        <v>0</v>
      </c>
      <c r="AQ240" s="208"/>
      <c r="AR240" s="203">
        <v>0</v>
      </c>
      <c r="AS240" s="203">
        <v>0</v>
      </c>
      <c r="AT240" s="203">
        <v>0</v>
      </c>
      <c r="AU240" s="203">
        <v>0</v>
      </c>
      <c r="AV240" s="203">
        <v>0</v>
      </c>
      <c r="AW240" s="208"/>
      <c r="AX240" s="203">
        <v>0</v>
      </c>
      <c r="AY240" s="203">
        <v>0</v>
      </c>
      <c r="AZ240" s="203">
        <v>0</v>
      </c>
      <c r="BA240" s="203">
        <v>0</v>
      </c>
      <c r="BB240" s="203">
        <v>0</v>
      </c>
      <c r="BC240" s="208"/>
      <c r="BD240" s="203">
        <v>0</v>
      </c>
      <c r="BE240" s="203">
        <v>0</v>
      </c>
      <c r="BF240" s="203">
        <v>0</v>
      </c>
      <c r="BG240" s="203">
        <v>0</v>
      </c>
      <c r="BH240" s="203">
        <v>0</v>
      </c>
      <c r="BI240" s="208"/>
    </row>
    <row r="241" spans="1:61" ht="12.75" customHeight="1" x14ac:dyDescent="0.2">
      <c r="A241" s="107" t="s">
        <v>131</v>
      </c>
      <c r="B241" s="203">
        <v>0</v>
      </c>
      <c r="C241" s="203">
        <v>0</v>
      </c>
      <c r="D241" s="203">
        <v>0</v>
      </c>
      <c r="E241" s="203">
        <v>0</v>
      </c>
      <c r="F241" s="203">
        <v>0</v>
      </c>
      <c r="G241" s="208"/>
      <c r="H241" s="203">
        <v>0</v>
      </c>
      <c r="I241" s="203">
        <v>0</v>
      </c>
      <c r="J241" s="203">
        <v>0</v>
      </c>
      <c r="K241" s="203">
        <v>0</v>
      </c>
      <c r="L241" s="203">
        <v>0</v>
      </c>
      <c r="M241" s="208"/>
      <c r="N241" s="203">
        <v>0</v>
      </c>
      <c r="O241" s="203">
        <v>0</v>
      </c>
      <c r="P241" s="203">
        <v>0</v>
      </c>
      <c r="Q241" s="203">
        <v>0</v>
      </c>
      <c r="R241" s="203">
        <v>0</v>
      </c>
      <c r="S241" s="208"/>
      <c r="T241" s="203">
        <v>0</v>
      </c>
      <c r="U241" s="203">
        <v>0</v>
      </c>
      <c r="V241" s="203">
        <v>0</v>
      </c>
      <c r="W241" s="203">
        <v>0</v>
      </c>
      <c r="X241" s="203">
        <v>0</v>
      </c>
      <c r="Y241" s="208"/>
      <c r="Z241" s="203">
        <v>0</v>
      </c>
      <c r="AA241" s="203">
        <v>0</v>
      </c>
      <c r="AB241" s="203">
        <v>0</v>
      </c>
      <c r="AC241" s="203">
        <v>0</v>
      </c>
      <c r="AD241" s="203">
        <v>0</v>
      </c>
      <c r="AE241" s="208"/>
      <c r="AF241" s="203">
        <v>0</v>
      </c>
      <c r="AG241" s="203">
        <v>0</v>
      </c>
      <c r="AH241" s="203">
        <v>0</v>
      </c>
      <c r="AI241" s="203">
        <v>0</v>
      </c>
      <c r="AJ241" s="203">
        <v>0</v>
      </c>
      <c r="AK241" s="208"/>
      <c r="AL241" s="203">
        <v>0</v>
      </c>
      <c r="AM241" s="203">
        <v>0</v>
      </c>
      <c r="AN241" s="203">
        <v>0</v>
      </c>
      <c r="AO241" s="203">
        <v>0</v>
      </c>
      <c r="AP241" s="203">
        <v>0</v>
      </c>
      <c r="AQ241" s="208"/>
      <c r="AR241" s="203">
        <v>0</v>
      </c>
      <c r="AS241" s="203">
        <v>0</v>
      </c>
      <c r="AT241" s="203">
        <v>0</v>
      </c>
      <c r="AU241" s="203">
        <v>0</v>
      </c>
      <c r="AV241" s="203">
        <v>0</v>
      </c>
      <c r="AW241" s="208"/>
      <c r="AX241" s="203">
        <v>0</v>
      </c>
      <c r="AY241" s="203">
        <v>0</v>
      </c>
      <c r="AZ241" s="203">
        <v>0</v>
      </c>
      <c r="BA241" s="203">
        <v>0</v>
      </c>
      <c r="BB241" s="203">
        <v>0</v>
      </c>
      <c r="BC241" s="208"/>
      <c r="BD241" s="203">
        <v>0</v>
      </c>
      <c r="BE241" s="203">
        <v>0</v>
      </c>
      <c r="BF241" s="203">
        <v>0</v>
      </c>
      <c r="BG241" s="203">
        <v>0</v>
      </c>
      <c r="BH241" s="203">
        <v>0</v>
      </c>
      <c r="BI241" s="208"/>
    </row>
    <row r="242" spans="1:61" ht="12.75" customHeight="1" x14ac:dyDescent="0.2">
      <c r="A242" s="107" t="s">
        <v>105</v>
      </c>
      <c r="B242" s="203">
        <v>0</v>
      </c>
      <c r="C242" s="203">
        <v>0</v>
      </c>
      <c r="D242" s="203">
        <v>0</v>
      </c>
      <c r="E242" s="203">
        <v>0</v>
      </c>
      <c r="F242" s="203">
        <v>0</v>
      </c>
      <c r="G242" s="208"/>
      <c r="H242" s="203">
        <v>0</v>
      </c>
      <c r="I242" s="203">
        <v>0</v>
      </c>
      <c r="J242" s="203">
        <v>0</v>
      </c>
      <c r="K242" s="203">
        <v>0</v>
      </c>
      <c r="L242" s="203">
        <v>0</v>
      </c>
      <c r="M242" s="208"/>
      <c r="N242" s="203">
        <v>0</v>
      </c>
      <c r="O242" s="203">
        <v>0</v>
      </c>
      <c r="P242" s="203">
        <v>0</v>
      </c>
      <c r="Q242" s="203">
        <v>0</v>
      </c>
      <c r="R242" s="203">
        <v>0</v>
      </c>
      <c r="S242" s="208"/>
      <c r="T242" s="203">
        <v>0</v>
      </c>
      <c r="U242" s="203">
        <v>0</v>
      </c>
      <c r="V242" s="203">
        <v>0</v>
      </c>
      <c r="W242" s="203">
        <v>0</v>
      </c>
      <c r="X242" s="203">
        <v>0</v>
      </c>
      <c r="Y242" s="208"/>
      <c r="Z242" s="203">
        <v>0</v>
      </c>
      <c r="AA242" s="203">
        <v>0</v>
      </c>
      <c r="AB242" s="203">
        <v>0</v>
      </c>
      <c r="AC242" s="203">
        <v>0</v>
      </c>
      <c r="AD242" s="203">
        <v>0</v>
      </c>
      <c r="AE242" s="208"/>
      <c r="AF242" s="203">
        <v>0</v>
      </c>
      <c r="AG242" s="203">
        <v>0</v>
      </c>
      <c r="AH242" s="203">
        <v>0</v>
      </c>
      <c r="AI242" s="203">
        <v>0</v>
      </c>
      <c r="AJ242" s="203">
        <v>0</v>
      </c>
      <c r="AK242" s="208"/>
      <c r="AL242" s="203">
        <v>0</v>
      </c>
      <c r="AM242" s="203">
        <v>0</v>
      </c>
      <c r="AN242" s="203">
        <v>0</v>
      </c>
      <c r="AO242" s="203">
        <v>0</v>
      </c>
      <c r="AP242" s="203">
        <v>0</v>
      </c>
      <c r="AQ242" s="208"/>
      <c r="AR242" s="203">
        <v>0</v>
      </c>
      <c r="AS242" s="203">
        <v>0</v>
      </c>
      <c r="AT242" s="203">
        <v>0</v>
      </c>
      <c r="AU242" s="203">
        <v>0</v>
      </c>
      <c r="AV242" s="203">
        <v>0</v>
      </c>
      <c r="AW242" s="208"/>
      <c r="AX242" s="203">
        <v>0</v>
      </c>
      <c r="AY242" s="203">
        <v>0</v>
      </c>
      <c r="AZ242" s="203">
        <v>0</v>
      </c>
      <c r="BA242" s="203">
        <v>0</v>
      </c>
      <c r="BB242" s="203">
        <v>0</v>
      </c>
      <c r="BC242" s="208"/>
      <c r="BD242" s="203">
        <v>0</v>
      </c>
      <c r="BE242" s="203">
        <v>0</v>
      </c>
      <c r="BF242" s="203">
        <v>0</v>
      </c>
      <c r="BG242" s="203">
        <v>0</v>
      </c>
      <c r="BH242" s="203">
        <v>0</v>
      </c>
      <c r="BI242" s="208"/>
    </row>
    <row r="243" spans="1:61" ht="12.75" customHeight="1" x14ac:dyDescent="0.2">
      <c r="A243" s="107" t="s">
        <v>106</v>
      </c>
      <c r="B243" s="203">
        <v>0</v>
      </c>
      <c r="C243" s="203">
        <v>0</v>
      </c>
      <c r="D243" s="203">
        <v>0</v>
      </c>
      <c r="E243" s="203">
        <v>0</v>
      </c>
      <c r="F243" s="203">
        <v>0</v>
      </c>
      <c r="G243" s="208"/>
      <c r="H243" s="203">
        <v>0</v>
      </c>
      <c r="I243" s="203">
        <v>0</v>
      </c>
      <c r="J243" s="203">
        <v>0</v>
      </c>
      <c r="K243" s="203">
        <v>0</v>
      </c>
      <c r="L243" s="203">
        <v>0</v>
      </c>
      <c r="M243" s="208"/>
      <c r="N243" s="203">
        <v>0</v>
      </c>
      <c r="O243" s="203">
        <v>0</v>
      </c>
      <c r="P243" s="203">
        <v>0</v>
      </c>
      <c r="Q243" s="203">
        <v>0</v>
      </c>
      <c r="R243" s="203">
        <v>0</v>
      </c>
      <c r="S243" s="208"/>
      <c r="T243" s="203">
        <v>0</v>
      </c>
      <c r="U243" s="203">
        <v>0</v>
      </c>
      <c r="V243" s="203">
        <v>0</v>
      </c>
      <c r="W243" s="203">
        <v>0</v>
      </c>
      <c r="X243" s="203">
        <v>0</v>
      </c>
      <c r="Y243" s="208"/>
      <c r="Z243" s="203">
        <v>0</v>
      </c>
      <c r="AA243" s="203">
        <v>0</v>
      </c>
      <c r="AB243" s="203">
        <v>0</v>
      </c>
      <c r="AC243" s="203">
        <v>0</v>
      </c>
      <c r="AD243" s="203">
        <v>0</v>
      </c>
      <c r="AE243" s="208"/>
      <c r="AF243" s="203">
        <v>0</v>
      </c>
      <c r="AG243" s="203">
        <v>0</v>
      </c>
      <c r="AH243" s="203">
        <v>0</v>
      </c>
      <c r="AI243" s="203">
        <v>0</v>
      </c>
      <c r="AJ243" s="203">
        <v>0</v>
      </c>
      <c r="AK243" s="208"/>
      <c r="AL243" s="203">
        <v>0</v>
      </c>
      <c r="AM243" s="203">
        <v>0</v>
      </c>
      <c r="AN243" s="203">
        <v>0</v>
      </c>
      <c r="AO243" s="203">
        <v>0</v>
      </c>
      <c r="AP243" s="203">
        <v>0</v>
      </c>
      <c r="AQ243" s="208"/>
      <c r="AR243" s="203">
        <v>0</v>
      </c>
      <c r="AS243" s="203">
        <v>0</v>
      </c>
      <c r="AT243" s="203">
        <v>0</v>
      </c>
      <c r="AU243" s="203">
        <v>0</v>
      </c>
      <c r="AV243" s="203">
        <v>0</v>
      </c>
      <c r="AW243" s="208"/>
      <c r="AX243" s="203">
        <v>0</v>
      </c>
      <c r="AY243" s="203">
        <v>0</v>
      </c>
      <c r="AZ243" s="203">
        <v>0</v>
      </c>
      <c r="BA243" s="203">
        <v>0</v>
      </c>
      <c r="BB243" s="203">
        <v>0</v>
      </c>
      <c r="BC243" s="208"/>
      <c r="BD243" s="203">
        <v>0</v>
      </c>
      <c r="BE243" s="203">
        <v>0</v>
      </c>
      <c r="BF243" s="203">
        <v>0</v>
      </c>
      <c r="BG243" s="203">
        <v>0</v>
      </c>
      <c r="BH243" s="203">
        <v>0</v>
      </c>
      <c r="BI243" s="208"/>
    </row>
    <row r="244" spans="1:61" ht="12.75" customHeight="1" x14ac:dyDescent="0.2">
      <c r="A244" s="107" t="s">
        <v>107</v>
      </c>
      <c r="B244" s="203">
        <v>0</v>
      </c>
      <c r="C244" s="203">
        <v>0</v>
      </c>
      <c r="D244" s="203">
        <v>0</v>
      </c>
      <c r="E244" s="203">
        <v>0</v>
      </c>
      <c r="F244" s="203">
        <v>0</v>
      </c>
      <c r="G244" s="208"/>
      <c r="H244" s="203">
        <v>0</v>
      </c>
      <c r="I244" s="203">
        <v>0</v>
      </c>
      <c r="J244" s="203">
        <v>0</v>
      </c>
      <c r="K244" s="203">
        <v>0</v>
      </c>
      <c r="L244" s="203">
        <v>0</v>
      </c>
      <c r="M244" s="208"/>
      <c r="N244" s="203">
        <v>0</v>
      </c>
      <c r="O244" s="203">
        <v>0</v>
      </c>
      <c r="P244" s="203">
        <v>0</v>
      </c>
      <c r="Q244" s="203">
        <v>0</v>
      </c>
      <c r="R244" s="203">
        <v>0</v>
      </c>
      <c r="S244" s="208"/>
      <c r="T244" s="203">
        <v>0</v>
      </c>
      <c r="U244" s="203">
        <v>0</v>
      </c>
      <c r="V244" s="203">
        <v>0</v>
      </c>
      <c r="W244" s="203">
        <v>0</v>
      </c>
      <c r="X244" s="203">
        <v>0</v>
      </c>
      <c r="Y244" s="208"/>
      <c r="Z244" s="203">
        <v>0</v>
      </c>
      <c r="AA244" s="203">
        <v>0</v>
      </c>
      <c r="AB244" s="203">
        <v>0</v>
      </c>
      <c r="AC244" s="203">
        <v>0</v>
      </c>
      <c r="AD244" s="203">
        <v>0</v>
      </c>
      <c r="AE244" s="208"/>
      <c r="AF244" s="203">
        <v>0</v>
      </c>
      <c r="AG244" s="203">
        <v>0</v>
      </c>
      <c r="AH244" s="203">
        <v>0</v>
      </c>
      <c r="AI244" s="203">
        <v>0</v>
      </c>
      <c r="AJ244" s="203">
        <v>0</v>
      </c>
      <c r="AK244" s="208"/>
      <c r="AL244" s="203">
        <v>0</v>
      </c>
      <c r="AM244" s="203">
        <v>0</v>
      </c>
      <c r="AN244" s="203">
        <v>0</v>
      </c>
      <c r="AO244" s="203">
        <v>0</v>
      </c>
      <c r="AP244" s="203">
        <v>0</v>
      </c>
      <c r="AQ244" s="208"/>
      <c r="AR244" s="203">
        <v>0</v>
      </c>
      <c r="AS244" s="203">
        <v>0</v>
      </c>
      <c r="AT244" s="203">
        <v>0</v>
      </c>
      <c r="AU244" s="203">
        <v>0</v>
      </c>
      <c r="AV244" s="203">
        <v>0</v>
      </c>
      <c r="AW244" s="208"/>
      <c r="AX244" s="203">
        <v>0</v>
      </c>
      <c r="AY244" s="203">
        <v>0</v>
      </c>
      <c r="AZ244" s="203">
        <v>0</v>
      </c>
      <c r="BA244" s="203">
        <v>0</v>
      </c>
      <c r="BB244" s="203">
        <v>0</v>
      </c>
      <c r="BC244" s="208"/>
      <c r="BD244" s="203">
        <v>0</v>
      </c>
      <c r="BE244" s="203">
        <v>0</v>
      </c>
      <c r="BF244" s="203">
        <v>0</v>
      </c>
      <c r="BG244" s="203">
        <v>0</v>
      </c>
      <c r="BH244" s="203">
        <v>0</v>
      </c>
      <c r="BI244" s="208"/>
    </row>
    <row r="245" spans="1:61" ht="12.75" customHeight="1" x14ac:dyDescent="0.2">
      <c r="A245" s="107" t="s">
        <v>108</v>
      </c>
      <c r="B245" s="203">
        <v>0</v>
      </c>
      <c r="C245" s="203">
        <v>0</v>
      </c>
      <c r="D245" s="203">
        <v>0</v>
      </c>
      <c r="E245" s="203">
        <v>0</v>
      </c>
      <c r="F245" s="203">
        <v>0</v>
      </c>
      <c r="G245" s="208"/>
      <c r="H245" s="203">
        <v>0</v>
      </c>
      <c r="I245" s="203">
        <v>0</v>
      </c>
      <c r="J245" s="203">
        <v>0</v>
      </c>
      <c r="K245" s="203">
        <v>0</v>
      </c>
      <c r="L245" s="203">
        <v>0</v>
      </c>
      <c r="M245" s="208"/>
      <c r="N245" s="203">
        <v>0</v>
      </c>
      <c r="O245" s="203">
        <v>0</v>
      </c>
      <c r="P245" s="203">
        <v>0</v>
      </c>
      <c r="Q245" s="203">
        <v>0</v>
      </c>
      <c r="R245" s="203">
        <v>0</v>
      </c>
      <c r="S245" s="208"/>
      <c r="T245" s="203">
        <v>0</v>
      </c>
      <c r="U245" s="203">
        <v>0</v>
      </c>
      <c r="V245" s="203">
        <v>0</v>
      </c>
      <c r="W245" s="203">
        <v>0</v>
      </c>
      <c r="X245" s="203">
        <v>0</v>
      </c>
      <c r="Y245" s="208"/>
      <c r="Z245" s="203">
        <v>0</v>
      </c>
      <c r="AA245" s="203">
        <v>0</v>
      </c>
      <c r="AB245" s="203">
        <v>0</v>
      </c>
      <c r="AC245" s="203">
        <v>0</v>
      </c>
      <c r="AD245" s="203">
        <v>0</v>
      </c>
      <c r="AE245" s="208"/>
      <c r="AF245" s="203">
        <v>0</v>
      </c>
      <c r="AG245" s="203">
        <v>0</v>
      </c>
      <c r="AH245" s="203">
        <v>0</v>
      </c>
      <c r="AI245" s="203">
        <v>0</v>
      </c>
      <c r="AJ245" s="203">
        <v>0</v>
      </c>
      <c r="AK245" s="208"/>
      <c r="AL245" s="203">
        <v>0</v>
      </c>
      <c r="AM245" s="203">
        <v>0</v>
      </c>
      <c r="AN245" s="203">
        <v>0</v>
      </c>
      <c r="AO245" s="203">
        <v>0</v>
      </c>
      <c r="AP245" s="203">
        <v>0</v>
      </c>
      <c r="AQ245" s="208"/>
      <c r="AR245" s="203">
        <v>0</v>
      </c>
      <c r="AS245" s="203">
        <v>0</v>
      </c>
      <c r="AT245" s="203">
        <v>0</v>
      </c>
      <c r="AU245" s="203">
        <v>0</v>
      </c>
      <c r="AV245" s="203">
        <v>0</v>
      </c>
      <c r="AW245" s="208"/>
      <c r="AX245" s="203">
        <v>0</v>
      </c>
      <c r="AY245" s="203">
        <v>0</v>
      </c>
      <c r="AZ245" s="203">
        <v>0</v>
      </c>
      <c r="BA245" s="203">
        <v>0</v>
      </c>
      <c r="BB245" s="203">
        <v>0</v>
      </c>
      <c r="BC245" s="208"/>
      <c r="BD245" s="203">
        <v>0</v>
      </c>
      <c r="BE245" s="203">
        <v>0</v>
      </c>
      <c r="BF245" s="203">
        <v>0</v>
      </c>
      <c r="BG245" s="203">
        <v>0</v>
      </c>
      <c r="BH245" s="203">
        <v>0</v>
      </c>
      <c r="BI245" s="208"/>
    </row>
    <row r="246" spans="1:61" ht="12.75" customHeight="1" x14ac:dyDescent="0.2">
      <c r="A246" s="107" t="s">
        <v>109</v>
      </c>
      <c r="B246" s="203">
        <v>0</v>
      </c>
      <c r="C246" s="203">
        <v>0</v>
      </c>
      <c r="D246" s="203">
        <v>0</v>
      </c>
      <c r="E246" s="203">
        <v>0</v>
      </c>
      <c r="F246" s="203">
        <v>0</v>
      </c>
      <c r="G246" s="208"/>
      <c r="H246" s="203">
        <v>0</v>
      </c>
      <c r="I246" s="203">
        <v>0</v>
      </c>
      <c r="J246" s="203">
        <v>0</v>
      </c>
      <c r="K246" s="203">
        <v>0</v>
      </c>
      <c r="L246" s="203">
        <v>0</v>
      </c>
      <c r="M246" s="208"/>
      <c r="N246" s="203">
        <v>0</v>
      </c>
      <c r="O246" s="203">
        <v>0</v>
      </c>
      <c r="P246" s="203">
        <v>0</v>
      </c>
      <c r="Q246" s="203">
        <v>0</v>
      </c>
      <c r="R246" s="203">
        <v>0</v>
      </c>
      <c r="S246" s="208"/>
      <c r="T246" s="203">
        <v>0</v>
      </c>
      <c r="U246" s="203">
        <v>0</v>
      </c>
      <c r="V246" s="203">
        <v>0</v>
      </c>
      <c r="W246" s="203">
        <v>0</v>
      </c>
      <c r="X246" s="203">
        <v>0</v>
      </c>
      <c r="Y246" s="208"/>
      <c r="Z246" s="203">
        <v>0</v>
      </c>
      <c r="AA246" s="203">
        <v>0</v>
      </c>
      <c r="AB246" s="203">
        <v>0</v>
      </c>
      <c r="AC246" s="203">
        <v>0</v>
      </c>
      <c r="AD246" s="203">
        <v>0</v>
      </c>
      <c r="AE246" s="208"/>
      <c r="AF246" s="203">
        <v>0</v>
      </c>
      <c r="AG246" s="203">
        <v>0</v>
      </c>
      <c r="AH246" s="203">
        <v>0</v>
      </c>
      <c r="AI246" s="203">
        <v>0</v>
      </c>
      <c r="AJ246" s="203">
        <v>0</v>
      </c>
      <c r="AK246" s="208"/>
      <c r="AL246" s="203">
        <v>0</v>
      </c>
      <c r="AM246" s="203">
        <v>0</v>
      </c>
      <c r="AN246" s="203">
        <v>0</v>
      </c>
      <c r="AO246" s="203">
        <v>0</v>
      </c>
      <c r="AP246" s="203">
        <v>0</v>
      </c>
      <c r="AQ246" s="208"/>
      <c r="AR246" s="203">
        <v>0</v>
      </c>
      <c r="AS246" s="203">
        <v>0</v>
      </c>
      <c r="AT246" s="203">
        <v>0</v>
      </c>
      <c r="AU246" s="203">
        <v>0</v>
      </c>
      <c r="AV246" s="203">
        <v>0</v>
      </c>
      <c r="AW246" s="208"/>
      <c r="AX246" s="203">
        <v>0</v>
      </c>
      <c r="AY246" s="203">
        <v>0</v>
      </c>
      <c r="AZ246" s="203">
        <v>0</v>
      </c>
      <c r="BA246" s="203">
        <v>0</v>
      </c>
      <c r="BB246" s="203">
        <v>0</v>
      </c>
      <c r="BC246" s="208"/>
      <c r="BD246" s="203">
        <v>0</v>
      </c>
      <c r="BE246" s="203">
        <v>0</v>
      </c>
      <c r="BF246" s="203">
        <v>0</v>
      </c>
      <c r="BG246" s="203">
        <v>0</v>
      </c>
      <c r="BH246" s="203">
        <v>0</v>
      </c>
      <c r="BI246" s="208"/>
    </row>
    <row r="247" spans="1:61" ht="12.75" customHeight="1" x14ac:dyDescent="0.2">
      <c r="A247" s="107" t="s">
        <v>110</v>
      </c>
      <c r="B247" s="203">
        <v>0</v>
      </c>
      <c r="C247" s="203">
        <v>0</v>
      </c>
      <c r="D247" s="203">
        <v>0</v>
      </c>
      <c r="E247" s="203">
        <v>0</v>
      </c>
      <c r="F247" s="203">
        <v>0</v>
      </c>
      <c r="G247" s="208"/>
      <c r="H247" s="203">
        <v>0</v>
      </c>
      <c r="I247" s="203">
        <v>0</v>
      </c>
      <c r="J247" s="203">
        <v>0</v>
      </c>
      <c r="K247" s="203">
        <v>0</v>
      </c>
      <c r="L247" s="203">
        <v>0</v>
      </c>
      <c r="M247" s="208"/>
      <c r="N247" s="203">
        <v>0</v>
      </c>
      <c r="O247" s="203">
        <v>0</v>
      </c>
      <c r="P247" s="203">
        <v>0</v>
      </c>
      <c r="Q247" s="203">
        <v>0</v>
      </c>
      <c r="R247" s="203">
        <v>0</v>
      </c>
      <c r="S247" s="208"/>
      <c r="T247" s="203">
        <v>0</v>
      </c>
      <c r="U247" s="203">
        <v>0</v>
      </c>
      <c r="V247" s="203">
        <v>0</v>
      </c>
      <c r="W247" s="203">
        <v>0</v>
      </c>
      <c r="X247" s="203">
        <v>0</v>
      </c>
      <c r="Y247" s="208"/>
      <c r="Z247" s="203">
        <v>0</v>
      </c>
      <c r="AA247" s="203">
        <v>0</v>
      </c>
      <c r="AB247" s="203">
        <v>0</v>
      </c>
      <c r="AC247" s="203">
        <v>0</v>
      </c>
      <c r="AD247" s="203">
        <v>0</v>
      </c>
      <c r="AE247" s="208"/>
      <c r="AF247" s="203">
        <v>0</v>
      </c>
      <c r="AG247" s="203">
        <v>0</v>
      </c>
      <c r="AH247" s="203">
        <v>0</v>
      </c>
      <c r="AI247" s="203">
        <v>0</v>
      </c>
      <c r="AJ247" s="203">
        <v>0</v>
      </c>
      <c r="AK247" s="208"/>
      <c r="AL247" s="203">
        <v>0</v>
      </c>
      <c r="AM247" s="203">
        <v>0</v>
      </c>
      <c r="AN247" s="203">
        <v>0</v>
      </c>
      <c r="AO247" s="203">
        <v>0</v>
      </c>
      <c r="AP247" s="203">
        <v>0</v>
      </c>
      <c r="AQ247" s="208"/>
      <c r="AR247" s="203">
        <v>0</v>
      </c>
      <c r="AS247" s="203">
        <v>0</v>
      </c>
      <c r="AT247" s="203">
        <v>0</v>
      </c>
      <c r="AU247" s="203">
        <v>0</v>
      </c>
      <c r="AV247" s="203">
        <v>0</v>
      </c>
      <c r="AW247" s="208"/>
      <c r="AX247" s="203">
        <v>0</v>
      </c>
      <c r="AY247" s="203">
        <v>0</v>
      </c>
      <c r="AZ247" s="203">
        <v>0</v>
      </c>
      <c r="BA247" s="203">
        <v>0</v>
      </c>
      <c r="BB247" s="203">
        <v>0</v>
      </c>
      <c r="BC247" s="208"/>
      <c r="BD247" s="203">
        <v>0</v>
      </c>
      <c r="BE247" s="203">
        <v>0</v>
      </c>
      <c r="BF247" s="203">
        <v>0</v>
      </c>
      <c r="BG247" s="203">
        <v>0</v>
      </c>
      <c r="BH247" s="203">
        <v>0</v>
      </c>
      <c r="BI247" s="208"/>
    </row>
    <row r="248" spans="1:61" ht="12.75" customHeight="1" x14ac:dyDescent="0.2">
      <c r="A248" s="107" t="s">
        <v>111</v>
      </c>
      <c r="B248" s="203">
        <v>0</v>
      </c>
      <c r="C248" s="203">
        <v>0</v>
      </c>
      <c r="D248" s="203">
        <v>0</v>
      </c>
      <c r="E248" s="203">
        <v>0</v>
      </c>
      <c r="F248" s="203">
        <v>0</v>
      </c>
      <c r="G248" s="208"/>
      <c r="H248" s="203">
        <v>0</v>
      </c>
      <c r="I248" s="203">
        <v>0</v>
      </c>
      <c r="J248" s="203">
        <v>0</v>
      </c>
      <c r="K248" s="203">
        <v>0</v>
      </c>
      <c r="L248" s="203">
        <v>0</v>
      </c>
      <c r="M248" s="208"/>
      <c r="N248" s="203">
        <v>0</v>
      </c>
      <c r="O248" s="203">
        <v>0</v>
      </c>
      <c r="P248" s="203">
        <v>0</v>
      </c>
      <c r="Q248" s="203">
        <v>0</v>
      </c>
      <c r="R248" s="203">
        <v>0</v>
      </c>
      <c r="S248" s="208"/>
      <c r="T248" s="203">
        <v>0</v>
      </c>
      <c r="U248" s="203">
        <v>0</v>
      </c>
      <c r="V248" s="203">
        <v>0</v>
      </c>
      <c r="W248" s="203">
        <v>0</v>
      </c>
      <c r="X248" s="203">
        <v>0</v>
      </c>
      <c r="Y248" s="208"/>
      <c r="Z248" s="203">
        <v>0</v>
      </c>
      <c r="AA248" s="203">
        <v>0</v>
      </c>
      <c r="AB248" s="203">
        <v>0</v>
      </c>
      <c r="AC248" s="203">
        <v>0</v>
      </c>
      <c r="AD248" s="203">
        <v>0</v>
      </c>
      <c r="AE248" s="208"/>
      <c r="AF248" s="203">
        <v>0</v>
      </c>
      <c r="AG248" s="203">
        <v>0</v>
      </c>
      <c r="AH248" s="203">
        <v>0</v>
      </c>
      <c r="AI248" s="203">
        <v>0</v>
      </c>
      <c r="AJ248" s="203">
        <v>0</v>
      </c>
      <c r="AK248" s="208"/>
      <c r="AL248" s="203">
        <v>0</v>
      </c>
      <c r="AM248" s="203">
        <v>0</v>
      </c>
      <c r="AN248" s="203">
        <v>0</v>
      </c>
      <c r="AO248" s="203">
        <v>0</v>
      </c>
      <c r="AP248" s="203">
        <v>0</v>
      </c>
      <c r="AQ248" s="208"/>
      <c r="AR248" s="203">
        <v>0</v>
      </c>
      <c r="AS248" s="203">
        <v>0</v>
      </c>
      <c r="AT248" s="203">
        <v>0</v>
      </c>
      <c r="AU248" s="203">
        <v>0</v>
      </c>
      <c r="AV248" s="203">
        <v>0</v>
      </c>
      <c r="AW248" s="208"/>
      <c r="AX248" s="203">
        <v>0</v>
      </c>
      <c r="AY248" s="203">
        <v>0</v>
      </c>
      <c r="AZ248" s="203">
        <v>0</v>
      </c>
      <c r="BA248" s="203">
        <v>0</v>
      </c>
      <c r="BB248" s="203">
        <v>0</v>
      </c>
      <c r="BC248" s="208"/>
      <c r="BD248" s="203">
        <v>0</v>
      </c>
      <c r="BE248" s="203">
        <v>0</v>
      </c>
      <c r="BF248" s="203">
        <v>0</v>
      </c>
      <c r="BG248" s="203">
        <v>0</v>
      </c>
      <c r="BH248" s="203">
        <v>0</v>
      </c>
      <c r="BI248" s="208"/>
    </row>
    <row r="249" spans="1:61" ht="12.75" customHeight="1" x14ac:dyDescent="0.2">
      <c r="A249" s="107" t="s">
        <v>132</v>
      </c>
      <c r="B249" s="203">
        <v>0</v>
      </c>
      <c r="C249" s="203">
        <v>0</v>
      </c>
      <c r="D249" s="203">
        <v>0</v>
      </c>
      <c r="E249" s="203">
        <v>0</v>
      </c>
      <c r="F249" s="203">
        <v>0</v>
      </c>
      <c r="G249" s="208"/>
      <c r="H249" s="203">
        <v>0</v>
      </c>
      <c r="I249" s="203">
        <v>0</v>
      </c>
      <c r="J249" s="203">
        <v>0</v>
      </c>
      <c r="K249" s="203">
        <v>0</v>
      </c>
      <c r="L249" s="203">
        <v>0</v>
      </c>
      <c r="M249" s="208"/>
      <c r="N249" s="203">
        <v>0</v>
      </c>
      <c r="O249" s="203">
        <v>0</v>
      </c>
      <c r="P249" s="203">
        <v>0</v>
      </c>
      <c r="Q249" s="203">
        <v>0</v>
      </c>
      <c r="R249" s="203">
        <v>0</v>
      </c>
      <c r="S249" s="208"/>
      <c r="T249" s="203">
        <v>0</v>
      </c>
      <c r="U249" s="203">
        <v>0</v>
      </c>
      <c r="V249" s="203">
        <v>0</v>
      </c>
      <c r="W249" s="203">
        <v>0</v>
      </c>
      <c r="X249" s="203">
        <v>0</v>
      </c>
      <c r="Y249" s="208"/>
      <c r="Z249" s="203">
        <v>0</v>
      </c>
      <c r="AA249" s="203">
        <v>0</v>
      </c>
      <c r="AB249" s="203">
        <v>0</v>
      </c>
      <c r="AC249" s="203">
        <v>0</v>
      </c>
      <c r="AD249" s="203">
        <v>0</v>
      </c>
      <c r="AE249" s="208"/>
      <c r="AF249" s="203">
        <v>0</v>
      </c>
      <c r="AG249" s="203">
        <v>0</v>
      </c>
      <c r="AH249" s="203">
        <v>0</v>
      </c>
      <c r="AI249" s="203">
        <v>0</v>
      </c>
      <c r="AJ249" s="203">
        <v>0</v>
      </c>
      <c r="AK249" s="208"/>
      <c r="AL249" s="203">
        <v>0</v>
      </c>
      <c r="AM249" s="203">
        <v>0</v>
      </c>
      <c r="AN249" s="203">
        <v>0</v>
      </c>
      <c r="AO249" s="203">
        <v>0</v>
      </c>
      <c r="AP249" s="203">
        <v>0</v>
      </c>
      <c r="AQ249" s="208"/>
      <c r="AR249" s="203">
        <v>0</v>
      </c>
      <c r="AS249" s="203">
        <v>0</v>
      </c>
      <c r="AT249" s="203">
        <v>0</v>
      </c>
      <c r="AU249" s="203">
        <v>0</v>
      </c>
      <c r="AV249" s="203">
        <v>0</v>
      </c>
      <c r="AW249" s="208"/>
      <c r="AX249" s="203">
        <v>0</v>
      </c>
      <c r="AY249" s="203">
        <v>0</v>
      </c>
      <c r="AZ249" s="203">
        <v>0</v>
      </c>
      <c r="BA249" s="203">
        <v>0</v>
      </c>
      <c r="BB249" s="203">
        <v>0</v>
      </c>
      <c r="BC249" s="208"/>
      <c r="BD249" s="203">
        <v>0</v>
      </c>
      <c r="BE249" s="203">
        <v>0</v>
      </c>
      <c r="BF249" s="203">
        <v>0</v>
      </c>
      <c r="BG249" s="203">
        <v>0</v>
      </c>
      <c r="BH249" s="203">
        <v>0</v>
      </c>
      <c r="BI249" s="208"/>
    </row>
    <row r="250" spans="1:61" ht="12.75" customHeight="1" x14ac:dyDescent="0.2">
      <c r="A250" s="128" t="s">
        <v>137</v>
      </c>
      <c r="B250" s="154"/>
      <c r="C250" s="174"/>
      <c r="D250" s="174"/>
      <c r="E250" s="174"/>
      <c r="F250" s="174"/>
      <c r="G250" s="208"/>
      <c r="H250" s="174"/>
      <c r="I250" s="174"/>
      <c r="J250" s="174"/>
      <c r="K250" s="174"/>
      <c r="L250" s="174"/>
      <c r="M250" s="208"/>
      <c r="N250" s="154"/>
      <c r="O250" s="174"/>
      <c r="P250" s="174"/>
      <c r="Q250" s="174"/>
      <c r="R250" s="174"/>
      <c r="S250" s="208"/>
      <c r="T250" s="154"/>
      <c r="U250" s="174"/>
      <c r="V250" s="174"/>
      <c r="W250" s="174"/>
      <c r="X250" s="174"/>
      <c r="Y250" s="208"/>
      <c r="Z250" s="154"/>
      <c r="AA250" s="174"/>
      <c r="AB250" s="174"/>
      <c r="AC250" s="174"/>
      <c r="AD250" s="174"/>
      <c r="AE250" s="208"/>
      <c r="AF250" s="154"/>
      <c r="AG250" s="174"/>
      <c r="AH250" s="174"/>
      <c r="AI250" s="174"/>
      <c r="AJ250" s="174"/>
      <c r="AK250" s="208"/>
      <c r="AL250" s="154"/>
      <c r="AM250" s="174"/>
      <c r="AN250" s="174"/>
      <c r="AO250" s="174"/>
      <c r="AP250" s="174"/>
      <c r="AQ250" s="208"/>
      <c r="AR250" s="154"/>
      <c r="AS250" s="174"/>
      <c r="AT250" s="174"/>
      <c r="AU250" s="174"/>
      <c r="AV250" s="174"/>
      <c r="AW250" s="208"/>
      <c r="AX250" s="154"/>
      <c r="AY250" s="174"/>
      <c r="AZ250" s="174"/>
      <c r="BA250" s="174"/>
      <c r="BB250" s="174"/>
      <c r="BC250" s="208"/>
      <c r="BD250" s="154"/>
      <c r="BE250" s="174"/>
      <c r="BF250" s="174"/>
      <c r="BG250" s="174"/>
      <c r="BH250" s="174"/>
      <c r="BI250" s="208"/>
    </row>
    <row r="251" spans="1:61" ht="12.75" customHeight="1" x14ac:dyDescent="0.2">
      <c r="A251" s="119" t="s">
        <v>31</v>
      </c>
      <c r="B251" s="170"/>
      <c r="C251" s="150"/>
      <c r="D251" s="150"/>
      <c r="E251" s="150"/>
      <c r="F251" s="150"/>
      <c r="G251" s="208"/>
      <c r="H251" s="150"/>
      <c r="I251" s="150"/>
      <c r="J251" s="150"/>
      <c r="K251" s="150"/>
      <c r="L251" s="150"/>
      <c r="M251" s="208"/>
      <c r="N251" s="170"/>
      <c r="O251" s="150"/>
      <c r="P251" s="150"/>
      <c r="Q251" s="150"/>
      <c r="R251" s="150"/>
      <c r="S251" s="208"/>
      <c r="T251" s="170"/>
      <c r="U251" s="150"/>
      <c r="V251" s="150"/>
      <c r="W251" s="150"/>
      <c r="X251" s="150"/>
      <c r="Y251" s="208"/>
      <c r="Z251" s="170"/>
      <c r="AA251" s="150"/>
      <c r="AB251" s="150"/>
      <c r="AC251" s="150"/>
      <c r="AD251" s="150"/>
      <c r="AE251" s="208"/>
      <c r="AF251" s="170"/>
      <c r="AG251" s="150"/>
      <c r="AH251" s="150"/>
      <c r="AI251" s="150"/>
      <c r="AJ251" s="150"/>
      <c r="AK251" s="208"/>
      <c r="AL251" s="170"/>
      <c r="AM251" s="150"/>
      <c r="AN251" s="150"/>
      <c r="AO251" s="150"/>
      <c r="AP251" s="150"/>
      <c r="AQ251" s="208"/>
      <c r="AR251" s="170"/>
      <c r="AS251" s="150"/>
      <c r="AT251" s="150"/>
      <c r="AU251" s="150"/>
      <c r="AV251" s="150"/>
      <c r="AW251" s="208"/>
      <c r="AX251" s="170"/>
      <c r="AY251" s="150"/>
      <c r="AZ251" s="150"/>
      <c r="BA251" s="150"/>
      <c r="BB251" s="150"/>
      <c r="BC251" s="208"/>
      <c r="BD251" s="170"/>
      <c r="BE251" s="150"/>
      <c r="BF251" s="150"/>
      <c r="BG251" s="150"/>
      <c r="BH251" s="150"/>
      <c r="BI251" s="208"/>
    </row>
    <row r="252" spans="1:61" ht="12.75" customHeight="1" x14ac:dyDescent="0.2">
      <c r="A252" s="120" t="s">
        <v>32</v>
      </c>
      <c r="B252" s="171"/>
      <c r="C252" s="151"/>
      <c r="D252" s="151"/>
      <c r="E252" s="151"/>
      <c r="F252" s="151"/>
      <c r="G252" s="208"/>
      <c r="H252" s="151"/>
      <c r="I252" s="151"/>
      <c r="J252" s="151"/>
      <c r="K252" s="151"/>
      <c r="L252" s="151"/>
      <c r="M252" s="208"/>
      <c r="N252" s="171"/>
      <c r="O252" s="151"/>
      <c r="P252" s="151"/>
      <c r="Q252" s="151"/>
      <c r="R252" s="151"/>
      <c r="S252" s="208"/>
      <c r="T252" s="171"/>
      <c r="U252" s="151"/>
      <c r="V252" s="151"/>
      <c r="W252" s="151"/>
      <c r="X252" s="151"/>
      <c r="Y252" s="208"/>
      <c r="Z252" s="171"/>
      <c r="AA252" s="151"/>
      <c r="AB252" s="151"/>
      <c r="AC252" s="151"/>
      <c r="AD252" s="151"/>
      <c r="AE252" s="208"/>
      <c r="AF252" s="171"/>
      <c r="AG252" s="151"/>
      <c r="AH252" s="151"/>
      <c r="AI252" s="151"/>
      <c r="AJ252" s="151"/>
      <c r="AK252" s="208"/>
      <c r="AL252" s="171"/>
      <c r="AM252" s="151"/>
      <c r="AN252" s="151"/>
      <c r="AO252" s="151"/>
      <c r="AP252" s="151"/>
      <c r="AQ252" s="208"/>
      <c r="AR252" s="171"/>
      <c r="AS252" s="151"/>
      <c r="AT252" s="151"/>
      <c r="AU252" s="151"/>
      <c r="AV252" s="151"/>
      <c r="AW252" s="208"/>
      <c r="AX252" s="171"/>
      <c r="AY252" s="151"/>
      <c r="AZ252" s="151"/>
      <c r="BA252" s="151"/>
      <c r="BB252" s="151"/>
      <c r="BC252" s="208"/>
      <c r="BD252" s="171"/>
      <c r="BE252" s="151"/>
      <c r="BF252" s="151"/>
      <c r="BG252" s="151"/>
      <c r="BH252" s="151"/>
      <c r="BI252" s="208"/>
    </row>
    <row r="253" spans="1:61" ht="12.75" customHeight="1" x14ac:dyDescent="0.2">
      <c r="A253" s="119" t="s">
        <v>2</v>
      </c>
      <c r="B253" s="172"/>
      <c r="C253" s="152"/>
      <c r="D253" s="152"/>
      <c r="E253" s="152"/>
      <c r="F253" s="152"/>
      <c r="G253" s="208"/>
      <c r="H253" s="152"/>
      <c r="I253" s="152"/>
      <c r="J253" s="152"/>
      <c r="K253" s="152"/>
      <c r="L253" s="152"/>
      <c r="M253" s="208"/>
      <c r="N253" s="172"/>
      <c r="O253" s="152"/>
      <c r="P253" s="152"/>
      <c r="Q253" s="152"/>
      <c r="R253" s="152"/>
      <c r="S253" s="208"/>
      <c r="T253" s="172"/>
      <c r="U253" s="152"/>
      <c r="V253" s="152"/>
      <c r="W253" s="152"/>
      <c r="X253" s="152"/>
      <c r="Y253" s="208"/>
      <c r="Z253" s="172"/>
      <c r="AA253" s="152"/>
      <c r="AB253" s="152"/>
      <c r="AC253" s="152"/>
      <c r="AD253" s="152"/>
      <c r="AE253" s="208"/>
      <c r="AF253" s="172"/>
      <c r="AG253" s="152"/>
      <c r="AH253" s="152"/>
      <c r="AI253" s="152"/>
      <c r="AJ253" s="152"/>
      <c r="AK253" s="208"/>
      <c r="AL253" s="172"/>
      <c r="AM253" s="152"/>
      <c r="AN253" s="152"/>
      <c r="AO253" s="152"/>
      <c r="AP253" s="152"/>
      <c r="AQ253" s="208"/>
      <c r="AR253" s="172"/>
      <c r="AS253" s="152"/>
      <c r="AT253" s="152"/>
      <c r="AU253" s="152"/>
      <c r="AV253" s="152"/>
      <c r="AW253" s="208"/>
      <c r="AX253" s="172"/>
      <c r="AY253" s="152"/>
      <c r="AZ253" s="152"/>
      <c r="BA253" s="152"/>
      <c r="BB253" s="152"/>
      <c r="BC253" s="208"/>
      <c r="BD253" s="172"/>
      <c r="BE253" s="152"/>
      <c r="BF253" s="152"/>
      <c r="BG253" s="152"/>
      <c r="BH253" s="152"/>
      <c r="BI253" s="208"/>
    </row>
    <row r="254" spans="1:61" ht="12.75" customHeight="1" x14ac:dyDescent="0.2">
      <c r="A254" s="120" t="s">
        <v>3</v>
      </c>
      <c r="B254" s="171"/>
      <c r="C254" s="151"/>
      <c r="D254" s="151"/>
      <c r="E254" s="151"/>
      <c r="F254" s="151"/>
      <c r="G254" s="208"/>
      <c r="H254" s="151"/>
      <c r="I254" s="151"/>
      <c r="J254" s="151"/>
      <c r="K254" s="151"/>
      <c r="L254" s="151"/>
      <c r="M254" s="208"/>
      <c r="N254" s="171"/>
      <c r="O254" s="151"/>
      <c r="P254" s="151"/>
      <c r="Q254" s="151"/>
      <c r="R254" s="151"/>
      <c r="S254" s="208"/>
      <c r="T254" s="171"/>
      <c r="U254" s="151"/>
      <c r="V254" s="151"/>
      <c r="W254" s="151"/>
      <c r="X254" s="151"/>
      <c r="Y254" s="208"/>
      <c r="Z254" s="171"/>
      <c r="AA254" s="151"/>
      <c r="AB254" s="151"/>
      <c r="AC254" s="151"/>
      <c r="AD254" s="151"/>
      <c r="AE254" s="208"/>
      <c r="AF254" s="171"/>
      <c r="AG254" s="151"/>
      <c r="AH254" s="151"/>
      <c r="AI254" s="151"/>
      <c r="AJ254" s="151"/>
      <c r="AK254" s="208"/>
      <c r="AL254" s="171"/>
      <c r="AM254" s="151"/>
      <c r="AN254" s="151"/>
      <c r="AO254" s="151"/>
      <c r="AP254" s="151"/>
      <c r="AQ254" s="208"/>
      <c r="AR254" s="171"/>
      <c r="AS254" s="151"/>
      <c r="AT254" s="151"/>
      <c r="AU254" s="151"/>
      <c r="AV254" s="151"/>
      <c r="AW254" s="208"/>
      <c r="AX254" s="171"/>
      <c r="AY254" s="151"/>
      <c r="AZ254" s="151"/>
      <c r="BA254" s="151"/>
      <c r="BB254" s="151"/>
      <c r="BC254" s="208"/>
      <c r="BD254" s="171"/>
      <c r="BE254" s="151"/>
      <c r="BF254" s="151"/>
      <c r="BG254" s="151"/>
      <c r="BH254" s="151"/>
      <c r="BI254" s="208"/>
    </row>
    <row r="255" spans="1:61" ht="12.75" customHeight="1" x14ac:dyDescent="0.2">
      <c r="A255" s="119" t="s">
        <v>4</v>
      </c>
      <c r="B255" s="172"/>
      <c r="C255" s="152"/>
      <c r="D255" s="152"/>
      <c r="E255" s="152"/>
      <c r="F255" s="152"/>
      <c r="G255" s="208"/>
      <c r="H255" s="152"/>
      <c r="I255" s="152"/>
      <c r="J255" s="152"/>
      <c r="K255" s="152"/>
      <c r="L255" s="152"/>
      <c r="M255" s="208"/>
      <c r="N255" s="172"/>
      <c r="O255" s="152"/>
      <c r="P255" s="152"/>
      <c r="Q255" s="152"/>
      <c r="R255" s="152"/>
      <c r="S255" s="208"/>
      <c r="T255" s="172"/>
      <c r="U255" s="152"/>
      <c r="V255" s="152"/>
      <c r="W255" s="152"/>
      <c r="X255" s="152"/>
      <c r="Y255" s="208"/>
      <c r="Z255" s="172"/>
      <c r="AA255" s="152"/>
      <c r="AB255" s="152"/>
      <c r="AC255" s="152"/>
      <c r="AD255" s="152"/>
      <c r="AE255" s="208"/>
      <c r="AF255" s="172"/>
      <c r="AG255" s="152"/>
      <c r="AH255" s="152"/>
      <c r="AI255" s="152"/>
      <c r="AJ255" s="152"/>
      <c r="AK255" s="208"/>
      <c r="AL255" s="172"/>
      <c r="AM255" s="152"/>
      <c r="AN255" s="152"/>
      <c r="AO255" s="152"/>
      <c r="AP255" s="152"/>
      <c r="AQ255" s="208"/>
      <c r="AR255" s="172"/>
      <c r="AS255" s="152"/>
      <c r="AT255" s="152"/>
      <c r="AU255" s="152"/>
      <c r="AV255" s="152"/>
      <c r="AW255" s="208"/>
      <c r="AX255" s="172"/>
      <c r="AY255" s="152"/>
      <c r="AZ255" s="152"/>
      <c r="BA255" s="152"/>
      <c r="BB255" s="152"/>
      <c r="BC255" s="208"/>
      <c r="BD255" s="172"/>
      <c r="BE255" s="152"/>
      <c r="BF255" s="152"/>
      <c r="BG255" s="152"/>
      <c r="BH255" s="152"/>
      <c r="BI255" s="208"/>
    </row>
    <row r="256" spans="1:61" ht="12.75" customHeight="1" x14ac:dyDescent="0.2">
      <c r="A256" s="119" t="s">
        <v>5</v>
      </c>
      <c r="B256" s="172"/>
      <c r="C256" s="152"/>
      <c r="D256" s="152"/>
      <c r="E256" s="152"/>
      <c r="F256" s="152"/>
      <c r="G256" s="208"/>
      <c r="H256" s="152"/>
      <c r="I256" s="152"/>
      <c r="J256" s="152"/>
      <c r="K256" s="152"/>
      <c r="L256" s="152"/>
      <c r="M256" s="208"/>
      <c r="N256" s="172"/>
      <c r="O256" s="152"/>
      <c r="P256" s="152"/>
      <c r="Q256" s="152"/>
      <c r="R256" s="152"/>
      <c r="S256" s="208"/>
      <c r="T256" s="172"/>
      <c r="U256" s="152"/>
      <c r="V256" s="152"/>
      <c r="W256" s="152"/>
      <c r="X256" s="152"/>
      <c r="Y256" s="208"/>
      <c r="Z256" s="172"/>
      <c r="AA256" s="152"/>
      <c r="AB256" s="152"/>
      <c r="AC256" s="152"/>
      <c r="AD256" s="152"/>
      <c r="AE256" s="208"/>
      <c r="AF256" s="172"/>
      <c r="AG256" s="152"/>
      <c r="AH256" s="152"/>
      <c r="AI256" s="152"/>
      <c r="AJ256" s="152"/>
      <c r="AK256" s="208"/>
      <c r="AL256" s="172"/>
      <c r="AM256" s="152"/>
      <c r="AN256" s="152"/>
      <c r="AO256" s="152"/>
      <c r="AP256" s="152"/>
      <c r="AQ256" s="208"/>
      <c r="AR256" s="172"/>
      <c r="AS256" s="152"/>
      <c r="AT256" s="152"/>
      <c r="AU256" s="152"/>
      <c r="AV256" s="152"/>
      <c r="AW256" s="208"/>
      <c r="AX256" s="172"/>
      <c r="AY256" s="152"/>
      <c r="AZ256" s="152"/>
      <c r="BA256" s="152"/>
      <c r="BB256" s="152"/>
      <c r="BC256" s="208"/>
      <c r="BD256" s="172"/>
      <c r="BE256" s="152"/>
      <c r="BF256" s="152"/>
      <c r="BG256" s="152"/>
      <c r="BH256" s="152"/>
      <c r="BI256" s="208"/>
    </row>
    <row r="257" spans="1:61" ht="12.75" customHeight="1" x14ac:dyDescent="0.2">
      <c r="A257" s="121" t="s">
        <v>6</v>
      </c>
      <c r="B257" s="172"/>
      <c r="C257" s="152"/>
      <c r="D257" s="152"/>
      <c r="E257" s="152"/>
      <c r="F257" s="152"/>
      <c r="G257" s="208"/>
      <c r="H257" s="152"/>
      <c r="I257" s="152"/>
      <c r="J257" s="152"/>
      <c r="K257" s="152"/>
      <c r="L257" s="152"/>
      <c r="M257" s="208"/>
      <c r="N257" s="172"/>
      <c r="O257" s="152"/>
      <c r="P257" s="152"/>
      <c r="Q257" s="152"/>
      <c r="R257" s="152"/>
      <c r="S257" s="208"/>
      <c r="T257" s="172"/>
      <c r="U257" s="152"/>
      <c r="V257" s="152"/>
      <c r="W257" s="152"/>
      <c r="X257" s="152"/>
      <c r="Y257" s="208"/>
      <c r="Z257" s="172"/>
      <c r="AA257" s="152"/>
      <c r="AB257" s="152"/>
      <c r="AC257" s="152"/>
      <c r="AD257" s="152"/>
      <c r="AE257" s="208"/>
      <c r="AF257" s="172"/>
      <c r="AG257" s="152"/>
      <c r="AH257" s="152"/>
      <c r="AI257" s="152"/>
      <c r="AJ257" s="152"/>
      <c r="AK257" s="208"/>
      <c r="AL257" s="172"/>
      <c r="AM257" s="152"/>
      <c r="AN257" s="152"/>
      <c r="AO257" s="152"/>
      <c r="AP257" s="152"/>
      <c r="AQ257" s="208"/>
      <c r="AR257" s="172"/>
      <c r="AS257" s="152"/>
      <c r="AT257" s="152"/>
      <c r="AU257" s="152"/>
      <c r="AV257" s="152"/>
      <c r="AW257" s="208"/>
      <c r="AX257" s="172"/>
      <c r="AY257" s="152"/>
      <c r="AZ257" s="152"/>
      <c r="BA257" s="152"/>
      <c r="BB257" s="152"/>
      <c r="BC257" s="208"/>
      <c r="BD257" s="172"/>
      <c r="BE257" s="152"/>
      <c r="BF257" s="152"/>
      <c r="BG257" s="152"/>
      <c r="BH257" s="152"/>
      <c r="BI257" s="208"/>
    </row>
    <row r="258" spans="1:61" ht="12.75" customHeight="1" x14ac:dyDescent="0.2">
      <c r="A258" s="121" t="s">
        <v>7</v>
      </c>
      <c r="B258" s="172"/>
      <c r="C258" s="152"/>
      <c r="D258" s="152"/>
      <c r="E258" s="152"/>
      <c r="F258" s="152"/>
      <c r="G258" s="208"/>
      <c r="H258" s="152"/>
      <c r="I258" s="152"/>
      <c r="J258" s="152"/>
      <c r="K258" s="152"/>
      <c r="L258" s="152"/>
      <c r="M258" s="208"/>
      <c r="N258" s="172"/>
      <c r="O258" s="152"/>
      <c r="P258" s="152"/>
      <c r="Q258" s="152"/>
      <c r="R258" s="152"/>
      <c r="S258" s="208"/>
      <c r="T258" s="172"/>
      <c r="U258" s="152"/>
      <c r="V258" s="152"/>
      <c r="W258" s="152"/>
      <c r="X258" s="152"/>
      <c r="Y258" s="208"/>
      <c r="Z258" s="172"/>
      <c r="AA258" s="152"/>
      <c r="AB258" s="152"/>
      <c r="AC258" s="152"/>
      <c r="AD258" s="152"/>
      <c r="AE258" s="208"/>
      <c r="AF258" s="172"/>
      <c r="AG258" s="152"/>
      <c r="AH258" s="152"/>
      <c r="AI258" s="152"/>
      <c r="AJ258" s="152"/>
      <c r="AK258" s="208"/>
      <c r="AL258" s="172"/>
      <c r="AM258" s="152"/>
      <c r="AN258" s="152"/>
      <c r="AO258" s="152"/>
      <c r="AP258" s="152"/>
      <c r="AQ258" s="208"/>
      <c r="AR258" s="172"/>
      <c r="AS258" s="152"/>
      <c r="AT258" s="152"/>
      <c r="AU258" s="152"/>
      <c r="AV258" s="152"/>
      <c r="AW258" s="208"/>
      <c r="AX258" s="172"/>
      <c r="AY258" s="152"/>
      <c r="AZ258" s="152"/>
      <c r="BA258" s="152"/>
      <c r="BB258" s="152"/>
      <c r="BC258" s="208"/>
      <c r="BD258" s="172"/>
      <c r="BE258" s="152"/>
      <c r="BF258" s="152"/>
      <c r="BG258" s="152"/>
      <c r="BH258" s="152"/>
      <c r="BI258" s="208"/>
    </row>
    <row r="259" spans="1:61" ht="12.75" customHeight="1" x14ac:dyDescent="0.2">
      <c r="A259" s="122" t="s">
        <v>8</v>
      </c>
      <c r="B259" s="173"/>
      <c r="C259" s="153"/>
      <c r="D259" s="153"/>
      <c r="E259" s="153"/>
      <c r="F259" s="153"/>
      <c r="G259" s="208"/>
      <c r="H259" s="153"/>
      <c r="I259" s="153"/>
      <c r="J259" s="153"/>
      <c r="K259" s="153"/>
      <c r="L259" s="153"/>
      <c r="M259" s="208"/>
      <c r="N259" s="173"/>
      <c r="O259" s="153"/>
      <c r="P259" s="153"/>
      <c r="Q259" s="153"/>
      <c r="R259" s="153"/>
      <c r="S259" s="208"/>
      <c r="T259" s="173"/>
      <c r="U259" s="153"/>
      <c r="V259" s="153"/>
      <c r="W259" s="153"/>
      <c r="X259" s="153"/>
      <c r="Y259" s="208"/>
      <c r="Z259" s="173"/>
      <c r="AA259" s="153"/>
      <c r="AB259" s="153"/>
      <c r="AC259" s="153"/>
      <c r="AD259" s="153"/>
      <c r="AE259" s="208"/>
      <c r="AF259" s="173"/>
      <c r="AG259" s="153"/>
      <c r="AH259" s="153"/>
      <c r="AI259" s="153"/>
      <c r="AJ259" s="153"/>
      <c r="AK259" s="208"/>
      <c r="AL259" s="173"/>
      <c r="AM259" s="153"/>
      <c r="AN259" s="153"/>
      <c r="AO259" s="153"/>
      <c r="AP259" s="153"/>
      <c r="AQ259" s="208"/>
      <c r="AR259" s="173"/>
      <c r="AS259" s="153"/>
      <c r="AT259" s="153"/>
      <c r="AU259" s="153"/>
      <c r="AV259" s="153"/>
      <c r="AW259" s="208"/>
      <c r="AX259" s="173"/>
      <c r="AY259" s="153"/>
      <c r="AZ259" s="153"/>
      <c r="BA259" s="153"/>
      <c r="BB259" s="153"/>
      <c r="BC259" s="208"/>
      <c r="BD259" s="173"/>
      <c r="BE259" s="153"/>
      <c r="BF259" s="153"/>
      <c r="BG259" s="153"/>
      <c r="BH259" s="153"/>
      <c r="BI259" s="208"/>
    </row>
    <row r="260" spans="1:61" ht="12.75" customHeight="1" x14ac:dyDescent="0.2">
      <c r="A260" s="121" t="s">
        <v>9</v>
      </c>
      <c r="B260" s="172"/>
      <c r="C260" s="152"/>
      <c r="D260" s="152"/>
      <c r="E260" s="152"/>
      <c r="F260" s="152"/>
      <c r="G260" s="208"/>
      <c r="H260" s="152"/>
      <c r="I260" s="152"/>
      <c r="J260" s="152"/>
      <c r="K260" s="152"/>
      <c r="L260" s="152"/>
      <c r="M260" s="208"/>
      <c r="N260" s="172"/>
      <c r="O260" s="152"/>
      <c r="P260" s="152"/>
      <c r="Q260" s="152"/>
      <c r="R260" s="152"/>
      <c r="S260" s="208"/>
      <c r="T260" s="172"/>
      <c r="U260" s="152"/>
      <c r="V260" s="152"/>
      <c r="W260" s="152"/>
      <c r="X260" s="152"/>
      <c r="Y260" s="208"/>
      <c r="Z260" s="172"/>
      <c r="AA260" s="152"/>
      <c r="AB260" s="152"/>
      <c r="AC260" s="152"/>
      <c r="AD260" s="152"/>
      <c r="AE260" s="208"/>
      <c r="AF260" s="172"/>
      <c r="AG260" s="152"/>
      <c r="AH260" s="152"/>
      <c r="AI260" s="152"/>
      <c r="AJ260" s="152"/>
      <c r="AK260" s="208"/>
      <c r="AL260" s="172"/>
      <c r="AM260" s="152"/>
      <c r="AN260" s="152"/>
      <c r="AO260" s="152"/>
      <c r="AP260" s="152"/>
      <c r="AQ260" s="208"/>
      <c r="AR260" s="172"/>
      <c r="AS260" s="152"/>
      <c r="AT260" s="152"/>
      <c r="AU260" s="152"/>
      <c r="AV260" s="152"/>
      <c r="AW260" s="208"/>
      <c r="AX260" s="172"/>
      <c r="AY260" s="152"/>
      <c r="AZ260" s="152"/>
      <c r="BA260" s="152"/>
      <c r="BB260" s="152"/>
      <c r="BC260" s="208"/>
      <c r="BD260" s="172"/>
      <c r="BE260" s="152"/>
      <c r="BF260" s="152"/>
      <c r="BG260" s="152"/>
      <c r="BH260" s="152"/>
      <c r="BI260" s="208"/>
    </row>
    <row r="261" spans="1:61" ht="12.75" customHeight="1" x14ac:dyDescent="0.2">
      <c r="A261" s="122" t="s">
        <v>10</v>
      </c>
      <c r="B261" s="173"/>
      <c r="C261" s="153"/>
      <c r="D261" s="153"/>
      <c r="E261" s="153"/>
      <c r="F261" s="153"/>
      <c r="G261" s="208"/>
      <c r="H261" s="153"/>
      <c r="I261" s="153"/>
      <c r="J261" s="153"/>
      <c r="K261" s="153"/>
      <c r="L261" s="153"/>
      <c r="M261" s="208"/>
      <c r="N261" s="173"/>
      <c r="O261" s="153"/>
      <c r="P261" s="153"/>
      <c r="Q261" s="153"/>
      <c r="R261" s="153"/>
      <c r="S261" s="208"/>
      <c r="T261" s="173"/>
      <c r="U261" s="153"/>
      <c r="V261" s="153"/>
      <c r="W261" s="153"/>
      <c r="X261" s="153"/>
      <c r="Y261" s="208"/>
      <c r="Z261" s="173"/>
      <c r="AA261" s="153"/>
      <c r="AB261" s="153"/>
      <c r="AC261" s="153"/>
      <c r="AD261" s="153"/>
      <c r="AE261" s="208"/>
      <c r="AF261" s="173"/>
      <c r="AG261" s="153"/>
      <c r="AH261" s="153"/>
      <c r="AI261" s="153"/>
      <c r="AJ261" s="153"/>
      <c r="AK261" s="208"/>
      <c r="AL261" s="173"/>
      <c r="AM261" s="153"/>
      <c r="AN261" s="153"/>
      <c r="AO261" s="153"/>
      <c r="AP261" s="153"/>
      <c r="AQ261" s="208"/>
      <c r="AR261" s="173"/>
      <c r="AS261" s="153"/>
      <c r="AT261" s="153"/>
      <c r="AU261" s="153"/>
      <c r="AV261" s="153"/>
      <c r="AW261" s="208"/>
      <c r="AX261" s="173"/>
      <c r="AY261" s="153"/>
      <c r="AZ261" s="153"/>
      <c r="BA261" s="153"/>
      <c r="BB261" s="153"/>
      <c r="BC261" s="208"/>
      <c r="BD261" s="173"/>
      <c r="BE261" s="153"/>
      <c r="BF261" s="153"/>
      <c r="BG261" s="153"/>
      <c r="BH261" s="153"/>
      <c r="BI261" s="208"/>
    </row>
    <row r="262" spans="1:61" ht="12.75" customHeight="1" x14ac:dyDescent="0.2">
      <c r="A262" s="121" t="s">
        <v>11</v>
      </c>
      <c r="B262" s="172"/>
      <c r="C262" s="152"/>
      <c r="D262" s="152"/>
      <c r="E262" s="152"/>
      <c r="F262" s="152"/>
      <c r="G262" s="208"/>
      <c r="H262" s="152"/>
      <c r="I262" s="152"/>
      <c r="J262" s="152"/>
      <c r="K262" s="152"/>
      <c r="L262" s="152"/>
      <c r="M262" s="208"/>
      <c r="N262" s="172"/>
      <c r="O262" s="152"/>
      <c r="P262" s="152"/>
      <c r="Q262" s="152"/>
      <c r="R262" s="152"/>
      <c r="S262" s="208"/>
      <c r="T262" s="172"/>
      <c r="U262" s="152"/>
      <c r="V262" s="152"/>
      <c r="W262" s="152"/>
      <c r="X262" s="152"/>
      <c r="Y262" s="208"/>
      <c r="Z262" s="172"/>
      <c r="AA262" s="152"/>
      <c r="AB262" s="152"/>
      <c r="AC262" s="152"/>
      <c r="AD262" s="152"/>
      <c r="AE262" s="208"/>
      <c r="AF262" s="172"/>
      <c r="AG262" s="152"/>
      <c r="AH262" s="152"/>
      <c r="AI262" s="152"/>
      <c r="AJ262" s="152"/>
      <c r="AK262" s="208"/>
      <c r="AL262" s="172"/>
      <c r="AM262" s="152"/>
      <c r="AN262" s="152"/>
      <c r="AO262" s="152"/>
      <c r="AP262" s="152"/>
      <c r="AQ262" s="208"/>
      <c r="AR262" s="172"/>
      <c r="AS262" s="152"/>
      <c r="AT262" s="152"/>
      <c r="AU262" s="152"/>
      <c r="AV262" s="152"/>
      <c r="AW262" s="208"/>
      <c r="AX262" s="172"/>
      <c r="AY262" s="152"/>
      <c r="AZ262" s="152"/>
      <c r="BA262" s="152"/>
      <c r="BB262" s="152"/>
      <c r="BC262" s="208"/>
      <c r="BD262" s="172"/>
      <c r="BE262" s="152"/>
      <c r="BF262" s="152"/>
      <c r="BG262" s="152"/>
      <c r="BH262" s="152"/>
      <c r="BI262" s="208"/>
    </row>
    <row r="263" spans="1:61" ht="12.75" customHeight="1" x14ac:dyDescent="0.2">
      <c r="A263" s="121" t="s">
        <v>12</v>
      </c>
      <c r="B263" s="172"/>
      <c r="C263" s="152"/>
      <c r="D263" s="152"/>
      <c r="E263" s="152"/>
      <c r="F263" s="152"/>
      <c r="G263" s="208"/>
      <c r="H263" s="152"/>
      <c r="I263" s="152"/>
      <c r="J263" s="152"/>
      <c r="K263" s="152"/>
      <c r="L263" s="152"/>
      <c r="M263" s="208"/>
      <c r="N263" s="172"/>
      <c r="O263" s="152"/>
      <c r="P263" s="152"/>
      <c r="Q263" s="152"/>
      <c r="R263" s="152"/>
      <c r="S263" s="208"/>
      <c r="T263" s="172"/>
      <c r="U263" s="152"/>
      <c r="V263" s="152"/>
      <c r="W263" s="152"/>
      <c r="X263" s="152"/>
      <c r="Y263" s="208"/>
      <c r="Z263" s="172"/>
      <c r="AA263" s="152"/>
      <c r="AB263" s="152"/>
      <c r="AC263" s="152"/>
      <c r="AD263" s="152"/>
      <c r="AE263" s="208"/>
      <c r="AF263" s="172"/>
      <c r="AG263" s="152"/>
      <c r="AH263" s="152"/>
      <c r="AI263" s="152"/>
      <c r="AJ263" s="152"/>
      <c r="AK263" s="208"/>
      <c r="AL263" s="172"/>
      <c r="AM263" s="152"/>
      <c r="AN263" s="152"/>
      <c r="AO263" s="152"/>
      <c r="AP263" s="152"/>
      <c r="AQ263" s="208"/>
      <c r="AR263" s="172"/>
      <c r="AS263" s="152"/>
      <c r="AT263" s="152"/>
      <c r="AU263" s="152"/>
      <c r="AV263" s="152"/>
      <c r="AW263" s="208"/>
      <c r="AX263" s="172"/>
      <c r="AY263" s="152"/>
      <c r="AZ263" s="152"/>
      <c r="BA263" s="152"/>
      <c r="BB263" s="152"/>
      <c r="BC263" s="208"/>
      <c r="BD263" s="172"/>
      <c r="BE263" s="152"/>
      <c r="BF263" s="152"/>
      <c r="BG263" s="152"/>
      <c r="BH263" s="152"/>
      <c r="BI263" s="208"/>
    </row>
    <row r="264" spans="1:61" ht="12.75" customHeight="1" x14ac:dyDescent="0.2">
      <c r="A264" s="121" t="s">
        <v>13</v>
      </c>
      <c r="B264" s="172"/>
      <c r="C264" s="152"/>
      <c r="D264" s="152"/>
      <c r="E264" s="152"/>
      <c r="F264" s="152"/>
      <c r="G264" s="208"/>
      <c r="H264" s="152"/>
      <c r="I264" s="152"/>
      <c r="J264" s="152"/>
      <c r="K264" s="152"/>
      <c r="L264" s="152"/>
      <c r="M264" s="208"/>
      <c r="N264" s="172"/>
      <c r="O264" s="152"/>
      <c r="P264" s="152"/>
      <c r="Q264" s="152"/>
      <c r="R264" s="152"/>
      <c r="S264" s="208"/>
      <c r="T264" s="172"/>
      <c r="U264" s="152"/>
      <c r="V264" s="152"/>
      <c r="W264" s="152"/>
      <c r="X264" s="152"/>
      <c r="Y264" s="208"/>
      <c r="Z264" s="172"/>
      <c r="AA264" s="152"/>
      <c r="AB264" s="152"/>
      <c r="AC264" s="152"/>
      <c r="AD264" s="152"/>
      <c r="AE264" s="208"/>
      <c r="AF264" s="172"/>
      <c r="AG264" s="152"/>
      <c r="AH264" s="152"/>
      <c r="AI264" s="152"/>
      <c r="AJ264" s="152"/>
      <c r="AK264" s="208"/>
      <c r="AL264" s="172"/>
      <c r="AM264" s="152"/>
      <c r="AN264" s="152"/>
      <c r="AO264" s="152"/>
      <c r="AP264" s="152"/>
      <c r="AQ264" s="208"/>
      <c r="AR264" s="172"/>
      <c r="AS264" s="152"/>
      <c r="AT264" s="152"/>
      <c r="AU264" s="152"/>
      <c r="AV264" s="152"/>
      <c r="AW264" s="208"/>
      <c r="AX264" s="172"/>
      <c r="AY264" s="152"/>
      <c r="AZ264" s="152"/>
      <c r="BA264" s="152"/>
      <c r="BB264" s="152"/>
      <c r="BC264" s="208"/>
      <c r="BD264" s="172"/>
      <c r="BE264" s="152"/>
      <c r="BF264" s="152"/>
      <c r="BG264" s="152"/>
      <c r="BH264" s="152"/>
      <c r="BI264" s="208"/>
    </row>
    <row r="265" spans="1:61" ht="12.75" customHeight="1" x14ac:dyDescent="0.2">
      <c r="A265" s="122" t="s">
        <v>35</v>
      </c>
      <c r="B265" s="173"/>
      <c r="C265" s="153"/>
      <c r="D265" s="153"/>
      <c r="E265" s="153"/>
      <c r="F265" s="153"/>
      <c r="G265" s="208"/>
      <c r="H265" s="153"/>
      <c r="I265" s="153"/>
      <c r="J265" s="153"/>
      <c r="K265" s="153"/>
      <c r="L265" s="153"/>
      <c r="M265" s="208"/>
      <c r="N265" s="173"/>
      <c r="O265" s="153"/>
      <c r="P265" s="153"/>
      <c r="Q265" s="153"/>
      <c r="R265" s="153"/>
      <c r="S265" s="208"/>
      <c r="T265" s="173"/>
      <c r="U265" s="153"/>
      <c r="V265" s="153"/>
      <c r="W265" s="153"/>
      <c r="X265" s="153"/>
      <c r="Y265" s="208"/>
      <c r="Z265" s="173"/>
      <c r="AA265" s="153"/>
      <c r="AB265" s="153"/>
      <c r="AC265" s="153"/>
      <c r="AD265" s="153"/>
      <c r="AE265" s="208"/>
      <c r="AF265" s="173"/>
      <c r="AG265" s="153"/>
      <c r="AH265" s="153"/>
      <c r="AI265" s="153"/>
      <c r="AJ265" s="153"/>
      <c r="AK265" s="208"/>
      <c r="AL265" s="173"/>
      <c r="AM265" s="153"/>
      <c r="AN265" s="153"/>
      <c r="AO265" s="153"/>
      <c r="AP265" s="153"/>
      <c r="AQ265" s="208"/>
      <c r="AR265" s="173"/>
      <c r="AS265" s="153"/>
      <c r="AT265" s="153"/>
      <c r="AU265" s="153"/>
      <c r="AV265" s="153"/>
      <c r="AW265" s="208"/>
      <c r="AX265" s="173"/>
      <c r="AY265" s="153"/>
      <c r="AZ265" s="153"/>
      <c r="BA265" s="153"/>
      <c r="BB265" s="153"/>
      <c r="BC265" s="208"/>
      <c r="BD265" s="173"/>
      <c r="BE265" s="153"/>
      <c r="BF265" s="153"/>
      <c r="BG265" s="153"/>
      <c r="BH265" s="153"/>
      <c r="BI265" s="208"/>
    </row>
    <row r="266" spans="1:61" ht="12.75" customHeight="1" x14ac:dyDescent="0.2">
      <c r="A266" s="121" t="s">
        <v>14</v>
      </c>
      <c r="B266" s="172"/>
      <c r="C266" s="152"/>
      <c r="D266" s="152"/>
      <c r="E266" s="152"/>
      <c r="F266" s="152"/>
      <c r="G266" s="208"/>
      <c r="H266" s="152"/>
      <c r="I266" s="152"/>
      <c r="J266" s="152"/>
      <c r="K266" s="152"/>
      <c r="L266" s="152"/>
      <c r="M266" s="208"/>
      <c r="N266" s="172"/>
      <c r="O266" s="152"/>
      <c r="P266" s="152"/>
      <c r="Q266" s="152"/>
      <c r="R266" s="152"/>
      <c r="S266" s="208"/>
      <c r="T266" s="172"/>
      <c r="U266" s="152"/>
      <c r="V266" s="152"/>
      <c r="W266" s="152"/>
      <c r="X266" s="152"/>
      <c r="Y266" s="208"/>
      <c r="Z266" s="172"/>
      <c r="AA266" s="152"/>
      <c r="AB266" s="152"/>
      <c r="AC266" s="152"/>
      <c r="AD266" s="152"/>
      <c r="AE266" s="208"/>
      <c r="AF266" s="172"/>
      <c r="AG266" s="152"/>
      <c r="AH266" s="152"/>
      <c r="AI266" s="152"/>
      <c r="AJ266" s="152"/>
      <c r="AK266" s="208"/>
      <c r="AL266" s="172"/>
      <c r="AM266" s="152"/>
      <c r="AN266" s="152"/>
      <c r="AO266" s="152"/>
      <c r="AP266" s="152"/>
      <c r="AQ266" s="208"/>
      <c r="AR266" s="172"/>
      <c r="AS266" s="152"/>
      <c r="AT266" s="152"/>
      <c r="AU266" s="152"/>
      <c r="AV266" s="152"/>
      <c r="AW266" s="208"/>
      <c r="AX266" s="172"/>
      <c r="AY266" s="152"/>
      <c r="AZ266" s="152"/>
      <c r="BA266" s="152"/>
      <c r="BB266" s="152"/>
      <c r="BC266" s="208"/>
      <c r="BD266" s="172"/>
      <c r="BE266" s="152"/>
      <c r="BF266" s="152"/>
      <c r="BG266" s="152"/>
      <c r="BH266" s="152"/>
      <c r="BI266" s="208"/>
    </row>
    <row r="267" spans="1:61" ht="12.75" customHeight="1" x14ac:dyDescent="0.2">
      <c r="A267" s="121" t="s">
        <v>15</v>
      </c>
      <c r="B267" s="172"/>
      <c r="C267" s="152"/>
      <c r="D267" s="152"/>
      <c r="E267" s="152"/>
      <c r="F267" s="152"/>
      <c r="G267" s="208"/>
      <c r="H267" s="152"/>
      <c r="I267" s="152"/>
      <c r="J267" s="152"/>
      <c r="K267" s="152"/>
      <c r="L267" s="152"/>
      <c r="M267" s="208"/>
      <c r="N267" s="172"/>
      <c r="O267" s="152"/>
      <c r="P267" s="152"/>
      <c r="Q267" s="152"/>
      <c r="R267" s="152"/>
      <c r="S267" s="208"/>
      <c r="T267" s="172"/>
      <c r="U267" s="152"/>
      <c r="V267" s="152"/>
      <c r="W267" s="152"/>
      <c r="X267" s="152"/>
      <c r="Y267" s="208"/>
      <c r="Z267" s="172"/>
      <c r="AA267" s="152"/>
      <c r="AB267" s="152"/>
      <c r="AC267" s="152"/>
      <c r="AD267" s="152"/>
      <c r="AE267" s="208"/>
      <c r="AF267" s="172"/>
      <c r="AG267" s="152"/>
      <c r="AH267" s="152"/>
      <c r="AI267" s="152"/>
      <c r="AJ267" s="152"/>
      <c r="AK267" s="208"/>
      <c r="AL267" s="172"/>
      <c r="AM267" s="152"/>
      <c r="AN267" s="152"/>
      <c r="AO267" s="152"/>
      <c r="AP267" s="152"/>
      <c r="AQ267" s="208"/>
      <c r="AR267" s="172"/>
      <c r="AS267" s="152"/>
      <c r="AT267" s="152"/>
      <c r="AU267" s="152"/>
      <c r="AV267" s="152"/>
      <c r="AW267" s="208"/>
      <c r="AX267" s="172"/>
      <c r="AY267" s="152"/>
      <c r="AZ267" s="152"/>
      <c r="BA267" s="152"/>
      <c r="BB267" s="152"/>
      <c r="BC267" s="208"/>
      <c r="BD267" s="172"/>
      <c r="BE267" s="152"/>
      <c r="BF267" s="152"/>
      <c r="BG267" s="152"/>
      <c r="BH267" s="152"/>
      <c r="BI267" s="208"/>
    </row>
    <row r="268" spans="1:61" ht="12.75" customHeight="1" x14ac:dyDescent="0.2">
      <c r="A268" s="122" t="s">
        <v>16</v>
      </c>
      <c r="B268" s="173"/>
      <c r="C268" s="153"/>
      <c r="D268" s="153"/>
      <c r="E268" s="153"/>
      <c r="F268" s="153"/>
      <c r="G268" s="208"/>
      <c r="H268" s="153"/>
      <c r="I268" s="153"/>
      <c r="J268" s="153"/>
      <c r="K268" s="153"/>
      <c r="L268" s="153"/>
      <c r="M268" s="208"/>
      <c r="N268" s="173"/>
      <c r="O268" s="153"/>
      <c r="P268" s="153"/>
      <c r="Q268" s="153"/>
      <c r="R268" s="153"/>
      <c r="S268" s="208"/>
      <c r="T268" s="173"/>
      <c r="U268" s="153"/>
      <c r="V268" s="153"/>
      <c r="W268" s="153"/>
      <c r="X268" s="153"/>
      <c r="Y268" s="208"/>
      <c r="Z268" s="173"/>
      <c r="AA268" s="153"/>
      <c r="AB268" s="153"/>
      <c r="AC268" s="153"/>
      <c r="AD268" s="153"/>
      <c r="AE268" s="208"/>
      <c r="AF268" s="173"/>
      <c r="AG268" s="153"/>
      <c r="AH268" s="153"/>
      <c r="AI268" s="153"/>
      <c r="AJ268" s="153"/>
      <c r="AK268" s="208"/>
      <c r="AL268" s="173"/>
      <c r="AM268" s="153"/>
      <c r="AN268" s="153"/>
      <c r="AO268" s="153"/>
      <c r="AP268" s="153"/>
      <c r="AQ268" s="208"/>
      <c r="AR268" s="173"/>
      <c r="AS268" s="153"/>
      <c r="AT268" s="153"/>
      <c r="AU268" s="153"/>
      <c r="AV268" s="153"/>
      <c r="AW268" s="208"/>
      <c r="AX268" s="173"/>
      <c r="AY268" s="153"/>
      <c r="AZ268" s="153"/>
      <c r="BA268" s="153"/>
      <c r="BB268" s="153"/>
      <c r="BC268" s="208"/>
      <c r="BD268" s="173"/>
      <c r="BE268" s="153"/>
      <c r="BF268" s="153"/>
      <c r="BG268" s="153"/>
      <c r="BH268" s="153"/>
      <c r="BI268" s="208"/>
    </row>
    <row r="269" spans="1:61" ht="12.75" customHeight="1" x14ac:dyDescent="0.2">
      <c r="A269" s="121" t="s">
        <v>17</v>
      </c>
      <c r="B269" s="172"/>
      <c r="C269" s="152"/>
      <c r="D269" s="152"/>
      <c r="E269" s="152"/>
      <c r="F269" s="152"/>
      <c r="G269" s="208"/>
      <c r="H269" s="152"/>
      <c r="I269" s="152"/>
      <c r="J269" s="152"/>
      <c r="K269" s="152"/>
      <c r="L269" s="152"/>
      <c r="M269" s="208"/>
      <c r="N269" s="172"/>
      <c r="O269" s="152"/>
      <c r="P269" s="152"/>
      <c r="Q269" s="152"/>
      <c r="R269" s="152"/>
      <c r="S269" s="208"/>
      <c r="T269" s="172"/>
      <c r="U269" s="152"/>
      <c r="V269" s="152"/>
      <c r="W269" s="152"/>
      <c r="X269" s="152"/>
      <c r="Y269" s="208"/>
      <c r="Z269" s="172"/>
      <c r="AA269" s="152"/>
      <c r="AB269" s="152"/>
      <c r="AC269" s="152"/>
      <c r="AD269" s="152"/>
      <c r="AE269" s="208"/>
      <c r="AF269" s="172"/>
      <c r="AG269" s="152"/>
      <c r="AH269" s="152"/>
      <c r="AI269" s="152"/>
      <c r="AJ269" s="152"/>
      <c r="AK269" s="208"/>
      <c r="AL269" s="172"/>
      <c r="AM269" s="152"/>
      <c r="AN269" s="152"/>
      <c r="AO269" s="152"/>
      <c r="AP269" s="152"/>
      <c r="AQ269" s="208"/>
      <c r="AR269" s="172"/>
      <c r="AS269" s="152"/>
      <c r="AT269" s="152"/>
      <c r="AU269" s="152"/>
      <c r="AV269" s="152"/>
      <c r="AW269" s="208"/>
      <c r="AX269" s="172"/>
      <c r="AY269" s="152"/>
      <c r="AZ269" s="152"/>
      <c r="BA269" s="152"/>
      <c r="BB269" s="152"/>
      <c r="BC269" s="208"/>
      <c r="BD269" s="172"/>
      <c r="BE269" s="152"/>
      <c r="BF269" s="152"/>
      <c r="BG269" s="152"/>
      <c r="BH269" s="152"/>
      <c r="BI269" s="208"/>
    </row>
    <row r="270" spans="1:61" ht="12.75" customHeight="1" x14ac:dyDescent="0.2">
      <c r="A270" s="122" t="s">
        <v>18</v>
      </c>
      <c r="B270" s="173"/>
      <c r="C270" s="153"/>
      <c r="D270" s="153"/>
      <c r="E270" s="153"/>
      <c r="F270" s="153"/>
      <c r="G270" s="208"/>
      <c r="H270" s="153"/>
      <c r="I270" s="153"/>
      <c r="J270" s="153"/>
      <c r="K270" s="153"/>
      <c r="L270" s="153"/>
      <c r="M270" s="208"/>
      <c r="N270" s="173"/>
      <c r="O270" s="153"/>
      <c r="P270" s="153"/>
      <c r="Q270" s="153"/>
      <c r="R270" s="153"/>
      <c r="S270" s="208"/>
      <c r="T270" s="173"/>
      <c r="U270" s="153"/>
      <c r="V270" s="153"/>
      <c r="W270" s="153"/>
      <c r="X270" s="153"/>
      <c r="Y270" s="208"/>
      <c r="Z270" s="173"/>
      <c r="AA270" s="153"/>
      <c r="AB270" s="153"/>
      <c r="AC270" s="153"/>
      <c r="AD270" s="153"/>
      <c r="AE270" s="208"/>
      <c r="AF270" s="173"/>
      <c r="AG270" s="153"/>
      <c r="AH270" s="153"/>
      <c r="AI270" s="153"/>
      <c r="AJ270" s="153"/>
      <c r="AK270" s="208"/>
      <c r="AL270" s="173"/>
      <c r="AM270" s="153"/>
      <c r="AN270" s="153"/>
      <c r="AO270" s="153"/>
      <c r="AP270" s="153"/>
      <c r="AQ270" s="208"/>
      <c r="AR270" s="173"/>
      <c r="AS270" s="153"/>
      <c r="AT270" s="153"/>
      <c r="AU270" s="153"/>
      <c r="AV270" s="153"/>
      <c r="AW270" s="208"/>
      <c r="AX270" s="173"/>
      <c r="AY270" s="153"/>
      <c r="AZ270" s="153"/>
      <c r="BA270" s="153"/>
      <c r="BB270" s="153"/>
      <c r="BC270" s="208"/>
      <c r="BD270" s="173"/>
      <c r="BE270" s="153"/>
      <c r="BF270" s="153"/>
      <c r="BG270" s="153"/>
      <c r="BH270" s="153"/>
      <c r="BI270" s="208"/>
    </row>
    <row r="271" spans="1:61" ht="12.75" customHeight="1" x14ac:dyDescent="0.2">
      <c r="A271" s="121" t="s">
        <v>19</v>
      </c>
      <c r="B271" s="172"/>
      <c r="C271" s="152"/>
      <c r="D271" s="152"/>
      <c r="E271" s="152"/>
      <c r="F271" s="152"/>
      <c r="G271" s="208"/>
      <c r="H271" s="152"/>
      <c r="I271" s="152"/>
      <c r="J271" s="152"/>
      <c r="K271" s="152"/>
      <c r="L271" s="152"/>
      <c r="M271" s="208"/>
      <c r="N271" s="172"/>
      <c r="O271" s="152"/>
      <c r="P271" s="152"/>
      <c r="Q271" s="152"/>
      <c r="R271" s="152"/>
      <c r="S271" s="208"/>
      <c r="T271" s="172"/>
      <c r="U271" s="152"/>
      <c r="V271" s="152"/>
      <c r="W271" s="152"/>
      <c r="X271" s="152"/>
      <c r="Y271" s="208"/>
      <c r="Z271" s="172"/>
      <c r="AA271" s="152"/>
      <c r="AB271" s="152"/>
      <c r="AC271" s="152"/>
      <c r="AD271" s="152"/>
      <c r="AE271" s="208"/>
      <c r="AF271" s="172"/>
      <c r="AG271" s="152"/>
      <c r="AH271" s="152"/>
      <c r="AI271" s="152"/>
      <c r="AJ271" s="152"/>
      <c r="AK271" s="208"/>
      <c r="AL271" s="172"/>
      <c r="AM271" s="152"/>
      <c r="AN271" s="152"/>
      <c r="AO271" s="152"/>
      <c r="AP271" s="152"/>
      <c r="AQ271" s="208"/>
      <c r="AR271" s="172"/>
      <c r="AS271" s="152"/>
      <c r="AT271" s="152"/>
      <c r="AU271" s="152"/>
      <c r="AV271" s="152"/>
      <c r="AW271" s="208"/>
      <c r="AX271" s="172"/>
      <c r="AY271" s="152"/>
      <c r="AZ271" s="152"/>
      <c r="BA271" s="152"/>
      <c r="BB271" s="152"/>
      <c r="BC271" s="208"/>
      <c r="BD271" s="172"/>
      <c r="BE271" s="152"/>
      <c r="BF271" s="152"/>
      <c r="BG271" s="152"/>
      <c r="BH271" s="152"/>
      <c r="BI271" s="208"/>
    </row>
    <row r="272" spans="1:61" ht="12.75" customHeight="1" x14ac:dyDescent="0.2">
      <c r="A272" s="122" t="s">
        <v>20</v>
      </c>
      <c r="B272" s="173"/>
      <c r="C272" s="153"/>
      <c r="D272" s="153"/>
      <c r="E272" s="153"/>
      <c r="F272" s="153"/>
      <c r="G272" s="208"/>
      <c r="H272" s="153"/>
      <c r="I272" s="153"/>
      <c r="J272" s="153"/>
      <c r="K272" s="153"/>
      <c r="L272" s="153"/>
      <c r="M272" s="208"/>
      <c r="N272" s="173"/>
      <c r="O272" s="153"/>
      <c r="P272" s="153"/>
      <c r="Q272" s="153"/>
      <c r="R272" s="153"/>
      <c r="S272" s="208"/>
      <c r="T272" s="173"/>
      <c r="U272" s="153"/>
      <c r="V272" s="153"/>
      <c r="W272" s="153"/>
      <c r="X272" s="153"/>
      <c r="Y272" s="208"/>
      <c r="Z272" s="173"/>
      <c r="AA272" s="153"/>
      <c r="AB272" s="153"/>
      <c r="AC272" s="153"/>
      <c r="AD272" s="153"/>
      <c r="AE272" s="208"/>
      <c r="AF272" s="173"/>
      <c r="AG272" s="153"/>
      <c r="AH272" s="153"/>
      <c r="AI272" s="153"/>
      <c r="AJ272" s="153"/>
      <c r="AK272" s="208"/>
      <c r="AL272" s="173"/>
      <c r="AM272" s="153"/>
      <c r="AN272" s="153"/>
      <c r="AO272" s="153"/>
      <c r="AP272" s="153"/>
      <c r="AQ272" s="208"/>
      <c r="AR272" s="173"/>
      <c r="AS272" s="153"/>
      <c r="AT272" s="153"/>
      <c r="AU272" s="153"/>
      <c r="AV272" s="153"/>
      <c r="AW272" s="208"/>
      <c r="AX272" s="173"/>
      <c r="AY272" s="153"/>
      <c r="AZ272" s="153"/>
      <c r="BA272" s="153"/>
      <c r="BB272" s="153"/>
      <c r="BC272" s="208"/>
      <c r="BD272" s="173"/>
      <c r="BE272" s="153"/>
      <c r="BF272" s="153"/>
      <c r="BG272" s="153"/>
      <c r="BH272" s="153"/>
      <c r="BI272" s="208"/>
    </row>
    <row r="273" spans="1:61" ht="12.75" customHeight="1" x14ac:dyDescent="0.2">
      <c r="A273" s="121" t="s">
        <v>21</v>
      </c>
      <c r="B273" s="172"/>
      <c r="C273" s="152"/>
      <c r="D273" s="152"/>
      <c r="E273" s="152"/>
      <c r="F273" s="152"/>
      <c r="G273" s="208"/>
      <c r="H273" s="152"/>
      <c r="I273" s="152"/>
      <c r="J273" s="152"/>
      <c r="K273" s="152"/>
      <c r="L273" s="152"/>
      <c r="M273" s="208"/>
      <c r="N273" s="172"/>
      <c r="O273" s="152"/>
      <c r="P273" s="152"/>
      <c r="Q273" s="152"/>
      <c r="R273" s="152"/>
      <c r="S273" s="208"/>
      <c r="T273" s="172"/>
      <c r="U273" s="152"/>
      <c r="V273" s="152"/>
      <c r="W273" s="152"/>
      <c r="X273" s="152"/>
      <c r="Y273" s="208"/>
      <c r="Z273" s="172"/>
      <c r="AA273" s="152"/>
      <c r="AB273" s="152"/>
      <c r="AC273" s="152"/>
      <c r="AD273" s="152"/>
      <c r="AE273" s="208"/>
      <c r="AF273" s="172"/>
      <c r="AG273" s="152"/>
      <c r="AH273" s="152"/>
      <c r="AI273" s="152"/>
      <c r="AJ273" s="152"/>
      <c r="AK273" s="208"/>
      <c r="AL273" s="172"/>
      <c r="AM273" s="152"/>
      <c r="AN273" s="152"/>
      <c r="AO273" s="152"/>
      <c r="AP273" s="152"/>
      <c r="AQ273" s="208"/>
      <c r="AR273" s="172"/>
      <c r="AS273" s="152"/>
      <c r="AT273" s="152"/>
      <c r="AU273" s="152"/>
      <c r="AV273" s="152"/>
      <c r="AW273" s="208"/>
      <c r="AX273" s="172"/>
      <c r="AY273" s="152"/>
      <c r="AZ273" s="152"/>
      <c r="BA273" s="152"/>
      <c r="BB273" s="152"/>
      <c r="BC273" s="208"/>
      <c r="BD273" s="172"/>
      <c r="BE273" s="152"/>
      <c r="BF273" s="152"/>
      <c r="BG273" s="152"/>
      <c r="BH273" s="152"/>
      <c r="BI273" s="208"/>
    </row>
    <row r="274" spans="1:61" ht="12.75" customHeight="1" x14ac:dyDescent="0.2">
      <c r="A274" s="121" t="s">
        <v>36</v>
      </c>
      <c r="B274" s="172"/>
      <c r="C274" s="152"/>
      <c r="D274" s="152"/>
      <c r="E274" s="152"/>
      <c r="F274" s="152"/>
      <c r="G274" s="208"/>
      <c r="H274" s="152"/>
      <c r="I274" s="152"/>
      <c r="J274" s="152"/>
      <c r="K274" s="152"/>
      <c r="L274" s="152"/>
      <c r="M274" s="208"/>
      <c r="N274" s="172"/>
      <c r="O274" s="152"/>
      <c r="P274" s="152"/>
      <c r="Q274" s="152"/>
      <c r="R274" s="152"/>
      <c r="S274" s="208"/>
      <c r="T274" s="172"/>
      <c r="U274" s="152"/>
      <c r="V274" s="152"/>
      <c r="W274" s="152"/>
      <c r="X274" s="152"/>
      <c r="Y274" s="208"/>
      <c r="Z274" s="172"/>
      <c r="AA274" s="152"/>
      <c r="AB274" s="152"/>
      <c r="AC274" s="152"/>
      <c r="AD274" s="152"/>
      <c r="AE274" s="208"/>
      <c r="AF274" s="172"/>
      <c r="AG274" s="152"/>
      <c r="AH274" s="152"/>
      <c r="AI274" s="152"/>
      <c r="AJ274" s="152"/>
      <c r="AK274" s="208"/>
      <c r="AL274" s="172"/>
      <c r="AM274" s="152"/>
      <c r="AN274" s="152"/>
      <c r="AO274" s="152"/>
      <c r="AP274" s="152"/>
      <c r="AQ274" s="208"/>
      <c r="AR274" s="172"/>
      <c r="AS274" s="152"/>
      <c r="AT274" s="152"/>
      <c r="AU274" s="152"/>
      <c r="AV274" s="152"/>
      <c r="AW274" s="208"/>
      <c r="AX274" s="172"/>
      <c r="AY274" s="152"/>
      <c r="AZ274" s="152"/>
      <c r="BA274" s="152"/>
      <c r="BB274" s="152"/>
      <c r="BC274" s="208"/>
      <c r="BD274" s="172"/>
      <c r="BE274" s="152"/>
      <c r="BF274" s="152"/>
      <c r="BG274" s="152"/>
      <c r="BH274" s="152"/>
      <c r="BI274" s="208"/>
    </row>
    <row r="275" spans="1:61" ht="12.75" customHeight="1" x14ac:dyDescent="0.2">
      <c r="A275" s="121" t="s">
        <v>83</v>
      </c>
      <c r="B275" s="172"/>
      <c r="C275" s="152"/>
      <c r="D275" s="152"/>
      <c r="E275" s="152"/>
      <c r="F275" s="152"/>
      <c r="G275" s="208"/>
      <c r="H275" s="152"/>
      <c r="I275" s="152"/>
      <c r="J275" s="152"/>
      <c r="K275" s="152"/>
      <c r="L275" s="152"/>
      <c r="M275" s="208"/>
      <c r="N275" s="172"/>
      <c r="O275" s="152"/>
      <c r="P275" s="152"/>
      <c r="Q275" s="152"/>
      <c r="R275" s="152"/>
      <c r="S275" s="208"/>
      <c r="T275" s="172"/>
      <c r="U275" s="152"/>
      <c r="V275" s="152"/>
      <c r="W275" s="152"/>
      <c r="X275" s="152"/>
      <c r="Y275" s="208"/>
      <c r="Z275" s="172"/>
      <c r="AA275" s="152"/>
      <c r="AB275" s="152"/>
      <c r="AC275" s="152"/>
      <c r="AD275" s="152"/>
      <c r="AE275" s="208"/>
      <c r="AF275" s="172"/>
      <c r="AG275" s="152"/>
      <c r="AH275" s="152"/>
      <c r="AI275" s="152"/>
      <c r="AJ275" s="152"/>
      <c r="AK275" s="208"/>
      <c r="AL275" s="172"/>
      <c r="AM275" s="152"/>
      <c r="AN275" s="152"/>
      <c r="AO275" s="152"/>
      <c r="AP275" s="152"/>
      <c r="AQ275" s="208"/>
      <c r="AR275" s="172"/>
      <c r="AS275" s="152"/>
      <c r="AT275" s="152"/>
      <c r="AU275" s="152"/>
      <c r="AV275" s="152"/>
      <c r="AW275" s="208"/>
      <c r="AX275" s="172"/>
      <c r="AY275" s="152"/>
      <c r="AZ275" s="152"/>
      <c r="BA275" s="152"/>
      <c r="BB275" s="152"/>
      <c r="BC275" s="208"/>
      <c r="BD275" s="172"/>
      <c r="BE275" s="152"/>
      <c r="BF275" s="152"/>
      <c r="BG275" s="152"/>
      <c r="BH275" s="152"/>
      <c r="BI275" s="208"/>
    </row>
    <row r="276" spans="1:61" ht="12.75" customHeight="1" x14ac:dyDescent="0.2">
      <c r="A276" s="122" t="s">
        <v>39</v>
      </c>
      <c r="B276" s="173"/>
      <c r="C276" s="153"/>
      <c r="D276" s="153"/>
      <c r="E276" s="153"/>
      <c r="F276" s="153"/>
      <c r="G276" s="208"/>
      <c r="H276" s="153"/>
      <c r="I276" s="153"/>
      <c r="J276" s="153"/>
      <c r="K276" s="153"/>
      <c r="L276" s="153"/>
      <c r="M276" s="208"/>
      <c r="N276" s="173"/>
      <c r="O276" s="153"/>
      <c r="P276" s="153"/>
      <c r="Q276" s="153"/>
      <c r="R276" s="153"/>
      <c r="S276" s="208"/>
      <c r="T276" s="173"/>
      <c r="U276" s="153"/>
      <c r="V276" s="153"/>
      <c r="W276" s="153"/>
      <c r="X276" s="153"/>
      <c r="Y276" s="208"/>
      <c r="Z276" s="173"/>
      <c r="AA276" s="153"/>
      <c r="AB276" s="153"/>
      <c r="AC276" s="153"/>
      <c r="AD276" s="153"/>
      <c r="AE276" s="208"/>
      <c r="AF276" s="173"/>
      <c r="AG276" s="153"/>
      <c r="AH276" s="153"/>
      <c r="AI276" s="153"/>
      <c r="AJ276" s="153"/>
      <c r="AK276" s="208"/>
      <c r="AL276" s="173"/>
      <c r="AM276" s="153"/>
      <c r="AN276" s="153"/>
      <c r="AO276" s="153"/>
      <c r="AP276" s="153"/>
      <c r="AQ276" s="208"/>
      <c r="AR276" s="173"/>
      <c r="AS276" s="153"/>
      <c r="AT276" s="153"/>
      <c r="AU276" s="153"/>
      <c r="AV276" s="153"/>
      <c r="AW276" s="208"/>
      <c r="AX276" s="173"/>
      <c r="AY276" s="153"/>
      <c r="AZ276" s="153"/>
      <c r="BA276" s="153"/>
      <c r="BB276" s="153"/>
      <c r="BC276" s="208"/>
      <c r="BD276" s="173"/>
      <c r="BE276" s="153"/>
      <c r="BF276" s="153"/>
      <c r="BG276" s="153"/>
      <c r="BH276" s="153"/>
      <c r="BI276" s="208"/>
    </row>
    <row r="277" spans="1:61" ht="12.75" customHeight="1" x14ac:dyDescent="0.2">
      <c r="A277" s="121" t="s">
        <v>37</v>
      </c>
      <c r="B277" s="172"/>
      <c r="C277" s="152"/>
      <c r="D277" s="152"/>
      <c r="E277" s="152"/>
      <c r="F277" s="152"/>
      <c r="G277" s="208"/>
      <c r="H277" s="152"/>
      <c r="I277" s="152"/>
      <c r="J277" s="152"/>
      <c r="K277" s="152"/>
      <c r="L277" s="152"/>
      <c r="M277" s="208"/>
      <c r="N277" s="172"/>
      <c r="O277" s="152"/>
      <c r="P277" s="152"/>
      <c r="Q277" s="152"/>
      <c r="R277" s="152"/>
      <c r="S277" s="208"/>
      <c r="T277" s="172"/>
      <c r="U277" s="152"/>
      <c r="V277" s="152"/>
      <c r="W277" s="152"/>
      <c r="X277" s="152"/>
      <c r="Y277" s="208"/>
      <c r="Z277" s="172"/>
      <c r="AA277" s="152"/>
      <c r="AB277" s="152"/>
      <c r="AC277" s="152"/>
      <c r="AD277" s="152"/>
      <c r="AE277" s="208"/>
      <c r="AF277" s="172"/>
      <c r="AG277" s="152"/>
      <c r="AH277" s="152"/>
      <c r="AI277" s="152"/>
      <c r="AJ277" s="152"/>
      <c r="AK277" s="208"/>
      <c r="AL277" s="172"/>
      <c r="AM277" s="152"/>
      <c r="AN277" s="152"/>
      <c r="AO277" s="152"/>
      <c r="AP277" s="152"/>
      <c r="AQ277" s="208"/>
      <c r="AR277" s="172"/>
      <c r="AS277" s="152"/>
      <c r="AT277" s="152"/>
      <c r="AU277" s="152"/>
      <c r="AV277" s="152"/>
      <c r="AW277" s="208"/>
      <c r="AX277" s="172"/>
      <c r="AY277" s="152"/>
      <c r="AZ277" s="152"/>
      <c r="BA277" s="152"/>
      <c r="BB277" s="152"/>
      <c r="BC277" s="208"/>
      <c r="BD277" s="172"/>
      <c r="BE277" s="152"/>
      <c r="BF277" s="152"/>
      <c r="BG277" s="152"/>
      <c r="BH277" s="152"/>
      <c r="BI277" s="208"/>
    </row>
    <row r="278" spans="1:61" ht="12.75" customHeight="1" x14ac:dyDescent="0.2">
      <c r="A278" s="122" t="s">
        <v>40</v>
      </c>
      <c r="B278" s="173"/>
      <c r="C278" s="153"/>
      <c r="D278" s="153"/>
      <c r="E278" s="153"/>
      <c r="F278" s="153"/>
      <c r="G278" s="208"/>
      <c r="H278" s="153"/>
      <c r="I278" s="153"/>
      <c r="J278" s="153"/>
      <c r="K278" s="153"/>
      <c r="L278" s="153"/>
      <c r="M278" s="208"/>
      <c r="N278" s="173"/>
      <c r="O278" s="153"/>
      <c r="P278" s="153"/>
      <c r="Q278" s="153"/>
      <c r="R278" s="153"/>
      <c r="S278" s="208"/>
      <c r="T278" s="173"/>
      <c r="U278" s="153"/>
      <c r="V278" s="153"/>
      <c r="W278" s="153"/>
      <c r="X278" s="153"/>
      <c r="Y278" s="208"/>
      <c r="Z278" s="173"/>
      <c r="AA278" s="153"/>
      <c r="AB278" s="153"/>
      <c r="AC278" s="153"/>
      <c r="AD278" s="153"/>
      <c r="AE278" s="208"/>
      <c r="AF278" s="173"/>
      <c r="AG278" s="153"/>
      <c r="AH278" s="153"/>
      <c r="AI278" s="153"/>
      <c r="AJ278" s="153"/>
      <c r="AK278" s="208"/>
      <c r="AL278" s="173"/>
      <c r="AM278" s="153"/>
      <c r="AN278" s="153"/>
      <c r="AO278" s="153"/>
      <c r="AP278" s="153"/>
      <c r="AQ278" s="208"/>
      <c r="AR278" s="173"/>
      <c r="AS278" s="153"/>
      <c r="AT278" s="153"/>
      <c r="AU278" s="153"/>
      <c r="AV278" s="153"/>
      <c r="AW278" s="208"/>
      <c r="AX278" s="173"/>
      <c r="AY278" s="153"/>
      <c r="AZ278" s="153"/>
      <c r="BA278" s="153"/>
      <c r="BB278" s="153"/>
      <c r="BC278" s="208"/>
      <c r="BD278" s="173"/>
      <c r="BE278" s="153"/>
      <c r="BF278" s="153"/>
      <c r="BG278" s="153"/>
      <c r="BH278" s="153"/>
      <c r="BI278" s="208"/>
    </row>
    <row r="279" spans="1:61" ht="12.75" customHeight="1" x14ac:dyDescent="0.2">
      <c r="A279" s="121" t="s">
        <v>64</v>
      </c>
      <c r="B279" s="172"/>
      <c r="C279" s="152"/>
      <c r="D279" s="152"/>
      <c r="E279" s="152"/>
      <c r="F279" s="152"/>
      <c r="G279" s="208"/>
      <c r="H279" s="152"/>
      <c r="I279" s="152"/>
      <c r="J279" s="152"/>
      <c r="K279" s="152"/>
      <c r="L279" s="152"/>
      <c r="M279" s="208"/>
      <c r="N279" s="172"/>
      <c r="O279" s="152"/>
      <c r="P279" s="152"/>
      <c r="Q279" s="152"/>
      <c r="R279" s="152"/>
      <c r="S279" s="208"/>
      <c r="T279" s="172"/>
      <c r="U279" s="152"/>
      <c r="V279" s="152"/>
      <c r="W279" s="152"/>
      <c r="X279" s="152"/>
      <c r="Y279" s="208"/>
      <c r="Z279" s="172"/>
      <c r="AA279" s="152"/>
      <c r="AB279" s="152"/>
      <c r="AC279" s="152"/>
      <c r="AD279" s="152"/>
      <c r="AE279" s="208"/>
      <c r="AF279" s="172"/>
      <c r="AG279" s="152"/>
      <c r="AH279" s="152"/>
      <c r="AI279" s="152"/>
      <c r="AJ279" s="152"/>
      <c r="AK279" s="208"/>
      <c r="AL279" s="172"/>
      <c r="AM279" s="152"/>
      <c r="AN279" s="152"/>
      <c r="AO279" s="152"/>
      <c r="AP279" s="152"/>
      <c r="AQ279" s="208"/>
      <c r="AR279" s="172"/>
      <c r="AS279" s="152"/>
      <c r="AT279" s="152"/>
      <c r="AU279" s="152"/>
      <c r="AV279" s="152"/>
      <c r="AW279" s="208"/>
      <c r="AX279" s="172"/>
      <c r="AY279" s="152"/>
      <c r="AZ279" s="152"/>
      <c r="BA279" s="152"/>
      <c r="BB279" s="152"/>
      <c r="BC279" s="208"/>
      <c r="BD279" s="172"/>
      <c r="BE279" s="152"/>
      <c r="BF279" s="152"/>
      <c r="BG279" s="152"/>
      <c r="BH279" s="152"/>
      <c r="BI279" s="208"/>
    </row>
    <row r="280" spans="1:61" ht="12.75" customHeight="1" x14ac:dyDescent="0.2">
      <c r="A280" s="199" t="s">
        <v>42</v>
      </c>
      <c r="B280" s="203">
        <v>0</v>
      </c>
      <c r="C280" s="203">
        <v>0</v>
      </c>
      <c r="D280" s="203">
        <v>0</v>
      </c>
      <c r="E280" s="203">
        <v>0</v>
      </c>
      <c r="F280" s="203">
        <v>0</v>
      </c>
      <c r="G280" s="208"/>
      <c r="H280" s="203">
        <v>0</v>
      </c>
      <c r="I280" s="203">
        <v>0</v>
      </c>
      <c r="J280" s="203">
        <v>0</v>
      </c>
      <c r="K280" s="203">
        <v>0</v>
      </c>
      <c r="L280" s="203">
        <v>0</v>
      </c>
      <c r="M280" s="208"/>
      <c r="N280" s="203">
        <v>0</v>
      </c>
      <c r="O280" s="203">
        <v>0</v>
      </c>
      <c r="P280" s="203">
        <v>0</v>
      </c>
      <c r="Q280" s="203">
        <v>0</v>
      </c>
      <c r="R280" s="203">
        <v>0</v>
      </c>
      <c r="S280" s="208"/>
      <c r="T280" s="203">
        <v>0</v>
      </c>
      <c r="U280" s="203">
        <v>0</v>
      </c>
      <c r="V280" s="203">
        <v>0</v>
      </c>
      <c r="W280" s="203">
        <v>0</v>
      </c>
      <c r="X280" s="203">
        <v>0</v>
      </c>
      <c r="Y280" s="208"/>
      <c r="Z280" s="203">
        <v>0</v>
      </c>
      <c r="AA280" s="203">
        <v>0</v>
      </c>
      <c r="AB280" s="203">
        <v>0</v>
      </c>
      <c r="AC280" s="203">
        <v>0</v>
      </c>
      <c r="AD280" s="203">
        <v>0</v>
      </c>
      <c r="AE280" s="208"/>
      <c r="AF280" s="203">
        <v>0</v>
      </c>
      <c r="AG280" s="203">
        <v>0</v>
      </c>
      <c r="AH280" s="203">
        <v>0</v>
      </c>
      <c r="AI280" s="203">
        <v>0</v>
      </c>
      <c r="AJ280" s="203">
        <v>0</v>
      </c>
      <c r="AK280" s="208"/>
      <c r="AL280" s="203">
        <v>0</v>
      </c>
      <c r="AM280" s="203">
        <v>0</v>
      </c>
      <c r="AN280" s="203">
        <v>0</v>
      </c>
      <c r="AO280" s="203">
        <v>0</v>
      </c>
      <c r="AP280" s="203">
        <v>0</v>
      </c>
      <c r="AQ280" s="208"/>
      <c r="AR280" s="203">
        <v>0</v>
      </c>
      <c r="AS280" s="203">
        <v>0</v>
      </c>
      <c r="AT280" s="203">
        <v>0</v>
      </c>
      <c r="AU280" s="203">
        <v>0</v>
      </c>
      <c r="AV280" s="203">
        <v>0</v>
      </c>
      <c r="AW280" s="208"/>
      <c r="AX280" s="203">
        <v>0</v>
      </c>
      <c r="AY280" s="203">
        <v>0</v>
      </c>
      <c r="AZ280" s="203">
        <v>0</v>
      </c>
      <c r="BA280" s="203">
        <v>0</v>
      </c>
      <c r="BB280" s="203">
        <v>0</v>
      </c>
      <c r="BC280" s="208"/>
      <c r="BD280" s="203">
        <v>0</v>
      </c>
      <c r="BE280" s="203">
        <v>0</v>
      </c>
      <c r="BF280" s="203">
        <v>0</v>
      </c>
      <c r="BG280" s="203">
        <v>0</v>
      </c>
      <c r="BH280" s="203">
        <v>0</v>
      </c>
      <c r="BI280" s="208"/>
    </row>
    <row r="281" spans="1:61" ht="12.75" customHeight="1" x14ac:dyDescent="0.2">
      <c r="A281" s="199" t="s">
        <v>33</v>
      </c>
      <c r="B281" s="203">
        <v>0</v>
      </c>
      <c r="C281" s="203">
        <v>0</v>
      </c>
      <c r="D281" s="203">
        <v>0</v>
      </c>
      <c r="E281" s="203">
        <v>0</v>
      </c>
      <c r="F281" s="203">
        <v>0</v>
      </c>
      <c r="G281" s="208"/>
      <c r="H281" s="203">
        <v>0</v>
      </c>
      <c r="I281" s="203">
        <v>0</v>
      </c>
      <c r="J281" s="203">
        <v>0</v>
      </c>
      <c r="K281" s="203">
        <v>0</v>
      </c>
      <c r="L281" s="203">
        <v>0</v>
      </c>
      <c r="M281" s="208"/>
      <c r="N281" s="203">
        <v>0</v>
      </c>
      <c r="O281" s="203">
        <v>0</v>
      </c>
      <c r="P281" s="203">
        <v>0</v>
      </c>
      <c r="Q281" s="203">
        <v>0</v>
      </c>
      <c r="R281" s="203">
        <v>0</v>
      </c>
      <c r="S281" s="208"/>
      <c r="T281" s="203">
        <v>0</v>
      </c>
      <c r="U281" s="203">
        <v>0</v>
      </c>
      <c r="V281" s="203">
        <v>0</v>
      </c>
      <c r="W281" s="203">
        <v>0</v>
      </c>
      <c r="X281" s="203">
        <v>0</v>
      </c>
      <c r="Y281" s="208"/>
      <c r="Z281" s="203">
        <v>0</v>
      </c>
      <c r="AA281" s="203">
        <v>0</v>
      </c>
      <c r="AB281" s="203">
        <v>0</v>
      </c>
      <c r="AC281" s="203">
        <v>0</v>
      </c>
      <c r="AD281" s="203">
        <v>0</v>
      </c>
      <c r="AE281" s="208"/>
      <c r="AF281" s="203">
        <v>0</v>
      </c>
      <c r="AG281" s="203">
        <v>0</v>
      </c>
      <c r="AH281" s="203">
        <v>0</v>
      </c>
      <c r="AI281" s="203">
        <v>0</v>
      </c>
      <c r="AJ281" s="203">
        <v>0</v>
      </c>
      <c r="AK281" s="208"/>
      <c r="AL281" s="203">
        <v>0</v>
      </c>
      <c r="AM281" s="203">
        <v>0</v>
      </c>
      <c r="AN281" s="203">
        <v>0</v>
      </c>
      <c r="AO281" s="203">
        <v>0</v>
      </c>
      <c r="AP281" s="203">
        <v>0</v>
      </c>
      <c r="AQ281" s="208"/>
      <c r="AR281" s="203">
        <v>0</v>
      </c>
      <c r="AS281" s="203">
        <v>0</v>
      </c>
      <c r="AT281" s="203">
        <v>0</v>
      </c>
      <c r="AU281" s="203">
        <v>0</v>
      </c>
      <c r="AV281" s="203">
        <v>0</v>
      </c>
      <c r="AW281" s="208"/>
      <c r="AX281" s="203">
        <v>0</v>
      </c>
      <c r="AY281" s="203">
        <v>0</v>
      </c>
      <c r="AZ281" s="203">
        <v>0</v>
      </c>
      <c r="BA281" s="203">
        <v>0</v>
      </c>
      <c r="BB281" s="203">
        <v>0</v>
      </c>
      <c r="BC281" s="208"/>
      <c r="BD281" s="203">
        <v>0</v>
      </c>
      <c r="BE281" s="203">
        <v>0</v>
      </c>
      <c r="BF281" s="203">
        <v>0</v>
      </c>
      <c r="BG281" s="203">
        <v>0</v>
      </c>
      <c r="BH281" s="203">
        <v>0</v>
      </c>
      <c r="BI281" s="208"/>
    </row>
    <row r="282" spans="1:61" ht="12.75" customHeight="1" x14ac:dyDescent="0.2">
      <c r="A282" s="199" t="s">
        <v>85</v>
      </c>
      <c r="B282" s="203">
        <v>0</v>
      </c>
      <c r="C282" s="203">
        <v>0</v>
      </c>
      <c r="D282" s="203">
        <v>0</v>
      </c>
      <c r="E282" s="203">
        <v>0</v>
      </c>
      <c r="F282" s="203">
        <v>0</v>
      </c>
      <c r="G282" s="208"/>
      <c r="H282" s="203">
        <v>0</v>
      </c>
      <c r="I282" s="203">
        <v>0</v>
      </c>
      <c r="J282" s="203">
        <v>0</v>
      </c>
      <c r="K282" s="203">
        <v>0</v>
      </c>
      <c r="L282" s="203">
        <v>0</v>
      </c>
      <c r="M282" s="208"/>
      <c r="N282" s="203">
        <v>0</v>
      </c>
      <c r="O282" s="203">
        <v>0</v>
      </c>
      <c r="P282" s="203">
        <v>0</v>
      </c>
      <c r="Q282" s="203">
        <v>0</v>
      </c>
      <c r="R282" s="203">
        <v>0</v>
      </c>
      <c r="S282" s="208"/>
      <c r="T282" s="203">
        <v>0</v>
      </c>
      <c r="U282" s="203">
        <v>0</v>
      </c>
      <c r="V282" s="203">
        <v>0</v>
      </c>
      <c r="W282" s="203">
        <v>0</v>
      </c>
      <c r="X282" s="203">
        <v>0</v>
      </c>
      <c r="Y282" s="208"/>
      <c r="Z282" s="203">
        <v>0</v>
      </c>
      <c r="AA282" s="203">
        <v>0</v>
      </c>
      <c r="AB282" s="203">
        <v>0</v>
      </c>
      <c r="AC282" s="203">
        <v>0</v>
      </c>
      <c r="AD282" s="203">
        <v>0</v>
      </c>
      <c r="AE282" s="208"/>
      <c r="AF282" s="203">
        <v>0</v>
      </c>
      <c r="AG282" s="203">
        <v>0</v>
      </c>
      <c r="AH282" s="203">
        <v>0</v>
      </c>
      <c r="AI282" s="203">
        <v>0</v>
      </c>
      <c r="AJ282" s="203">
        <v>0</v>
      </c>
      <c r="AK282" s="208"/>
      <c r="AL282" s="203">
        <v>0</v>
      </c>
      <c r="AM282" s="203">
        <v>0</v>
      </c>
      <c r="AN282" s="203">
        <v>0</v>
      </c>
      <c r="AO282" s="203">
        <v>0</v>
      </c>
      <c r="AP282" s="203">
        <v>0</v>
      </c>
      <c r="AQ282" s="208"/>
      <c r="AR282" s="203">
        <v>0</v>
      </c>
      <c r="AS282" s="203">
        <v>0</v>
      </c>
      <c r="AT282" s="203">
        <v>0</v>
      </c>
      <c r="AU282" s="203">
        <v>0</v>
      </c>
      <c r="AV282" s="203">
        <v>0</v>
      </c>
      <c r="AW282" s="208"/>
      <c r="AX282" s="203">
        <v>0</v>
      </c>
      <c r="AY282" s="203">
        <v>0</v>
      </c>
      <c r="AZ282" s="203">
        <v>0</v>
      </c>
      <c r="BA282" s="203">
        <v>0</v>
      </c>
      <c r="BB282" s="203">
        <v>0</v>
      </c>
      <c r="BC282" s="208"/>
      <c r="BD282" s="203">
        <v>0</v>
      </c>
      <c r="BE282" s="203">
        <v>0</v>
      </c>
      <c r="BF282" s="203">
        <v>0</v>
      </c>
      <c r="BG282" s="203">
        <v>0</v>
      </c>
      <c r="BH282" s="203">
        <v>0</v>
      </c>
      <c r="BI282" s="208"/>
    </row>
    <row r="283" spans="1:61" ht="12.75" customHeight="1" x14ac:dyDescent="0.2">
      <c r="A283" s="200" t="s">
        <v>44</v>
      </c>
      <c r="B283" s="203">
        <v>0</v>
      </c>
      <c r="C283" s="203">
        <v>0</v>
      </c>
      <c r="D283" s="203">
        <v>0</v>
      </c>
      <c r="E283" s="203">
        <v>0</v>
      </c>
      <c r="F283" s="203">
        <v>0</v>
      </c>
      <c r="G283" s="208"/>
      <c r="H283" s="203">
        <v>0</v>
      </c>
      <c r="I283" s="203">
        <v>0</v>
      </c>
      <c r="J283" s="203">
        <v>0</v>
      </c>
      <c r="K283" s="203">
        <v>0</v>
      </c>
      <c r="L283" s="203">
        <v>0</v>
      </c>
      <c r="M283" s="208"/>
      <c r="N283" s="203">
        <v>0</v>
      </c>
      <c r="O283" s="203">
        <v>0</v>
      </c>
      <c r="P283" s="203">
        <v>0</v>
      </c>
      <c r="Q283" s="203">
        <v>0</v>
      </c>
      <c r="R283" s="203">
        <v>0</v>
      </c>
      <c r="S283" s="208"/>
      <c r="T283" s="203">
        <v>0</v>
      </c>
      <c r="U283" s="203">
        <v>0</v>
      </c>
      <c r="V283" s="203">
        <v>0</v>
      </c>
      <c r="W283" s="203">
        <v>0</v>
      </c>
      <c r="X283" s="203">
        <v>0</v>
      </c>
      <c r="Y283" s="208"/>
      <c r="Z283" s="203">
        <v>0</v>
      </c>
      <c r="AA283" s="203">
        <v>0</v>
      </c>
      <c r="AB283" s="203">
        <v>0</v>
      </c>
      <c r="AC283" s="203">
        <v>0</v>
      </c>
      <c r="AD283" s="203">
        <v>0</v>
      </c>
      <c r="AE283" s="208"/>
      <c r="AF283" s="203">
        <v>0</v>
      </c>
      <c r="AG283" s="203">
        <v>0</v>
      </c>
      <c r="AH283" s="203">
        <v>0</v>
      </c>
      <c r="AI283" s="203">
        <v>0</v>
      </c>
      <c r="AJ283" s="203">
        <v>0</v>
      </c>
      <c r="AK283" s="208"/>
      <c r="AL283" s="203">
        <v>0</v>
      </c>
      <c r="AM283" s="203">
        <v>0</v>
      </c>
      <c r="AN283" s="203">
        <v>0</v>
      </c>
      <c r="AO283" s="203">
        <v>0</v>
      </c>
      <c r="AP283" s="203">
        <v>0</v>
      </c>
      <c r="AQ283" s="208"/>
      <c r="AR283" s="203">
        <v>0</v>
      </c>
      <c r="AS283" s="203">
        <v>0</v>
      </c>
      <c r="AT283" s="203">
        <v>0</v>
      </c>
      <c r="AU283" s="203">
        <v>0</v>
      </c>
      <c r="AV283" s="203">
        <v>0</v>
      </c>
      <c r="AW283" s="208"/>
      <c r="AX283" s="203">
        <v>0</v>
      </c>
      <c r="AY283" s="203">
        <v>0</v>
      </c>
      <c r="AZ283" s="203">
        <v>0</v>
      </c>
      <c r="BA283" s="203">
        <v>0</v>
      </c>
      <c r="BB283" s="203">
        <v>0</v>
      </c>
      <c r="BC283" s="208"/>
      <c r="BD283" s="203">
        <v>0</v>
      </c>
      <c r="BE283" s="203">
        <v>0</v>
      </c>
      <c r="BF283" s="203">
        <v>0</v>
      </c>
      <c r="BG283" s="203">
        <v>0</v>
      </c>
      <c r="BH283" s="203">
        <v>0</v>
      </c>
      <c r="BI283" s="208"/>
    </row>
    <row r="284" spans="1:61" ht="12.75" customHeight="1" x14ac:dyDescent="0.2">
      <c r="A284" s="200" t="s">
        <v>43</v>
      </c>
      <c r="B284" s="203">
        <v>0</v>
      </c>
      <c r="C284" s="203">
        <v>0</v>
      </c>
      <c r="D284" s="203">
        <v>0</v>
      </c>
      <c r="E284" s="203">
        <v>0</v>
      </c>
      <c r="F284" s="203">
        <v>0</v>
      </c>
      <c r="G284" s="208"/>
      <c r="H284" s="203">
        <v>0</v>
      </c>
      <c r="I284" s="203">
        <v>0</v>
      </c>
      <c r="J284" s="203">
        <v>0</v>
      </c>
      <c r="K284" s="203">
        <v>0</v>
      </c>
      <c r="L284" s="203">
        <v>0</v>
      </c>
      <c r="M284" s="208"/>
      <c r="N284" s="203">
        <v>0</v>
      </c>
      <c r="O284" s="203">
        <v>0</v>
      </c>
      <c r="P284" s="203">
        <v>0</v>
      </c>
      <c r="Q284" s="203">
        <v>0</v>
      </c>
      <c r="R284" s="203">
        <v>0</v>
      </c>
      <c r="S284" s="208"/>
      <c r="T284" s="203">
        <v>0</v>
      </c>
      <c r="U284" s="203">
        <v>0</v>
      </c>
      <c r="V284" s="203">
        <v>0</v>
      </c>
      <c r="W284" s="203">
        <v>0</v>
      </c>
      <c r="X284" s="203">
        <v>0</v>
      </c>
      <c r="Y284" s="208"/>
      <c r="Z284" s="203">
        <v>0</v>
      </c>
      <c r="AA284" s="203">
        <v>0</v>
      </c>
      <c r="AB284" s="203">
        <v>0</v>
      </c>
      <c r="AC284" s="203">
        <v>0</v>
      </c>
      <c r="AD284" s="203">
        <v>0</v>
      </c>
      <c r="AE284" s="208"/>
      <c r="AF284" s="203">
        <v>0</v>
      </c>
      <c r="AG284" s="203">
        <v>0</v>
      </c>
      <c r="AH284" s="203">
        <v>0</v>
      </c>
      <c r="AI284" s="203">
        <v>0</v>
      </c>
      <c r="AJ284" s="203">
        <v>0</v>
      </c>
      <c r="AK284" s="208"/>
      <c r="AL284" s="203">
        <v>0</v>
      </c>
      <c r="AM284" s="203">
        <v>0</v>
      </c>
      <c r="AN284" s="203">
        <v>0</v>
      </c>
      <c r="AO284" s="203">
        <v>0</v>
      </c>
      <c r="AP284" s="203">
        <v>0</v>
      </c>
      <c r="AQ284" s="208"/>
      <c r="AR284" s="203">
        <v>0</v>
      </c>
      <c r="AS284" s="203">
        <v>0</v>
      </c>
      <c r="AT284" s="203">
        <v>0</v>
      </c>
      <c r="AU284" s="203">
        <v>0</v>
      </c>
      <c r="AV284" s="203">
        <v>0</v>
      </c>
      <c r="AW284" s="208"/>
      <c r="AX284" s="203">
        <v>0</v>
      </c>
      <c r="AY284" s="203">
        <v>0</v>
      </c>
      <c r="AZ284" s="203">
        <v>0</v>
      </c>
      <c r="BA284" s="203">
        <v>0</v>
      </c>
      <c r="BB284" s="203">
        <v>0</v>
      </c>
      <c r="BC284" s="208"/>
      <c r="BD284" s="203">
        <v>0</v>
      </c>
      <c r="BE284" s="203">
        <v>0</v>
      </c>
      <c r="BF284" s="203">
        <v>0</v>
      </c>
      <c r="BG284" s="203">
        <v>0</v>
      </c>
      <c r="BH284" s="203">
        <v>0</v>
      </c>
      <c r="BI284" s="208"/>
    </row>
    <row r="285" spans="1:61" ht="12.75" customHeight="1" x14ac:dyDescent="0.2">
      <c r="A285" s="200" t="s">
        <v>119</v>
      </c>
      <c r="B285" s="203">
        <v>0</v>
      </c>
      <c r="C285" s="203">
        <v>0</v>
      </c>
      <c r="D285" s="203">
        <v>0</v>
      </c>
      <c r="E285" s="203">
        <v>0</v>
      </c>
      <c r="F285" s="203">
        <v>0</v>
      </c>
      <c r="G285" s="208"/>
      <c r="H285" s="203">
        <v>0</v>
      </c>
      <c r="I285" s="203">
        <v>0</v>
      </c>
      <c r="J285" s="203">
        <v>0</v>
      </c>
      <c r="K285" s="203">
        <v>0</v>
      </c>
      <c r="L285" s="203">
        <v>0</v>
      </c>
      <c r="M285" s="208"/>
      <c r="N285" s="203">
        <v>0</v>
      </c>
      <c r="O285" s="203">
        <v>0</v>
      </c>
      <c r="P285" s="203">
        <v>0</v>
      </c>
      <c r="Q285" s="203">
        <v>0</v>
      </c>
      <c r="R285" s="203">
        <v>0</v>
      </c>
      <c r="S285" s="208"/>
      <c r="T285" s="203">
        <v>0</v>
      </c>
      <c r="U285" s="203">
        <v>0</v>
      </c>
      <c r="V285" s="203">
        <v>0</v>
      </c>
      <c r="W285" s="203">
        <v>0</v>
      </c>
      <c r="X285" s="203">
        <v>0</v>
      </c>
      <c r="Y285" s="208"/>
      <c r="Z285" s="203">
        <v>0</v>
      </c>
      <c r="AA285" s="203">
        <v>0</v>
      </c>
      <c r="AB285" s="203">
        <v>0</v>
      </c>
      <c r="AC285" s="203">
        <v>0</v>
      </c>
      <c r="AD285" s="203">
        <v>0</v>
      </c>
      <c r="AE285" s="208"/>
      <c r="AF285" s="203">
        <v>0</v>
      </c>
      <c r="AG285" s="203">
        <v>0</v>
      </c>
      <c r="AH285" s="203">
        <v>0</v>
      </c>
      <c r="AI285" s="203">
        <v>0</v>
      </c>
      <c r="AJ285" s="203">
        <v>0</v>
      </c>
      <c r="AK285" s="208"/>
      <c r="AL285" s="203">
        <v>0</v>
      </c>
      <c r="AM285" s="203">
        <v>0</v>
      </c>
      <c r="AN285" s="203">
        <v>0</v>
      </c>
      <c r="AO285" s="203">
        <v>0</v>
      </c>
      <c r="AP285" s="203">
        <v>0</v>
      </c>
      <c r="AQ285" s="208"/>
      <c r="AR285" s="203">
        <v>0</v>
      </c>
      <c r="AS285" s="203">
        <v>0</v>
      </c>
      <c r="AT285" s="203">
        <v>0</v>
      </c>
      <c r="AU285" s="203">
        <v>0</v>
      </c>
      <c r="AV285" s="203">
        <v>0</v>
      </c>
      <c r="AW285" s="208"/>
      <c r="AX285" s="203">
        <v>0</v>
      </c>
      <c r="AY285" s="203">
        <v>0</v>
      </c>
      <c r="AZ285" s="203">
        <v>0</v>
      </c>
      <c r="BA285" s="203">
        <v>0</v>
      </c>
      <c r="BB285" s="203">
        <v>0</v>
      </c>
      <c r="BC285" s="208"/>
      <c r="BD285" s="203">
        <v>0</v>
      </c>
      <c r="BE285" s="203">
        <v>0</v>
      </c>
      <c r="BF285" s="203">
        <v>0</v>
      </c>
      <c r="BG285" s="203">
        <v>0</v>
      </c>
      <c r="BH285" s="203">
        <v>0</v>
      </c>
      <c r="BI285" s="208"/>
    </row>
    <row r="286" spans="1:61" ht="12.75" customHeight="1" x14ac:dyDescent="0.2">
      <c r="A286" s="201" t="s">
        <v>120</v>
      </c>
      <c r="B286" s="203">
        <v>0</v>
      </c>
      <c r="C286" s="203">
        <v>0</v>
      </c>
      <c r="D286" s="203">
        <v>0</v>
      </c>
      <c r="E286" s="203">
        <v>0</v>
      </c>
      <c r="F286" s="203">
        <v>0</v>
      </c>
      <c r="G286" s="208"/>
      <c r="H286" s="203">
        <v>0</v>
      </c>
      <c r="I286" s="203">
        <v>0</v>
      </c>
      <c r="J286" s="203">
        <v>0</v>
      </c>
      <c r="K286" s="203">
        <v>0</v>
      </c>
      <c r="L286" s="203">
        <v>0</v>
      </c>
      <c r="M286" s="208"/>
      <c r="N286" s="203">
        <v>0</v>
      </c>
      <c r="O286" s="203">
        <v>0</v>
      </c>
      <c r="P286" s="203">
        <v>0</v>
      </c>
      <c r="Q286" s="203">
        <v>0</v>
      </c>
      <c r="R286" s="203">
        <v>0</v>
      </c>
      <c r="S286" s="208"/>
      <c r="T286" s="203">
        <v>0</v>
      </c>
      <c r="U286" s="203">
        <v>0</v>
      </c>
      <c r="V286" s="203">
        <v>0</v>
      </c>
      <c r="W286" s="203">
        <v>0</v>
      </c>
      <c r="X286" s="203">
        <v>0</v>
      </c>
      <c r="Y286" s="208"/>
      <c r="Z286" s="203">
        <v>0</v>
      </c>
      <c r="AA286" s="203">
        <v>0</v>
      </c>
      <c r="AB286" s="203">
        <v>0</v>
      </c>
      <c r="AC286" s="203">
        <v>0</v>
      </c>
      <c r="AD286" s="203">
        <v>0</v>
      </c>
      <c r="AE286" s="208"/>
      <c r="AF286" s="203">
        <v>0</v>
      </c>
      <c r="AG286" s="203">
        <v>0</v>
      </c>
      <c r="AH286" s="203">
        <v>0</v>
      </c>
      <c r="AI286" s="203">
        <v>0</v>
      </c>
      <c r="AJ286" s="203">
        <v>0</v>
      </c>
      <c r="AK286" s="208"/>
      <c r="AL286" s="203">
        <v>0</v>
      </c>
      <c r="AM286" s="203">
        <v>0</v>
      </c>
      <c r="AN286" s="203">
        <v>0</v>
      </c>
      <c r="AO286" s="203">
        <v>0</v>
      </c>
      <c r="AP286" s="203">
        <v>0</v>
      </c>
      <c r="AQ286" s="208"/>
      <c r="AR286" s="203">
        <v>0</v>
      </c>
      <c r="AS286" s="203">
        <v>0</v>
      </c>
      <c r="AT286" s="203">
        <v>0</v>
      </c>
      <c r="AU286" s="203">
        <v>0</v>
      </c>
      <c r="AV286" s="203">
        <v>0</v>
      </c>
      <c r="AW286" s="208"/>
      <c r="AX286" s="203">
        <v>0</v>
      </c>
      <c r="AY286" s="203">
        <v>0</v>
      </c>
      <c r="AZ286" s="203">
        <v>0</v>
      </c>
      <c r="BA286" s="203">
        <v>0</v>
      </c>
      <c r="BB286" s="203">
        <v>0</v>
      </c>
      <c r="BC286" s="208"/>
      <c r="BD286" s="203">
        <v>0</v>
      </c>
      <c r="BE286" s="203">
        <v>0</v>
      </c>
      <c r="BF286" s="203">
        <v>0</v>
      </c>
      <c r="BG286" s="203">
        <v>0</v>
      </c>
      <c r="BH286" s="203">
        <v>0</v>
      </c>
      <c r="BI286" s="208"/>
    </row>
    <row r="287" spans="1:61" ht="12.75" customHeight="1" x14ac:dyDescent="0.2">
      <c r="A287" s="201" t="s">
        <v>121</v>
      </c>
      <c r="B287" s="203">
        <v>0</v>
      </c>
      <c r="C287" s="203">
        <v>0</v>
      </c>
      <c r="D287" s="203">
        <v>0</v>
      </c>
      <c r="E287" s="203">
        <v>0</v>
      </c>
      <c r="F287" s="203">
        <v>0</v>
      </c>
      <c r="G287" s="208"/>
      <c r="H287" s="203">
        <v>0</v>
      </c>
      <c r="I287" s="203">
        <v>0</v>
      </c>
      <c r="J287" s="203">
        <v>0</v>
      </c>
      <c r="K287" s="203">
        <v>0</v>
      </c>
      <c r="L287" s="203">
        <v>0</v>
      </c>
      <c r="M287" s="208"/>
      <c r="N287" s="203">
        <v>0</v>
      </c>
      <c r="O287" s="203">
        <v>0</v>
      </c>
      <c r="P287" s="203">
        <v>0</v>
      </c>
      <c r="Q287" s="203">
        <v>0</v>
      </c>
      <c r="R287" s="203">
        <v>0</v>
      </c>
      <c r="S287" s="208"/>
      <c r="T287" s="203">
        <v>0</v>
      </c>
      <c r="U287" s="203">
        <v>0</v>
      </c>
      <c r="V287" s="203">
        <v>0</v>
      </c>
      <c r="W287" s="203">
        <v>0</v>
      </c>
      <c r="X287" s="203">
        <v>0</v>
      </c>
      <c r="Y287" s="208"/>
      <c r="Z287" s="203">
        <v>0</v>
      </c>
      <c r="AA287" s="203">
        <v>0</v>
      </c>
      <c r="AB287" s="203">
        <v>0</v>
      </c>
      <c r="AC287" s="203">
        <v>0</v>
      </c>
      <c r="AD287" s="203">
        <v>0</v>
      </c>
      <c r="AE287" s="208"/>
      <c r="AF287" s="203">
        <v>0</v>
      </c>
      <c r="AG287" s="203">
        <v>0</v>
      </c>
      <c r="AH287" s="203">
        <v>0</v>
      </c>
      <c r="AI287" s="203">
        <v>0</v>
      </c>
      <c r="AJ287" s="203">
        <v>0</v>
      </c>
      <c r="AK287" s="208"/>
      <c r="AL287" s="203">
        <v>0</v>
      </c>
      <c r="AM287" s="203">
        <v>0</v>
      </c>
      <c r="AN287" s="203">
        <v>0</v>
      </c>
      <c r="AO287" s="203">
        <v>0</v>
      </c>
      <c r="AP287" s="203">
        <v>0</v>
      </c>
      <c r="AQ287" s="208"/>
      <c r="AR287" s="203">
        <v>0</v>
      </c>
      <c r="AS287" s="203">
        <v>0</v>
      </c>
      <c r="AT287" s="203">
        <v>0</v>
      </c>
      <c r="AU287" s="203">
        <v>0</v>
      </c>
      <c r="AV287" s="203">
        <v>0</v>
      </c>
      <c r="AW287" s="208"/>
      <c r="AX287" s="203">
        <v>0</v>
      </c>
      <c r="AY287" s="203">
        <v>0</v>
      </c>
      <c r="AZ287" s="203">
        <v>0</v>
      </c>
      <c r="BA287" s="203">
        <v>0</v>
      </c>
      <c r="BB287" s="203">
        <v>0</v>
      </c>
      <c r="BC287" s="208"/>
      <c r="BD287" s="203">
        <v>0</v>
      </c>
      <c r="BE287" s="203">
        <v>0</v>
      </c>
      <c r="BF287" s="203">
        <v>0</v>
      </c>
      <c r="BG287" s="203">
        <v>0</v>
      </c>
      <c r="BH287" s="203">
        <v>0</v>
      </c>
      <c r="BI287" s="208"/>
    </row>
    <row r="288" spans="1:61" ht="12.75" customHeight="1" x14ac:dyDescent="0.2">
      <c r="A288" s="201" t="s">
        <v>114</v>
      </c>
      <c r="B288" s="203">
        <v>0</v>
      </c>
      <c r="C288" s="203">
        <v>0</v>
      </c>
      <c r="D288" s="203">
        <v>0</v>
      </c>
      <c r="E288" s="203">
        <v>0</v>
      </c>
      <c r="F288" s="203">
        <v>0</v>
      </c>
      <c r="G288" s="208"/>
      <c r="H288" s="203">
        <v>0</v>
      </c>
      <c r="I288" s="203">
        <v>0</v>
      </c>
      <c r="J288" s="203">
        <v>0</v>
      </c>
      <c r="K288" s="203">
        <v>0</v>
      </c>
      <c r="L288" s="203">
        <v>0</v>
      </c>
      <c r="M288" s="208"/>
      <c r="N288" s="203">
        <v>0</v>
      </c>
      <c r="O288" s="203">
        <v>0</v>
      </c>
      <c r="P288" s="203">
        <v>0</v>
      </c>
      <c r="Q288" s="203">
        <v>0</v>
      </c>
      <c r="R288" s="203">
        <v>0</v>
      </c>
      <c r="S288" s="208"/>
      <c r="T288" s="203">
        <v>0</v>
      </c>
      <c r="U288" s="203">
        <v>0</v>
      </c>
      <c r="V288" s="203">
        <v>0</v>
      </c>
      <c r="W288" s="203">
        <v>0</v>
      </c>
      <c r="X288" s="203">
        <v>0</v>
      </c>
      <c r="Y288" s="208"/>
      <c r="Z288" s="203">
        <v>0</v>
      </c>
      <c r="AA288" s="203">
        <v>0</v>
      </c>
      <c r="AB288" s="203">
        <v>0</v>
      </c>
      <c r="AC288" s="203">
        <v>0</v>
      </c>
      <c r="AD288" s="203">
        <v>0</v>
      </c>
      <c r="AE288" s="208"/>
      <c r="AF288" s="203">
        <v>0</v>
      </c>
      <c r="AG288" s="203">
        <v>0</v>
      </c>
      <c r="AH288" s="203">
        <v>0</v>
      </c>
      <c r="AI288" s="203">
        <v>0</v>
      </c>
      <c r="AJ288" s="203">
        <v>0</v>
      </c>
      <c r="AK288" s="208"/>
      <c r="AL288" s="203">
        <v>0</v>
      </c>
      <c r="AM288" s="203">
        <v>0</v>
      </c>
      <c r="AN288" s="203">
        <v>0</v>
      </c>
      <c r="AO288" s="203">
        <v>0</v>
      </c>
      <c r="AP288" s="203">
        <v>0</v>
      </c>
      <c r="AQ288" s="208"/>
      <c r="AR288" s="203">
        <v>0</v>
      </c>
      <c r="AS288" s="203">
        <v>0</v>
      </c>
      <c r="AT288" s="203">
        <v>0</v>
      </c>
      <c r="AU288" s="203">
        <v>0</v>
      </c>
      <c r="AV288" s="203">
        <v>0</v>
      </c>
      <c r="AW288" s="208"/>
      <c r="AX288" s="203">
        <v>0</v>
      </c>
      <c r="AY288" s="203">
        <v>0</v>
      </c>
      <c r="AZ288" s="203">
        <v>0</v>
      </c>
      <c r="BA288" s="203">
        <v>0</v>
      </c>
      <c r="BB288" s="203">
        <v>0</v>
      </c>
      <c r="BC288" s="208"/>
      <c r="BD288" s="203">
        <v>0</v>
      </c>
      <c r="BE288" s="203">
        <v>0</v>
      </c>
      <c r="BF288" s="203">
        <v>0</v>
      </c>
      <c r="BG288" s="203">
        <v>0</v>
      </c>
      <c r="BH288" s="203">
        <v>0</v>
      </c>
      <c r="BI288" s="208"/>
    </row>
    <row r="289" spans="1:61" ht="12.75" customHeight="1" x14ac:dyDescent="0.2">
      <c r="A289" s="103" t="s">
        <v>122</v>
      </c>
      <c r="B289" s="203">
        <v>0</v>
      </c>
      <c r="C289" s="203">
        <v>0</v>
      </c>
      <c r="D289" s="203">
        <v>0</v>
      </c>
      <c r="E289" s="203">
        <v>0</v>
      </c>
      <c r="F289" s="203">
        <v>0</v>
      </c>
      <c r="G289" s="208"/>
      <c r="H289" s="203">
        <v>0</v>
      </c>
      <c r="I289" s="203">
        <v>0</v>
      </c>
      <c r="J289" s="203">
        <v>0</v>
      </c>
      <c r="K289" s="203">
        <v>0</v>
      </c>
      <c r="L289" s="203">
        <v>0</v>
      </c>
      <c r="M289" s="208"/>
      <c r="N289" s="203">
        <v>0</v>
      </c>
      <c r="O289" s="203">
        <v>0</v>
      </c>
      <c r="P289" s="203">
        <v>0</v>
      </c>
      <c r="Q289" s="203">
        <v>0</v>
      </c>
      <c r="R289" s="203">
        <v>0</v>
      </c>
      <c r="S289" s="208"/>
      <c r="T289" s="203">
        <v>0</v>
      </c>
      <c r="U289" s="203">
        <v>0</v>
      </c>
      <c r="V289" s="203">
        <v>0</v>
      </c>
      <c r="W289" s="203">
        <v>0</v>
      </c>
      <c r="X289" s="203">
        <v>0</v>
      </c>
      <c r="Y289" s="208"/>
      <c r="Z289" s="203">
        <v>0</v>
      </c>
      <c r="AA289" s="203">
        <v>0</v>
      </c>
      <c r="AB289" s="203">
        <v>0</v>
      </c>
      <c r="AC289" s="203">
        <v>0</v>
      </c>
      <c r="AD289" s="203">
        <v>0</v>
      </c>
      <c r="AE289" s="208"/>
      <c r="AF289" s="203">
        <v>0</v>
      </c>
      <c r="AG289" s="203">
        <v>0</v>
      </c>
      <c r="AH289" s="203">
        <v>0</v>
      </c>
      <c r="AI289" s="203">
        <v>0</v>
      </c>
      <c r="AJ289" s="203">
        <v>0</v>
      </c>
      <c r="AK289" s="208"/>
      <c r="AL289" s="203">
        <v>0</v>
      </c>
      <c r="AM289" s="203">
        <v>0</v>
      </c>
      <c r="AN289" s="203">
        <v>0</v>
      </c>
      <c r="AO289" s="203">
        <v>0</v>
      </c>
      <c r="AP289" s="203">
        <v>0</v>
      </c>
      <c r="AQ289" s="208"/>
      <c r="AR289" s="203">
        <v>0</v>
      </c>
      <c r="AS289" s="203">
        <v>0</v>
      </c>
      <c r="AT289" s="203">
        <v>0</v>
      </c>
      <c r="AU289" s="203">
        <v>0</v>
      </c>
      <c r="AV289" s="203">
        <v>0</v>
      </c>
      <c r="AW289" s="208"/>
      <c r="AX289" s="203">
        <v>0</v>
      </c>
      <c r="AY289" s="203">
        <v>0</v>
      </c>
      <c r="AZ289" s="203">
        <v>0</v>
      </c>
      <c r="BA289" s="203">
        <v>0</v>
      </c>
      <c r="BB289" s="203">
        <v>0</v>
      </c>
      <c r="BC289" s="208"/>
      <c r="BD289" s="203">
        <v>0</v>
      </c>
      <c r="BE289" s="203">
        <v>0</v>
      </c>
      <c r="BF289" s="203">
        <v>0</v>
      </c>
      <c r="BG289" s="203">
        <v>0</v>
      </c>
      <c r="BH289" s="203">
        <v>0</v>
      </c>
      <c r="BI289" s="208"/>
    </row>
    <row r="290" spans="1:61" ht="12.75" customHeight="1" x14ac:dyDescent="0.2">
      <c r="A290" s="103" t="s">
        <v>123</v>
      </c>
      <c r="B290" s="203">
        <v>0</v>
      </c>
      <c r="C290" s="203">
        <v>0</v>
      </c>
      <c r="D290" s="203">
        <v>0</v>
      </c>
      <c r="E290" s="203">
        <v>0</v>
      </c>
      <c r="F290" s="203">
        <v>0</v>
      </c>
      <c r="G290" s="208"/>
      <c r="H290" s="203">
        <v>0</v>
      </c>
      <c r="I290" s="203">
        <v>0</v>
      </c>
      <c r="J290" s="203">
        <v>0</v>
      </c>
      <c r="K290" s="203">
        <v>0</v>
      </c>
      <c r="L290" s="203">
        <v>0</v>
      </c>
      <c r="M290" s="208"/>
      <c r="N290" s="203">
        <v>0</v>
      </c>
      <c r="O290" s="203">
        <v>0</v>
      </c>
      <c r="P290" s="203">
        <v>0</v>
      </c>
      <c r="Q290" s="203">
        <v>0</v>
      </c>
      <c r="R290" s="203">
        <v>0</v>
      </c>
      <c r="S290" s="208"/>
      <c r="T290" s="203">
        <v>0</v>
      </c>
      <c r="U290" s="203">
        <v>0</v>
      </c>
      <c r="V290" s="203">
        <v>0</v>
      </c>
      <c r="W290" s="203">
        <v>0</v>
      </c>
      <c r="X290" s="203">
        <v>0</v>
      </c>
      <c r="Y290" s="208"/>
      <c r="Z290" s="203">
        <v>0</v>
      </c>
      <c r="AA290" s="203">
        <v>0</v>
      </c>
      <c r="AB290" s="203">
        <v>0</v>
      </c>
      <c r="AC290" s="203">
        <v>0</v>
      </c>
      <c r="AD290" s="203">
        <v>0</v>
      </c>
      <c r="AE290" s="208"/>
      <c r="AF290" s="203">
        <v>0</v>
      </c>
      <c r="AG290" s="203">
        <v>0</v>
      </c>
      <c r="AH290" s="203">
        <v>0</v>
      </c>
      <c r="AI290" s="203">
        <v>0</v>
      </c>
      <c r="AJ290" s="203">
        <v>0</v>
      </c>
      <c r="AK290" s="208"/>
      <c r="AL290" s="203">
        <v>0</v>
      </c>
      <c r="AM290" s="203">
        <v>0</v>
      </c>
      <c r="AN290" s="203">
        <v>0</v>
      </c>
      <c r="AO290" s="203">
        <v>0</v>
      </c>
      <c r="AP290" s="203">
        <v>0</v>
      </c>
      <c r="AQ290" s="208"/>
      <c r="AR290" s="203">
        <v>0</v>
      </c>
      <c r="AS290" s="203">
        <v>0</v>
      </c>
      <c r="AT290" s="203">
        <v>0</v>
      </c>
      <c r="AU290" s="203">
        <v>0</v>
      </c>
      <c r="AV290" s="203">
        <v>0</v>
      </c>
      <c r="AW290" s="208"/>
      <c r="AX290" s="203">
        <v>0</v>
      </c>
      <c r="AY290" s="203">
        <v>0</v>
      </c>
      <c r="AZ290" s="203">
        <v>0</v>
      </c>
      <c r="BA290" s="203">
        <v>0</v>
      </c>
      <c r="BB290" s="203">
        <v>0</v>
      </c>
      <c r="BC290" s="208"/>
      <c r="BD290" s="203">
        <v>0</v>
      </c>
      <c r="BE290" s="203">
        <v>0</v>
      </c>
      <c r="BF290" s="203">
        <v>0</v>
      </c>
      <c r="BG290" s="203">
        <v>0</v>
      </c>
      <c r="BH290" s="203">
        <v>0</v>
      </c>
      <c r="BI290" s="208"/>
    </row>
    <row r="291" spans="1:61" ht="12.75" customHeight="1" x14ac:dyDescent="0.2">
      <c r="A291" s="103" t="s">
        <v>91</v>
      </c>
      <c r="B291" s="203">
        <v>0</v>
      </c>
      <c r="C291" s="203">
        <v>0</v>
      </c>
      <c r="D291" s="203">
        <v>0</v>
      </c>
      <c r="E291" s="203">
        <v>0</v>
      </c>
      <c r="F291" s="203">
        <v>0</v>
      </c>
      <c r="G291" s="208"/>
      <c r="H291" s="203">
        <v>0</v>
      </c>
      <c r="I291" s="203">
        <v>0</v>
      </c>
      <c r="J291" s="203">
        <v>0</v>
      </c>
      <c r="K291" s="203">
        <v>0</v>
      </c>
      <c r="L291" s="203">
        <v>0</v>
      </c>
      <c r="M291" s="208"/>
      <c r="N291" s="203">
        <v>0</v>
      </c>
      <c r="O291" s="203">
        <v>0</v>
      </c>
      <c r="P291" s="203">
        <v>0</v>
      </c>
      <c r="Q291" s="203">
        <v>0</v>
      </c>
      <c r="R291" s="203">
        <v>0</v>
      </c>
      <c r="S291" s="208"/>
      <c r="T291" s="203">
        <v>0</v>
      </c>
      <c r="U291" s="203">
        <v>0</v>
      </c>
      <c r="V291" s="203">
        <v>0</v>
      </c>
      <c r="W291" s="203">
        <v>0</v>
      </c>
      <c r="X291" s="203">
        <v>0</v>
      </c>
      <c r="Y291" s="208"/>
      <c r="Z291" s="203">
        <v>0</v>
      </c>
      <c r="AA291" s="203">
        <v>0</v>
      </c>
      <c r="AB291" s="203">
        <v>0</v>
      </c>
      <c r="AC291" s="203">
        <v>0</v>
      </c>
      <c r="AD291" s="203">
        <v>0</v>
      </c>
      <c r="AE291" s="208"/>
      <c r="AF291" s="203">
        <v>0</v>
      </c>
      <c r="AG291" s="203">
        <v>0</v>
      </c>
      <c r="AH291" s="203">
        <v>0</v>
      </c>
      <c r="AI291" s="203">
        <v>0</v>
      </c>
      <c r="AJ291" s="203">
        <v>0</v>
      </c>
      <c r="AK291" s="208"/>
      <c r="AL291" s="203">
        <v>0</v>
      </c>
      <c r="AM291" s="203">
        <v>0</v>
      </c>
      <c r="AN291" s="203">
        <v>0</v>
      </c>
      <c r="AO291" s="203">
        <v>0</v>
      </c>
      <c r="AP291" s="203">
        <v>0</v>
      </c>
      <c r="AQ291" s="208"/>
      <c r="AR291" s="203">
        <v>0</v>
      </c>
      <c r="AS291" s="203">
        <v>0</v>
      </c>
      <c r="AT291" s="203">
        <v>0</v>
      </c>
      <c r="AU291" s="203">
        <v>0</v>
      </c>
      <c r="AV291" s="203">
        <v>0</v>
      </c>
      <c r="AW291" s="208"/>
      <c r="AX291" s="203">
        <v>0</v>
      </c>
      <c r="AY291" s="203">
        <v>0</v>
      </c>
      <c r="AZ291" s="203">
        <v>0</v>
      </c>
      <c r="BA291" s="203">
        <v>0</v>
      </c>
      <c r="BB291" s="203">
        <v>0</v>
      </c>
      <c r="BC291" s="208"/>
      <c r="BD291" s="203">
        <v>0</v>
      </c>
      <c r="BE291" s="203">
        <v>0</v>
      </c>
      <c r="BF291" s="203">
        <v>0</v>
      </c>
      <c r="BG291" s="203">
        <v>0</v>
      </c>
      <c r="BH291" s="203">
        <v>0</v>
      </c>
      <c r="BI291" s="208"/>
    </row>
    <row r="292" spans="1:61" ht="12.75" customHeight="1" x14ac:dyDescent="0.2">
      <c r="A292" s="104" t="s">
        <v>1</v>
      </c>
      <c r="B292" s="203">
        <v>0</v>
      </c>
      <c r="C292" s="203">
        <v>0</v>
      </c>
      <c r="D292" s="203">
        <v>0</v>
      </c>
      <c r="E292" s="203">
        <v>0</v>
      </c>
      <c r="F292" s="203">
        <v>0</v>
      </c>
      <c r="G292" s="208"/>
      <c r="H292" s="203">
        <v>0</v>
      </c>
      <c r="I292" s="203">
        <v>0</v>
      </c>
      <c r="J292" s="203">
        <v>0</v>
      </c>
      <c r="K292" s="203">
        <v>0</v>
      </c>
      <c r="L292" s="203">
        <v>0</v>
      </c>
      <c r="M292" s="208"/>
      <c r="N292" s="203">
        <v>0</v>
      </c>
      <c r="O292" s="203">
        <v>0</v>
      </c>
      <c r="P292" s="203">
        <v>0</v>
      </c>
      <c r="Q292" s="203">
        <v>0</v>
      </c>
      <c r="R292" s="203">
        <v>0</v>
      </c>
      <c r="S292" s="208"/>
      <c r="T292" s="203">
        <v>0</v>
      </c>
      <c r="U292" s="203">
        <v>0</v>
      </c>
      <c r="V292" s="203">
        <v>0</v>
      </c>
      <c r="W292" s="203">
        <v>0</v>
      </c>
      <c r="X292" s="203">
        <v>0</v>
      </c>
      <c r="Y292" s="208"/>
      <c r="Z292" s="203">
        <v>0</v>
      </c>
      <c r="AA292" s="203">
        <v>0</v>
      </c>
      <c r="AB292" s="203">
        <v>0</v>
      </c>
      <c r="AC292" s="203">
        <v>0</v>
      </c>
      <c r="AD292" s="203">
        <v>0</v>
      </c>
      <c r="AE292" s="208"/>
      <c r="AF292" s="203">
        <v>0</v>
      </c>
      <c r="AG292" s="203">
        <v>0</v>
      </c>
      <c r="AH292" s="203">
        <v>0</v>
      </c>
      <c r="AI292" s="203">
        <v>0</v>
      </c>
      <c r="AJ292" s="203">
        <v>0</v>
      </c>
      <c r="AK292" s="208"/>
      <c r="AL292" s="203">
        <v>0</v>
      </c>
      <c r="AM292" s="203">
        <v>0</v>
      </c>
      <c r="AN292" s="203">
        <v>0</v>
      </c>
      <c r="AO292" s="203">
        <v>0</v>
      </c>
      <c r="AP292" s="203">
        <v>0</v>
      </c>
      <c r="AQ292" s="208"/>
      <c r="AR292" s="203">
        <v>0</v>
      </c>
      <c r="AS292" s="203">
        <v>0</v>
      </c>
      <c r="AT292" s="203">
        <v>0</v>
      </c>
      <c r="AU292" s="203">
        <v>0</v>
      </c>
      <c r="AV292" s="203">
        <v>0</v>
      </c>
      <c r="AW292" s="208"/>
      <c r="AX292" s="203">
        <v>0</v>
      </c>
      <c r="AY292" s="203">
        <v>0</v>
      </c>
      <c r="AZ292" s="203">
        <v>0</v>
      </c>
      <c r="BA292" s="203">
        <v>0</v>
      </c>
      <c r="BB292" s="203">
        <v>0</v>
      </c>
      <c r="BC292" s="208"/>
      <c r="BD292" s="203">
        <v>0</v>
      </c>
      <c r="BE292" s="203">
        <v>0</v>
      </c>
      <c r="BF292" s="203">
        <v>0</v>
      </c>
      <c r="BG292" s="203">
        <v>0</v>
      </c>
      <c r="BH292" s="203">
        <v>0</v>
      </c>
      <c r="BI292" s="208"/>
    </row>
    <row r="293" spans="1:61" ht="12.75" customHeight="1" x14ac:dyDescent="0.2">
      <c r="A293" s="104" t="s">
        <v>92</v>
      </c>
      <c r="B293" s="203">
        <v>0</v>
      </c>
      <c r="C293" s="203">
        <v>0</v>
      </c>
      <c r="D293" s="203">
        <v>0</v>
      </c>
      <c r="E293" s="203">
        <v>0</v>
      </c>
      <c r="F293" s="203">
        <v>0</v>
      </c>
      <c r="G293" s="208"/>
      <c r="H293" s="203">
        <v>0</v>
      </c>
      <c r="I293" s="203">
        <v>0</v>
      </c>
      <c r="J293" s="203">
        <v>0</v>
      </c>
      <c r="K293" s="203">
        <v>0</v>
      </c>
      <c r="L293" s="203">
        <v>0</v>
      </c>
      <c r="M293" s="208"/>
      <c r="N293" s="203">
        <v>0</v>
      </c>
      <c r="O293" s="203">
        <v>0</v>
      </c>
      <c r="P293" s="203">
        <v>0</v>
      </c>
      <c r="Q293" s="203">
        <v>0</v>
      </c>
      <c r="R293" s="203">
        <v>0</v>
      </c>
      <c r="S293" s="208"/>
      <c r="T293" s="203">
        <v>0</v>
      </c>
      <c r="U293" s="203">
        <v>0</v>
      </c>
      <c r="V293" s="203">
        <v>0</v>
      </c>
      <c r="W293" s="203">
        <v>0</v>
      </c>
      <c r="X293" s="203">
        <v>0</v>
      </c>
      <c r="Y293" s="208"/>
      <c r="Z293" s="203">
        <v>0</v>
      </c>
      <c r="AA293" s="203">
        <v>0</v>
      </c>
      <c r="AB293" s="203">
        <v>0</v>
      </c>
      <c r="AC293" s="203">
        <v>0</v>
      </c>
      <c r="AD293" s="203">
        <v>0</v>
      </c>
      <c r="AE293" s="208"/>
      <c r="AF293" s="203">
        <v>0</v>
      </c>
      <c r="AG293" s="203">
        <v>0</v>
      </c>
      <c r="AH293" s="203">
        <v>0</v>
      </c>
      <c r="AI293" s="203">
        <v>0</v>
      </c>
      <c r="AJ293" s="203">
        <v>0</v>
      </c>
      <c r="AK293" s="208"/>
      <c r="AL293" s="203">
        <v>0</v>
      </c>
      <c r="AM293" s="203">
        <v>0</v>
      </c>
      <c r="AN293" s="203">
        <v>0</v>
      </c>
      <c r="AO293" s="203">
        <v>0</v>
      </c>
      <c r="AP293" s="203">
        <v>0</v>
      </c>
      <c r="AQ293" s="208"/>
      <c r="AR293" s="203">
        <v>0</v>
      </c>
      <c r="AS293" s="203">
        <v>0</v>
      </c>
      <c r="AT293" s="203">
        <v>0</v>
      </c>
      <c r="AU293" s="203">
        <v>0</v>
      </c>
      <c r="AV293" s="203">
        <v>0</v>
      </c>
      <c r="AW293" s="208"/>
      <c r="AX293" s="203">
        <v>0</v>
      </c>
      <c r="AY293" s="203">
        <v>0</v>
      </c>
      <c r="AZ293" s="203">
        <v>0</v>
      </c>
      <c r="BA293" s="203">
        <v>0</v>
      </c>
      <c r="BB293" s="203">
        <v>0</v>
      </c>
      <c r="BC293" s="208"/>
      <c r="BD293" s="203">
        <v>0</v>
      </c>
      <c r="BE293" s="203">
        <v>0</v>
      </c>
      <c r="BF293" s="203">
        <v>0</v>
      </c>
      <c r="BG293" s="203">
        <v>0</v>
      </c>
      <c r="BH293" s="203">
        <v>0</v>
      </c>
      <c r="BI293" s="208"/>
    </row>
    <row r="294" spans="1:61" ht="12.75" customHeight="1" x14ac:dyDescent="0.2">
      <c r="A294" s="88" t="s">
        <v>124</v>
      </c>
      <c r="B294" s="203">
        <v>0</v>
      </c>
      <c r="C294" s="203">
        <v>0</v>
      </c>
      <c r="D294" s="203">
        <v>0</v>
      </c>
      <c r="E294" s="203">
        <v>0</v>
      </c>
      <c r="F294" s="203">
        <v>0</v>
      </c>
      <c r="G294" s="208"/>
      <c r="H294" s="203">
        <v>0</v>
      </c>
      <c r="I294" s="203">
        <v>0</v>
      </c>
      <c r="J294" s="203">
        <v>0</v>
      </c>
      <c r="K294" s="203">
        <v>0</v>
      </c>
      <c r="L294" s="203">
        <v>0</v>
      </c>
      <c r="M294" s="208"/>
      <c r="N294" s="203">
        <v>0</v>
      </c>
      <c r="O294" s="203">
        <v>0</v>
      </c>
      <c r="P294" s="203">
        <v>0</v>
      </c>
      <c r="Q294" s="203">
        <v>0</v>
      </c>
      <c r="R294" s="203">
        <v>0</v>
      </c>
      <c r="S294" s="208"/>
      <c r="T294" s="203">
        <v>0</v>
      </c>
      <c r="U294" s="203">
        <v>0</v>
      </c>
      <c r="V294" s="203">
        <v>0</v>
      </c>
      <c r="W294" s="203">
        <v>0</v>
      </c>
      <c r="X294" s="203">
        <v>0</v>
      </c>
      <c r="Y294" s="208"/>
      <c r="Z294" s="203">
        <v>0</v>
      </c>
      <c r="AA294" s="203">
        <v>0</v>
      </c>
      <c r="AB294" s="203">
        <v>0</v>
      </c>
      <c r="AC294" s="203">
        <v>0</v>
      </c>
      <c r="AD294" s="203">
        <v>0</v>
      </c>
      <c r="AE294" s="208"/>
      <c r="AF294" s="203">
        <v>0</v>
      </c>
      <c r="AG294" s="203">
        <v>0</v>
      </c>
      <c r="AH294" s="203">
        <v>0</v>
      </c>
      <c r="AI294" s="203">
        <v>0</v>
      </c>
      <c r="AJ294" s="203">
        <v>0</v>
      </c>
      <c r="AK294" s="208"/>
      <c r="AL294" s="203">
        <v>0</v>
      </c>
      <c r="AM294" s="203">
        <v>0</v>
      </c>
      <c r="AN294" s="203">
        <v>0</v>
      </c>
      <c r="AO294" s="203">
        <v>0</v>
      </c>
      <c r="AP294" s="203">
        <v>0</v>
      </c>
      <c r="AQ294" s="208"/>
      <c r="AR294" s="203">
        <v>0</v>
      </c>
      <c r="AS294" s="203">
        <v>0</v>
      </c>
      <c r="AT294" s="203">
        <v>0</v>
      </c>
      <c r="AU294" s="203">
        <v>0</v>
      </c>
      <c r="AV294" s="203">
        <v>0</v>
      </c>
      <c r="AW294" s="208"/>
      <c r="AX294" s="203">
        <v>0</v>
      </c>
      <c r="AY294" s="203">
        <v>0</v>
      </c>
      <c r="AZ294" s="203">
        <v>0</v>
      </c>
      <c r="BA294" s="203">
        <v>0</v>
      </c>
      <c r="BB294" s="203">
        <v>0</v>
      </c>
      <c r="BC294" s="208"/>
      <c r="BD294" s="203">
        <v>0</v>
      </c>
      <c r="BE294" s="203">
        <v>0</v>
      </c>
      <c r="BF294" s="203">
        <v>0</v>
      </c>
      <c r="BG294" s="203">
        <v>0</v>
      </c>
      <c r="BH294" s="203">
        <v>0</v>
      </c>
      <c r="BI294" s="208"/>
    </row>
    <row r="295" spans="1:61" ht="12.75" customHeight="1" x14ac:dyDescent="0.2">
      <c r="A295" s="88" t="s">
        <v>94</v>
      </c>
      <c r="B295" s="203">
        <v>0</v>
      </c>
      <c r="C295" s="203">
        <v>0</v>
      </c>
      <c r="D295" s="203">
        <v>0</v>
      </c>
      <c r="E295" s="203">
        <v>0</v>
      </c>
      <c r="F295" s="203">
        <v>0</v>
      </c>
      <c r="G295" s="208"/>
      <c r="H295" s="203">
        <v>0</v>
      </c>
      <c r="I295" s="203">
        <v>0</v>
      </c>
      <c r="J295" s="203">
        <v>0</v>
      </c>
      <c r="K295" s="203">
        <v>0</v>
      </c>
      <c r="L295" s="203">
        <v>0</v>
      </c>
      <c r="M295" s="208"/>
      <c r="N295" s="203">
        <v>0</v>
      </c>
      <c r="O295" s="203">
        <v>0</v>
      </c>
      <c r="P295" s="203">
        <v>0</v>
      </c>
      <c r="Q295" s="203">
        <v>0</v>
      </c>
      <c r="R295" s="203">
        <v>0</v>
      </c>
      <c r="S295" s="208"/>
      <c r="T295" s="203">
        <v>0</v>
      </c>
      <c r="U295" s="203">
        <v>0</v>
      </c>
      <c r="V295" s="203">
        <v>0</v>
      </c>
      <c r="W295" s="203">
        <v>0</v>
      </c>
      <c r="X295" s="203">
        <v>0</v>
      </c>
      <c r="Y295" s="208"/>
      <c r="Z295" s="203">
        <v>0</v>
      </c>
      <c r="AA295" s="203">
        <v>0</v>
      </c>
      <c r="AB295" s="203">
        <v>0</v>
      </c>
      <c r="AC295" s="203">
        <v>0</v>
      </c>
      <c r="AD295" s="203">
        <v>0</v>
      </c>
      <c r="AE295" s="208"/>
      <c r="AF295" s="203">
        <v>0</v>
      </c>
      <c r="AG295" s="203">
        <v>0</v>
      </c>
      <c r="AH295" s="203">
        <v>0</v>
      </c>
      <c r="AI295" s="203">
        <v>0</v>
      </c>
      <c r="AJ295" s="203">
        <v>0</v>
      </c>
      <c r="AK295" s="208"/>
      <c r="AL295" s="203">
        <v>0</v>
      </c>
      <c r="AM295" s="203">
        <v>0</v>
      </c>
      <c r="AN295" s="203">
        <v>0</v>
      </c>
      <c r="AO295" s="203">
        <v>0</v>
      </c>
      <c r="AP295" s="203">
        <v>0</v>
      </c>
      <c r="AQ295" s="208"/>
      <c r="AR295" s="203">
        <v>0</v>
      </c>
      <c r="AS295" s="203">
        <v>0</v>
      </c>
      <c r="AT295" s="203">
        <v>0</v>
      </c>
      <c r="AU295" s="203">
        <v>0</v>
      </c>
      <c r="AV295" s="203">
        <v>0</v>
      </c>
      <c r="AW295" s="208"/>
      <c r="AX295" s="203">
        <v>0</v>
      </c>
      <c r="AY295" s="203">
        <v>0</v>
      </c>
      <c r="AZ295" s="203">
        <v>0</v>
      </c>
      <c r="BA295" s="203">
        <v>0</v>
      </c>
      <c r="BB295" s="203">
        <v>0</v>
      </c>
      <c r="BC295" s="208"/>
      <c r="BD295" s="203">
        <v>0</v>
      </c>
      <c r="BE295" s="203">
        <v>0</v>
      </c>
      <c r="BF295" s="203">
        <v>0</v>
      </c>
      <c r="BG295" s="203">
        <v>0</v>
      </c>
      <c r="BH295" s="203">
        <v>0</v>
      </c>
      <c r="BI295" s="208"/>
    </row>
    <row r="296" spans="1:61" ht="12.75" customHeight="1" x14ac:dyDescent="0.2">
      <c r="A296" s="88" t="s">
        <v>95</v>
      </c>
      <c r="B296" s="203">
        <v>0</v>
      </c>
      <c r="C296" s="203">
        <v>0</v>
      </c>
      <c r="D296" s="203">
        <v>0</v>
      </c>
      <c r="E296" s="203">
        <v>0</v>
      </c>
      <c r="F296" s="203">
        <v>0</v>
      </c>
      <c r="G296" s="208"/>
      <c r="H296" s="203">
        <v>0</v>
      </c>
      <c r="I296" s="203">
        <v>0</v>
      </c>
      <c r="J296" s="203">
        <v>0</v>
      </c>
      <c r="K296" s="203">
        <v>0</v>
      </c>
      <c r="L296" s="203">
        <v>0</v>
      </c>
      <c r="M296" s="208"/>
      <c r="N296" s="203">
        <v>0</v>
      </c>
      <c r="O296" s="203">
        <v>0</v>
      </c>
      <c r="P296" s="203">
        <v>0</v>
      </c>
      <c r="Q296" s="203">
        <v>0</v>
      </c>
      <c r="R296" s="203">
        <v>0</v>
      </c>
      <c r="S296" s="208"/>
      <c r="T296" s="203">
        <v>0</v>
      </c>
      <c r="U296" s="203">
        <v>0</v>
      </c>
      <c r="V296" s="203">
        <v>0</v>
      </c>
      <c r="W296" s="203">
        <v>0</v>
      </c>
      <c r="X296" s="203">
        <v>0</v>
      </c>
      <c r="Y296" s="208"/>
      <c r="Z296" s="203">
        <v>0</v>
      </c>
      <c r="AA296" s="203">
        <v>0</v>
      </c>
      <c r="AB296" s="203">
        <v>0</v>
      </c>
      <c r="AC296" s="203">
        <v>0</v>
      </c>
      <c r="AD296" s="203">
        <v>0</v>
      </c>
      <c r="AE296" s="208"/>
      <c r="AF296" s="203">
        <v>0</v>
      </c>
      <c r="AG296" s="203">
        <v>0</v>
      </c>
      <c r="AH296" s="203">
        <v>0</v>
      </c>
      <c r="AI296" s="203">
        <v>0</v>
      </c>
      <c r="AJ296" s="203">
        <v>0</v>
      </c>
      <c r="AK296" s="208"/>
      <c r="AL296" s="203">
        <v>0</v>
      </c>
      <c r="AM296" s="203">
        <v>0</v>
      </c>
      <c r="AN296" s="203">
        <v>0</v>
      </c>
      <c r="AO296" s="203">
        <v>0</v>
      </c>
      <c r="AP296" s="203">
        <v>0</v>
      </c>
      <c r="AQ296" s="208"/>
      <c r="AR296" s="203">
        <v>0</v>
      </c>
      <c r="AS296" s="203">
        <v>0</v>
      </c>
      <c r="AT296" s="203">
        <v>0</v>
      </c>
      <c r="AU296" s="203">
        <v>0</v>
      </c>
      <c r="AV296" s="203">
        <v>0</v>
      </c>
      <c r="AW296" s="208"/>
      <c r="AX296" s="203">
        <v>0</v>
      </c>
      <c r="AY296" s="203">
        <v>0</v>
      </c>
      <c r="AZ296" s="203">
        <v>0</v>
      </c>
      <c r="BA296" s="203">
        <v>0</v>
      </c>
      <c r="BB296" s="203">
        <v>0</v>
      </c>
      <c r="BC296" s="208"/>
      <c r="BD296" s="203">
        <v>0</v>
      </c>
      <c r="BE296" s="203">
        <v>0</v>
      </c>
      <c r="BF296" s="203">
        <v>0</v>
      </c>
      <c r="BG296" s="203">
        <v>0</v>
      </c>
      <c r="BH296" s="203">
        <v>0</v>
      </c>
      <c r="BI296" s="208"/>
    </row>
    <row r="297" spans="1:61" ht="12.75" customHeight="1" x14ac:dyDescent="0.2">
      <c r="A297" s="88" t="s">
        <v>96</v>
      </c>
      <c r="B297" s="203">
        <v>0</v>
      </c>
      <c r="C297" s="203">
        <v>0</v>
      </c>
      <c r="D297" s="203">
        <v>0</v>
      </c>
      <c r="E297" s="203">
        <v>0</v>
      </c>
      <c r="F297" s="203">
        <v>0</v>
      </c>
      <c r="G297" s="208"/>
      <c r="H297" s="203">
        <v>0</v>
      </c>
      <c r="I297" s="203">
        <v>0</v>
      </c>
      <c r="J297" s="203">
        <v>0</v>
      </c>
      <c r="K297" s="203">
        <v>0</v>
      </c>
      <c r="L297" s="203">
        <v>0</v>
      </c>
      <c r="M297" s="208"/>
      <c r="N297" s="203">
        <v>0</v>
      </c>
      <c r="O297" s="203">
        <v>0</v>
      </c>
      <c r="P297" s="203">
        <v>0</v>
      </c>
      <c r="Q297" s="203">
        <v>0</v>
      </c>
      <c r="R297" s="203">
        <v>0</v>
      </c>
      <c r="S297" s="208"/>
      <c r="T297" s="203">
        <v>0</v>
      </c>
      <c r="U297" s="203">
        <v>0</v>
      </c>
      <c r="V297" s="203">
        <v>0</v>
      </c>
      <c r="W297" s="203">
        <v>0</v>
      </c>
      <c r="X297" s="203">
        <v>0</v>
      </c>
      <c r="Y297" s="208"/>
      <c r="Z297" s="203">
        <v>0</v>
      </c>
      <c r="AA297" s="203">
        <v>0</v>
      </c>
      <c r="AB297" s="203">
        <v>0</v>
      </c>
      <c r="AC297" s="203">
        <v>0</v>
      </c>
      <c r="AD297" s="203">
        <v>0</v>
      </c>
      <c r="AE297" s="208"/>
      <c r="AF297" s="203">
        <v>0</v>
      </c>
      <c r="AG297" s="203">
        <v>0</v>
      </c>
      <c r="AH297" s="203">
        <v>0</v>
      </c>
      <c r="AI297" s="203">
        <v>0</v>
      </c>
      <c r="AJ297" s="203">
        <v>0</v>
      </c>
      <c r="AK297" s="208"/>
      <c r="AL297" s="203">
        <v>0</v>
      </c>
      <c r="AM297" s="203">
        <v>0</v>
      </c>
      <c r="AN297" s="203">
        <v>0</v>
      </c>
      <c r="AO297" s="203">
        <v>0</v>
      </c>
      <c r="AP297" s="203">
        <v>0</v>
      </c>
      <c r="AQ297" s="208"/>
      <c r="AR297" s="203">
        <v>0</v>
      </c>
      <c r="AS297" s="203">
        <v>0</v>
      </c>
      <c r="AT297" s="203">
        <v>0</v>
      </c>
      <c r="AU297" s="203">
        <v>0</v>
      </c>
      <c r="AV297" s="203">
        <v>0</v>
      </c>
      <c r="AW297" s="208"/>
      <c r="AX297" s="203">
        <v>0</v>
      </c>
      <c r="AY297" s="203">
        <v>0</v>
      </c>
      <c r="AZ297" s="203">
        <v>0</v>
      </c>
      <c r="BA297" s="203">
        <v>0</v>
      </c>
      <c r="BB297" s="203">
        <v>0</v>
      </c>
      <c r="BC297" s="208"/>
      <c r="BD297" s="203">
        <v>0</v>
      </c>
      <c r="BE297" s="203">
        <v>0</v>
      </c>
      <c r="BF297" s="203">
        <v>0</v>
      </c>
      <c r="BG297" s="203">
        <v>0</v>
      </c>
      <c r="BH297" s="203">
        <v>0</v>
      </c>
      <c r="BI297" s="208"/>
    </row>
    <row r="298" spans="1:61" ht="12.75" customHeight="1" x14ac:dyDescent="0.2">
      <c r="A298" s="88" t="s">
        <v>97</v>
      </c>
      <c r="B298" s="203">
        <v>0</v>
      </c>
      <c r="C298" s="203">
        <v>0</v>
      </c>
      <c r="D298" s="203">
        <v>0</v>
      </c>
      <c r="E298" s="203">
        <v>0</v>
      </c>
      <c r="F298" s="203">
        <v>0</v>
      </c>
      <c r="G298" s="208"/>
      <c r="H298" s="203">
        <v>0</v>
      </c>
      <c r="I298" s="203">
        <v>0</v>
      </c>
      <c r="J298" s="203">
        <v>0</v>
      </c>
      <c r="K298" s="203">
        <v>0</v>
      </c>
      <c r="L298" s="203">
        <v>0</v>
      </c>
      <c r="M298" s="208"/>
      <c r="N298" s="203">
        <v>0</v>
      </c>
      <c r="O298" s="203">
        <v>0</v>
      </c>
      <c r="P298" s="203">
        <v>0</v>
      </c>
      <c r="Q298" s="203">
        <v>0</v>
      </c>
      <c r="R298" s="203">
        <v>0</v>
      </c>
      <c r="S298" s="208"/>
      <c r="T298" s="203">
        <v>0</v>
      </c>
      <c r="U298" s="203">
        <v>0</v>
      </c>
      <c r="V298" s="203">
        <v>0</v>
      </c>
      <c r="W298" s="203">
        <v>0</v>
      </c>
      <c r="X298" s="203">
        <v>0</v>
      </c>
      <c r="Y298" s="208"/>
      <c r="Z298" s="203">
        <v>0</v>
      </c>
      <c r="AA298" s="203">
        <v>0</v>
      </c>
      <c r="AB298" s="203">
        <v>0</v>
      </c>
      <c r="AC298" s="203">
        <v>0</v>
      </c>
      <c r="AD298" s="203">
        <v>0</v>
      </c>
      <c r="AE298" s="208"/>
      <c r="AF298" s="203">
        <v>0</v>
      </c>
      <c r="AG298" s="203">
        <v>0</v>
      </c>
      <c r="AH298" s="203">
        <v>0</v>
      </c>
      <c r="AI298" s="203">
        <v>0</v>
      </c>
      <c r="AJ298" s="203">
        <v>0</v>
      </c>
      <c r="AK298" s="208"/>
      <c r="AL298" s="203">
        <v>0</v>
      </c>
      <c r="AM298" s="203">
        <v>0</v>
      </c>
      <c r="AN298" s="203">
        <v>0</v>
      </c>
      <c r="AO298" s="203">
        <v>0</v>
      </c>
      <c r="AP298" s="203">
        <v>0</v>
      </c>
      <c r="AQ298" s="208"/>
      <c r="AR298" s="203">
        <v>0</v>
      </c>
      <c r="AS298" s="203">
        <v>0</v>
      </c>
      <c r="AT298" s="203">
        <v>0</v>
      </c>
      <c r="AU298" s="203">
        <v>0</v>
      </c>
      <c r="AV298" s="203">
        <v>0</v>
      </c>
      <c r="AW298" s="208"/>
      <c r="AX298" s="203">
        <v>0</v>
      </c>
      <c r="AY298" s="203">
        <v>0</v>
      </c>
      <c r="AZ298" s="203">
        <v>0</v>
      </c>
      <c r="BA298" s="203">
        <v>0</v>
      </c>
      <c r="BB298" s="203">
        <v>0</v>
      </c>
      <c r="BC298" s="208"/>
      <c r="BD298" s="203">
        <v>0</v>
      </c>
      <c r="BE298" s="203">
        <v>0</v>
      </c>
      <c r="BF298" s="203">
        <v>0</v>
      </c>
      <c r="BG298" s="203">
        <v>0</v>
      </c>
      <c r="BH298" s="203">
        <v>0</v>
      </c>
      <c r="BI298" s="208"/>
    </row>
    <row r="299" spans="1:61" ht="12.75" customHeight="1" x14ac:dyDescent="0.2">
      <c r="A299" s="88" t="s">
        <v>125</v>
      </c>
      <c r="B299" s="203">
        <v>0</v>
      </c>
      <c r="C299" s="203">
        <v>0</v>
      </c>
      <c r="D299" s="203">
        <v>0</v>
      </c>
      <c r="E299" s="203">
        <v>0</v>
      </c>
      <c r="F299" s="203">
        <v>0</v>
      </c>
      <c r="G299" s="208"/>
      <c r="H299" s="203">
        <v>0</v>
      </c>
      <c r="I299" s="203">
        <v>0</v>
      </c>
      <c r="J299" s="203">
        <v>0</v>
      </c>
      <c r="K299" s="203">
        <v>0</v>
      </c>
      <c r="L299" s="203">
        <v>0</v>
      </c>
      <c r="M299" s="208"/>
      <c r="N299" s="203">
        <v>0</v>
      </c>
      <c r="O299" s="203">
        <v>0</v>
      </c>
      <c r="P299" s="203">
        <v>0</v>
      </c>
      <c r="Q299" s="203">
        <v>0</v>
      </c>
      <c r="R299" s="203">
        <v>0</v>
      </c>
      <c r="S299" s="208"/>
      <c r="T299" s="203">
        <v>0</v>
      </c>
      <c r="U299" s="203">
        <v>0</v>
      </c>
      <c r="V299" s="203">
        <v>0</v>
      </c>
      <c r="W299" s="203">
        <v>0</v>
      </c>
      <c r="X299" s="203">
        <v>0</v>
      </c>
      <c r="Y299" s="208"/>
      <c r="Z299" s="203">
        <v>0</v>
      </c>
      <c r="AA299" s="203">
        <v>0</v>
      </c>
      <c r="AB299" s="203">
        <v>0</v>
      </c>
      <c r="AC299" s="203">
        <v>0</v>
      </c>
      <c r="AD299" s="203">
        <v>0</v>
      </c>
      <c r="AE299" s="208"/>
      <c r="AF299" s="203">
        <v>0</v>
      </c>
      <c r="AG299" s="203">
        <v>0</v>
      </c>
      <c r="AH299" s="203">
        <v>0</v>
      </c>
      <c r="AI299" s="203">
        <v>0</v>
      </c>
      <c r="AJ299" s="203">
        <v>0</v>
      </c>
      <c r="AK299" s="208"/>
      <c r="AL299" s="203">
        <v>0</v>
      </c>
      <c r="AM299" s="203">
        <v>0</v>
      </c>
      <c r="AN299" s="203">
        <v>0</v>
      </c>
      <c r="AO299" s="203">
        <v>0</v>
      </c>
      <c r="AP299" s="203">
        <v>0</v>
      </c>
      <c r="AQ299" s="208"/>
      <c r="AR299" s="203">
        <v>0</v>
      </c>
      <c r="AS299" s="203">
        <v>0</v>
      </c>
      <c r="AT299" s="203">
        <v>0</v>
      </c>
      <c r="AU299" s="203">
        <v>0</v>
      </c>
      <c r="AV299" s="203">
        <v>0</v>
      </c>
      <c r="AW299" s="208"/>
      <c r="AX299" s="203">
        <v>0</v>
      </c>
      <c r="AY299" s="203">
        <v>0</v>
      </c>
      <c r="AZ299" s="203">
        <v>0</v>
      </c>
      <c r="BA299" s="203">
        <v>0</v>
      </c>
      <c r="BB299" s="203">
        <v>0</v>
      </c>
      <c r="BC299" s="208"/>
      <c r="BD299" s="203">
        <v>0</v>
      </c>
      <c r="BE299" s="203">
        <v>0</v>
      </c>
      <c r="BF299" s="203">
        <v>0</v>
      </c>
      <c r="BG299" s="203">
        <v>0</v>
      </c>
      <c r="BH299" s="203">
        <v>0</v>
      </c>
      <c r="BI299" s="208"/>
    </row>
    <row r="300" spans="1:61" ht="12.75" customHeight="1" x14ac:dyDescent="0.2">
      <c r="A300" s="88" t="s">
        <v>126</v>
      </c>
      <c r="B300" s="203">
        <v>0</v>
      </c>
      <c r="C300" s="203">
        <v>0</v>
      </c>
      <c r="D300" s="203">
        <v>0</v>
      </c>
      <c r="E300" s="203">
        <v>0</v>
      </c>
      <c r="F300" s="203">
        <v>0</v>
      </c>
      <c r="G300" s="208"/>
      <c r="H300" s="203">
        <v>0</v>
      </c>
      <c r="I300" s="203">
        <v>0</v>
      </c>
      <c r="J300" s="203">
        <v>0</v>
      </c>
      <c r="K300" s="203">
        <v>0</v>
      </c>
      <c r="L300" s="203">
        <v>0</v>
      </c>
      <c r="M300" s="208"/>
      <c r="N300" s="203">
        <v>0</v>
      </c>
      <c r="O300" s="203">
        <v>0</v>
      </c>
      <c r="P300" s="203">
        <v>0</v>
      </c>
      <c r="Q300" s="203">
        <v>0</v>
      </c>
      <c r="R300" s="203">
        <v>0</v>
      </c>
      <c r="S300" s="208"/>
      <c r="T300" s="203">
        <v>0</v>
      </c>
      <c r="U300" s="203">
        <v>0</v>
      </c>
      <c r="V300" s="203">
        <v>0</v>
      </c>
      <c r="W300" s="203">
        <v>0</v>
      </c>
      <c r="X300" s="203">
        <v>0</v>
      </c>
      <c r="Y300" s="208"/>
      <c r="Z300" s="203">
        <v>0</v>
      </c>
      <c r="AA300" s="203">
        <v>0</v>
      </c>
      <c r="AB300" s="203">
        <v>0</v>
      </c>
      <c r="AC300" s="203">
        <v>0</v>
      </c>
      <c r="AD300" s="203">
        <v>0</v>
      </c>
      <c r="AE300" s="208"/>
      <c r="AF300" s="203">
        <v>0</v>
      </c>
      <c r="AG300" s="203">
        <v>0</v>
      </c>
      <c r="AH300" s="203">
        <v>0</v>
      </c>
      <c r="AI300" s="203">
        <v>0</v>
      </c>
      <c r="AJ300" s="203">
        <v>0</v>
      </c>
      <c r="AK300" s="208"/>
      <c r="AL300" s="203">
        <v>0</v>
      </c>
      <c r="AM300" s="203">
        <v>0</v>
      </c>
      <c r="AN300" s="203">
        <v>0</v>
      </c>
      <c r="AO300" s="203">
        <v>0</v>
      </c>
      <c r="AP300" s="203">
        <v>0</v>
      </c>
      <c r="AQ300" s="208"/>
      <c r="AR300" s="203">
        <v>0</v>
      </c>
      <c r="AS300" s="203">
        <v>0</v>
      </c>
      <c r="AT300" s="203">
        <v>0</v>
      </c>
      <c r="AU300" s="203">
        <v>0</v>
      </c>
      <c r="AV300" s="203">
        <v>0</v>
      </c>
      <c r="AW300" s="208"/>
      <c r="AX300" s="203">
        <v>0</v>
      </c>
      <c r="AY300" s="203">
        <v>0</v>
      </c>
      <c r="AZ300" s="203">
        <v>0</v>
      </c>
      <c r="BA300" s="203">
        <v>0</v>
      </c>
      <c r="BB300" s="203">
        <v>0</v>
      </c>
      <c r="BC300" s="208"/>
      <c r="BD300" s="203">
        <v>0</v>
      </c>
      <c r="BE300" s="203">
        <v>0</v>
      </c>
      <c r="BF300" s="203">
        <v>0</v>
      </c>
      <c r="BG300" s="203">
        <v>0</v>
      </c>
      <c r="BH300" s="203">
        <v>0</v>
      </c>
      <c r="BI300" s="208"/>
    </row>
    <row r="301" spans="1:61" ht="12.75" customHeight="1" x14ac:dyDescent="0.2">
      <c r="A301" s="88" t="s">
        <v>127</v>
      </c>
      <c r="B301" s="203">
        <v>0</v>
      </c>
      <c r="C301" s="203">
        <v>0</v>
      </c>
      <c r="D301" s="203">
        <v>0</v>
      </c>
      <c r="E301" s="203">
        <v>0</v>
      </c>
      <c r="F301" s="203">
        <v>0</v>
      </c>
      <c r="G301" s="208"/>
      <c r="H301" s="203">
        <v>0</v>
      </c>
      <c r="I301" s="203">
        <v>0</v>
      </c>
      <c r="J301" s="203">
        <v>0</v>
      </c>
      <c r="K301" s="203">
        <v>0</v>
      </c>
      <c r="L301" s="203">
        <v>0</v>
      </c>
      <c r="M301" s="208"/>
      <c r="N301" s="203">
        <v>0</v>
      </c>
      <c r="O301" s="203">
        <v>0</v>
      </c>
      <c r="P301" s="203">
        <v>0</v>
      </c>
      <c r="Q301" s="203">
        <v>0</v>
      </c>
      <c r="R301" s="203">
        <v>0</v>
      </c>
      <c r="S301" s="208"/>
      <c r="T301" s="203">
        <v>0</v>
      </c>
      <c r="U301" s="203">
        <v>0</v>
      </c>
      <c r="V301" s="203">
        <v>0</v>
      </c>
      <c r="W301" s="203">
        <v>0</v>
      </c>
      <c r="X301" s="203">
        <v>0</v>
      </c>
      <c r="Y301" s="208"/>
      <c r="Z301" s="203">
        <v>0</v>
      </c>
      <c r="AA301" s="203">
        <v>0</v>
      </c>
      <c r="AB301" s="203">
        <v>0</v>
      </c>
      <c r="AC301" s="203">
        <v>0</v>
      </c>
      <c r="AD301" s="203">
        <v>0</v>
      </c>
      <c r="AE301" s="208"/>
      <c r="AF301" s="203">
        <v>0</v>
      </c>
      <c r="AG301" s="203">
        <v>0</v>
      </c>
      <c r="AH301" s="203">
        <v>0</v>
      </c>
      <c r="AI301" s="203">
        <v>0</v>
      </c>
      <c r="AJ301" s="203">
        <v>0</v>
      </c>
      <c r="AK301" s="208"/>
      <c r="AL301" s="203">
        <v>0</v>
      </c>
      <c r="AM301" s="203">
        <v>0</v>
      </c>
      <c r="AN301" s="203">
        <v>0</v>
      </c>
      <c r="AO301" s="203">
        <v>0</v>
      </c>
      <c r="AP301" s="203">
        <v>0</v>
      </c>
      <c r="AQ301" s="208"/>
      <c r="AR301" s="203">
        <v>0</v>
      </c>
      <c r="AS301" s="203">
        <v>0</v>
      </c>
      <c r="AT301" s="203">
        <v>0</v>
      </c>
      <c r="AU301" s="203">
        <v>0</v>
      </c>
      <c r="AV301" s="203">
        <v>0</v>
      </c>
      <c r="AW301" s="208"/>
      <c r="AX301" s="203">
        <v>0</v>
      </c>
      <c r="AY301" s="203">
        <v>0</v>
      </c>
      <c r="AZ301" s="203">
        <v>0</v>
      </c>
      <c r="BA301" s="203">
        <v>0</v>
      </c>
      <c r="BB301" s="203">
        <v>0</v>
      </c>
      <c r="BC301" s="208"/>
      <c r="BD301" s="203">
        <v>0</v>
      </c>
      <c r="BE301" s="203">
        <v>0</v>
      </c>
      <c r="BF301" s="203">
        <v>0</v>
      </c>
      <c r="BG301" s="203">
        <v>0</v>
      </c>
      <c r="BH301" s="203">
        <v>0</v>
      </c>
      <c r="BI301" s="208"/>
    </row>
    <row r="302" spans="1:61" ht="12.75" customHeight="1" x14ac:dyDescent="0.2">
      <c r="A302" s="202" t="s">
        <v>34</v>
      </c>
      <c r="B302" s="203">
        <v>0</v>
      </c>
      <c r="C302" s="203">
        <v>0</v>
      </c>
      <c r="D302" s="203">
        <v>0</v>
      </c>
      <c r="E302" s="203">
        <v>0</v>
      </c>
      <c r="F302" s="203">
        <v>0</v>
      </c>
      <c r="G302" s="208"/>
      <c r="H302" s="203">
        <v>0</v>
      </c>
      <c r="I302" s="203">
        <v>0</v>
      </c>
      <c r="J302" s="203">
        <v>0</v>
      </c>
      <c r="K302" s="203">
        <v>0</v>
      </c>
      <c r="L302" s="203">
        <v>0</v>
      </c>
      <c r="M302" s="208"/>
      <c r="N302" s="203">
        <v>0</v>
      </c>
      <c r="O302" s="203">
        <v>0</v>
      </c>
      <c r="P302" s="203">
        <v>0</v>
      </c>
      <c r="Q302" s="203">
        <v>0</v>
      </c>
      <c r="R302" s="203">
        <v>0</v>
      </c>
      <c r="S302" s="208"/>
      <c r="T302" s="203">
        <v>0</v>
      </c>
      <c r="U302" s="203">
        <v>0</v>
      </c>
      <c r="V302" s="203">
        <v>0</v>
      </c>
      <c r="W302" s="203">
        <v>0</v>
      </c>
      <c r="X302" s="203">
        <v>0</v>
      </c>
      <c r="Y302" s="208"/>
      <c r="Z302" s="203">
        <v>0</v>
      </c>
      <c r="AA302" s="203">
        <v>0</v>
      </c>
      <c r="AB302" s="203">
        <v>0</v>
      </c>
      <c r="AC302" s="203">
        <v>0</v>
      </c>
      <c r="AD302" s="203">
        <v>0</v>
      </c>
      <c r="AE302" s="208"/>
      <c r="AF302" s="203">
        <v>0</v>
      </c>
      <c r="AG302" s="203">
        <v>0</v>
      </c>
      <c r="AH302" s="203">
        <v>0</v>
      </c>
      <c r="AI302" s="203">
        <v>0</v>
      </c>
      <c r="AJ302" s="203">
        <v>0</v>
      </c>
      <c r="AK302" s="208"/>
      <c r="AL302" s="203">
        <v>0</v>
      </c>
      <c r="AM302" s="203">
        <v>0</v>
      </c>
      <c r="AN302" s="203">
        <v>0</v>
      </c>
      <c r="AO302" s="203">
        <v>0</v>
      </c>
      <c r="AP302" s="203">
        <v>0</v>
      </c>
      <c r="AQ302" s="208"/>
      <c r="AR302" s="203">
        <v>0</v>
      </c>
      <c r="AS302" s="203">
        <v>0</v>
      </c>
      <c r="AT302" s="203">
        <v>0</v>
      </c>
      <c r="AU302" s="203">
        <v>0</v>
      </c>
      <c r="AV302" s="203">
        <v>0</v>
      </c>
      <c r="AW302" s="208"/>
      <c r="AX302" s="203">
        <v>0</v>
      </c>
      <c r="AY302" s="203">
        <v>0</v>
      </c>
      <c r="AZ302" s="203">
        <v>0</v>
      </c>
      <c r="BA302" s="203">
        <v>0</v>
      </c>
      <c r="BB302" s="203">
        <v>0</v>
      </c>
      <c r="BC302" s="208"/>
      <c r="BD302" s="203">
        <v>0</v>
      </c>
      <c r="BE302" s="203">
        <v>0</v>
      </c>
      <c r="BF302" s="203">
        <v>0</v>
      </c>
      <c r="BG302" s="203">
        <v>0</v>
      </c>
      <c r="BH302" s="203">
        <v>0</v>
      </c>
      <c r="BI302" s="208"/>
    </row>
    <row r="303" spans="1:61" ht="12.75" customHeight="1" x14ac:dyDescent="0.2">
      <c r="A303" s="202" t="s">
        <v>128</v>
      </c>
      <c r="B303" s="203">
        <v>0</v>
      </c>
      <c r="C303" s="203">
        <v>0</v>
      </c>
      <c r="D303" s="203">
        <v>0</v>
      </c>
      <c r="E303" s="203">
        <v>0</v>
      </c>
      <c r="F303" s="203">
        <v>0</v>
      </c>
      <c r="G303" s="208"/>
      <c r="H303" s="203">
        <v>0</v>
      </c>
      <c r="I303" s="203">
        <v>0</v>
      </c>
      <c r="J303" s="203">
        <v>0</v>
      </c>
      <c r="K303" s="203">
        <v>0</v>
      </c>
      <c r="L303" s="203">
        <v>0</v>
      </c>
      <c r="M303" s="208"/>
      <c r="N303" s="203">
        <v>0</v>
      </c>
      <c r="O303" s="203">
        <v>0</v>
      </c>
      <c r="P303" s="203">
        <v>0</v>
      </c>
      <c r="Q303" s="203">
        <v>0</v>
      </c>
      <c r="R303" s="203">
        <v>0</v>
      </c>
      <c r="S303" s="208"/>
      <c r="T303" s="203">
        <v>0</v>
      </c>
      <c r="U303" s="203">
        <v>0</v>
      </c>
      <c r="V303" s="203">
        <v>0</v>
      </c>
      <c r="W303" s="203">
        <v>0</v>
      </c>
      <c r="X303" s="203">
        <v>0</v>
      </c>
      <c r="Y303" s="208"/>
      <c r="Z303" s="203">
        <v>0</v>
      </c>
      <c r="AA303" s="203">
        <v>0</v>
      </c>
      <c r="AB303" s="203">
        <v>0</v>
      </c>
      <c r="AC303" s="203">
        <v>0</v>
      </c>
      <c r="AD303" s="203">
        <v>0</v>
      </c>
      <c r="AE303" s="208"/>
      <c r="AF303" s="203">
        <v>0</v>
      </c>
      <c r="AG303" s="203">
        <v>0</v>
      </c>
      <c r="AH303" s="203">
        <v>0</v>
      </c>
      <c r="AI303" s="203">
        <v>0</v>
      </c>
      <c r="AJ303" s="203">
        <v>0</v>
      </c>
      <c r="AK303" s="208"/>
      <c r="AL303" s="203">
        <v>0</v>
      </c>
      <c r="AM303" s="203">
        <v>0</v>
      </c>
      <c r="AN303" s="203">
        <v>0</v>
      </c>
      <c r="AO303" s="203">
        <v>0</v>
      </c>
      <c r="AP303" s="203">
        <v>0</v>
      </c>
      <c r="AQ303" s="208"/>
      <c r="AR303" s="203">
        <v>0</v>
      </c>
      <c r="AS303" s="203">
        <v>0</v>
      </c>
      <c r="AT303" s="203">
        <v>0</v>
      </c>
      <c r="AU303" s="203">
        <v>0</v>
      </c>
      <c r="AV303" s="203">
        <v>0</v>
      </c>
      <c r="AW303" s="208"/>
      <c r="AX303" s="203">
        <v>0</v>
      </c>
      <c r="AY303" s="203">
        <v>0</v>
      </c>
      <c r="AZ303" s="203">
        <v>0</v>
      </c>
      <c r="BA303" s="203">
        <v>0</v>
      </c>
      <c r="BB303" s="203">
        <v>0</v>
      </c>
      <c r="BC303" s="208"/>
      <c r="BD303" s="203">
        <v>0</v>
      </c>
      <c r="BE303" s="203">
        <v>0</v>
      </c>
      <c r="BF303" s="203">
        <v>0</v>
      </c>
      <c r="BG303" s="203">
        <v>0</v>
      </c>
      <c r="BH303" s="203">
        <v>0</v>
      </c>
      <c r="BI303" s="208"/>
    </row>
    <row r="304" spans="1:61" ht="12.75" customHeight="1" x14ac:dyDescent="0.2">
      <c r="A304" s="201" t="s">
        <v>41</v>
      </c>
      <c r="B304" s="203">
        <v>0</v>
      </c>
      <c r="C304" s="203">
        <v>0</v>
      </c>
      <c r="D304" s="203">
        <v>0</v>
      </c>
      <c r="E304" s="203">
        <v>0</v>
      </c>
      <c r="F304" s="203">
        <v>0</v>
      </c>
      <c r="G304" s="208"/>
      <c r="H304" s="203">
        <v>0</v>
      </c>
      <c r="I304" s="203">
        <v>0</v>
      </c>
      <c r="J304" s="203">
        <v>0</v>
      </c>
      <c r="K304" s="203">
        <v>0</v>
      </c>
      <c r="L304" s="203">
        <v>0</v>
      </c>
      <c r="M304" s="208"/>
      <c r="N304" s="203">
        <v>0</v>
      </c>
      <c r="O304" s="203">
        <v>0</v>
      </c>
      <c r="P304" s="203">
        <v>0</v>
      </c>
      <c r="Q304" s="203">
        <v>0</v>
      </c>
      <c r="R304" s="203">
        <v>0</v>
      </c>
      <c r="S304" s="208"/>
      <c r="T304" s="203">
        <v>0</v>
      </c>
      <c r="U304" s="203">
        <v>0</v>
      </c>
      <c r="V304" s="203">
        <v>0</v>
      </c>
      <c r="W304" s="203">
        <v>0</v>
      </c>
      <c r="X304" s="203">
        <v>0</v>
      </c>
      <c r="Y304" s="208"/>
      <c r="Z304" s="203">
        <v>0</v>
      </c>
      <c r="AA304" s="203">
        <v>0</v>
      </c>
      <c r="AB304" s="203">
        <v>0</v>
      </c>
      <c r="AC304" s="203">
        <v>0</v>
      </c>
      <c r="AD304" s="203">
        <v>0</v>
      </c>
      <c r="AE304" s="208"/>
      <c r="AF304" s="203">
        <v>0</v>
      </c>
      <c r="AG304" s="203">
        <v>0</v>
      </c>
      <c r="AH304" s="203">
        <v>0</v>
      </c>
      <c r="AI304" s="203">
        <v>0</v>
      </c>
      <c r="AJ304" s="203">
        <v>0</v>
      </c>
      <c r="AK304" s="208"/>
      <c r="AL304" s="203">
        <v>0</v>
      </c>
      <c r="AM304" s="203">
        <v>0</v>
      </c>
      <c r="AN304" s="203">
        <v>0</v>
      </c>
      <c r="AO304" s="203">
        <v>0</v>
      </c>
      <c r="AP304" s="203">
        <v>0</v>
      </c>
      <c r="AQ304" s="208"/>
      <c r="AR304" s="203">
        <v>0</v>
      </c>
      <c r="AS304" s="203">
        <v>0</v>
      </c>
      <c r="AT304" s="203">
        <v>0</v>
      </c>
      <c r="AU304" s="203">
        <v>0</v>
      </c>
      <c r="AV304" s="203">
        <v>0</v>
      </c>
      <c r="AW304" s="208"/>
      <c r="AX304" s="203">
        <v>0</v>
      </c>
      <c r="AY304" s="203">
        <v>0</v>
      </c>
      <c r="AZ304" s="203">
        <v>0</v>
      </c>
      <c r="BA304" s="203">
        <v>0</v>
      </c>
      <c r="BB304" s="203">
        <v>0</v>
      </c>
      <c r="BC304" s="208"/>
      <c r="BD304" s="203">
        <v>0</v>
      </c>
      <c r="BE304" s="203">
        <v>0</v>
      </c>
      <c r="BF304" s="203">
        <v>0</v>
      </c>
      <c r="BG304" s="203">
        <v>0</v>
      </c>
      <c r="BH304" s="203">
        <v>0</v>
      </c>
      <c r="BI304" s="208"/>
    </row>
    <row r="305" spans="1:61" ht="12.75" customHeight="1" x14ac:dyDescent="0.2">
      <c r="A305" s="201" t="s">
        <v>30</v>
      </c>
      <c r="B305" s="203">
        <v>0</v>
      </c>
      <c r="C305" s="203">
        <v>0</v>
      </c>
      <c r="D305" s="203">
        <v>0</v>
      </c>
      <c r="E305" s="203">
        <v>0</v>
      </c>
      <c r="F305" s="203">
        <v>0</v>
      </c>
      <c r="G305" s="208"/>
      <c r="H305" s="203">
        <v>0</v>
      </c>
      <c r="I305" s="203">
        <v>0</v>
      </c>
      <c r="J305" s="203">
        <v>0</v>
      </c>
      <c r="K305" s="203">
        <v>0</v>
      </c>
      <c r="L305" s="203">
        <v>0</v>
      </c>
      <c r="M305" s="208"/>
      <c r="N305" s="203">
        <v>0</v>
      </c>
      <c r="O305" s="203">
        <v>0</v>
      </c>
      <c r="P305" s="203">
        <v>0</v>
      </c>
      <c r="Q305" s="203">
        <v>0</v>
      </c>
      <c r="R305" s="203">
        <v>0</v>
      </c>
      <c r="S305" s="208"/>
      <c r="T305" s="203">
        <v>0</v>
      </c>
      <c r="U305" s="203">
        <v>0</v>
      </c>
      <c r="V305" s="203">
        <v>0</v>
      </c>
      <c r="W305" s="203">
        <v>0</v>
      </c>
      <c r="X305" s="203">
        <v>0</v>
      </c>
      <c r="Y305" s="208"/>
      <c r="Z305" s="203">
        <v>0</v>
      </c>
      <c r="AA305" s="203">
        <v>0</v>
      </c>
      <c r="AB305" s="203">
        <v>0</v>
      </c>
      <c r="AC305" s="203">
        <v>0</v>
      </c>
      <c r="AD305" s="203">
        <v>0</v>
      </c>
      <c r="AE305" s="208"/>
      <c r="AF305" s="203">
        <v>0</v>
      </c>
      <c r="AG305" s="203">
        <v>0</v>
      </c>
      <c r="AH305" s="203">
        <v>0</v>
      </c>
      <c r="AI305" s="203">
        <v>0</v>
      </c>
      <c r="AJ305" s="203">
        <v>0</v>
      </c>
      <c r="AK305" s="208"/>
      <c r="AL305" s="203">
        <v>0</v>
      </c>
      <c r="AM305" s="203">
        <v>0</v>
      </c>
      <c r="AN305" s="203">
        <v>0</v>
      </c>
      <c r="AO305" s="203">
        <v>0</v>
      </c>
      <c r="AP305" s="203">
        <v>0</v>
      </c>
      <c r="AQ305" s="208"/>
      <c r="AR305" s="203">
        <v>0</v>
      </c>
      <c r="AS305" s="203">
        <v>0</v>
      </c>
      <c r="AT305" s="203">
        <v>0</v>
      </c>
      <c r="AU305" s="203">
        <v>0</v>
      </c>
      <c r="AV305" s="203">
        <v>0</v>
      </c>
      <c r="AW305" s="208"/>
      <c r="AX305" s="203">
        <v>0</v>
      </c>
      <c r="AY305" s="203">
        <v>0</v>
      </c>
      <c r="AZ305" s="203">
        <v>0</v>
      </c>
      <c r="BA305" s="203">
        <v>0</v>
      </c>
      <c r="BB305" s="203">
        <v>0</v>
      </c>
      <c r="BC305" s="208"/>
      <c r="BD305" s="203">
        <v>0</v>
      </c>
      <c r="BE305" s="203">
        <v>0</v>
      </c>
      <c r="BF305" s="203">
        <v>0</v>
      </c>
      <c r="BG305" s="203">
        <v>0</v>
      </c>
      <c r="BH305" s="203">
        <v>0</v>
      </c>
      <c r="BI305" s="208"/>
    </row>
    <row r="306" spans="1:61" ht="12.75" customHeight="1" x14ac:dyDescent="0.2">
      <c r="A306" s="201" t="s">
        <v>129</v>
      </c>
      <c r="B306" s="203">
        <v>0</v>
      </c>
      <c r="C306" s="203">
        <v>0</v>
      </c>
      <c r="D306" s="203">
        <v>0</v>
      </c>
      <c r="E306" s="203">
        <v>0</v>
      </c>
      <c r="F306" s="203">
        <v>0</v>
      </c>
      <c r="G306" s="208"/>
      <c r="H306" s="203">
        <v>0</v>
      </c>
      <c r="I306" s="203">
        <v>0</v>
      </c>
      <c r="J306" s="203">
        <v>0</v>
      </c>
      <c r="K306" s="203">
        <v>0</v>
      </c>
      <c r="L306" s="203">
        <v>0</v>
      </c>
      <c r="M306" s="208"/>
      <c r="N306" s="203">
        <v>0</v>
      </c>
      <c r="O306" s="203">
        <v>0</v>
      </c>
      <c r="P306" s="203">
        <v>0</v>
      </c>
      <c r="Q306" s="203">
        <v>0</v>
      </c>
      <c r="R306" s="203">
        <v>0</v>
      </c>
      <c r="S306" s="208"/>
      <c r="T306" s="203">
        <v>0</v>
      </c>
      <c r="U306" s="203">
        <v>0</v>
      </c>
      <c r="V306" s="203">
        <v>0</v>
      </c>
      <c r="W306" s="203">
        <v>0</v>
      </c>
      <c r="X306" s="203">
        <v>0</v>
      </c>
      <c r="Y306" s="208"/>
      <c r="Z306" s="203">
        <v>0</v>
      </c>
      <c r="AA306" s="203">
        <v>0</v>
      </c>
      <c r="AB306" s="203">
        <v>0</v>
      </c>
      <c r="AC306" s="203">
        <v>0</v>
      </c>
      <c r="AD306" s="203">
        <v>0</v>
      </c>
      <c r="AE306" s="208"/>
      <c r="AF306" s="203">
        <v>0</v>
      </c>
      <c r="AG306" s="203">
        <v>0</v>
      </c>
      <c r="AH306" s="203">
        <v>0</v>
      </c>
      <c r="AI306" s="203">
        <v>0</v>
      </c>
      <c r="AJ306" s="203">
        <v>0</v>
      </c>
      <c r="AK306" s="208"/>
      <c r="AL306" s="203">
        <v>0</v>
      </c>
      <c r="AM306" s="203">
        <v>0</v>
      </c>
      <c r="AN306" s="203">
        <v>0</v>
      </c>
      <c r="AO306" s="203">
        <v>0</v>
      </c>
      <c r="AP306" s="203">
        <v>0</v>
      </c>
      <c r="AQ306" s="208"/>
      <c r="AR306" s="203">
        <v>0</v>
      </c>
      <c r="AS306" s="203">
        <v>0</v>
      </c>
      <c r="AT306" s="203">
        <v>0</v>
      </c>
      <c r="AU306" s="203">
        <v>0</v>
      </c>
      <c r="AV306" s="203">
        <v>0</v>
      </c>
      <c r="AW306" s="208"/>
      <c r="AX306" s="203">
        <v>0</v>
      </c>
      <c r="AY306" s="203">
        <v>0</v>
      </c>
      <c r="AZ306" s="203">
        <v>0</v>
      </c>
      <c r="BA306" s="203">
        <v>0</v>
      </c>
      <c r="BB306" s="203">
        <v>0</v>
      </c>
      <c r="BC306" s="208"/>
      <c r="BD306" s="203">
        <v>0</v>
      </c>
      <c r="BE306" s="203">
        <v>0</v>
      </c>
      <c r="BF306" s="203">
        <v>0</v>
      </c>
      <c r="BG306" s="203">
        <v>0</v>
      </c>
      <c r="BH306" s="203">
        <v>0</v>
      </c>
      <c r="BI306" s="208"/>
    </row>
    <row r="307" spans="1:61" ht="12.75" customHeight="1" x14ac:dyDescent="0.2">
      <c r="A307" s="201" t="s">
        <v>113</v>
      </c>
      <c r="B307" s="203">
        <v>0</v>
      </c>
      <c r="C307" s="203">
        <v>0</v>
      </c>
      <c r="D307" s="203">
        <v>0</v>
      </c>
      <c r="E307" s="203">
        <v>0</v>
      </c>
      <c r="F307" s="203">
        <v>0</v>
      </c>
      <c r="G307" s="208"/>
      <c r="H307" s="203">
        <v>0</v>
      </c>
      <c r="I307" s="203">
        <v>0</v>
      </c>
      <c r="J307" s="203">
        <v>0</v>
      </c>
      <c r="K307" s="203">
        <v>0</v>
      </c>
      <c r="L307" s="203">
        <v>0</v>
      </c>
      <c r="M307" s="208"/>
      <c r="N307" s="203">
        <v>0</v>
      </c>
      <c r="O307" s="203">
        <v>0</v>
      </c>
      <c r="P307" s="203">
        <v>0</v>
      </c>
      <c r="Q307" s="203">
        <v>0</v>
      </c>
      <c r="R307" s="203">
        <v>0</v>
      </c>
      <c r="S307" s="208"/>
      <c r="T307" s="203">
        <v>0</v>
      </c>
      <c r="U307" s="203">
        <v>0</v>
      </c>
      <c r="V307" s="203">
        <v>0</v>
      </c>
      <c r="W307" s="203">
        <v>0</v>
      </c>
      <c r="X307" s="203">
        <v>0</v>
      </c>
      <c r="Y307" s="208"/>
      <c r="Z307" s="203">
        <v>0</v>
      </c>
      <c r="AA307" s="203">
        <v>0</v>
      </c>
      <c r="AB307" s="203">
        <v>0</v>
      </c>
      <c r="AC307" s="203">
        <v>0</v>
      </c>
      <c r="AD307" s="203">
        <v>0</v>
      </c>
      <c r="AE307" s="208"/>
      <c r="AF307" s="203">
        <v>0</v>
      </c>
      <c r="AG307" s="203">
        <v>0</v>
      </c>
      <c r="AH307" s="203">
        <v>0</v>
      </c>
      <c r="AI307" s="203">
        <v>0</v>
      </c>
      <c r="AJ307" s="203">
        <v>0</v>
      </c>
      <c r="AK307" s="208"/>
      <c r="AL307" s="203">
        <v>0</v>
      </c>
      <c r="AM307" s="203">
        <v>0</v>
      </c>
      <c r="AN307" s="203">
        <v>0</v>
      </c>
      <c r="AO307" s="203">
        <v>0</v>
      </c>
      <c r="AP307" s="203">
        <v>0</v>
      </c>
      <c r="AQ307" s="208"/>
      <c r="AR307" s="203">
        <v>0</v>
      </c>
      <c r="AS307" s="203">
        <v>0</v>
      </c>
      <c r="AT307" s="203">
        <v>0</v>
      </c>
      <c r="AU307" s="203">
        <v>0</v>
      </c>
      <c r="AV307" s="203">
        <v>0</v>
      </c>
      <c r="AW307" s="208"/>
      <c r="AX307" s="203">
        <v>0</v>
      </c>
      <c r="AY307" s="203">
        <v>0</v>
      </c>
      <c r="AZ307" s="203">
        <v>0</v>
      </c>
      <c r="BA307" s="203">
        <v>0</v>
      </c>
      <c r="BB307" s="203">
        <v>0</v>
      </c>
      <c r="BC307" s="208"/>
      <c r="BD307" s="203">
        <v>0</v>
      </c>
      <c r="BE307" s="203">
        <v>0</v>
      </c>
      <c r="BF307" s="203">
        <v>0</v>
      </c>
      <c r="BG307" s="203">
        <v>0</v>
      </c>
      <c r="BH307" s="203">
        <v>0</v>
      </c>
      <c r="BI307" s="208"/>
    </row>
    <row r="308" spans="1:61" ht="12.75" customHeight="1" x14ac:dyDescent="0.2">
      <c r="A308" s="201" t="s">
        <v>130</v>
      </c>
      <c r="B308" s="203">
        <v>0</v>
      </c>
      <c r="C308" s="203">
        <v>0</v>
      </c>
      <c r="D308" s="203">
        <v>0</v>
      </c>
      <c r="E308" s="203">
        <v>0</v>
      </c>
      <c r="F308" s="203">
        <v>0</v>
      </c>
      <c r="G308" s="208"/>
      <c r="H308" s="203">
        <v>0</v>
      </c>
      <c r="I308" s="203">
        <v>0</v>
      </c>
      <c r="J308" s="203">
        <v>0</v>
      </c>
      <c r="K308" s="203">
        <v>0</v>
      </c>
      <c r="L308" s="203">
        <v>0</v>
      </c>
      <c r="M308" s="208"/>
      <c r="N308" s="203">
        <v>0</v>
      </c>
      <c r="O308" s="203">
        <v>0</v>
      </c>
      <c r="P308" s="203">
        <v>0</v>
      </c>
      <c r="Q308" s="203">
        <v>0</v>
      </c>
      <c r="R308" s="203">
        <v>0</v>
      </c>
      <c r="S308" s="208"/>
      <c r="T308" s="203">
        <v>0</v>
      </c>
      <c r="U308" s="203">
        <v>0</v>
      </c>
      <c r="V308" s="203">
        <v>0</v>
      </c>
      <c r="W308" s="203">
        <v>0</v>
      </c>
      <c r="X308" s="203">
        <v>0</v>
      </c>
      <c r="Y308" s="208"/>
      <c r="Z308" s="203">
        <v>0</v>
      </c>
      <c r="AA308" s="203">
        <v>0</v>
      </c>
      <c r="AB308" s="203">
        <v>0</v>
      </c>
      <c r="AC308" s="203">
        <v>0</v>
      </c>
      <c r="AD308" s="203">
        <v>0</v>
      </c>
      <c r="AE308" s="208"/>
      <c r="AF308" s="203">
        <v>0</v>
      </c>
      <c r="AG308" s="203">
        <v>0</v>
      </c>
      <c r="AH308" s="203">
        <v>0</v>
      </c>
      <c r="AI308" s="203">
        <v>0</v>
      </c>
      <c r="AJ308" s="203">
        <v>0</v>
      </c>
      <c r="AK308" s="208"/>
      <c r="AL308" s="203">
        <v>0</v>
      </c>
      <c r="AM308" s="203">
        <v>0</v>
      </c>
      <c r="AN308" s="203">
        <v>0</v>
      </c>
      <c r="AO308" s="203">
        <v>0</v>
      </c>
      <c r="AP308" s="203">
        <v>0</v>
      </c>
      <c r="AQ308" s="208"/>
      <c r="AR308" s="203">
        <v>0</v>
      </c>
      <c r="AS308" s="203">
        <v>0</v>
      </c>
      <c r="AT308" s="203">
        <v>0</v>
      </c>
      <c r="AU308" s="203">
        <v>0</v>
      </c>
      <c r="AV308" s="203">
        <v>0</v>
      </c>
      <c r="AW308" s="208"/>
      <c r="AX308" s="203">
        <v>0</v>
      </c>
      <c r="AY308" s="203">
        <v>0</v>
      </c>
      <c r="AZ308" s="203">
        <v>0</v>
      </c>
      <c r="BA308" s="203">
        <v>0</v>
      </c>
      <c r="BB308" s="203">
        <v>0</v>
      </c>
      <c r="BC308" s="208"/>
      <c r="BD308" s="203">
        <v>0</v>
      </c>
      <c r="BE308" s="203">
        <v>0</v>
      </c>
      <c r="BF308" s="203">
        <v>0</v>
      </c>
      <c r="BG308" s="203">
        <v>0</v>
      </c>
      <c r="BH308" s="203">
        <v>0</v>
      </c>
      <c r="BI308" s="208"/>
    </row>
    <row r="309" spans="1:61" ht="12.75" customHeight="1" x14ac:dyDescent="0.2">
      <c r="A309" s="107" t="s">
        <v>131</v>
      </c>
      <c r="B309" s="203">
        <v>0</v>
      </c>
      <c r="C309" s="203">
        <v>0</v>
      </c>
      <c r="D309" s="203">
        <v>0</v>
      </c>
      <c r="E309" s="203">
        <v>0</v>
      </c>
      <c r="F309" s="203">
        <v>0</v>
      </c>
      <c r="G309" s="208"/>
      <c r="H309" s="203">
        <v>0</v>
      </c>
      <c r="I309" s="203">
        <v>0</v>
      </c>
      <c r="J309" s="203">
        <v>0</v>
      </c>
      <c r="K309" s="203">
        <v>0</v>
      </c>
      <c r="L309" s="203">
        <v>0</v>
      </c>
      <c r="M309" s="208"/>
      <c r="N309" s="203">
        <v>0</v>
      </c>
      <c r="O309" s="203">
        <v>0</v>
      </c>
      <c r="P309" s="203">
        <v>0</v>
      </c>
      <c r="Q309" s="203">
        <v>0</v>
      </c>
      <c r="R309" s="203">
        <v>0</v>
      </c>
      <c r="S309" s="208"/>
      <c r="T309" s="203">
        <v>0</v>
      </c>
      <c r="U309" s="203">
        <v>0</v>
      </c>
      <c r="V309" s="203">
        <v>0</v>
      </c>
      <c r="W309" s="203">
        <v>0</v>
      </c>
      <c r="X309" s="203">
        <v>0</v>
      </c>
      <c r="Y309" s="208"/>
      <c r="Z309" s="203">
        <v>0</v>
      </c>
      <c r="AA309" s="203">
        <v>0</v>
      </c>
      <c r="AB309" s="203">
        <v>0</v>
      </c>
      <c r="AC309" s="203">
        <v>0</v>
      </c>
      <c r="AD309" s="203">
        <v>0</v>
      </c>
      <c r="AE309" s="208"/>
      <c r="AF309" s="203">
        <v>0</v>
      </c>
      <c r="AG309" s="203">
        <v>0</v>
      </c>
      <c r="AH309" s="203">
        <v>0</v>
      </c>
      <c r="AI309" s="203">
        <v>0</v>
      </c>
      <c r="AJ309" s="203">
        <v>0</v>
      </c>
      <c r="AK309" s="208"/>
      <c r="AL309" s="203">
        <v>0</v>
      </c>
      <c r="AM309" s="203">
        <v>0</v>
      </c>
      <c r="AN309" s="203">
        <v>0</v>
      </c>
      <c r="AO309" s="203">
        <v>0</v>
      </c>
      <c r="AP309" s="203">
        <v>0</v>
      </c>
      <c r="AQ309" s="208"/>
      <c r="AR309" s="203">
        <v>0</v>
      </c>
      <c r="AS309" s="203">
        <v>0</v>
      </c>
      <c r="AT309" s="203">
        <v>0</v>
      </c>
      <c r="AU309" s="203">
        <v>0</v>
      </c>
      <c r="AV309" s="203">
        <v>0</v>
      </c>
      <c r="AW309" s="208"/>
      <c r="AX309" s="203">
        <v>0</v>
      </c>
      <c r="AY309" s="203">
        <v>0</v>
      </c>
      <c r="AZ309" s="203">
        <v>0</v>
      </c>
      <c r="BA309" s="203">
        <v>0</v>
      </c>
      <c r="BB309" s="203">
        <v>0</v>
      </c>
      <c r="BC309" s="208"/>
      <c r="BD309" s="203">
        <v>0</v>
      </c>
      <c r="BE309" s="203">
        <v>0</v>
      </c>
      <c r="BF309" s="203">
        <v>0</v>
      </c>
      <c r="BG309" s="203">
        <v>0</v>
      </c>
      <c r="BH309" s="203">
        <v>0</v>
      </c>
      <c r="BI309" s="208"/>
    </row>
    <row r="310" spans="1:61" ht="12.75" customHeight="1" x14ac:dyDescent="0.2">
      <c r="A310" s="107" t="s">
        <v>105</v>
      </c>
      <c r="B310" s="203">
        <v>0</v>
      </c>
      <c r="C310" s="203">
        <v>0</v>
      </c>
      <c r="D310" s="203">
        <v>0</v>
      </c>
      <c r="E310" s="203">
        <v>0</v>
      </c>
      <c r="F310" s="203">
        <v>0</v>
      </c>
      <c r="G310" s="208"/>
      <c r="H310" s="203">
        <v>0</v>
      </c>
      <c r="I310" s="203">
        <v>0</v>
      </c>
      <c r="J310" s="203">
        <v>0</v>
      </c>
      <c r="K310" s="203">
        <v>0</v>
      </c>
      <c r="L310" s="203">
        <v>0</v>
      </c>
      <c r="M310" s="208"/>
      <c r="N310" s="203">
        <v>0</v>
      </c>
      <c r="O310" s="203">
        <v>0</v>
      </c>
      <c r="P310" s="203">
        <v>0</v>
      </c>
      <c r="Q310" s="203">
        <v>0</v>
      </c>
      <c r="R310" s="203">
        <v>0</v>
      </c>
      <c r="S310" s="208"/>
      <c r="T310" s="203">
        <v>0</v>
      </c>
      <c r="U310" s="203">
        <v>0</v>
      </c>
      <c r="V310" s="203">
        <v>0</v>
      </c>
      <c r="W310" s="203">
        <v>0</v>
      </c>
      <c r="X310" s="203">
        <v>0</v>
      </c>
      <c r="Y310" s="208"/>
      <c r="Z310" s="203">
        <v>0</v>
      </c>
      <c r="AA310" s="203">
        <v>0</v>
      </c>
      <c r="AB310" s="203">
        <v>0</v>
      </c>
      <c r="AC310" s="203">
        <v>0</v>
      </c>
      <c r="AD310" s="203">
        <v>0</v>
      </c>
      <c r="AE310" s="208"/>
      <c r="AF310" s="203">
        <v>0</v>
      </c>
      <c r="AG310" s="203">
        <v>0</v>
      </c>
      <c r="AH310" s="203">
        <v>0</v>
      </c>
      <c r="AI310" s="203">
        <v>0</v>
      </c>
      <c r="AJ310" s="203">
        <v>0</v>
      </c>
      <c r="AK310" s="208"/>
      <c r="AL310" s="203">
        <v>0</v>
      </c>
      <c r="AM310" s="203">
        <v>0</v>
      </c>
      <c r="AN310" s="203">
        <v>0</v>
      </c>
      <c r="AO310" s="203">
        <v>0</v>
      </c>
      <c r="AP310" s="203">
        <v>0</v>
      </c>
      <c r="AQ310" s="208"/>
      <c r="AR310" s="203">
        <v>0</v>
      </c>
      <c r="AS310" s="203">
        <v>0</v>
      </c>
      <c r="AT310" s="203">
        <v>0</v>
      </c>
      <c r="AU310" s="203">
        <v>0</v>
      </c>
      <c r="AV310" s="203">
        <v>0</v>
      </c>
      <c r="AW310" s="208"/>
      <c r="AX310" s="203">
        <v>0</v>
      </c>
      <c r="AY310" s="203">
        <v>0</v>
      </c>
      <c r="AZ310" s="203">
        <v>0</v>
      </c>
      <c r="BA310" s="203">
        <v>0</v>
      </c>
      <c r="BB310" s="203">
        <v>0</v>
      </c>
      <c r="BC310" s="208"/>
      <c r="BD310" s="203">
        <v>0</v>
      </c>
      <c r="BE310" s="203">
        <v>0</v>
      </c>
      <c r="BF310" s="203">
        <v>0</v>
      </c>
      <c r="BG310" s="203">
        <v>0</v>
      </c>
      <c r="BH310" s="203">
        <v>0</v>
      </c>
      <c r="BI310" s="208"/>
    </row>
    <row r="311" spans="1:61" ht="12.75" customHeight="1" x14ac:dyDescent="0.2">
      <c r="A311" s="107" t="s">
        <v>106</v>
      </c>
      <c r="B311" s="203">
        <v>0</v>
      </c>
      <c r="C311" s="203">
        <v>0</v>
      </c>
      <c r="D311" s="203">
        <v>0</v>
      </c>
      <c r="E311" s="203">
        <v>0</v>
      </c>
      <c r="F311" s="203">
        <v>0</v>
      </c>
      <c r="G311" s="208"/>
      <c r="H311" s="203">
        <v>0</v>
      </c>
      <c r="I311" s="203">
        <v>0</v>
      </c>
      <c r="J311" s="203">
        <v>0</v>
      </c>
      <c r="K311" s="203">
        <v>0</v>
      </c>
      <c r="L311" s="203">
        <v>0</v>
      </c>
      <c r="M311" s="208"/>
      <c r="N311" s="203">
        <v>0</v>
      </c>
      <c r="O311" s="203">
        <v>0</v>
      </c>
      <c r="P311" s="203">
        <v>0</v>
      </c>
      <c r="Q311" s="203">
        <v>0</v>
      </c>
      <c r="R311" s="203">
        <v>0</v>
      </c>
      <c r="S311" s="208"/>
      <c r="T311" s="203">
        <v>0</v>
      </c>
      <c r="U311" s="203">
        <v>0</v>
      </c>
      <c r="V311" s="203">
        <v>0</v>
      </c>
      <c r="W311" s="203">
        <v>0</v>
      </c>
      <c r="X311" s="203">
        <v>0</v>
      </c>
      <c r="Y311" s="208"/>
      <c r="Z311" s="203">
        <v>0</v>
      </c>
      <c r="AA311" s="203">
        <v>0</v>
      </c>
      <c r="AB311" s="203">
        <v>0</v>
      </c>
      <c r="AC311" s="203">
        <v>0</v>
      </c>
      <c r="AD311" s="203">
        <v>0</v>
      </c>
      <c r="AE311" s="208"/>
      <c r="AF311" s="203">
        <v>0</v>
      </c>
      <c r="AG311" s="203">
        <v>0</v>
      </c>
      <c r="AH311" s="203">
        <v>0</v>
      </c>
      <c r="AI311" s="203">
        <v>0</v>
      </c>
      <c r="AJ311" s="203">
        <v>0</v>
      </c>
      <c r="AK311" s="208"/>
      <c r="AL311" s="203">
        <v>0</v>
      </c>
      <c r="AM311" s="203">
        <v>0</v>
      </c>
      <c r="AN311" s="203">
        <v>0</v>
      </c>
      <c r="AO311" s="203">
        <v>0</v>
      </c>
      <c r="AP311" s="203">
        <v>0</v>
      </c>
      <c r="AQ311" s="208"/>
      <c r="AR311" s="203">
        <v>0</v>
      </c>
      <c r="AS311" s="203">
        <v>0</v>
      </c>
      <c r="AT311" s="203">
        <v>0</v>
      </c>
      <c r="AU311" s="203">
        <v>0</v>
      </c>
      <c r="AV311" s="203">
        <v>0</v>
      </c>
      <c r="AW311" s="208"/>
      <c r="AX311" s="203">
        <v>0</v>
      </c>
      <c r="AY311" s="203">
        <v>0</v>
      </c>
      <c r="AZ311" s="203">
        <v>0</v>
      </c>
      <c r="BA311" s="203">
        <v>0</v>
      </c>
      <c r="BB311" s="203">
        <v>0</v>
      </c>
      <c r="BC311" s="208"/>
      <c r="BD311" s="203">
        <v>0</v>
      </c>
      <c r="BE311" s="203">
        <v>0</v>
      </c>
      <c r="BF311" s="203">
        <v>0</v>
      </c>
      <c r="BG311" s="203">
        <v>0</v>
      </c>
      <c r="BH311" s="203">
        <v>0</v>
      </c>
      <c r="BI311" s="208"/>
    </row>
    <row r="312" spans="1:61" ht="12.75" customHeight="1" x14ac:dyDescent="0.2">
      <c r="A312" s="107" t="s">
        <v>107</v>
      </c>
      <c r="B312" s="203">
        <v>0</v>
      </c>
      <c r="C312" s="203">
        <v>0</v>
      </c>
      <c r="D312" s="203">
        <v>0</v>
      </c>
      <c r="E312" s="203">
        <v>0</v>
      </c>
      <c r="F312" s="203">
        <v>0</v>
      </c>
      <c r="G312" s="208"/>
      <c r="H312" s="203">
        <v>0</v>
      </c>
      <c r="I312" s="203">
        <v>0</v>
      </c>
      <c r="J312" s="203">
        <v>0</v>
      </c>
      <c r="K312" s="203">
        <v>0</v>
      </c>
      <c r="L312" s="203">
        <v>0</v>
      </c>
      <c r="M312" s="208"/>
      <c r="N312" s="203">
        <v>0</v>
      </c>
      <c r="O312" s="203">
        <v>0</v>
      </c>
      <c r="P312" s="203">
        <v>0</v>
      </c>
      <c r="Q312" s="203">
        <v>0</v>
      </c>
      <c r="R312" s="203">
        <v>0</v>
      </c>
      <c r="S312" s="208"/>
      <c r="T312" s="203">
        <v>0</v>
      </c>
      <c r="U312" s="203">
        <v>0</v>
      </c>
      <c r="V312" s="203">
        <v>0</v>
      </c>
      <c r="W312" s="203">
        <v>0</v>
      </c>
      <c r="X312" s="203">
        <v>0</v>
      </c>
      <c r="Y312" s="208"/>
      <c r="Z312" s="203">
        <v>0</v>
      </c>
      <c r="AA312" s="203">
        <v>0</v>
      </c>
      <c r="AB312" s="203">
        <v>0</v>
      </c>
      <c r="AC312" s="203">
        <v>0</v>
      </c>
      <c r="AD312" s="203">
        <v>0</v>
      </c>
      <c r="AE312" s="208"/>
      <c r="AF312" s="203">
        <v>0</v>
      </c>
      <c r="AG312" s="203">
        <v>0</v>
      </c>
      <c r="AH312" s="203">
        <v>0</v>
      </c>
      <c r="AI312" s="203">
        <v>0</v>
      </c>
      <c r="AJ312" s="203">
        <v>0</v>
      </c>
      <c r="AK312" s="208"/>
      <c r="AL312" s="203">
        <v>0</v>
      </c>
      <c r="AM312" s="203">
        <v>0</v>
      </c>
      <c r="AN312" s="203">
        <v>0</v>
      </c>
      <c r="AO312" s="203">
        <v>0</v>
      </c>
      <c r="AP312" s="203">
        <v>0</v>
      </c>
      <c r="AQ312" s="208"/>
      <c r="AR312" s="203">
        <v>0</v>
      </c>
      <c r="AS312" s="203">
        <v>0</v>
      </c>
      <c r="AT312" s="203">
        <v>0</v>
      </c>
      <c r="AU312" s="203">
        <v>0</v>
      </c>
      <c r="AV312" s="203">
        <v>0</v>
      </c>
      <c r="AW312" s="208"/>
      <c r="AX312" s="203">
        <v>0</v>
      </c>
      <c r="AY312" s="203">
        <v>0</v>
      </c>
      <c r="AZ312" s="203">
        <v>0</v>
      </c>
      <c r="BA312" s="203">
        <v>0</v>
      </c>
      <c r="BB312" s="203">
        <v>0</v>
      </c>
      <c r="BC312" s="208"/>
      <c r="BD312" s="203">
        <v>0</v>
      </c>
      <c r="BE312" s="203">
        <v>0</v>
      </c>
      <c r="BF312" s="203">
        <v>0</v>
      </c>
      <c r="BG312" s="203">
        <v>0</v>
      </c>
      <c r="BH312" s="203">
        <v>0</v>
      </c>
      <c r="BI312" s="208"/>
    </row>
    <row r="313" spans="1:61" ht="12.75" customHeight="1" x14ac:dyDescent="0.2">
      <c r="A313" s="107" t="s">
        <v>108</v>
      </c>
      <c r="B313" s="203">
        <v>0</v>
      </c>
      <c r="C313" s="203">
        <v>0</v>
      </c>
      <c r="D313" s="203">
        <v>0</v>
      </c>
      <c r="E313" s="203">
        <v>0</v>
      </c>
      <c r="F313" s="203">
        <v>0</v>
      </c>
      <c r="G313" s="208"/>
      <c r="H313" s="203">
        <v>0</v>
      </c>
      <c r="I313" s="203">
        <v>0</v>
      </c>
      <c r="J313" s="203">
        <v>0</v>
      </c>
      <c r="K313" s="203">
        <v>0</v>
      </c>
      <c r="L313" s="203">
        <v>0</v>
      </c>
      <c r="M313" s="208"/>
      <c r="N313" s="203">
        <v>0</v>
      </c>
      <c r="O313" s="203">
        <v>0</v>
      </c>
      <c r="P313" s="203">
        <v>0</v>
      </c>
      <c r="Q313" s="203">
        <v>0</v>
      </c>
      <c r="R313" s="203">
        <v>0</v>
      </c>
      <c r="S313" s="208"/>
      <c r="T313" s="203">
        <v>0</v>
      </c>
      <c r="U313" s="203">
        <v>0</v>
      </c>
      <c r="V313" s="203">
        <v>0</v>
      </c>
      <c r="W313" s="203">
        <v>0</v>
      </c>
      <c r="X313" s="203">
        <v>0</v>
      </c>
      <c r="Y313" s="208"/>
      <c r="Z313" s="203">
        <v>0</v>
      </c>
      <c r="AA313" s="203">
        <v>0</v>
      </c>
      <c r="AB313" s="203">
        <v>0</v>
      </c>
      <c r="AC313" s="203">
        <v>0</v>
      </c>
      <c r="AD313" s="203">
        <v>0</v>
      </c>
      <c r="AE313" s="208"/>
      <c r="AF313" s="203">
        <v>0</v>
      </c>
      <c r="AG313" s="203">
        <v>0</v>
      </c>
      <c r="AH313" s="203">
        <v>0</v>
      </c>
      <c r="AI313" s="203">
        <v>0</v>
      </c>
      <c r="AJ313" s="203">
        <v>0</v>
      </c>
      <c r="AK313" s="208"/>
      <c r="AL313" s="203">
        <v>0</v>
      </c>
      <c r="AM313" s="203">
        <v>0</v>
      </c>
      <c r="AN313" s="203">
        <v>0</v>
      </c>
      <c r="AO313" s="203">
        <v>0</v>
      </c>
      <c r="AP313" s="203">
        <v>0</v>
      </c>
      <c r="AQ313" s="208"/>
      <c r="AR313" s="203">
        <v>0</v>
      </c>
      <c r="AS313" s="203">
        <v>0</v>
      </c>
      <c r="AT313" s="203">
        <v>0</v>
      </c>
      <c r="AU313" s="203">
        <v>0</v>
      </c>
      <c r="AV313" s="203">
        <v>0</v>
      </c>
      <c r="AW313" s="208"/>
      <c r="AX313" s="203">
        <v>0</v>
      </c>
      <c r="AY313" s="203">
        <v>0</v>
      </c>
      <c r="AZ313" s="203">
        <v>0</v>
      </c>
      <c r="BA313" s="203">
        <v>0</v>
      </c>
      <c r="BB313" s="203">
        <v>0</v>
      </c>
      <c r="BC313" s="208"/>
      <c r="BD313" s="203">
        <v>0</v>
      </c>
      <c r="BE313" s="203">
        <v>0</v>
      </c>
      <c r="BF313" s="203">
        <v>0</v>
      </c>
      <c r="BG313" s="203">
        <v>0</v>
      </c>
      <c r="BH313" s="203">
        <v>0</v>
      </c>
      <c r="BI313" s="208"/>
    </row>
    <row r="314" spans="1:61" ht="12.75" customHeight="1" x14ac:dyDescent="0.2">
      <c r="A314" s="107" t="s">
        <v>109</v>
      </c>
      <c r="B314" s="203">
        <v>0</v>
      </c>
      <c r="C314" s="203">
        <v>0</v>
      </c>
      <c r="D314" s="203">
        <v>0</v>
      </c>
      <c r="E314" s="203">
        <v>0</v>
      </c>
      <c r="F314" s="203">
        <v>0</v>
      </c>
      <c r="G314" s="208"/>
      <c r="H314" s="203">
        <v>0</v>
      </c>
      <c r="I314" s="203">
        <v>0</v>
      </c>
      <c r="J314" s="203">
        <v>0</v>
      </c>
      <c r="K314" s="203">
        <v>0</v>
      </c>
      <c r="L314" s="203">
        <v>0</v>
      </c>
      <c r="M314" s="208"/>
      <c r="N314" s="203">
        <v>0</v>
      </c>
      <c r="O314" s="203">
        <v>0</v>
      </c>
      <c r="P314" s="203">
        <v>0</v>
      </c>
      <c r="Q314" s="203">
        <v>0</v>
      </c>
      <c r="R314" s="203">
        <v>0</v>
      </c>
      <c r="S314" s="208"/>
      <c r="T314" s="203">
        <v>0</v>
      </c>
      <c r="U314" s="203">
        <v>0</v>
      </c>
      <c r="V314" s="203">
        <v>0</v>
      </c>
      <c r="W314" s="203">
        <v>0</v>
      </c>
      <c r="X314" s="203">
        <v>0</v>
      </c>
      <c r="Y314" s="208"/>
      <c r="Z314" s="203">
        <v>0</v>
      </c>
      <c r="AA314" s="203">
        <v>0</v>
      </c>
      <c r="AB314" s="203">
        <v>0</v>
      </c>
      <c r="AC314" s="203">
        <v>0</v>
      </c>
      <c r="AD314" s="203">
        <v>0</v>
      </c>
      <c r="AE314" s="208"/>
      <c r="AF314" s="203">
        <v>0</v>
      </c>
      <c r="AG314" s="203">
        <v>0</v>
      </c>
      <c r="AH314" s="203">
        <v>0</v>
      </c>
      <c r="AI314" s="203">
        <v>0</v>
      </c>
      <c r="AJ314" s="203">
        <v>0</v>
      </c>
      <c r="AK314" s="208"/>
      <c r="AL314" s="203">
        <v>0</v>
      </c>
      <c r="AM314" s="203">
        <v>0</v>
      </c>
      <c r="AN314" s="203">
        <v>0</v>
      </c>
      <c r="AO314" s="203">
        <v>0</v>
      </c>
      <c r="AP314" s="203">
        <v>0</v>
      </c>
      <c r="AQ314" s="208"/>
      <c r="AR314" s="203">
        <v>0</v>
      </c>
      <c r="AS314" s="203">
        <v>0</v>
      </c>
      <c r="AT314" s="203">
        <v>0</v>
      </c>
      <c r="AU314" s="203">
        <v>0</v>
      </c>
      <c r="AV314" s="203">
        <v>0</v>
      </c>
      <c r="AW314" s="208"/>
      <c r="AX314" s="203">
        <v>0</v>
      </c>
      <c r="AY314" s="203">
        <v>0</v>
      </c>
      <c r="AZ314" s="203">
        <v>0</v>
      </c>
      <c r="BA314" s="203">
        <v>0</v>
      </c>
      <c r="BB314" s="203">
        <v>0</v>
      </c>
      <c r="BC314" s="208"/>
      <c r="BD314" s="203">
        <v>0</v>
      </c>
      <c r="BE314" s="203">
        <v>0</v>
      </c>
      <c r="BF314" s="203">
        <v>0</v>
      </c>
      <c r="BG314" s="203">
        <v>0</v>
      </c>
      <c r="BH314" s="203">
        <v>0</v>
      </c>
      <c r="BI314" s="208"/>
    </row>
    <row r="315" spans="1:61" ht="12.75" customHeight="1" x14ac:dyDescent="0.2">
      <c r="A315" s="107" t="s">
        <v>110</v>
      </c>
      <c r="B315" s="203">
        <v>0</v>
      </c>
      <c r="C315" s="203">
        <v>0</v>
      </c>
      <c r="D315" s="203">
        <v>0</v>
      </c>
      <c r="E315" s="203">
        <v>0</v>
      </c>
      <c r="F315" s="203">
        <v>0</v>
      </c>
      <c r="G315" s="208"/>
      <c r="H315" s="203">
        <v>0</v>
      </c>
      <c r="I315" s="203">
        <v>0</v>
      </c>
      <c r="J315" s="203">
        <v>0</v>
      </c>
      <c r="K315" s="203">
        <v>0</v>
      </c>
      <c r="L315" s="203">
        <v>0</v>
      </c>
      <c r="M315" s="208"/>
      <c r="N315" s="203">
        <v>0</v>
      </c>
      <c r="O315" s="203">
        <v>0</v>
      </c>
      <c r="P315" s="203">
        <v>0</v>
      </c>
      <c r="Q315" s="203">
        <v>0</v>
      </c>
      <c r="R315" s="203">
        <v>0</v>
      </c>
      <c r="S315" s="208"/>
      <c r="T315" s="203">
        <v>0</v>
      </c>
      <c r="U315" s="203">
        <v>0</v>
      </c>
      <c r="V315" s="203">
        <v>0</v>
      </c>
      <c r="W315" s="203">
        <v>0</v>
      </c>
      <c r="X315" s="203">
        <v>0</v>
      </c>
      <c r="Y315" s="208"/>
      <c r="Z315" s="203">
        <v>0</v>
      </c>
      <c r="AA315" s="203">
        <v>0</v>
      </c>
      <c r="AB315" s="203">
        <v>0</v>
      </c>
      <c r="AC315" s="203">
        <v>0</v>
      </c>
      <c r="AD315" s="203">
        <v>0</v>
      </c>
      <c r="AE315" s="208"/>
      <c r="AF315" s="203">
        <v>0</v>
      </c>
      <c r="AG315" s="203">
        <v>0</v>
      </c>
      <c r="AH315" s="203">
        <v>0</v>
      </c>
      <c r="AI315" s="203">
        <v>0</v>
      </c>
      <c r="AJ315" s="203">
        <v>0</v>
      </c>
      <c r="AK315" s="208"/>
      <c r="AL315" s="203">
        <v>0</v>
      </c>
      <c r="AM315" s="203">
        <v>0</v>
      </c>
      <c r="AN315" s="203">
        <v>0</v>
      </c>
      <c r="AO315" s="203">
        <v>0</v>
      </c>
      <c r="AP315" s="203">
        <v>0</v>
      </c>
      <c r="AQ315" s="208"/>
      <c r="AR315" s="203">
        <v>0</v>
      </c>
      <c r="AS315" s="203">
        <v>0</v>
      </c>
      <c r="AT315" s="203">
        <v>0</v>
      </c>
      <c r="AU315" s="203">
        <v>0</v>
      </c>
      <c r="AV315" s="203">
        <v>0</v>
      </c>
      <c r="AW315" s="208"/>
      <c r="AX315" s="203">
        <v>0</v>
      </c>
      <c r="AY315" s="203">
        <v>0</v>
      </c>
      <c r="AZ315" s="203">
        <v>0</v>
      </c>
      <c r="BA315" s="203">
        <v>0</v>
      </c>
      <c r="BB315" s="203">
        <v>0</v>
      </c>
      <c r="BC315" s="208"/>
      <c r="BD315" s="203">
        <v>0</v>
      </c>
      <c r="BE315" s="203">
        <v>0</v>
      </c>
      <c r="BF315" s="203">
        <v>0</v>
      </c>
      <c r="BG315" s="203">
        <v>0</v>
      </c>
      <c r="BH315" s="203">
        <v>0</v>
      </c>
      <c r="BI315" s="208"/>
    </row>
    <row r="316" spans="1:61" ht="12.75" customHeight="1" x14ac:dyDescent="0.2">
      <c r="A316" s="107" t="s">
        <v>111</v>
      </c>
      <c r="B316" s="203">
        <v>0</v>
      </c>
      <c r="C316" s="203">
        <v>0</v>
      </c>
      <c r="D316" s="203">
        <v>0</v>
      </c>
      <c r="E316" s="203">
        <v>0</v>
      </c>
      <c r="F316" s="203">
        <v>0</v>
      </c>
      <c r="G316" s="208"/>
      <c r="H316" s="203">
        <v>0</v>
      </c>
      <c r="I316" s="203">
        <v>0</v>
      </c>
      <c r="J316" s="203">
        <v>0</v>
      </c>
      <c r="K316" s="203">
        <v>0</v>
      </c>
      <c r="L316" s="203">
        <v>0</v>
      </c>
      <c r="M316" s="208"/>
      <c r="N316" s="203">
        <v>0</v>
      </c>
      <c r="O316" s="203">
        <v>0</v>
      </c>
      <c r="P316" s="203">
        <v>0</v>
      </c>
      <c r="Q316" s="203">
        <v>0</v>
      </c>
      <c r="R316" s="203">
        <v>0</v>
      </c>
      <c r="S316" s="208"/>
      <c r="T316" s="203">
        <v>0</v>
      </c>
      <c r="U316" s="203">
        <v>0</v>
      </c>
      <c r="V316" s="203">
        <v>0</v>
      </c>
      <c r="W316" s="203">
        <v>0</v>
      </c>
      <c r="X316" s="203">
        <v>0</v>
      </c>
      <c r="Y316" s="208"/>
      <c r="Z316" s="203">
        <v>0</v>
      </c>
      <c r="AA316" s="203">
        <v>0</v>
      </c>
      <c r="AB316" s="203">
        <v>0</v>
      </c>
      <c r="AC316" s="203">
        <v>0</v>
      </c>
      <c r="AD316" s="203">
        <v>0</v>
      </c>
      <c r="AE316" s="208"/>
      <c r="AF316" s="203">
        <v>0</v>
      </c>
      <c r="AG316" s="203">
        <v>0</v>
      </c>
      <c r="AH316" s="203">
        <v>0</v>
      </c>
      <c r="AI316" s="203">
        <v>0</v>
      </c>
      <c r="AJ316" s="203">
        <v>0</v>
      </c>
      <c r="AK316" s="208"/>
      <c r="AL316" s="203">
        <v>0</v>
      </c>
      <c r="AM316" s="203">
        <v>0</v>
      </c>
      <c r="AN316" s="203">
        <v>0</v>
      </c>
      <c r="AO316" s="203">
        <v>0</v>
      </c>
      <c r="AP316" s="203">
        <v>0</v>
      </c>
      <c r="AQ316" s="208"/>
      <c r="AR316" s="203">
        <v>0</v>
      </c>
      <c r="AS316" s="203">
        <v>0</v>
      </c>
      <c r="AT316" s="203">
        <v>0</v>
      </c>
      <c r="AU316" s="203">
        <v>0</v>
      </c>
      <c r="AV316" s="203">
        <v>0</v>
      </c>
      <c r="AW316" s="208"/>
      <c r="AX316" s="203">
        <v>0</v>
      </c>
      <c r="AY316" s="203">
        <v>0</v>
      </c>
      <c r="AZ316" s="203">
        <v>0</v>
      </c>
      <c r="BA316" s="203">
        <v>0</v>
      </c>
      <c r="BB316" s="203">
        <v>0</v>
      </c>
      <c r="BC316" s="208"/>
      <c r="BD316" s="203">
        <v>0</v>
      </c>
      <c r="BE316" s="203">
        <v>0</v>
      </c>
      <c r="BF316" s="203">
        <v>0</v>
      </c>
      <c r="BG316" s="203">
        <v>0</v>
      </c>
      <c r="BH316" s="203">
        <v>0</v>
      </c>
      <c r="BI316" s="208"/>
    </row>
    <row r="317" spans="1:61" ht="12.75" customHeight="1" x14ac:dyDescent="0.2">
      <c r="A317" s="107" t="s">
        <v>132</v>
      </c>
      <c r="B317" s="203">
        <v>0</v>
      </c>
      <c r="C317" s="203">
        <v>0</v>
      </c>
      <c r="D317" s="203">
        <v>0</v>
      </c>
      <c r="E317" s="203">
        <v>0</v>
      </c>
      <c r="F317" s="203">
        <v>0</v>
      </c>
      <c r="G317" s="208"/>
      <c r="H317" s="203">
        <v>0</v>
      </c>
      <c r="I317" s="203">
        <v>0</v>
      </c>
      <c r="J317" s="203">
        <v>0</v>
      </c>
      <c r="K317" s="203">
        <v>0</v>
      </c>
      <c r="L317" s="203">
        <v>0</v>
      </c>
      <c r="M317" s="208"/>
      <c r="N317" s="203">
        <v>0</v>
      </c>
      <c r="O317" s="203">
        <v>0</v>
      </c>
      <c r="P317" s="203">
        <v>0</v>
      </c>
      <c r="Q317" s="203">
        <v>0</v>
      </c>
      <c r="R317" s="203">
        <v>0</v>
      </c>
      <c r="S317" s="208"/>
      <c r="T317" s="203">
        <v>0</v>
      </c>
      <c r="U317" s="203">
        <v>0</v>
      </c>
      <c r="V317" s="203">
        <v>0</v>
      </c>
      <c r="W317" s="203">
        <v>0</v>
      </c>
      <c r="X317" s="203">
        <v>0</v>
      </c>
      <c r="Y317" s="208"/>
      <c r="Z317" s="203">
        <v>0</v>
      </c>
      <c r="AA317" s="203">
        <v>0</v>
      </c>
      <c r="AB317" s="203">
        <v>0</v>
      </c>
      <c r="AC317" s="203">
        <v>0</v>
      </c>
      <c r="AD317" s="203">
        <v>0</v>
      </c>
      <c r="AE317" s="208"/>
      <c r="AF317" s="203">
        <v>0</v>
      </c>
      <c r="AG317" s="203">
        <v>0</v>
      </c>
      <c r="AH317" s="203">
        <v>0</v>
      </c>
      <c r="AI317" s="203">
        <v>0</v>
      </c>
      <c r="AJ317" s="203">
        <v>0</v>
      </c>
      <c r="AK317" s="208"/>
      <c r="AL317" s="203">
        <v>0</v>
      </c>
      <c r="AM317" s="203">
        <v>0</v>
      </c>
      <c r="AN317" s="203">
        <v>0</v>
      </c>
      <c r="AO317" s="203">
        <v>0</v>
      </c>
      <c r="AP317" s="203">
        <v>0</v>
      </c>
      <c r="AQ317" s="208"/>
      <c r="AR317" s="203">
        <v>0</v>
      </c>
      <c r="AS317" s="203">
        <v>0</v>
      </c>
      <c r="AT317" s="203">
        <v>0</v>
      </c>
      <c r="AU317" s="203">
        <v>0</v>
      </c>
      <c r="AV317" s="203">
        <v>0</v>
      </c>
      <c r="AW317" s="208"/>
      <c r="AX317" s="203">
        <v>0</v>
      </c>
      <c r="AY317" s="203">
        <v>0</v>
      </c>
      <c r="AZ317" s="203">
        <v>0</v>
      </c>
      <c r="BA317" s="203">
        <v>0</v>
      </c>
      <c r="BB317" s="203">
        <v>0</v>
      </c>
      <c r="BC317" s="208"/>
      <c r="BD317" s="203">
        <v>0</v>
      </c>
      <c r="BE317" s="203">
        <v>0</v>
      </c>
      <c r="BF317" s="203">
        <v>0</v>
      </c>
      <c r="BG317" s="203">
        <v>0</v>
      </c>
      <c r="BH317" s="203">
        <v>0</v>
      </c>
      <c r="BI317" s="208"/>
    </row>
    <row r="318" spans="1:61" ht="12.75" customHeight="1" x14ac:dyDescent="0.2">
      <c r="A318" s="129" t="s">
        <v>138</v>
      </c>
      <c r="B318" s="154"/>
      <c r="C318" s="174"/>
      <c r="D318" s="174"/>
      <c r="E318" s="174"/>
      <c r="F318" s="174"/>
      <c r="G318" s="208"/>
      <c r="H318" s="174"/>
      <c r="I318" s="174"/>
      <c r="J318" s="174"/>
      <c r="K318" s="174"/>
      <c r="L318" s="174"/>
      <c r="M318" s="208"/>
      <c r="N318" s="154"/>
      <c r="O318" s="174"/>
      <c r="P318" s="174"/>
      <c r="Q318" s="174"/>
      <c r="R318" s="174"/>
      <c r="S318" s="208"/>
      <c r="T318" s="154"/>
      <c r="U318" s="174"/>
      <c r="V318" s="174"/>
      <c r="W318" s="174"/>
      <c r="X318" s="174"/>
      <c r="Y318" s="208"/>
      <c r="Z318" s="154"/>
      <c r="AA318" s="174"/>
      <c r="AB318" s="174"/>
      <c r="AC318" s="174"/>
      <c r="AD318" s="174"/>
      <c r="AE318" s="208"/>
      <c r="AF318" s="154"/>
      <c r="AG318" s="174"/>
      <c r="AH318" s="174"/>
      <c r="AI318" s="174"/>
      <c r="AJ318" s="174"/>
      <c r="AK318" s="208"/>
      <c r="AL318" s="154"/>
      <c r="AM318" s="174"/>
      <c r="AN318" s="174"/>
      <c r="AO318" s="174"/>
      <c r="AP318" s="174"/>
      <c r="AQ318" s="208"/>
      <c r="AR318" s="154"/>
      <c r="AS318" s="174"/>
      <c r="AT318" s="174"/>
      <c r="AU318" s="174"/>
      <c r="AV318" s="174"/>
      <c r="AW318" s="208"/>
      <c r="AX318" s="154"/>
      <c r="AY318" s="174"/>
      <c r="AZ318" s="174"/>
      <c r="BA318" s="174"/>
      <c r="BB318" s="174"/>
      <c r="BC318" s="208"/>
      <c r="BD318" s="154"/>
      <c r="BE318" s="174"/>
      <c r="BF318" s="174"/>
      <c r="BG318" s="174"/>
      <c r="BH318" s="174"/>
      <c r="BI318" s="208"/>
    </row>
    <row r="319" spans="1:61" ht="12.75" customHeight="1" x14ac:dyDescent="0.2">
      <c r="A319" s="123" t="s">
        <v>31</v>
      </c>
      <c r="B319" s="167"/>
      <c r="C319" s="145"/>
      <c r="D319" s="145"/>
      <c r="E319" s="145"/>
      <c r="F319" s="145"/>
      <c r="G319" s="208"/>
      <c r="H319" s="145"/>
      <c r="I319" s="145"/>
      <c r="J319" s="145"/>
      <c r="K319" s="145"/>
      <c r="L319" s="145"/>
      <c r="M319" s="208"/>
      <c r="N319" s="167"/>
      <c r="O319" s="145"/>
      <c r="P319" s="145"/>
      <c r="Q319" s="145"/>
      <c r="R319" s="145"/>
      <c r="S319" s="208"/>
      <c r="T319" s="167"/>
      <c r="U319" s="145"/>
      <c r="V319" s="145"/>
      <c r="W319" s="145"/>
      <c r="X319" s="145"/>
      <c r="Y319" s="208"/>
      <c r="Z319" s="167"/>
      <c r="AA319" s="145"/>
      <c r="AB319" s="145"/>
      <c r="AC319" s="145"/>
      <c r="AD319" s="145"/>
      <c r="AE319" s="208"/>
      <c r="AF319" s="167"/>
      <c r="AG319" s="145"/>
      <c r="AH319" s="145"/>
      <c r="AI319" s="145"/>
      <c r="AJ319" s="145"/>
      <c r="AK319" s="208"/>
      <c r="AL319" s="167"/>
      <c r="AM319" s="145"/>
      <c r="AN319" s="145"/>
      <c r="AO319" s="145"/>
      <c r="AP319" s="145"/>
      <c r="AQ319" s="208"/>
      <c r="AR319" s="167"/>
      <c r="AS319" s="145"/>
      <c r="AT319" s="145"/>
      <c r="AU319" s="145"/>
      <c r="AV319" s="145"/>
      <c r="AW319" s="208"/>
      <c r="AX319" s="167"/>
      <c r="AY319" s="145"/>
      <c r="AZ319" s="145"/>
      <c r="BA319" s="145"/>
      <c r="BB319" s="145"/>
      <c r="BC319" s="208"/>
      <c r="BD319" s="167"/>
      <c r="BE319" s="145"/>
      <c r="BF319" s="145"/>
      <c r="BG319" s="145"/>
      <c r="BH319" s="145"/>
      <c r="BI319" s="208"/>
    </row>
    <row r="320" spans="1:61" ht="12.75" customHeight="1" x14ac:dyDescent="0.2">
      <c r="A320" s="124" t="s">
        <v>32</v>
      </c>
      <c r="B320" s="161"/>
      <c r="C320" s="138"/>
      <c r="D320" s="138"/>
      <c r="E320" s="138"/>
      <c r="F320" s="138"/>
      <c r="G320" s="208"/>
      <c r="H320" s="138"/>
      <c r="I320" s="138"/>
      <c r="J320" s="138"/>
      <c r="K320" s="138"/>
      <c r="L320" s="138"/>
      <c r="M320" s="208"/>
      <c r="N320" s="161"/>
      <c r="O320" s="138"/>
      <c r="P320" s="138"/>
      <c r="Q320" s="138"/>
      <c r="R320" s="138"/>
      <c r="S320" s="208"/>
      <c r="T320" s="161"/>
      <c r="U320" s="138"/>
      <c r="V320" s="138"/>
      <c r="W320" s="138"/>
      <c r="X320" s="138"/>
      <c r="Y320" s="208"/>
      <c r="Z320" s="161"/>
      <c r="AA320" s="138"/>
      <c r="AB320" s="138"/>
      <c r="AC320" s="138"/>
      <c r="AD320" s="138"/>
      <c r="AE320" s="208"/>
      <c r="AF320" s="161"/>
      <c r="AG320" s="138"/>
      <c r="AH320" s="138"/>
      <c r="AI320" s="138"/>
      <c r="AJ320" s="138"/>
      <c r="AK320" s="208"/>
      <c r="AL320" s="161"/>
      <c r="AM320" s="138"/>
      <c r="AN320" s="138"/>
      <c r="AO320" s="138"/>
      <c r="AP320" s="138"/>
      <c r="AQ320" s="208"/>
      <c r="AR320" s="161"/>
      <c r="AS320" s="138"/>
      <c r="AT320" s="138"/>
      <c r="AU320" s="138"/>
      <c r="AV320" s="138"/>
      <c r="AW320" s="208"/>
      <c r="AX320" s="161"/>
      <c r="AY320" s="138"/>
      <c r="AZ320" s="138"/>
      <c r="BA320" s="138"/>
      <c r="BB320" s="138"/>
      <c r="BC320" s="208"/>
      <c r="BD320" s="161"/>
      <c r="BE320" s="138"/>
      <c r="BF320" s="138"/>
      <c r="BG320" s="138"/>
      <c r="BH320" s="138"/>
      <c r="BI320" s="208"/>
    </row>
    <row r="321" spans="1:61" ht="12.75" customHeight="1" x14ac:dyDescent="0.2">
      <c r="A321" s="123" t="s">
        <v>2</v>
      </c>
      <c r="B321" s="162"/>
      <c r="C321" s="139"/>
      <c r="D321" s="139"/>
      <c r="E321" s="139"/>
      <c r="F321" s="139"/>
      <c r="G321" s="208"/>
      <c r="H321" s="139"/>
      <c r="I321" s="139"/>
      <c r="J321" s="139"/>
      <c r="K321" s="139"/>
      <c r="L321" s="139"/>
      <c r="M321" s="208"/>
      <c r="N321" s="162"/>
      <c r="O321" s="139"/>
      <c r="P321" s="139"/>
      <c r="Q321" s="139"/>
      <c r="R321" s="139"/>
      <c r="S321" s="208"/>
      <c r="T321" s="162"/>
      <c r="U321" s="139"/>
      <c r="V321" s="139"/>
      <c r="W321" s="139"/>
      <c r="X321" s="139"/>
      <c r="Y321" s="208"/>
      <c r="Z321" s="162"/>
      <c r="AA321" s="139"/>
      <c r="AB321" s="139"/>
      <c r="AC321" s="139"/>
      <c r="AD321" s="139"/>
      <c r="AE321" s="208"/>
      <c r="AF321" s="162"/>
      <c r="AG321" s="139"/>
      <c r="AH321" s="139"/>
      <c r="AI321" s="139"/>
      <c r="AJ321" s="139"/>
      <c r="AK321" s="208"/>
      <c r="AL321" s="162"/>
      <c r="AM321" s="139"/>
      <c r="AN321" s="139"/>
      <c r="AO321" s="139"/>
      <c r="AP321" s="139"/>
      <c r="AQ321" s="208"/>
      <c r="AR321" s="162"/>
      <c r="AS321" s="139"/>
      <c r="AT321" s="139"/>
      <c r="AU321" s="139"/>
      <c r="AV321" s="139"/>
      <c r="AW321" s="208"/>
      <c r="AX321" s="162"/>
      <c r="AY321" s="139"/>
      <c r="AZ321" s="139"/>
      <c r="BA321" s="139"/>
      <c r="BB321" s="139"/>
      <c r="BC321" s="208"/>
      <c r="BD321" s="162"/>
      <c r="BE321" s="139"/>
      <c r="BF321" s="139"/>
      <c r="BG321" s="139"/>
      <c r="BH321" s="139"/>
      <c r="BI321" s="208"/>
    </row>
    <row r="322" spans="1:61" ht="12.75" customHeight="1" x14ac:dyDescent="0.2">
      <c r="A322" s="124" t="s">
        <v>3</v>
      </c>
      <c r="B322" s="161"/>
      <c r="C322" s="138"/>
      <c r="D322" s="138"/>
      <c r="E322" s="138"/>
      <c r="F322" s="138"/>
      <c r="G322" s="208"/>
      <c r="H322" s="138"/>
      <c r="I322" s="138"/>
      <c r="J322" s="138"/>
      <c r="K322" s="138"/>
      <c r="L322" s="138"/>
      <c r="M322" s="208"/>
      <c r="N322" s="161"/>
      <c r="O322" s="138"/>
      <c r="P322" s="138"/>
      <c r="Q322" s="138"/>
      <c r="R322" s="138"/>
      <c r="S322" s="208"/>
      <c r="T322" s="161"/>
      <c r="U322" s="138"/>
      <c r="V322" s="138"/>
      <c r="W322" s="138"/>
      <c r="X322" s="138"/>
      <c r="Y322" s="208"/>
      <c r="Z322" s="161"/>
      <c r="AA322" s="138"/>
      <c r="AB322" s="138"/>
      <c r="AC322" s="138"/>
      <c r="AD322" s="138"/>
      <c r="AE322" s="208"/>
      <c r="AF322" s="161"/>
      <c r="AG322" s="138"/>
      <c r="AH322" s="138"/>
      <c r="AI322" s="138"/>
      <c r="AJ322" s="138"/>
      <c r="AK322" s="208"/>
      <c r="AL322" s="161"/>
      <c r="AM322" s="138"/>
      <c r="AN322" s="138"/>
      <c r="AO322" s="138"/>
      <c r="AP322" s="138"/>
      <c r="AQ322" s="208"/>
      <c r="AR322" s="161"/>
      <c r="AS322" s="138"/>
      <c r="AT322" s="138"/>
      <c r="AU322" s="138"/>
      <c r="AV322" s="138"/>
      <c r="AW322" s="208"/>
      <c r="AX322" s="161"/>
      <c r="AY322" s="138"/>
      <c r="AZ322" s="138"/>
      <c r="BA322" s="138"/>
      <c r="BB322" s="138"/>
      <c r="BC322" s="208"/>
      <c r="BD322" s="161"/>
      <c r="BE322" s="138"/>
      <c r="BF322" s="138"/>
      <c r="BG322" s="138"/>
      <c r="BH322" s="138"/>
      <c r="BI322" s="208"/>
    </row>
    <row r="323" spans="1:61" ht="12.75" customHeight="1" x14ac:dyDescent="0.2">
      <c r="A323" s="123" t="s">
        <v>4</v>
      </c>
      <c r="B323" s="162"/>
      <c r="C323" s="139"/>
      <c r="D323" s="139"/>
      <c r="E323" s="139"/>
      <c r="F323" s="139"/>
      <c r="G323" s="208"/>
      <c r="H323" s="139"/>
      <c r="I323" s="139"/>
      <c r="J323" s="139"/>
      <c r="K323" s="139"/>
      <c r="L323" s="139"/>
      <c r="M323" s="208"/>
      <c r="N323" s="162"/>
      <c r="O323" s="139"/>
      <c r="P323" s="139"/>
      <c r="Q323" s="139"/>
      <c r="R323" s="139"/>
      <c r="S323" s="208"/>
      <c r="T323" s="162"/>
      <c r="U323" s="139"/>
      <c r="V323" s="139"/>
      <c r="W323" s="139"/>
      <c r="X323" s="139"/>
      <c r="Y323" s="208"/>
      <c r="Z323" s="162"/>
      <c r="AA323" s="139"/>
      <c r="AB323" s="139"/>
      <c r="AC323" s="139"/>
      <c r="AD323" s="139"/>
      <c r="AE323" s="208"/>
      <c r="AF323" s="162"/>
      <c r="AG323" s="139"/>
      <c r="AH323" s="139"/>
      <c r="AI323" s="139"/>
      <c r="AJ323" s="139"/>
      <c r="AK323" s="208"/>
      <c r="AL323" s="162"/>
      <c r="AM323" s="139"/>
      <c r="AN323" s="139"/>
      <c r="AO323" s="139"/>
      <c r="AP323" s="139"/>
      <c r="AQ323" s="208"/>
      <c r="AR323" s="162"/>
      <c r="AS323" s="139"/>
      <c r="AT323" s="139"/>
      <c r="AU323" s="139"/>
      <c r="AV323" s="139"/>
      <c r="AW323" s="208"/>
      <c r="AX323" s="162"/>
      <c r="AY323" s="139"/>
      <c r="AZ323" s="139"/>
      <c r="BA323" s="139"/>
      <c r="BB323" s="139"/>
      <c r="BC323" s="208"/>
      <c r="BD323" s="162"/>
      <c r="BE323" s="139"/>
      <c r="BF323" s="139"/>
      <c r="BG323" s="139"/>
      <c r="BH323" s="139"/>
      <c r="BI323" s="208"/>
    </row>
    <row r="324" spans="1:61" ht="12.75" customHeight="1" x14ac:dyDescent="0.2">
      <c r="A324" s="123" t="s">
        <v>5</v>
      </c>
      <c r="B324" s="162"/>
      <c r="C324" s="139"/>
      <c r="D324" s="139"/>
      <c r="E324" s="139"/>
      <c r="F324" s="139"/>
      <c r="G324" s="208"/>
      <c r="H324" s="139"/>
      <c r="I324" s="139"/>
      <c r="J324" s="139"/>
      <c r="K324" s="139"/>
      <c r="L324" s="139"/>
      <c r="M324" s="208"/>
      <c r="N324" s="162"/>
      <c r="O324" s="139"/>
      <c r="P324" s="139"/>
      <c r="Q324" s="139"/>
      <c r="R324" s="139"/>
      <c r="S324" s="208"/>
      <c r="T324" s="162"/>
      <c r="U324" s="139"/>
      <c r="V324" s="139"/>
      <c r="W324" s="139"/>
      <c r="X324" s="139"/>
      <c r="Y324" s="208"/>
      <c r="Z324" s="162"/>
      <c r="AA324" s="139"/>
      <c r="AB324" s="139"/>
      <c r="AC324" s="139"/>
      <c r="AD324" s="139"/>
      <c r="AE324" s="208"/>
      <c r="AF324" s="162"/>
      <c r="AG324" s="139"/>
      <c r="AH324" s="139"/>
      <c r="AI324" s="139"/>
      <c r="AJ324" s="139"/>
      <c r="AK324" s="208"/>
      <c r="AL324" s="162"/>
      <c r="AM324" s="139"/>
      <c r="AN324" s="139"/>
      <c r="AO324" s="139"/>
      <c r="AP324" s="139"/>
      <c r="AQ324" s="208"/>
      <c r="AR324" s="162"/>
      <c r="AS324" s="139"/>
      <c r="AT324" s="139"/>
      <c r="AU324" s="139"/>
      <c r="AV324" s="139"/>
      <c r="AW324" s="208"/>
      <c r="AX324" s="162"/>
      <c r="AY324" s="139"/>
      <c r="AZ324" s="139"/>
      <c r="BA324" s="139"/>
      <c r="BB324" s="139"/>
      <c r="BC324" s="208"/>
      <c r="BD324" s="162"/>
      <c r="BE324" s="139"/>
      <c r="BF324" s="139"/>
      <c r="BG324" s="139"/>
      <c r="BH324" s="139"/>
      <c r="BI324" s="208"/>
    </row>
    <row r="325" spans="1:61" ht="12.75" customHeight="1" x14ac:dyDescent="0.2">
      <c r="A325" s="125" t="s">
        <v>6</v>
      </c>
      <c r="B325" s="162"/>
      <c r="C325" s="139"/>
      <c r="D325" s="139"/>
      <c r="E325" s="139"/>
      <c r="F325" s="139"/>
      <c r="G325" s="208"/>
      <c r="H325" s="139"/>
      <c r="I325" s="139"/>
      <c r="J325" s="139"/>
      <c r="K325" s="139"/>
      <c r="L325" s="139"/>
      <c r="M325" s="208"/>
      <c r="N325" s="162"/>
      <c r="O325" s="139"/>
      <c r="P325" s="139"/>
      <c r="Q325" s="139"/>
      <c r="R325" s="139"/>
      <c r="S325" s="208"/>
      <c r="T325" s="162"/>
      <c r="U325" s="139"/>
      <c r="V325" s="139"/>
      <c r="W325" s="139"/>
      <c r="X325" s="139"/>
      <c r="Y325" s="208"/>
      <c r="Z325" s="162"/>
      <c r="AA325" s="139"/>
      <c r="AB325" s="139"/>
      <c r="AC325" s="139"/>
      <c r="AD325" s="139"/>
      <c r="AE325" s="208"/>
      <c r="AF325" s="162"/>
      <c r="AG325" s="139"/>
      <c r="AH325" s="139"/>
      <c r="AI325" s="139"/>
      <c r="AJ325" s="139"/>
      <c r="AK325" s="208"/>
      <c r="AL325" s="162"/>
      <c r="AM325" s="139"/>
      <c r="AN325" s="139"/>
      <c r="AO325" s="139"/>
      <c r="AP325" s="139"/>
      <c r="AQ325" s="208"/>
      <c r="AR325" s="162"/>
      <c r="AS325" s="139"/>
      <c r="AT325" s="139"/>
      <c r="AU325" s="139"/>
      <c r="AV325" s="139"/>
      <c r="AW325" s="208"/>
      <c r="AX325" s="162"/>
      <c r="AY325" s="139"/>
      <c r="AZ325" s="139"/>
      <c r="BA325" s="139"/>
      <c r="BB325" s="139"/>
      <c r="BC325" s="208"/>
      <c r="BD325" s="162"/>
      <c r="BE325" s="139"/>
      <c r="BF325" s="139"/>
      <c r="BG325" s="139"/>
      <c r="BH325" s="139"/>
      <c r="BI325" s="208"/>
    </row>
    <row r="326" spans="1:61" ht="12.75" customHeight="1" x14ac:dyDescent="0.2">
      <c r="A326" s="125" t="s">
        <v>7</v>
      </c>
      <c r="B326" s="162"/>
      <c r="C326" s="139"/>
      <c r="D326" s="139"/>
      <c r="E326" s="139"/>
      <c r="F326" s="139"/>
      <c r="G326" s="208"/>
      <c r="H326" s="139"/>
      <c r="I326" s="139"/>
      <c r="J326" s="139"/>
      <c r="K326" s="139"/>
      <c r="L326" s="139"/>
      <c r="M326" s="208"/>
      <c r="N326" s="162"/>
      <c r="O326" s="139"/>
      <c r="P326" s="139"/>
      <c r="Q326" s="139"/>
      <c r="R326" s="139"/>
      <c r="S326" s="208"/>
      <c r="T326" s="162"/>
      <c r="U326" s="139"/>
      <c r="V326" s="139"/>
      <c r="W326" s="139"/>
      <c r="X326" s="139"/>
      <c r="Y326" s="208"/>
      <c r="Z326" s="162"/>
      <c r="AA326" s="139"/>
      <c r="AB326" s="139"/>
      <c r="AC326" s="139"/>
      <c r="AD326" s="139"/>
      <c r="AE326" s="208"/>
      <c r="AF326" s="162"/>
      <c r="AG326" s="139"/>
      <c r="AH326" s="139"/>
      <c r="AI326" s="139"/>
      <c r="AJ326" s="139"/>
      <c r="AK326" s="208"/>
      <c r="AL326" s="162"/>
      <c r="AM326" s="139"/>
      <c r="AN326" s="139"/>
      <c r="AO326" s="139"/>
      <c r="AP326" s="139"/>
      <c r="AQ326" s="208"/>
      <c r="AR326" s="162"/>
      <c r="AS326" s="139"/>
      <c r="AT326" s="139"/>
      <c r="AU326" s="139"/>
      <c r="AV326" s="139"/>
      <c r="AW326" s="208"/>
      <c r="AX326" s="162"/>
      <c r="AY326" s="139"/>
      <c r="AZ326" s="139"/>
      <c r="BA326" s="139"/>
      <c r="BB326" s="139"/>
      <c r="BC326" s="208"/>
      <c r="BD326" s="162"/>
      <c r="BE326" s="139"/>
      <c r="BF326" s="139"/>
      <c r="BG326" s="139"/>
      <c r="BH326" s="139"/>
      <c r="BI326" s="208"/>
    </row>
    <row r="327" spans="1:61" ht="12.75" customHeight="1" x14ac:dyDescent="0.2">
      <c r="A327" s="126" t="s">
        <v>8</v>
      </c>
      <c r="B327" s="168"/>
      <c r="C327" s="146"/>
      <c r="D327" s="146"/>
      <c r="E327" s="146"/>
      <c r="F327" s="146"/>
      <c r="G327" s="208"/>
      <c r="H327" s="146"/>
      <c r="I327" s="146"/>
      <c r="J327" s="146"/>
      <c r="K327" s="146"/>
      <c r="L327" s="146"/>
      <c r="M327" s="208"/>
      <c r="N327" s="168"/>
      <c r="O327" s="146"/>
      <c r="P327" s="146"/>
      <c r="Q327" s="146"/>
      <c r="R327" s="146"/>
      <c r="S327" s="208"/>
      <c r="T327" s="168"/>
      <c r="U327" s="146"/>
      <c r="V327" s="146"/>
      <c r="W327" s="146"/>
      <c r="X327" s="146"/>
      <c r="Y327" s="208"/>
      <c r="Z327" s="168"/>
      <c r="AA327" s="146"/>
      <c r="AB327" s="146"/>
      <c r="AC327" s="146"/>
      <c r="AD327" s="146"/>
      <c r="AE327" s="208"/>
      <c r="AF327" s="168"/>
      <c r="AG327" s="146"/>
      <c r="AH327" s="146"/>
      <c r="AI327" s="146"/>
      <c r="AJ327" s="146"/>
      <c r="AK327" s="208"/>
      <c r="AL327" s="168"/>
      <c r="AM327" s="146"/>
      <c r="AN327" s="146"/>
      <c r="AO327" s="146"/>
      <c r="AP327" s="146"/>
      <c r="AQ327" s="208"/>
      <c r="AR327" s="168"/>
      <c r="AS327" s="146"/>
      <c r="AT327" s="146"/>
      <c r="AU327" s="146"/>
      <c r="AV327" s="146"/>
      <c r="AW327" s="208"/>
      <c r="AX327" s="168"/>
      <c r="AY327" s="146"/>
      <c r="AZ327" s="146"/>
      <c r="BA327" s="146"/>
      <c r="BB327" s="146"/>
      <c r="BC327" s="208"/>
      <c r="BD327" s="168"/>
      <c r="BE327" s="146"/>
      <c r="BF327" s="146"/>
      <c r="BG327" s="146"/>
      <c r="BH327" s="146"/>
      <c r="BI327" s="208"/>
    </row>
    <row r="328" spans="1:61" ht="12.75" customHeight="1" x14ac:dyDescent="0.2">
      <c r="A328" s="125" t="s">
        <v>9</v>
      </c>
      <c r="B328" s="162"/>
      <c r="C328" s="139"/>
      <c r="D328" s="139"/>
      <c r="E328" s="139"/>
      <c r="F328" s="139"/>
      <c r="G328" s="208"/>
      <c r="H328" s="139"/>
      <c r="I328" s="139"/>
      <c r="J328" s="139"/>
      <c r="K328" s="139"/>
      <c r="L328" s="139"/>
      <c r="M328" s="208"/>
      <c r="N328" s="162"/>
      <c r="O328" s="139"/>
      <c r="P328" s="139"/>
      <c r="Q328" s="139"/>
      <c r="R328" s="139"/>
      <c r="S328" s="208"/>
      <c r="T328" s="162"/>
      <c r="U328" s="139"/>
      <c r="V328" s="139"/>
      <c r="W328" s="139"/>
      <c r="X328" s="139"/>
      <c r="Y328" s="208"/>
      <c r="Z328" s="162"/>
      <c r="AA328" s="139"/>
      <c r="AB328" s="139"/>
      <c r="AC328" s="139"/>
      <c r="AD328" s="139"/>
      <c r="AE328" s="208"/>
      <c r="AF328" s="162"/>
      <c r="AG328" s="139"/>
      <c r="AH328" s="139"/>
      <c r="AI328" s="139"/>
      <c r="AJ328" s="139"/>
      <c r="AK328" s="208"/>
      <c r="AL328" s="162"/>
      <c r="AM328" s="139"/>
      <c r="AN328" s="139"/>
      <c r="AO328" s="139"/>
      <c r="AP328" s="139"/>
      <c r="AQ328" s="208"/>
      <c r="AR328" s="162"/>
      <c r="AS328" s="139"/>
      <c r="AT328" s="139"/>
      <c r="AU328" s="139"/>
      <c r="AV328" s="139"/>
      <c r="AW328" s="208"/>
      <c r="AX328" s="162"/>
      <c r="AY328" s="139"/>
      <c r="AZ328" s="139"/>
      <c r="BA328" s="139"/>
      <c r="BB328" s="139"/>
      <c r="BC328" s="208"/>
      <c r="BD328" s="162"/>
      <c r="BE328" s="139"/>
      <c r="BF328" s="139"/>
      <c r="BG328" s="139"/>
      <c r="BH328" s="139"/>
      <c r="BI328" s="208"/>
    </row>
    <row r="329" spans="1:61" ht="12.75" customHeight="1" x14ac:dyDescent="0.2">
      <c r="A329" s="126" t="s">
        <v>10</v>
      </c>
      <c r="B329" s="168"/>
      <c r="C329" s="146"/>
      <c r="D329" s="146"/>
      <c r="E329" s="146"/>
      <c r="F329" s="146"/>
      <c r="G329" s="208"/>
      <c r="H329" s="146"/>
      <c r="I329" s="146"/>
      <c r="J329" s="146"/>
      <c r="K329" s="146"/>
      <c r="L329" s="146"/>
      <c r="M329" s="208"/>
      <c r="N329" s="168"/>
      <c r="O329" s="146"/>
      <c r="P329" s="146"/>
      <c r="Q329" s="146"/>
      <c r="R329" s="146"/>
      <c r="S329" s="208"/>
      <c r="T329" s="168"/>
      <c r="U329" s="146"/>
      <c r="V329" s="146"/>
      <c r="W329" s="146"/>
      <c r="X329" s="146"/>
      <c r="Y329" s="208"/>
      <c r="Z329" s="168"/>
      <c r="AA329" s="146"/>
      <c r="AB329" s="146"/>
      <c r="AC329" s="146"/>
      <c r="AD329" s="146"/>
      <c r="AE329" s="208"/>
      <c r="AF329" s="168"/>
      <c r="AG329" s="146"/>
      <c r="AH329" s="146"/>
      <c r="AI329" s="146"/>
      <c r="AJ329" s="146"/>
      <c r="AK329" s="208"/>
      <c r="AL329" s="168"/>
      <c r="AM329" s="146"/>
      <c r="AN329" s="146"/>
      <c r="AO329" s="146"/>
      <c r="AP329" s="146"/>
      <c r="AQ329" s="208"/>
      <c r="AR329" s="168"/>
      <c r="AS329" s="146"/>
      <c r="AT329" s="146"/>
      <c r="AU329" s="146"/>
      <c r="AV329" s="146"/>
      <c r="AW329" s="208"/>
      <c r="AX329" s="168"/>
      <c r="AY329" s="146"/>
      <c r="AZ329" s="146"/>
      <c r="BA329" s="146"/>
      <c r="BB329" s="146"/>
      <c r="BC329" s="208"/>
      <c r="BD329" s="168"/>
      <c r="BE329" s="146"/>
      <c r="BF329" s="146"/>
      <c r="BG329" s="146"/>
      <c r="BH329" s="146"/>
      <c r="BI329" s="208"/>
    </row>
    <row r="330" spans="1:61" ht="12.75" customHeight="1" x14ac:dyDescent="0.2">
      <c r="A330" s="125" t="s">
        <v>11</v>
      </c>
      <c r="B330" s="162"/>
      <c r="C330" s="139"/>
      <c r="D330" s="139"/>
      <c r="E330" s="139"/>
      <c r="F330" s="139"/>
      <c r="G330" s="208"/>
      <c r="H330" s="139"/>
      <c r="I330" s="139"/>
      <c r="J330" s="139"/>
      <c r="K330" s="139"/>
      <c r="L330" s="139"/>
      <c r="M330" s="208"/>
      <c r="N330" s="162"/>
      <c r="O330" s="139"/>
      <c r="P330" s="139"/>
      <c r="Q330" s="139"/>
      <c r="R330" s="139"/>
      <c r="S330" s="208"/>
      <c r="T330" s="162"/>
      <c r="U330" s="139"/>
      <c r="V330" s="139"/>
      <c r="W330" s="139"/>
      <c r="X330" s="139"/>
      <c r="Y330" s="208"/>
      <c r="Z330" s="162"/>
      <c r="AA330" s="139"/>
      <c r="AB330" s="139"/>
      <c r="AC330" s="139"/>
      <c r="AD330" s="139"/>
      <c r="AE330" s="208"/>
      <c r="AF330" s="162"/>
      <c r="AG330" s="139"/>
      <c r="AH330" s="139"/>
      <c r="AI330" s="139"/>
      <c r="AJ330" s="139"/>
      <c r="AK330" s="208"/>
      <c r="AL330" s="162"/>
      <c r="AM330" s="139"/>
      <c r="AN330" s="139"/>
      <c r="AO330" s="139"/>
      <c r="AP330" s="139"/>
      <c r="AQ330" s="208"/>
      <c r="AR330" s="162"/>
      <c r="AS330" s="139"/>
      <c r="AT330" s="139"/>
      <c r="AU330" s="139"/>
      <c r="AV330" s="139"/>
      <c r="AW330" s="208"/>
      <c r="AX330" s="162"/>
      <c r="AY330" s="139"/>
      <c r="AZ330" s="139"/>
      <c r="BA330" s="139"/>
      <c r="BB330" s="139"/>
      <c r="BC330" s="208"/>
      <c r="BD330" s="162"/>
      <c r="BE330" s="139"/>
      <c r="BF330" s="139"/>
      <c r="BG330" s="139"/>
      <c r="BH330" s="139"/>
      <c r="BI330" s="208"/>
    </row>
    <row r="331" spans="1:61" ht="12.75" customHeight="1" x14ac:dyDescent="0.2">
      <c r="A331" s="125" t="s">
        <v>12</v>
      </c>
      <c r="B331" s="162"/>
      <c r="C331" s="139"/>
      <c r="D331" s="139"/>
      <c r="E331" s="139"/>
      <c r="F331" s="139"/>
      <c r="G331" s="208"/>
      <c r="H331" s="139"/>
      <c r="I331" s="139"/>
      <c r="J331" s="139"/>
      <c r="K331" s="139"/>
      <c r="L331" s="139"/>
      <c r="M331" s="208"/>
      <c r="N331" s="162"/>
      <c r="O331" s="139"/>
      <c r="P331" s="139"/>
      <c r="Q331" s="139"/>
      <c r="R331" s="139"/>
      <c r="S331" s="208"/>
      <c r="T331" s="162"/>
      <c r="U331" s="139"/>
      <c r="V331" s="139"/>
      <c r="W331" s="139"/>
      <c r="X331" s="139"/>
      <c r="Y331" s="208"/>
      <c r="Z331" s="162"/>
      <c r="AA331" s="139"/>
      <c r="AB331" s="139"/>
      <c r="AC331" s="139"/>
      <c r="AD331" s="139"/>
      <c r="AE331" s="208"/>
      <c r="AF331" s="162"/>
      <c r="AG331" s="139"/>
      <c r="AH331" s="139"/>
      <c r="AI331" s="139"/>
      <c r="AJ331" s="139"/>
      <c r="AK331" s="208"/>
      <c r="AL331" s="162"/>
      <c r="AM331" s="139"/>
      <c r="AN331" s="139"/>
      <c r="AO331" s="139"/>
      <c r="AP331" s="139"/>
      <c r="AQ331" s="208"/>
      <c r="AR331" s="162"/>
      <c r="AS331" s="139"/>
      <c r="AT331" s="139"/>
      <c r="AU331" s="139"/>
      <c r="AV331" s="139"/>
      <c r="AW331" s="208"/>
      <c r="AX331" s="162"/>
      <c r="AY331" s="139"/>
      <c r="AZ331" s="139"/>
      <c r="BA331" s="139"/>
      <c r="BB331" s="139"/>
      <c r="BC331" s="208"/>
      <c r="BD331" s="162"/>
      <c r="BE331" s="139"/>
      <c r="BF331" s="139"/>
      <c r="BG331" s="139"/>
      <c r="BH331" s="139"/>
      <c r="BI331" s="208"/>
    </row>
    <row r="332" spans="1:61" ht="12.75" customHeight="1" x14ac:dyDescent="0.2">
      <c r="A332" s="125" t="s">
        <v>13</v>
      </c>
      <c r="B332" s="162"/>
      <c r="C332" s="139"/>
      <c r="D332" s="139"/>
      <c r="E332" s="139"/>
      <c r="F332" s="139"/>
      <c r="G332" s="208"/>
      <c r="H332" s="139"/>
      <c r="I332" s="139"/>
      <c r="J332" s="139"/>
      <c r="K332" s="139"/>
      <c r="L332" s="139"/>
      <c r="M332" s="208"/>
      <c r="N332" s="162"/>
      <c r="O332" s="139"/>
      <c r="P332" s="139"/>
      <c r="Q332" s="139"/>
      <c r="R332" s="139"/>
      <c r="S332" s="208"/>
      <c r="T332" s="162"/>
      <c r="U332" s="139"/>
      <c r="V332" s="139"/>
      <c r="W332" s="139"/>
      <c r="X332" s="139"/>
      <c r="Y332" s="208"/>
      <c r="Z332" s="162"/>
      <c r="AA332" s="139"/>
      <c r="AB332" s="139"/>
      <c r="AC332" s="139"/>
      <c r="AD332" s="139"/>
      <c r="AE332" s="208"/>
      <c r="AF332" s="162"/>
      <c r="AG332" s="139"/>
      <c r="AH332" s="139"/>
      <c r="AI332" s="139"/>
      <c r="AJ332" s="139"/>
      <c r="AK332" s="208"/>
      <c r="AL332" s="162"/>
      <c r="AM332" s="139"/>
      <c r="AN332" s="139"/>
      <c r="AO332" s="139"/>
      <c r="AP332" s="139"/>
      <c r="AQ332" s="208"/>
      <c r="AR332" s="162"/>
      <c r="AS332" s="139"/>
      <c r="AT332" s="139"/>
      <c r="AU332" s="139"/>
      <c r="AV332" s="139"/>
      <c r="AW332" s="208"/>
      <c r="AX332" s="162"/>
      <c r="AY332" s="139"/>
      <c r="AZ332" s="139"/>
      <c r="BA332" s="139"/>
      <c r="BB332" s="139"/>
      <c r="BC332" s="208"/>
      <c r="BD332" s="162"/>
      <c r="BE332" s="139"/>
      <c r="BF332" s="139"/>
      <c r="BG332" s="139"/>
      <c r="BH332" s="139"/>
      <c r="BI332" s="208"/>
    </row>
    <row r="333" spans="1:61" ht="12.75" customHeight="1" x14ac:dyDescent="0.2">
      <c r="A333" s="126" t="s">
        <v>35</v>
      </c>
      <c r="B333" s="168"/>
      <c r="C333" s="146"/>
      <c r="D333" s="146"/>
      <c r="E333" s="146"/>
      <c r="F333" s="146"/>
      <c r="G333" s="208"/>
      <c r="H333" s="146"/>
      <c r="I333" s="146"/>
      <c r="J333" s="146"/>
      <c r="K333" s="146"/>
      <c r="L333" s="146"/>
      <c r="M333" s="208"/>
      <c r="N333" s="168"/>
      <c r="O333" s="146"/>
      <c r="P333" s="146"/>
      <c r="Q333" s="146"/>
      <c r="R333" s="146"/>
      <c r="S333" s="208"/>
      <c r="T333" s="168"/>
      <c r="U333" s="146"/>
      <c r="V333" s="146"/>
      <c r="W333" s="146"/>
      <c r="X333" s="146"/>
      <c r="Y333" s="208"/>
      <c r="Z333" s="168"/>
      <c r="AA333" s="146"/>
      <c r="AB333" s="146"/>
      <c r="AC333" s="146"/>
      <c r="AD333" s="146"/>
      <c r="AE333" s="208"/>
      <c r="AF333" s="168"/>
      <c r="AG333" s="146"/>
      <c r="AH333" s="146"/>
      <c r="AI333" s="146"/>
      <c r="AJ333" s="146"/>
      <c r="AK333" s="208"/>
      <c r="AL333" s="168"/>
      <c r="AM333" s="146"/>
      <c r="AN333" s="146"/>
      <c r="AO333" s="146"/>
      <c r="AP333" s="146"/>
      <c r="AQ333" s="208"/>
      <c r="AR333" s="168"/>
      <c r="AS333" s="146"/>
      <c r="AT333" s="146"/>
      <c r="AU333" s="146"/>
      <c r="AV333" s="146"/>
      <c r="AW333" s="208"/>
      <c r="AX333" s="168"/>
      <c r="AY333" s="146"/>
      <c r="AZ333" s="146"/>
      <c r="BA333" s="146"/>
      <c r="BB333" s="146"/>
      <c r="BC333" s="208"/>
      <c r="BD333" s="168"/>
      <c r="BE333" s="146"/>
      <c r="BF333" s="146"/>
      <c r="BG333" s="146"/>
      <c r="BH333" s="146"/>
      <c r="BI333" s="208"/>
    </row>
    <row r="334" spans="1:61" ht="12.75" customHeight="1" x14ac:dyDescent="0.2">
      <c r="A334" s="125" t="s">
        <v>14</v>
      </c>
      <c r="B334" s="162"/>
      <c r="C334" s="139"/>
      <c r="D334" s="139"/>
      <c r="E334" s="139"/>
      <c r="F334" s="139"/>
      <c r="G334" s="208"/>
      <c r="H334" s="139"/>
      <c r="I334" s="139"/>
      <c r="J334" s="139"/>
      <c r="K334" s="139"/>
      <c r="L334" s="139"/>
      <c r="M334" s="208"/>
      <c r="N334" s="162"/>
      <c r="O334" s="139"/>
      <c r="P334" s="139"/>
      <c r="Q334" s="139"/>
      <c r="R334" s="139"/>
      <c r="S334" s="208"/>
      <c r="T334" s="162"/>
      <c r="U334" s="139"/>
      <c r="V334" s="139"/>
      <c r="W334" s="139"/>
      <c r="X334" s="139"/>
      <c r="Y334" s="208"/>
      <c r="Z334" s="162"/>
      <c r="AA334" s="139"/>
      <c r="AB334" s="139"/>
      <c r="AC334" s="139"/>
      <c r="AD334" s="139"/>
      <c r="AE334" s="208"/>
      <c r="AF334" s="162"/>
      <c r="AG334" s="139"/>
      <c r="AH334" s="139"/>
      <c r="AI334" s="139"/>
      <c r="AJ334" s="139"/>
      <c r="AK334" s="208"/>
      <c r="AL334" s="162"/>
      <c r="AM334" s="139"/>
      <c r="AN334" s="139"/>
      <c r="AO334" s="139"/>
      <c r="AP334" s="139"/>
      <c r="AQ334" s="208"/>
      <c r="AR334" s="162"/>
      <c r="AS334" s="139"/>
      <c r="AT334" s="139"/>
      <c r="AU334" s="139"/>
      <c r="AV334" s="139"/>
      <c r="AW334" s="208"/>
      <c r="AX334" s="162"/>
      <c r="AY334" s="139"/>
      <c r="AZ334" s="139"/>
      <c r="BA334" s="139"/>
      <c r="BB334" s="139"/>
      <c r="BC334" s="208"/>
      <c r="BD334" s="162"/>
      <c r="BE334" s="139"/>
      <c r="BF334" s="139"/>
      <c r="BG334" s="139"/>
      <c r="BH334" s="139"/>
      <c r="BI334" s="208"/>
    </row>
    <row r="335" spans="1:61" ht="12.75" customHeight="1" x14ac:dyDescent="0.2">
      <c r="A335" s="125" t="s">
        <v>15</v>
      </c>
      <c r="B335" s="162"/>
      <c r="C335" s="139"/>
      <c r="D335" s="139"/>
      <c r="E335" s="139"/>
      <c r="F335" s="139"/>
      <c r="G335" s="208"/>
      <c r="H335" s="139"/>
      <c r="I335" s="139"/>
      <c r="J335" s="139"/>
      <c r="K335" s="139"/>
      <c r="L335" s="139"/>
      <c r="M335" s="208"/>
      <c r="N335" s="162"/>
      <c r="O335" s="139"/>
      <c r="P335" s="139"/>
      <c r="Q335" s="139"/>
      <c r="R335" s="139"/>
      <c r="S335" s="208"/>
      <c r="T335" s="162"/>
      <c r="U335" s="139"/>
      <c r="V335" s="139"/>
      <c r="W335" s="139"/>
      <c r="X335" s="139"/>
      <c r="Y335" s="208"/>
      <c r="Z335" s="162"/>
      <c r="AA335" s="139"/>
      <c r="AB335" s="139"/>
      <c r="AC335" s="139"/>
      <c r="AD335" s="139"/>
      <c r="AE335" s="208"/>
      <c r="AF335" s="162"/>
      <c r="AG335" s="139"/>
      <c r="AH335" s="139"/>
      <c r="AI335" s="139"/>
      <c r="AJ335" s="139"/>
      <c r="AK335" s="208"/>
      <c r="AL335" s="162"/>
      <c r="AM335" s="139"/>
      <c r="AN335" s="139"/>
      <c r="AO335" s="139"/>
      <c r="AP335" s="139"/>
      <c r="AQ335" s="208"/>
      <c r="AR335" s="162"/>
      <c r="AS335" s="139"/>
      <c r="AT335" s="139"/>
      <c r="AU335" s="139"/>
      <c r="AV335" s="139"/>
      <c r="AW335" s="208"/>
      <c r="AX335" s="162"/>
      <c r="AY335" s="139"/>
      <c r="AZ335" s="139"/>
      <c r="BA335" s="139"/>
      <c r="BB335" s="139"/>
      <c r="BC335" s="208"/>
      <c r="BD335" s="162"/>
      <c r="BE335" s="139"/>
      <c r="BF335" s="139"/>
      <c r="BG335" s="139"/>
      <c r="BH335" s="139"/>
      <c r="BI335" s="208"/>
    </row>
    <row r="336" spans="1:61" ht="12.75" customHeight="1" x14ac:dyDescent="0.2">
      <c r="A336" s="126" t="s">
        <v>16</v>
      </c>
      <c r="B336" s="168"/>
      <c r="C336" s="146"/>
      <c r="D336" s="146"/>
      <c r="E336" s="146"/>
      <c r="F336" s="146"/>
      <c r="G336" s="208"/>
      <c r="H336" s="146"/>
      <c r="I336" s="146"/>
      <c r="J336" s="146"/>
      <c r="K336" s="146"/>
      <c r="L336" s="146"/>
      <c r="M336" s="208"/>
      <c r="N336" s="168"/>
      <c r="O336" s="146"/>
      <c r="P336" s="146"/>
      <c r="Q336" s="146"/>
      <c r="R336" s="146"/>
      <c r="S336" s="208"/>
      <c r="T336" s="168"/>
      <c r="U336" s="146"/>
      <c r="V336" s="146"/>
      <c r="W336" s="146"/>
      <c r="X336" s="146"/>
      <c r="Y336" s="208"/>
      <c r="Z336" s="168"/>
      <c r="AA336" s="146"/>
      <c r="AB336" s="146"/>
      <c r="AC336" s="146"/>
      <c r="AD336" s="146"/>
      <c r="AE336" s="208"/>
      <c r="AF336" s="168"/>
      <c r="AG336" s="146"/>
      <c r="AH336" s="146"/>
      <c r="AI336" s="146"/>
      <c r="AJ336" s="146"/>
      <c r="AK336" s="208"/>
      <c r="AL336" s="168"/>
      <c r="AM336" s="146"/>
      <c r="AN336" s="146"/>
      <c r="AO336" s="146"/>
      <c r="AP336" s="146"/>
      <c r="AQ336" s="208"/>
      <c r="AR336" s="168"/>
      <c r="AS336" s="146"/>
      <c r="AT336" s="146"/>
      <c r="AU336" s="146"/>
      <c r="AV336" s="146"/>
      <c r="AW336" s="208"/>
      <c r="AX336" s="168"/>
      <c r="AY336" s="146"/>
      <c r="AZ336" s="146"/>
      <c r="BA336" s="146"/>
      <c r="BB336" s="146"/>
      <c r="BC336" s="208"/>
      <c r="BD336" s="168"/>
      <c r="BE336" s="146"/>
      <c r="BF336" s="146"/>
      <c r="BG336" s="146"/>
      <c r="BH336" s="146"/>
      <c r="BI336" s="208"/>
    </row>
    <row r="337" spans="1:61" ht="12.75" customHeight="1" x14ac:dyDescent="0.2">
      <c r="A337" s="125" t="s">
        <v>17</v>
      </c>
      <c r="B337" s="162"/>
      <c r="C337" s="139"/>
      <c r="D337" s="139"/>
      <c r="E337" s="139"/>
      <c r="F337" s="139"/>
      <c r="G337" s="208"/>
      <c r="H337" s="139"/>
      <c r="I337" s="139"/>
      <c r="J337" s="139"/>
      <c r="K337" s="139"/>
      <c r="L337" s="139"/>
      <c r="M337" s="208"/>
      <c r="N337" s="162"/>
      <c r="O337" s="139"/>
      <c r="P337" s="139"/>
      <c r="Q337" s="139"/>
      <c r="R337" s="139"/>
      <c r="S337" s="208"/>
      <c r="T337" s="162"/>
      <c r="U337" s="139"/>
      <c r="V337" s="139"/>
      <c r="W337" s="139"/>
      <c r="X337" s="139"/>
      <c r="Y337" s="208"/>
      <c r="Z337" s="162"/>
      <c r="AA337" s="139"/>
      <c r="AB337" s="139"/>
      <c r="AC337" s="139"/>
      <c r="AD337" s="139"/>
      <c r="AE337" s="208"/>
      <c r="AF337" s="162"/>
      <c r="AG337" s="139"/>
      <c r="AH337" s="139"/>
      <c r="AI337" s="139"/>
      <c r="AJ337" s="139"/>
      <c r="AK337" s="208"/>
      <c r="AL337" s="162"/>
      <c r="AM337" s="139"/>
      <c r="AN337" s="139"/>
      <c r="AO337" s="139"/>
      <c r="AP337" s="139"/>
      <c r="AQ337" s="208"/>
      <c r="AR337" s="162"/>
      <c r="AS337" s="139"/>
      <c r="AT337" s="139"/>
      <c r="AU337" s="139"/>
      <c r="AV337" s="139"/>
      <c r="AW337" s="208"/>
      <c r="AX337" s="162"/>
      <c r="AY337" s="139"/>
      <c r="AZ337" s="139"/>
      <c r="BA337" s="139"/>
      <c r="BB337" s="139"/>
      <c r="BC337" s="208"/>
      <c r="BD337" s="162"/>
      <c r="BE337" s="139"/>
      <c r="BF337" s="139"/>
      <c r="BG337" s="139"/>
      <c r="BH337" s="139"/>
      <c r="BI337" s="208"/>
    </row>
    <row r="338" spans="1:61" ht="12.75" customHeight="1" x14ac:dyDescent="0.2">
      <c r="A338" s="126" t="s">
        <v>18</v>
      </c>
      <c r="B338" s="168"/>
      <c r="C338" s="146"/>
      <c r="D338" s="146"/>
      <c r="E338" s="146"/>
      <c r="F338" s="146"/>
      <c r="G338" s="208"/>
      <c r="H338" s="146"/>
      <c r="I338" s="146"/>
      <c r="J338" s="146"/>
      <c r="K338" s="146"/>
      <c r="L338" s="146"/>
      <c r="M338" s="208"/>
      <c r="N338" s="168"/>
      <c r="O338" s="146"/>
      <c r="P338" s="146"/>
      <c r="Q338" s="146"/>
      <c r="R338" s="146"/>
      <c r="S338" s="208"/>
      <c r="T338" s="168"/>
      <c r="U338" s="146"/>
      <c r="V338" s="146"/>
      <c r="W338" s="146"/>
      <c r="X338" s="146"/>
      <c r="Y338" s="208"/>
      <c r="Z338" s="168"/>
      <c r="AA338" s="146"/>
      <c r="AB338" s="146"/>
      <c r="AC338" s="146"/>
      <c r="AD338" s="146"/>
      <c r="AE338" s="208"/>
      <c r="AF338" s="168"/>
      <c r="AG338" s="146"/>
      <c r="AH338" s="146"/>
      <c r="AI338" s="146"/>
      <c r="AJ338" s="146"/>
      <c r="AK338" s="208"/>
      <c r="AL338" s="168"/>
      <c r="AM338" s="146"/>
      <c r="AN338" s="146"/>
      <c r="AO338" s="146"/>
      <c r="AP338" s="146"/>
      <c r="AQ338" s="208"/>
      <c r="AR338" s="168"/>
      <c r="AS338" s="146"/>
      <c r="AT338" s="146"/>
      <c r="AU338" s="146"/>
      <c r="AV338" s="146"/>
      <c r="AW338" s="208"/>
      <c r="AX338" s="168"/>
      <c r="AY338" s="146"/>
      <c r="AZ338" s="146"/>
      <c r="BA338" s="146"/>
      <c r="BB338" s="146"/>
      <c r="BC338" s="208"/>
      <c r="BD338" s="168"/>
      <c r="BE338" s="146"/>
      <c r="BF338" s="146"/>
      <c r="BG338" s="146"/>
      <c r="BH338" s="146"/>
      <c r="BI338" s="208"/>
    </row>
    <row r="339" spans="1:61" ht="12.75" customHeight="1" x14ac:dyDescent="0.2">
      <c r="A339" s="125" t="s">
        <v>19</v>
      </c>
      <c r="B339" s="162"/>
      <c r="C339" s="139"/>
      <c r="D339" s="139"/>
      <c r="E339" s="139"/>
      <c r="F339" s="139"/>
      <c r="G339" s="208"/>
      <c r="H339" s="139"/>
      <c r="I339" s="139"/>
      <c r="J339" s="139"/>
      <c r="K339" s="139"/>
      <c r="L339" s="139"/>
      <c r="M339" s="208"/>
      <c r="N339" s="162"/>
      <c r="O339" s="139"/>
      <c r="P339" s="139"/>
      <c r="Q339" s="139"/>
      <c r="R339" s="139"/>
      <c r="S339" s="208"/>
      <c r="T339" s="162"/>
      <c r="U339" s="139"/>
      <c r="V339" s="139"/>
      <c r="W339" s="139"/>
      <c r="X339" s="139"/>
      <c r="Y339" s="208"/>
      <c r="Z339" s="162"/>
      <c r="AA339" s="139"/>
      <c r="AB339" s="139"/>
      <c r="AC339" s="139"/>
      <c r="AD339" s="139"/>
      <c r="AE339" s="208"/>
      <c r="AF339" s="162"/>
      <c r="AG339" s="139"/>
      <c r="AH339" s="139"/>
      <c r="AI339" s="139"/>
      <c r="AJ339" s="139"/>
      <c r="AK339" s="208"/>
      <c r="AL339" s="162"/>
      <c r="AM339" s="139"/>
      <c r="AN339" s="139"/>
      <c r="AO339" s="139"/>
      <c r="AP339" s="139"/>
      <c r="AQ339" s="208"/>
      <c r="AR339" s="162"/>
      <c r="AS339" s="139"/>
      <c r="AT339" s="139"/>
      <c r="AU339" s="139"/>
      <c r="AV339" s="139"/>
      <c r="AW339" s="208"/>
      <c r="AX339" s="162"/>
      <c r="AY339" s="139"/>
      <c r="AZ339" s="139"/>
      <c r="BA339" s="139"/>
      <c r="BB339" s="139"/>
      <c r="BC339" s="208"/>
      <c r="BD339" s="162"/>
      <c r="BE339" s="139"/>
      <c r="BF339" s="139"/>
      <c r="BG339" s="139"/>
      <c r="BH339" s="139"/>
      <c r="BI339" s="208"/>
    </row>
    <row r="340" spans="1:61" ht="12.75" customHeight="1" x14ac:dyDescent="0.2">
      <c r="A340" s="126" t="s">
        <v>20</v>
      </c>
      <c r="B340" s="168"/>
      <c r="C340" s="146"/>
      <c r="D340" s="146"/>
      <c r="E340" s="146"/>
      <c r="F340" s="146"/>
      <c r="G340" s="208"/>
      <c r="H340" s="146"/>
      <c r="I340" s="146"/>
      <c r="J340" s="146"/>
      <c r="K340" s="146"/>
      <c r="L340" s="146"/>
      <c r="M340" s="208"/>
      <c r="N340" s="168"/>
      <c r="O340" s="146"/>
      <c r="P340" s="146"/>
      <c r="Q340" s="146"/>
      <c r="R340" s="146"/>
      <c r="S340" s="208"/>
      <c r="T340" s="168"/>
      <c r="U340" s="146"/>
      <c r="V340" s="146"/>
      <c r="W340" s="146"/>
      <c r="X340" s="146"/>
      <c r="Y340" s="208"/>
      <c r="Z340" s="168"/>
      <c r="AA340" s="146"/>
      <c r="AB340" s="146"/>
      <c r="AC340" s="146"/>
      <c r="AD340" s="146"/>
      <c r="AE340" s="208"/>
      <c r="AF340" s="168"/>
      <c r="AG340" s="146"/>
      <c r="AH340" s="146"/>
      <c r="AI340" s="146"/>
      <c r="AJ340" s="146"/>
      <c r="AK340" s="208"/>
      <c r="AL340" s="168"/>
      <c r="AM340" s="146"/>
      <c r="AN340" s="146"/>
      <c r="AO340" s="146"/>
      <c r="AP340" s="146"/>
      <c r="AQ340" s="208"/>
      <c r="AR340" s="168"/>
      <c r="AS340" s="146"/>
      <c r="AT340" s="146"/>
      <c r="AU340" s="146"/>
      <c r="AV340" s="146"/>
      <c r="AW340" s="208"/>
      <c r="AX340" s="168"/>
      <c r="AY340" s="146"/>
      <c r="AZ340" s="146"/>
      <c r="BA340" s="146"/>
      <c r="BB340" s="146"/>
      <c r="BC340" s="208"/>
      <c r="BD340" s="168"/>
      <c r="BE340" s="146"/>
      <c r="BF340" s="146"/>
      <c r="BG340" s="146"/>
      <c r="BH340" s="146"/>
      <c r="BI340" s="208"/>
    </row>
    <row r="341" spans="1:61" ht="12.75" customHeight="1" x14ac:dyDescent="0.2">
      <c r="A341" s="125" t="s">
        <v>21</v>
      </c>
      <c r="B341" s="162"/>
      <c r="C341" s="139"/>
      <c r="D341" s="139"/>
      <c r="E341" s="139"/>
      <c r="F341" s="139"/>
      <c r="G341" s="208"/>
      <c r="H341" s="139"/>
      <c r="I341" s="139"/>
      <c r="J341" s="139"/>
      <c r="K341" s="139"/>
      <c r="L341" s="139"/>
      <c r="M341" s="208"/>
      <c r="N341" s="162"/>
      <c r="O341" s="139"/>
      <c r="P341" s="139"/>
      <c r="Q341" s="139"/>
      <c r="R341" s="139"/>
      <c r="S341" s="208"/>
      <c r="T341" s="162"/>
      <c r="U341" s="139"/>
      <c r="V341" s="139"/>
      <c r="W341" s="139"/>
      <c r="X341" s="139"/>
      <c r="Y341" s="208"/>
      <c r="Z341" s="162"/>
      <c r="AA341" s="139"/>
      <c r="AB341" s="139"/>
      <c r="AC341" s="139"/>
      <c r="AD341" s="139"/>
      <c r="AE341" s="208"/>
      <c r="AF341" s="162"/>
      <c r="AG341" s="139"/>
      <c r="AH341" s="139"/>
      <c r="AI341" s="139"/>
      <c r="AJ341" s="139"/>
      <c r="AK341" s="208"/>
      <c r="AL341" s="162"/>
      <c r="AM341" s="139"/>
      <c r="AN341" s="139"/>
      <c r="AO341" s="139"/>
      <c r="AP341" s="139"/>
      <c r="AQ341" s="208"/>
      <c r="AR341" s="162"/>
      <c r="AS341" s="139"/>
      <c r="AT341" s="139"/>
      <c r="AU341" s="139"/>
      <c r="AV341" s="139"/>
      <c r="AW341" s="208"/>
      <c r="AX341" s="162"/>
      <c r="AY341" s="139"/>
      <c r="AZ341" s="139"/>
      <c r="BA341" s="139"/>
      <c r="BB341" s="139"/>
      <c r="BC341" s="208"/>
      <c r="BD341" s="162"/>
      <c r="BE341" s="139"/>
      <c r="BF341" s="139"/>
      <c r="BG341" s="139"/>
      <c r="BH341" s="139"/>
      <c r="BI341" s="208"/>
    </row>
    <row r="342" spans="1:61" ht="12.75" customHeight="1" x14ac:dyDescent="0.2">
      <c r="A342" s="125" t="s">
        <v>36</v>
      </c>
      <c r="B342" s="162"/>
      <c r="C342" s="139"/>
      <c r="D342" s="139"/>
      <c r="E342" s="139"/>
      <c r="F342" s="139"/>
      <c r="G342" s="208"/>
      <c r="H342" s="139"/>
      <c r="I342" s="139"/>
      <c r="J342" s="139"/>
      <c r="K342" s="139"/>
      <c r="L342" s="139"/>
      <c r="M342" s="208"/>
      <c r="N342" s="162"/>
      <c r="O342" s="139"/>
      <c r="P342" s="139"/>
      <c r="Q342" s="139"/>
      <c r="R342" s="139"/>
      <c r="S342" s="208"/>
      <c r="T342" s="162"/>
      <c r="U342" s="139"/>
      <c r="V342" s="139"/>
      <c r="W342" s="139"/>
      <c r="X342" s="139"/>
      <c r="Y342" s="208"/>
      <c r="Z342" s="162"/>
      <c r="AA342" s="139"/>
      <c r="AB342" s="139"/>
      <c r="AC342" s="139"/>
      <c r="AD342" s="139"/>
      <c r="AE342" s="208"/>
      <c r="AF342" s="162"/>
      <c r="AG342" s="139"/>
      <c r="AH342" s="139"/>
      <c r="AI342" s="139"/>
      <c r="AJ342" s="139"/>
      <c r="AK342" s="208"/>
      <c r="AL342" s="162"/>
      <c r="AM342" s="139"/>
      <c r="AN342" s="139"/>
      <c r="AO342" s="139"/>
      <c r="AP342" s="139"/>
      <c r="AQ342" s="208"/>
      <c r="AR342" s="162"/>
      <c r="AS342" s="139"/>
      <c r="AT342" s="139"/>
      <c r="AU342" s="139"/>
      <c r="AV342" s="139"/>
      <c r="AW342" s="208"/>
      <c r="AX342" s="162"/>
      <c r="AY342" s="139"/>
      <c r="AZ342" s="139"/>
      <c r="BA342" s="139"/>
      <c r="BB342" s="139"/>
      <c r="BC342" s="208"/>
      <c r="BD342" s="162"/>
      <c r="BE342" s="139"/>
      <c r="BF342" s="139"/>
      <c r="BG342" s="139"/>
      <c r="BH342" s="139"/>
      <c r="BI342" s="208"/>
    </row>
    <row r="343" spans="1:61" ht="12.75" customHeight="1" x14ac:dyDescent="0.2">
      <c r="A343" s="125" t="s">
        <v>83</v>
      </c>
      <c r="B343" s="162"/>
      <c r="C343" s="139"/>
      <c r="D343" s="139"/>
      <c r="E343" s="139"/>
      <c r="F343" s="139"/>
      <c r="G343" s="208"/>
      <c r="H343" s="139"/>
      <c r="I343" s="139"/>
      <c r="J343" s="139"/>
      <c r="K343" s="139"/>
      <c r="L343" s="139"/>
      <c r="M343" s="208"/>
      <c r="N343" s="162"/>
      <c r="O343" s="139"/>
      <c r="P343" s="139"/>
      <c r="Q343" s="139"/>
      <c r="R343" s="139"/>
      <c r="S343" s="208"/>
      <c r="T343" s="162"/>
      <c r="U343" s="139"/>
      <c r="V343" s="139"/>
      <c r="W343" s="139"/>
      <c r="X343" s="139"/>
      <c r="Y343" s="208"/>
      <c r="Z343" s="162"/>
      <c r="AA343" s="139"/>
      <c r="AB343" s="139"/>
      <c r="AC343" s="139"/>
      <c r="AD343" s="139"/>
      <c r="AE343" s="208"/>
      <c r="AF343" s="162"/>
      <c r="AG343" s="139"/>
      <c r="AH343" s="139"/>
      <c r="AI343" s="139"/>
      <c r="AJ343" s="139"/>
      <c r="AK343" s="208"/>
      <c r="AL343" s="162"/>
      <c r="AM343" s="139"/>
      <c r="AN343" s="139"/>
      <c r="AO343" s="139"/>
      <c r="AP343" s="139"/>
      <c r="AQ343" s="208"/>
      <c r="AR343" s="162"/>
      <c r="AS343" s="139"/>
      <c r="AT343" s="139"/>
      <c r="AU343" s="139"/>
      <c r="AV343" s="139"/>
      <c r="AW343" s="208"/>
      <c r="AX343" s="162"/>
      <c r="AY343" s="139"/>
      <c r="AZ343" s="139"/>
      <c r="BA343" s="139"/>
      <c r="BB343" s="139"/>
      <c r="BC343" s="208"/>
      <c r="BD343" s="162"/>
      <c r="BE343" s="139"/>
      <c r="BF343" s="139"/>
      <c r="BG343" s="139"/>
      <c r="BH343" s="139"/>
      <c r="BI343" s="208"/>
    </row>
    <row r="344" spans="1:61" ht="12.75" customHeight="1" x14ac:dyDescent="0.2">
      <c r="A344" s="126" t="s">
        <v>39</v>
      </c>
      <c r="B344" s="168"/>
      <c r="C344" s="146"/>
      <c r="D344" s="146"/>
      <c r="E344" s="146"/>
      <c r="F344" s="146"/>
      <c r="G344" s="208"/>
      <c r="H344" s="146"/>
      <c r="I344" s="146"/>
      <c r="J344" s="146"/>
      <c r="K344" s="146"/>
      <c r="L344" s="146"/>
      <c r="M344" s="208"/>
      <c r="N344" s="168"/>
      <c r="O344" s="146"/>
      <c r="P344" s="146"/>
      <c r="Q344" s="146"/>
      <c r="R344" s="146"/>
      <c r="S344" s="208"/>
      <c r="T344" s="168"/>
      <c r="U344" s="146"/>
      <c r="V344" s="146"/>
      <c r="W344" s="146"/>
      <c r="X344" s="146"/>
      <c r="Y344" s="208"/>
      <c r="Z344" s="168"/>
      <c r="AA344" s="146"/>
      <c r="AB344" s="146"/>
      <c r="AC344" s="146"/>
      <c r="AD344" s="146"/>
      <c r="AE344" s="208"/>
      <c r="AF344" s="168"/>
      <c r="AG344" s="146"/>
      <c r="AH344" s="146"/>
      <c r="AI344" s="146"/>
      <c r="AJ344" s="146"/>
      <c r="AK344" s="208"/>
      <c r="AL344" s="168"/>
      <c r="AM344" s="146"/>
      <c r="AN344" s="146"/>
      <c r="AO344" s="146"/>
      <c r="AP344" s="146"/>
      <c r="AQ344" s="208"/>
      <c r="AR344" s="168"/>
      <c r="AS344" s="146"/>
      <c r="AT344" s="146"/>
      <c r="AU344" s="146"/>
      <c r="AV344" s="146"/>
      <c r="AW344" s="208"/>
      <c r="AX344" s="168"/>
      <c r="AY344" s="146"/>
      <c r="AZ344" s="146"/>
      <c r="BA344" s="146"/>
      <c r="BB344" s="146"/>
      <c r="BC344" s="208"/>
      <c r="BD344" s="168"/>
      <c r="BE344" s="146"/>
      <c r="BF344" s="146"/>
      <c r="BG344" s="146"/>
      <c r="BH344" s="146"/>
      <c r="BI344" s="208"/>
    </row>
    <row r="345" spans="1:61" ht="12.75" customHeight="1" x14ac:dyDescent="0.2">
      <c r="A345" s="125" t="s">
        <v>37</v>
      </c>
      <c r="B345" s="162"/>
      <c r="C345" s="139"/>
      <c r="D345" s="139"/>
      <c r="E345" s="139"/>
      <c r="F345" s="139"/>
      <c r="G345" s="208"/>
      <c r="H345" s="139"/>
      <c r="I345" s="139"/>
      <c r="J345" s="139"/>
      <c r="K345" s="139"/>
      <c r="L345" s="139"/>
      <c r="M345" s="208"/>
      <c r="N345" s="162"/>
      <c r="O345" s="139"/>
      <c r="P345" s="139"/>
      <c r="Q345" s="139"/>
      <c r="R345" s="139"/>
      <c r="S345" s="208"/>
      <c r="T345" s="162"/>
      <c r="U345" s="139"/>
      <c r="V345" s="139"/>
      <c r="W345" s="139"/>
      <c r="X345" s="139"/>
      <c r="Y345" s="208"/>
      <c r="Z345" s="162"/>
      <c r="AA345" s="139"/>
      <c r="AB345" s="139"/>
      <c r="AC345" s="139"/>
      <c r="AD345" s="139"/>
      <c r="AE345" s="208"/>
      <c r="AF345" s="162"/>
      <c r="AG345" s="139"/>
      <c r="AH345" s="139"/>
      <c r="AI345" s="139"/>
      <c r="AJ345" s="139"/>
      <c r="AK345" s="208"/>
      <c r="AL345" s="162"/>
      <c r="AM345" s="139"/>
      <c r="AN345" s="139"/>
      <c r="AO345" s="139"/>
      <c r="AP345" s="139"/>
      <c r="AQ345" s="208"/>
      <c r="AR345" s="162"/>
      <c r="AS345" s="139"/>
      <c r="AT345" s="139"/>
      <c r="AU345" s="139"/>
      <c r="AV345" s="139"/>
      <c r="AW345" s="208"/>
      <c r="AX345" s="162"/>
      <c r="AY345" s="139"/>
      <c r="AZ345" s="139"/>
      <c r="BA345" s="139"/>
      <c r="BB345" s="139"/>
      <c r="BC345" s="208"/>
      <c r="BD345" s="162"/>
      <c r="BE345" s="139"/>
      <c r="BF345" s="139"/>
      <c r="BG345" s="139"/>
      <c r="BH345" s="139"/>
      <c r="BI345" s="208"/>
    </row>
    <row r="346" spans="1:61" ht="12.75" customHeight="1" x14ac:dyDescent="0.2">
      <c r="A346" s="126" t="s">
        <v>40</v>
      </c>
      <c r="B346" s="168"/>
      <c r="C346" s="146"/>
      <c r="D346" s="146"/>
      <c r="E346" s="146"/>
      <c r="F346" s="146"/>
      <c r="G346" s="208"/>
      <c r="H346" s="146"/>
      <c r="I346" s="146"/>
      <c r="J346" s="146"/>
      <c r="K346" s="146"/>
      <c r="L346" s="146"/>
      <c r="M346" s="208"/>
      <c r="N346" s="168"/>
      <c r="O346" s="146"/>
      <c r="P346" s="146"/>
      <c r="Q346" s="146"/>
      <c r="R346" s="146"/>
      <c r="S346" s="208"/>
      <c r="T346" s="168"/>
      <c r="U346" s="146"/>
      <c r="V346" s="146"/>
      <c r="W346" s="146"/>
      <c r="X346" s="146"/>
      <c r="Y346" s="208"/>
      <c r="Z346" s="168"/>
      <c r="AA346" s="146"/>
      <c r="AB346" s="146"/>
      <c r="AC346" s="146"/>
      <c r="AD346" s="146"/>
      <c r="AE346" s="208"/>
      <c r="AF346" s="168"/>
      <c r="AG346" s="146"/>
      <c r="AH346" s="146"/>
      <c r="AI346" s="146"/>
      <c r="AJ346" s="146"/>
      <c r="AK346" s="208"/>
      <c r="AL346" s="168"/>
      <c r="AM346" s="146"/>
      <c r="AN346" s="146"/>
      <c r="AO346" s="146"/>
      <c r="AP346" s="146"/>
      <c r="AQ346" s="208"/>
      <c r="AR346" s="168"/>
      <c r="AS346" s="146"/>
      <c r="AT346" s="146"/>
      <c r="AU346" s="146"/>
      <c r="AV346" s="146"/>
      <c r="AW346" s="208"/>
      <c r="AX346" s="168"/>
      <c r="AY346" s="146"/>
      <c r="AZ346" s="146"/>
      <c r="BA346" s="146"/>
      <c r="BB346" s="146"/>
      <c r="BC346" s="208"/>
      <c r="BD346" s="168"/>
      <c r="BE346" s="146"/>
      <c r="BF346" s="146"/>
      <c r="BG346" s="146"/>
      <c r="BH346" s="146"/>
      <c r="BI346" s="208"/>
    </row>
    <row r="347" spans="1:61" ht="12.75" customHeight="1" x14ac:dyDescent="0.2">
      <c r="A347" s="125" t="s">
        <v>64</v>
      </c>
      <c r="B347" s="162"/>
      <c r="C347" s="139"/>
      <c r="D347" s="139"/>
      <c r="E347" s="139"/>
      <c r="F347" s="139"/>
      <c r="G347" s="208"/>
      <c r="H347" s="139"/>
      <c r="I347" s="139"/>
      <c r="J347" s="139"/>
      <c r="K347" s="139"/>
      <c r="L347" s="139"/>
      <c r="M347" s="208"/>
      <c r="N347" s="162"/>
      <c r="O347" s="139"/>
      <c r="P347" s="139"/>
      <c r="Q347" s="139"/>
      <c r="R347" s="139"/>
      <c r="S347" s="208"/>
      <c r="T347" s="162"/>
      <c r="U347" s="139"/>
      <c r="V347" s="139"/>
      <c r="W347" s="139"/>
      <c r="X347" s="139"/>
      <c r="Y347" s="208"/>
      <c r="Z347" s="162"/>
      <c r="AA347" s="139"/>
      <c r="AB347" s="139"/>
      <c r="AC347" s="139"/>
      <c r="AD347" s="139"/>
      <c r="AE347" s="208"/>
      <c r="AF347" s="162"/>
      <c r="AG347" s="139"/>
      <c r="AH347" s="139"/>
      <c r="AI347" s="139"/>
      <c r="AJ347" s="139"/>
      <c r="AK347" s="208"/>
      <c r="AL347" s="162"/>
      <c r="AM347" s="139"/>
      <c r="AN347" s="139"/>
      <c r="AO347" s="139"/>
      <c r="AP347" s="139"/>
      <c r="AQ347" s="208"/>
      <c r="AR347" s="162"/>
      <c r="AS347" s="139"/>
      <c r="AT347" s="139"/>
      <c r="AU347" s="139"/>
      <c r="AV347" s="139"/>
      <c r="AW347" s="208"/>
      <c r="AX347" s="162"/>
      <c r="AY347" s="139"/>
      <c r="AZ347" s="139"/>
      <c r="BA347" s="139"/>
      <c r="BB347" s="139"/>
      <c r="BC347" s="208"/>
      <c r="BD347" s="162"/>
      <c r="BE347" s="139"/>
      <c r="BF347" s="139"/>
      <c r="BG347" s="139"/>
      <c r="BH347" s="139"/>
      <c r="BI347" s="208"/>
    </row>
    <row r="348" spans="1:61" ht="12.75" customHeight="1" x14ac:dyDescent="0.2">
      <c r="A348" s="199" t="s">
        <v>42</v>
      </c>
      <c r="B348" s="203">
        <v>0</v>
      </c>
      <c r="C348" s="203">
        <v>0</v>
      </c>
      <c r="D348" s="203">
        <v>0</v>
      </c>
      <c r="E348" s="203">
        <v>0</v>
      </c>
      <c r="F348" s="203">
        <v>0</v>
      </c>
      <c r="G348" s="208"/>
      <c r="H348" s="203">
        <v>0</v>
      </c>
      <c r="I348" s="203">
        <v>0</v>
      </c>
      <c r="J348" s="203">
        <v>0</v>
      </c>
      <c r="K348" s="203">
        <v>0</v>
      </c>
      <c r="L348" s="203">
        <v>0</v>
      </c>
      <c r="M348" s="208"/>
      <c r="N348" s="203">
        <v>0</v>
      </c>
      <c r="O348" s="203">
        <v>0</v>
      </c>
      <c r="P348" s="203">
        <v>0</v>
      </c>
      <c r="Q348" s="203">
        <v>0</v>
      </c>
      <c r="R348" s="203">
        <v>0</v>
      </c>
      <c r="S348" s="208"/>
      <c r="T348" s="203">
        <v>0</v>
      </c>
      <c r="U348" s="203">
        <v>0</v>
      </c>
      <c r="V348" s="203">
        <v>0</v>
      </c>
      <c r="W348" s="203">
        <v>0</v>
      </c>
      <c r="X348" s="203">
        <v>0</v>
      </c>
      <c r="Y348" s="208"/>
      <c r="Z348" s="203">
        <v>0</v>
      </c>
      <c r="AA348" s="203">
        <v>0</v>
      </c>
      <c r="AB348" s="203">
        <v>0</v>
      </c>
      <c r="AC348" s="203">
        <v>0</v>
      </c>
      <c r="AD348" s="203">
        <v>0</v>
      </c>
      <c r="AE348" s="208"/>
      <c r="AF348" s="203">
        <v>0</v>
      </c>
      <c r="AG348" s="203">
        <v>0</v>
      </c>
      <c r="AH348" s="203">
        <v>0</v>
      </c>
      <c r="AI348" s="203">
        <v>0</v>
      </c>
      <c r="AJ348" s="203">
        <v>0</v>
      </c>
      <c r="AK348" s="208"/>
      <c r="AL348" s="203">
        <v>0</v>
      </c>
      <c r="AM348" s="203">
        <v>0</v>
      </c>
      <c r="AN348" s="203">
        <v>0</v>
      </c>
      <c r="AO348" s="203">
        <v>0</v>
      </c>
      <c r="AP348" s="203">
        <v>0</v>
      </c>
      <c r="AQ348" s="208"/>
      <c r="AR348" s="203">
        <v>0</v>
      </c>
      <c r="AS348" s="203">
        <v>0</v>
      </c>
      <c r="AT348" s="203">
        <v>0</v>
      </c>
      <c r="AU348" s="203">
        <v>0</v>
      </c>
      <c r="AV348" s="203">
        <v>0</v>
      </c>
      <c r="AW348" s="208"/>
      <c r="AX348" s="203">
        <v>0</v>
      </c>
      <c r="AY348" s="203">
        <v>0</v>
      </c>
      <c r="AZ348" s="203">
        <v>0</v>
      </c>
      <c r="BA348" s="203">
        <v>0</v>
      </c>
      <c r="BB348" s="203">
        <v>0</v>
      </c>
      <c r="BC348" s="208"/>
      <c r="BD348" s="203">
        <v>0</v>
      </c>
      <c r="BE348" s="203">
        <v>0</v>
      </c>
      <c r="BF348" s="203">
        <v>0</v>
      </c>
      <c r="BG348" s="203">
        <v>0</v>
      </c>
      <c r="BH348" s="203">
        <v>0</v>
      </c>
      <c r="BI348" s="208"/>
    </row>
    <row r="349" spans="1:61" ht="12.75" customHeight="1" x14ac:dyDescent="0.2">
      <c r="A349" s="199" t="s">
        <v>33</v>
      </c>
      <c r="B349" s="203">
        <v>0</v>
      </c>
      <c r="C349" s="203">
        <v>0</v>
      </c>
      <c r="D349" s="203">
        <v>0</v>
      </c>
      <c r="E349" s="203">
        <v>0</v>
      </c>
      <c r="F349" s="203">
        <v>0</v>
      </c>
      <c r="G349" s="208"/>
      <c r="H349" s="203">
        <v>0</v>
      </c>
      <c r="I349" s="203">
        <v>0</v>
      </c>
      <c r="J349" s="203">
        <v>0</v>
      </c>
      <c r="K349" s="203">
        <v>0</v>
      </c>
      <c r="L349" s="203">
        <v>0</v>
      </c>
      <c r="M349" s="208"/>
      <c r="N349" s="203">
        <v>0</v>
      </c>
      <c r="O349" s="203">
        <v>0</v>
      </c>
      <c r="P349" s="203">
        <v>0</v>
      </c>
      <c r="Q349" s="203">
        <v>0</v>
      </c>
      <c r="R349" s="203">
        <v>0</v>
      </c>
      <c r="S349" s="208"/>
      <c r="T349" s="203">
        <v>0</v>
      </c>
      <c r="U349" s="203">
        <v>0</v>
      </c>
      <c r="V349" s="203">
        <v>0</v>
      </c>
      <c r="W349" s="203">
        <v>0</v>
      </c>
      <c r="X349" s="203">
        <v>0</v>
      </c>
      <c r="Y349" s="208"/>
      <c r="Z349" s="203">
        <v>0</v>
      </c>
      <c r="AA349" s="203">
        <v>0</v>
      </c>
      <c r="AB349" s="203">
        <v>0</v>
      </c>
      <c r="AC349" s="203">
        <v>0</v>
      </c>
      <c r="AD349" s="203">
        <v>0</v>
      </c>
      <c r="AE349" s="208"/>
      <c r="AF349" s="203">
        <v>0</v>
      </c>
      <c r="AG349" s="203">
        <v>0</v>
      </c>
      <c r="AH349" s="203">
        <v>0</v>
      </c>
      <c r="AI349" s="203">
        <v>0</v>
      </c>
      <c r="AJ349" s="203">
        <v>0</v>
      </c>
      <c r="AK349" s="208"/>
      <c r="AL349" s="203">
        <v>0</v>
      </c>
      <c r="AM349" s="203">
        <v>0</v>
      </c>
      <c r="AN349" s="203">
        <v>0</v>
      </c>
      <c r="AO349" s="203">
        <v>0</v>
      </c>
      <c r="AP349" s="203">
        <v>0</v>
      </c>
      <c r="AQ349" s="208"/>
      <c r="AR349" s="203">
        <v>0</v>
      </c>
      <c r="AS349" s="203">
        <v>0</v>
      </c>
      <c r="AT349" s="203">
        <v>0</v>
      </c>
      <c r="AU349" s="203">
        <v>0</v>
      </c>
      <c r="AV349" s="203">
        <v>0</v>
      </c>
      <c r="AW349" s="208"/>
      <c r="AX349" s="203">
        <v>0</v>
      </c>
      <c r="AY349" s="203">
        <v>0</v>
      </c>
      <c r="AZ349" s="203">
        <v>0</v>
      </c>
      <c r="BA349" s="203">
        <v>0</v>
      </c>
      <c r="BB349" s="203">
        <v>0</v>
      </c>
      <c r="BC349" s="208"/>
      <c r="BD349" s="203">
        <v>0</v>
      </c>
      <c r="BE349" s="203">
        <v>0</v>
      </c>
      <c r="BF349" s="203">
        <v>0</v>
      </c>
      <c r="BG349" s="203">
        <v>0</v>
      </c>
      <c r="BH349" s="203">
        <v>0</v>
      </c>
      <c r="BI349" s="208"/>
    </row>
    <row r="350" spans="1:61" ht="12.75" customHeight="1" x14ac:dyDescent="0.2">
      <c r="A350" s="199" t="s">
        <v>85</v>
      </c>
      <c r="B350" s="203">
        <v>0</v>
      </c>
      <c r="C350" s="203">
        <v>0</v>
      </c>
      <c r="D350" s="203">
        <v>0</v>
      </c>
      <c r="E350" s="203">
        <v>0</v>
      </c>
      <c r="F350" s="203">
        <v>0</v>
      </c>
      <c r="G350" s="208"/>
      <c r="H350" s="203">
        <v>0</v>
      </c>
      <c r="I350" s="203">
        <v>0</v>
      </c>
      <c r="J350" s="203">
        <v>0</v>
      </c>
      <c r="K350" s="203">
        <v>0</v>
      </c>
      <c r="L350" s="203">
        <v>0</v>
      </c>
      <c r="M350" s="208"/>
      <c r="N350" s="203">
        <v>0</v>
      </c>
      <c r="O350" s="203">
        <v>0</v>
      </c>
      <c r="P350" s="203">
        <v>0</v>
      </c>
      <c r="Q350" s="203">
        <v>0</v>
      </c>
      <c r="R350" s="203">
        <v>0</v>
      </c>
      <c r="S350" s="208"/>
      <c r="T350" s="203">
        <v>0</v>
      </c>
      <c r="U350" s="203">
        <v>0</v>
      </c>
      <c r="V350" s="203">
        <v>0</v>
      </c>
      <c r="W350" s="203">
        <v>0</v>
      </c>
      <c r="X350" s="203">
        <v>0</v>
      </c>
      <c r="Y350" s="208"/>
      <c r="Z350" s="203">
        <v>0</v>
      </c>
      <c r="AA350" s="203">
        <v>0</v>
      </c>
      <c r="AB350" s="203">
        <v>0</v>
      </c>
      <c r="AC350" s="203">
        <v>0</v>
      </c>
      <c r="AD350" s="203">
        <v>0</v>
      </c>
      <c r="AE350" s="208"/>
      <c r="AF350" s="203">
        <v>0</v>
      </c>
      <c r="AG350" s="203">
        <v>0</v>
      </c>
      <c r="AH350" s="203">
        <v>0</v>
      </c>
      <c r="AI350" s="203">
        <v>0</v>
      </c>
      <c r="AJ350" s="203">
        <v>0</v>
      </c>
      <c r="AK350" s="208"/>
      <c r="AL350" s="203">
        <v>0</v>
      </c>
      <c r="AM350" s="203">
        <v>0</v>
      </c>
      <c r="AN350" s="203">
        <v>0</v>
      </c>
      <c r="AO350" s="203">
        <v>0</v>
      </c>
      <c r="AP350" s="203">
        <v>0</v>
      </c>
      <c r="AQ350" s="208"/>
      <c r="AR350" s="203">
        <v>0</v>
      </c>
      <c r="AS350" s="203">
        <v>0</v>
      </c>
      <c r="AT350" s="203">
        <v>0</v>
      </c>
      <c r="AU350" s="203">
        <v>0</v>
      </c>
      <c r="AV350" s="203">
        <v>0</v>
      </c>
      <c r="AW350" s="208"/>
      <c r="AX350" s="203">
        <v>0</v>
      </c>
      <c r="AY350" s="203">
        <v>0</v>
      </c>
      <c r="AZ350" s="203">
        <v>0</v>
      </c>
      <c r="BA350" s="203">
        <v>0</v>
      </c>
      <c r="BB350" s="203">
        <v>0</v>
      </c>
      <c r="BC350" s="208"/>
      <c r="BD350" s="203">
        <v>0</v>
      </c>
      <c r="BE350" s="203">
        <v>0</v>
      </c>
      <c r="BF350" s="203">
        <v>0</v>
      </c>
      <c r="BG350" s="203">
        <v>0</v>
      </c>
      <c r="BH350" s="203">
        <v>0</v>
      </c>
      <c r="BI350" s="208"/>
    </row>
    <row r="351" spans="1:61" ht="12.75" customHeight="1" x14ac:dyDescent="0.2">
      <c r="A351" s="200" t="s">
        <v>44</v>
      </c>
      <c r="B351" s="203">
        <v>0</v>
      </c>
      <c r="C351" s="203">
        <v>0</v>
      </c>
      <c r="D351" s="203">
        <v>0</v>
      </c>
      <c r="E351" s="203">
        <v>0</v>
      </c>
      <c r="F351" s="203">
        <v>0</v>
      </c>
      <c r="G351" s="208"/>
      <c r="H351" s="203">
        <v>0</v>
      </c>
      <c r="I351" s="203">
        <v>0</v>
      </c>
      <c r="J351" s="203">
        <v>0</v>
      </c>
      <c r="K351" s="203">
        <v>0</v>
      </c>
      <c r="L351" s="203">
        <v>0</v>
      </c>
      <c r="M351" s="208"/>
      <c r="N351" s="203">
        <v>0</v>
      </c>
      <c r="O351" s="203">
        <v>0</v>
      </c>
      <c r="P351" s="203">
        <v>0</v>
      </c>
      <c r="Q351" s="203">
        <v>0</v>
      </c>
      <c r="R351" s="203">
        <v>0</v>
      </c>
      <c r="S351" s="208"/>
      <c r="T351" s="203">
        <v>0</v>
      </c>
      <c r="U351" s="203">
        <v>0</v>
      </c>
      <c r="V351" s="203">
        <v>0</v>
      </c>
      <c r="W351" s="203">
        <v>0</v>
      </c>
      <c r="X351" s="203">
        <v>0</v>
      </c>
      <c r="Y351" s="208"/>
      <c r="Z351" s="203">
        <v>0</v>
      </c>
      <c r="AA351" s="203">
        <v>0</v>
      </c>
      <c r="AB351" s="203">
        <v>0</v>
      </c>
      <c r="AC351" s="203">
        <v>0</v>
      </c>
      <c r="AD351" s="203">
        <v>0</v>
      </c>
      <c r="AE351" s="208"/>
      <c r="AF351" s="203">
        <v>0</v>
      </c>
      <c r="AG351" s="203">
        <v>0</v>
      </c>
      <c r="AH351" s="203">
        <v>0</v>
      </c>
      <c r="AI351" s="203">
        <v>0</v>
      </c>
      <c r="AJ351" s="203">
        <v>0</v>
      </c>
      <c r="AK351" s="208"/>
      <c r="AL351" s="203">
        <v>0</v>
      </c>
      <c r="AM351" s="203">
        <v>0</v>
      </c>
      <c r="AN351" s="203">
        <v>0</v>
      </c>
      <c r="AO351" s="203">
        <v>0</v>
      </c>
      <c r="AP351" s="203">
        <v>0</v>
      </c>
      <c r="AQ351" s="208"/>
      <c r="AR351" s="203">
        <v>0</v>
      </c>
      <c r="AS351" s="203">
        <v>0</v>
      </c>
      <c r="AT351" s="203">
        <v>0</v>
      </c>
      <c r="AU351" s="203">
        <v>0</v>
      </c>
      <c r="AV351" s="203">
        <v>0</v>
      </c>
      <c r="AW351" s="208"/>
      <c r="AX351" s="203">
        <v>0</v>
      </c>
      <c r="AY351" s="203">
        <v>0</v>
      </c>
      <c r="AZ351" s="203">
        <v>0</v>
      </c>
      <c r="BA351" s="203">
        <v>0</v>
      </c>
      <c r="BB351" s="203">
        <v>0</v>
      </c>
      <c r="BC351" s="208"/>
      <c r="BD351" s="203">
        <v>0</v>
      </c>
      <c r="BE351" s="203">
        <v>0</v>
      </c>
      <c r="BF351" s="203">
        <v>0</v>
      </c>
      <c r="BG351" s="203">
        <v>0</v>
      </c>
      <c r="BH351" s="203">
        <v>0</v>
      </c>
      <c r="BI351" s="208"/>
    </row>
    <row r="352" spans="1:61" ht="12.75" customHeight="1" x14ac:dyDescent="0.2">
      <c r="A352" s="200" t="s">
        <v>43</v>
      </c>
      <c r="B352" s="203">
        <v>0</v>
      </c>
      <c r="C352" s="203">
        <v>0</v>
      </c>
      <c r="D352" s="203">
        <v>0</v>
      </c>
      <c r="E352" s="203">
        <v>0</v>
      </c>
      <c r="F352" s="203">
        <v>0</v>
      </c>
      <c r="G352" s="208"/>
      <c r="H352" s="203">
        <v>0</v>
      </c>
      <c r="I352" s="203">
        <v>0</v>
      </c>
      <c r="J352" s="203">
        <v>0</v>
      </c>
      <c r="K352" s="203">
        <v>0</v>
      </c>
      <c r="L352" s="203">
        <v>0</v>
      </c>
      <c r="M352" s="208"/>
      <c r="N352" s="203">
        <v>0</v>
      </c>
      <c r="O352" s="203">
        <v>0</v>
      </c>
      <c r="P352" s="203">
        <v>0</v>
      </c>
      <c r="Q352" s="203">
        <v>0</v>
      </c>
      <c r="R352" s="203">
        <v>0</v>
      </c>
      <c r="S352" s="208"/>
      <c r="T352" s="203">
        <v>0</v>
      </c>
      <c r="U352" s="203">
        <v>0</v>
      </c>
      <c r="V352" s="203">
        <v>0</v>
      </c>
      <c r="W352" s="203">
        <v>0</v>
      </c>
      <c r="X352" s="203">
        <v>0</v>
      </c>
      <c r="Y352" s="208"/>
      <c r="Z352" s="203">
        <v>0</v>
      </c>
      <c r="AA352" s="203">
        <v>0</v>
      </c>
      <c r="AB352" s="203">
        <v>0</v>
      </c>
      <c r="AC352" s="203">
        <v>0</v>
      </c>
      <c r="AD352" s="203">
        <v>0</v>
      </c>
      <c r="AE352" s="208"/>
      <c r="AF352" s="203">
        <v>0</v>
      </c>
      <c r="AG352" s="203">
        <v>0</v>
      </c>
      <c r="AH352" s="203">
        <v>0</v>
      </c>
      <c r="AI352" s="203">
        <v>0</v>
      </c>
      <c r="AJ352" s="203">
        <v>0</v>
      </c>
      <c r="AK352" s="208"/>
      <c r="AL352" s="203">
        <v>0</v>
      </c>
      <c r="AM352" s="203">
        <v>0</v>
      </c>
      <c r="AN352" s="203">
        <v>0</v>
      </c>
      <c r="AO352" s="203">
        <v>0</v>
      </c>
      <c r="AP352" s="203">
        <v>0</v>
      </c>
      <c r="AQ352" s="208"/>
      <c r="AR352" s="203">
        <v>0</v>
      </c>
      <c r="AS352" s="203">
        <v>0</v>
      </c>
      <c r="AT352" s="203">
        <v>0</v>
      </c>
      <c r="AU352" s="203">
        <v>0</v>
      </c>
      <c r="AV352" s="203">
        <v>0</v>
      </c>
      <c r="AW352" s="208"/>
      <c r="AX352" s="203">
        <v>0</v>
      </c>
      <c r="AY352" s="203">
        <v>0</v>
      </c>
      <c r="AZ352" s="203">
        <v>0</v>
      </c>
      <c r="BA352" s="203">
        <v>0</v>
      </c>
      <c r="BB352" s="203">
        <v>0</v>
      </c>
      <c r="BC352" s="208"/>
      <c r="BD352" s="203">
        <v>0</v>
      </c>
      <c r="BE352" s="203">
        <v>0</v>
      </c>
      <c r="BF352" s="203">
        <v>0</v>
      </c>
      <c r="BG352" s="203">
        <v>0</v>
      </c>
      <c r="BH352" s="203">
        <v>0</v>
      </c>
      <c r="BI352" s="208"/>
    </row>
    <row r="353" spans="1:61" ht="12.75" customHeight="1" x14ac:dyDescent="0.2">
      <c r="A353" s="200" t="s">
        <v>119</v>
      </c>
      <c r="B353" s="203">
        <v>0</v>
      </c>
      <c r="C353" s="203">
        <v>0</v>
      </c>
      <c r="D353" s="203">
        <v>0</v>
      </c>
      <c r="E353" s="203">
        <v>0</v>
      </c>
      <c r="F353" s="203">
        <v>0</v>
      </c>
      <c r="G353" s="208"/>
      <c r="H353" s="203">
        <v>0</v>
      </c>
      <c r="I353" s="203">
        <v>0</v>
      </c>
      <c r="J353" s="203">
        <v>0</v>
      </c>
      <c r="K353" s="203">
        <v>0</v>
      </c>
      <c r="L353" s="203">
        <v>0</v>
      </c>
      <c r="M353" s="208"/>
      <c r="N353" s="203">
        <v>0</v>
      </c>
      <c r="O353" s="203">
        <v>0</v>
      </c>
      <c r="P353" s="203">
        <v>0</v>
      </c>
      <c r="Q353" s="203">
        <v>0</v>
      </c>
      <c r="R353" s="203">
        <v>0</v>
      </c>
      <c r="S353" s="208"/>
      <c r="T353" s="203">
        <v>0</v>
      </c>
      <c r="U353" s="203">
        <v>0</v>
      </c>
      <c r="V353" s="203">
        <v>0</v>
      </c>
      <c r="W353" s="203">
        <v>0</v>
      </c>
      <c r="X353" s="203">
        <v>0</v>
      </c>
      <c r="Y353" s="208"/>
      <c r="Z353" s="203">
        <v>0</v>
      </c>
      <c r="AA353" s="203">
        <v>0</v>
      </c>
      <c r="AB353" s="203">
        <v>0</v>
      </c>
      <c r="AC353" s="203">
        <v>0</v>
      </c>
      <c r="AD353" s="203">
        <v>0</v>
      </c>
      <c r="AE353" s="208"/>
      <c r="AF353" s="203">
        <v>0</v>
      </c>
      <c r="AG353" s="203">
        <v>0</v>
      </c>
      <c r="AH353" s="203">
        <v>0</v>
      </c>
      <c r="AI353" s="203">
        <v>0</v>
      </c>
      <c r="AJ353" s="203">
        <v>0</v>
      </c>
      <c r="AK353" s="208"/>
      <c r="AL353" s="203">
        <v>0</v>
      </c>
      <c r="AM353" s="203">
        <v>0</v>
      </c>
      <c r="AN353" s="203">
        <v>0</v>
      </c>
      <c r="AO353" s="203">
        <v>0</v>
      </c>
      <c r="AP353" s="203">
        <v>0</v>
      </c>
      <c r="AQ353" s="208"/>
      <c r="AR353" s="203">
        <v>0</v>
      </c>
      <c r="AS353" s="203">
        <v>0</v>
      </c>
      <c r="AT353" s="203">
        <v>0</v>
      </c>
      <c r="AU353" s="203">
        <v>0</v>
      </c>
      <c r="AV353" s="203">
        <v>0</v>
      </c>
      <c r="AW353" s="208"/>
      <c r="AX353" s="203">
        <v>0</v>
      </c>
      <c r="AY353" s="203">
        <v>0</v>
      </c>
      <c r="AZ353" s="203">
        <v>0</v>
      </c>
      <c r="BA353" s="203">
        <v>0</v>
      </c>
      <c r="BB353" s="203">
        <v>0</v>
      </c>
      <c r="BC353" s="208"/>
      <c r="BD353" s="203">
        <v>0</v>
      </c>
      <c r="BE353" s="203">
        <v>0</v>
      </c>
      <c r="BF353" s="203">
        <v>0</v>
      </c>
      <c r="BG353" s="203">
        <v>0</v>
      </c>
      <c r="BH353" s="203">
        <v>0</v>
      </c>
      <c r="BI353" s="208"/>
    </row>
    <row r="354" spans="1:61" ht="12.75" customHeight="1" x14ac:dyDescent="0.2">
      <c r="A354" s="201" t="s">
        <v>120</v>
      </c>
      <c r="B354" s="203">
        <v>0</v>
      </c>
      <c r="C354" s="203">
        <v>0</v>
      </c>
      <c r="D354" s="203">
        <v>0</v>
      </c>
      <c r="E354" s="203">
        <v>0</v>
      </c>
      <c r="F354" s="203">
        <v>0</v>
      </c>
      <c r="G354" s="208"/>
      <c r="H354" s="203">
        <v>0</v>
      </c>
      <c r="I354" s="203">
        <v>0</v>
      </c>
      <c r="J354" s="203">
        <v>0</v>
      </c>
      <c r="K354" s="203">
        <v>0</v>
      </c>
      <c r="L354" s="203">
        <v>0</v>
      </c>
      <c r="M354" s="208"/>
      <c r="N354" s="203">
        <v>0</v>
      </c>
      <c r="O354" s="203">
        <v>0</v>
      </c>
      <c r="P354" s="203">
        <v>0</v>
      </c>
      <c r="Q354" s="203">
        <v>0</v>
      </c>
      <c r="R354" s="203">
        <v>0</v>
      </c>
      <c r="S354" s="208"/>
      <c r="T354" s="203">
        <v>0</v>
      </c>
      <c r="U354" s="203">
        <v>0</v>
      </c>
      <c r="V354" s="203">
        <v>0</v>
      </c>
      <c r="W354" s="203">
        <v>0</v>
      </c>
      <c r="X354" s="203">
        <v>0</v>
      </c>
      <c r="Y354" s="208"/>
      <c r="Z354" s="203">
        <v>0</v>
      </c>
      <c r="AA354" s="203">
        <v>0</v>
      </c>
      <c r="AB354" s="203">
        <v>0</v>
      </c>
      <c r="AC354" s="203">
        <v>0</v>
      </c>
      <c r="AD354" s="203">
        <v>0</v>
      </c>
      <c r="AE354" s="208"/>
      <c r="AF354" s="203">
        <v>0</v>
      </c>
      <c r="AG354" s="203">
        <v>0</v>
      </c>
      <c r="AH354" s="203">
        <v>0</v>
      </c>
      <c r="AI354" s="203">
        <v>0</v>
      </c>
      <c r="AJ354" s="203">
        <v>0</v>
      </c>
      <c r="AK354" s="208"/>
      <c r="AL354" s="203">
        <v>0</v>
      </c>
      <c r="AM354" s="203">
        <v>0</v>
      </c>
      <c r="AN354" s="203">
        <v>0</v>
      </c>
      <c r="AO354" s="203">
        <v>0</v>
      </c>
      <c r="AP354" s="203">
        <v>0</v>
      </c>
      <c r="AQ354" s="208"/>
      <c r="AR354" s="203">
        <v>0</v>
      </c>
      <c r="AS354" s="203">
        <v>0</v>
      </c>
      <c r="AT354" s="203">
        <v>0</v>
      </c>
      <c r="AU354" s="203">
        <v>0</v>
      </c>
      <c r="AV354" s="203">
        <v>0</v>
      </c>
      <c r="AW354" s="208"/>
      <c r="AX354" s="203">
        <v>0</v>
      </c>
      <c r="AY354" s="203">
        <v>0</v>
      </c>
      <c r="AZ354" s="203">
        <v>0</v>
      </c>
      <c r="BA354" s="203">
        <v>0</v>
      </c>
      <c r="BB354" s="203">
        <v>0</v>
      </c>
      <c r="BC354" s="208"/>
      <c r="BD354" s="203">
        <v>0</v>
      </c>
      <c r="BE354" s="203">
        <v>0</v>
      </c>
      <c r="BF354" s="203">
        <v>0</v>
      </c>
      <c r="BG354" s="203">
        <v>0</v>
      </c>
      <c r="BH354" s="203">
        <v>0</v>
      </c>
      <c r="BI354" s="208"/>
    </row>
    <row r="355" spans="1:61" ht="12.75" customHeight="1" x14ac:dyDescent="0.2">
      <c r="A355" s="201" t="s">
        <v>121</v>
      </c>
      <c r="B355" s="203">
        <v>0</v>
      </c>
      <c r="C355" s="203">
        <v>0</v>
      </c>
      <c r="D355" s="203">
        <v>0</v>
      </c>
      <c r="E355" s="203">
        <v>0</v>
      </c>
      <c r="F355" s="203">
        <v>0</v>
      </c>
      <c r="G355" s="208"/>
      <c r="H355" s="203">
        <v>0</v>
      </c>
      <c r="I355" s="203">
        <v>0</v>
      </c>
      <c r="J355" s="203">
        <v>0</v>
      </c>
      <c r="K355" s="203">
        <v>0</v>
      </c>
      <c r="L355" s="203">
        <v>0</v>
      </c>
      <c r="M355" s="208"/>
      <c r="N355" s="203">
        <v>0</v>
      </c>
      <c r="O355" s="203">
        <v>0</v>
      </c>
      <c r="P355" s="203">
        <v>0</v>
      </c>
      <c r="Q355" s="203">
        <v>0</v>
      </c>
      <c r="R355" s="203">
        <v>0</v>
      </c>
      <c r="S355" s="208"/>
      <c r="T355" s="203">
        <v>0</v>
      </c>
      <c r="U355" s="203">
        <v>0</v>
      </c>
      <c r="V355" s="203">
        <v>0</v>
      </c>
      <c r="W355" s="203">
        <v>0</v>
      </c>
      <c r="X355" s="203">
        <v>0</v>
      </c>
      <c r="Y355" s="208"/>
      <c r="Z355" s="203">
        <v>0</v>
      </c>
      <c r="AA355" s="203">
        <v>0</v>
      </c>
      <c r="AB355" s="203">
        <v>0</v>
      </c>
      <c r="AC355" s="203">
        <v>0</v>
      </c>
      <c r="AD355" s="203">
        <v>0</v>
      </c>
      <c r="AE355" s="208"/>
      <c r="AF355" s="203">
        <v>0</v>
      </c>
      <c r="AG355" s="203">
        <v>0</v>
      </c>
      <c r="AH355" s="203">
        <v>0</v>
      </c>
      <c r="AI355" s="203">
        <v>0</v>
      </c>
      <c r="AJ355" s="203">
        <v>0</v>
      </c>
      <c r="AK355" s="208"/>
      <c r="AL355" s="203">
        <v>0</v>
      </c>
      <c r="AM355" s="203">
        <v>0</v>
      </c>
      <c r="AN355" s="203">
        <v>0</v>
      </c>
      <c r="AO355" s="203">
        <v>0</v>
      </c>
      <c r="AP355" s="203">
        <v>0</v>
      </c>
      <c r="AQ355" s="208"/>
      <c r="AR355" s="203">
        <v>0</v>
      </c>
      <c r="AS355" s="203">
        <v>0</v>
      </c>
      <c r="AT355" s="203">
        <v>0</v>
      </c>
      <c r="AU355" s="203">
        <v>0</v>
      </c>
      <c r="AV355" s="203">
        <v>0</v>
      </c>
      <c r="AW355" s="208"/>
      <c r="AX355" s="203">
        <v>0</v>
      </c>
      <c r="AY355" s="203">
        <v>0</v>
      </c>
      <c r="AZ355" s="203">
        <v>0</v>
      </c>
      <c r="BA355" s="203">
        <v>0</v>
      </c>
      <c r="BB355" s="203">
        <v>0</v>
      </c>
      <c r="BC355" s="208"/>
      <c r="BD355" s="203">
        <v>0</v>
      </c>
      <c r="BE355" s="203">
        <v>0</v>
      </c>
      <c r="BF355" s="203">
        <v>0</v>
      </c>
      <c r="BG355" s="203">
        <v>0</v>
      </c>
      <c r="BH355" s="203">
        <v>0</v>
      </c>
      <c r="BI355" s="208"/>
    </row>
    <row r="356" spans="1:61" ht="12.75" customHeight="1" x14ac:dyDescent="0.2">
      <c r="A356" s="201" t="s">
        <v>114</v>
      </c>
      <c r="B356" s="203">
        <v>0</v>
      </c>
      <c r="C356" s="203">
        <v>0</v>
      </c>
      <c r="D356" s="203">
        <v>0</v>
      </c>
      <c r="E356" s="203">
        <v>0</v>
      </c>
      <c r="F356" s="203">
        <v>0</v>
      </c>
      <c r="G356" s="208"/>
      <c r="H356" s="203">
        <v>0</v>
      </c>
      <c r="I356" s="203">
        <v>0</v>
      </c>
      <c r="J356" s="203">
        <v>0</v>
      </c>
      <c r="K356" s="203">
        <v>0</v>
      </c>
      <c r="L356" s="203">
        <v>0</v>
      </c>
      <c r="M356" s="208"/>
      <c r="N356" s="203">
        <v>0</v>
      </c>
      <c r="O356" s="203">
        <v>0</v>
      </c>
      <c r="P356" s="203">
        <v>0</v>
      </c>
      <c r="Q356" s="203">
        <v>0</v>
      </c>
      <c r="R356" s="203">
        <v>0</v>
      </c>
      <c r="S356" s="208"/>
      <c r="T356" s="203">
        <v>0</v>
      </c>
      <c r="U356" s="203">
        <v>0</v>
      </c>
      <c r="V356" s="203">
        <v>0</v>
      </c>
      <c r="W356" s="203">
        <v>0</v>
      </c>
      <c r="X356" s="203">
        <v>0</v>
      </c>
      <c r="Y356" s="208"/>
      <c r="Z356" s="203">
        <v>0</v>
      </c>
      <c r="AA356" s="203">
        <v>0</v>
      </c>
      <c r="AB356" s="203">
        <v>0</v>
      </c>
      <c r="AC356" s="203">
        <v>0</v>
      </c>
      <c r="AD356" s="203">
        <v>0</v>
      </c>
      <c r="AE356" s="208"/>
      <c r="AF356" s="203">
        <v>0</v>
      </c>
      <c r="AG356" s="203">
        <v>0</v>
      </c>
      <c r="AH356" s="203">
        <v>0</v>
      </c>
      <c r="AI356" s="203">
        <v>0</v>
      </c>
      <c r="AJ356" s="203">
        <v>0</v>
      </c>
      <c r="AK356" s="208"/>
      <c r="AL356" s="203">
        <v>0</v>
      </c>
      <c r="AM356" s="203">
        <v>0</v>
      </c>
      <c r="AN356" s="203">
        <v>0</v>
      </c>
      <c r="AO356" s="203">
        <v>0</v>
      </c>
      <c r="AP356" s="203">
        <v>0</v>
      </c>
      <c r="AQ356" s="208"/>
      <c r="AR356" s="203">
        <v>0</v>
      </c>
      <c r="AS356" s="203">
        <v>0</v>
      </c>
      <c r="AT356" s="203">
        <v>0</v>
      </c>
      <c r="AU356" s="203">
        <v>0</v>
      </c>
      <c r="AV356" s="203">
        <v>0</v>
      </c>
      <c r="AW356" s="208"/>
      <c r="AX356" s="203">
        <v>0</v>
      </c>
      <c r="AY356" s="203">
        <v>0</v>
      </c>
      <c r="AZ356" s="203">
        <v>0</v>
      </c>
      <c r="BA356" s="203">
        <v>0</v>
      </c>
      <c r="BB356" s="203">
        <v>0</v>
      </c>
      <c r="BC356" s="208"/>
      <c r="BD356" s="203">
        <v>0</v>
      </c>
      <c r="BE356" s="203">
        <v>0</v>
      </c>
      <c r="BF356" s="203">
        <v>0</v>
      </c>
      <c r="BG356" s="203">
        <v>0</v>
      </c>
      <c r="BH356" s="203">
        <v>0</v>
      </c>
      <c r="BI356" s="208"/>
    </row>
    <row r="357" spans="1:61" ht="12.75" customHeight="1" x14ac:dyDescent="0.2">
      <c r="A357" s="103" t="s">
        <v>122</v>
      </c>
      <c r="B357" s="203">
        <v>0</v>
      </c>
      <c r="C357" s="203">
        <v>0</v>
      </c>
      <c r="D357" s="203">
        <v>0</v>
      </c>
      <c r="E357" s="203">
        <v>0</v>
      </c>
      <c r="F357" s="203">
        <v>0</v>
      </c>
      <c r="G357" s="208"/>
      <c r="H357" s="203">
        <v>0</v>
      </c>
      <c r="I357" s="203">
        <v>0</v>
      </c>
      <c r="J357" s="203">
        <v>0</v>
      </c>
      <c r="K357" s="203">
        <v>0</v>
      </c>
      <c r="L357" s="203">
        <v>0</v>
      </c>
      <c r="M357" s="208"/>
      <c r="N357" s="203">
        <v>0</v>
      </c>
      <c r="O357" s="203">
        <v>0</v>
      </c>
      <c r="P357" s="203">
        <v>0</v>
      </c>
      <c r="Q357" s="203">
        <v>0</v>
      </c>
      <c r="R357" s="203">
        <v>0</v>
      </c>
      <c r="S357" s="208"/>
      <c r="T357" s="203">
        <v>0</v>
      </c>
      <c r="U357" s="203">
        <v>0</v>
      </c>
      <c r="V357" s="203">
        <v>0</v>
      </c>
      <c r="W357" s="203">
        <v>0</v>
      </c>
      <c r="X357" s="203">
        <v>0</v>
      </c>
      <c r="Y357" s="208"/>
      <c r="Z357" s="203">
        <v>0</v>
      </c>
      <c r="AA357" s="203">
        <v>0</v>
      </c>
      <c r="AB357" s="203">
        <v>0</v>
      </c>
      <c r="AC357" s="203">
        <v>0</v>
      </c>
      <c r="AD357" s="203">
        <v>0</v>
      </c>
      <c r="AE357" s="208"/>
      <c r="AF357" s="203">
        <v>0</v>
      </c>
      <c r="AG357" s="203">
        <v>0</v>
      </c>
      <c r="AH357" s="203">
        <v>0</v>
      </c>
      <c r="AI357" s="203">
        <v>0</v>
      </c>
      <c r="AJ357" s="203">
        <v>0</v>
      </c>
      <c r="AK357" s="208"/>
      <c r="AL357" s="203">
        <v>0</v>
      </c>
      <c r="AM357" s="203">
        <v>0</v>
      </c>
      <c r="AN357" s="203">
        <v>0</v>
      </c>
      <c r="AO357" s="203">
        <v>0</v>
      </c>
      <c r="AP357" s="203">
        <v>0</v>
      </c>
      <c r="AQ357" s="208"/>
      <c r="AR357" s="203">
        <v>0</v>
      </c>
      <c r="AS357" s="203">
        <v>0</v>
      </c>
      <c r="AT357" s="203">
        <v>0</v>
      </c>
      <c r="AU357" s="203">
        <v>0</v>
      </c>
      <c r="AV357" s="203">
        <v>0</v>
      </c>
      <c r="AW357" s="208"/>
      <c r="AX357" s="203">
        <v>0</v>
      </c>
      <c r="AY357" s="203">
        <v>0</v>
      </c>
      <c r="AZ357" s="203">
        <v>0</v>
      </c>
      <c r="BA357" s="203">
        <v>0</v>
      </c>
      <c r="BB357" s="203">
        <v>0</v>
      </c>
      <c r="BC357" s="208"/>
      <c r="BD357" s="203">
        <v>0</v>
      </c>
      <c r="BE357" s="203">
        <v>0</v>
      </c>
      <c r="BF357" s="203">
        <v>0</v>
      </c>
      <c r="BG357" s="203">
        <v>0</v>
      </c>
      <c r="BH357" s="203">
        <v>0</v>
      </c>
      <c r="BI357" s="208"/>
    </row>
    <row r="358" spans="1:61" ht="12.75" customHeight="1" x14ac:dyDescent="0.2">
      <c r="A358" s="103" t="s">
        <v>123</v>
      </c>
      <c r="B358" s="203">
        <v>0</v>
      </c>
      <c r="C358" s="203">
        <v>0</v>
      </c>
      <c r="D358" s="203">
        <v>0</v>
      </c>
      <c r="E358" s="203">
        <v>0</v>
      </c>
      <c r="F358" s="203">
        <v>0</v>
      </c>
      <c r="G358" s="208"/>
      <c r="H358" s="203">
        <v>0</v>
      </c>
      <c r="I358" s="203">
        <v>0</v>
      </c>
      <c r="J358" s="203">
        <v>0</v>
      </c>
      <c r="K358" s="203">
        <v>0</v>
      </c>
      <c r="L358" s="203">
        <v>0</v>
      </c>
      <c r="M358" s="208"/>
      <c r="N358" s="203">
        <v>0</v>
      </c>
      <c r="O358" s="203">
        <v>0</v>
      </c>
      <c r="P358" s="203">
        <v>0</v>
      </c>
      <c r="Q358" s="203">
        <v>0</v>
      </c>
      <c r="R358" s="203">
        <v>0</v>
      </c>
      <c r="S358" s="208"/>
      <c r="T358" s="203">
        <v>0</v>
      </c>
      <c r="U358" s="203">
        <v>0</v>
      </c>
      <c r="V358" s="203">
        <v>0</v>
      </c>
      <c r="W358" s="203">
        <v>0</v>
      </c>
      <c r="X358" s="203">
        <v>0</v>
      </c>
      <c r="Y358" s="208"/>
      <c r="Z358" s="203">
        <v>0</v>
      </c>
      <c r="AA358" s="203">
        <v>0</v>
      </c>
      <c r="AB358" s="203">
        <v>0</v>
      </c>
      <c r="AC358" s="203">
        <v>0</v>
      </c>
      <c r="AD358" s="203">
        <v>0</v>
      </c>
      <c r="AE358" s="208"/>
      <c r="AF358" s="203">
        <v>0</v>
      </c>
      <c r="AG358" s="203">
        <v>0</v>
      </c>
      <c r="AH358" s="203">
        <v>0</v>
      </c>
      <c r="AI358" s="203">
        <v>0</v>
      </c>
      <c r="AJ358" s="203">
        <v>0</v>
      </c>
      <c r="AK358" s="208"/>
      <c r="AL358" s="203">
        <v>0</v>
      </c>
      <c r="AM358" s="203">
        <v>0</v>
      </c>
      <c r="AN358" s="203">
        <v>0</v>
      </c>
      <c r="AO358" s="203">
        <v>0</v>
      </c>
      <c r="AP358" s="203">
        <v>0</v>
      </c>
      <c r="AQ358" s="208"/>
      <c r="AR358" s="203">
        <v>0</v>
      </c>
      <c r="AS358" s="203">
        <v>0</v>
      </c>
      <c r="AT358" s="203">
        <v>0</v>
      </c>
      <c r="AU358" s="203">
        <v>0</v>
      </c>
      <c r="AV358" s="203">
        <v>0</v>
      </c>
      <c r="AW358" s="208"/>
      <c r="AX358" s="203">
        <v>0</v>
      </c>
      <c r="AY358" s="203">
        <v>0</v>
      </c>
      <c r="AZ358" s="203">
        <v>0</v>
      </c>
      <c r="BA358" s="203">
        <v>0</v>
      </c>
      <c r="BB358" s="203">
        <v>0</v>
      </c>
      <c r="BC358" s="208"/>
      <c r="BD358" s="203">
        <v>0</v>
      </c>
      <c r="BE358" s="203">
        <v>0</v>
      </c>
      <c r="BF358" s="203">
        <v>0</v>
      </c>
      <c r="BG358" s="203">
        <v>0</v>
      </c>
      <c r="BH358" s="203">
        <v>0</v>
      </c>
      <c r="BI358" s="208"/>
    </row>
    <row r="359" spans="1:61" ht="12.75" customHeight="1" x14ac:dyDescent="0.2">
      <c r="A359" s="103" t="s">
        <v>91</v>
      </c>
      <c r="B359" s="203">
        <v>0</v>
      </c>
      <c r="C359" s="203">
        <v>0</v>
      </c>
      <c r="D359" s="203">
        <v>0</v>
      </c>
      <c r="E359" s="203">
        <v>0</v>
      </c>
      <c r="F359" s="203">
        <v>0</v>
      </c>
      <c r="G359" s="208"/>
      <c r="H359" s="203">
        <v>0</v>
      </c>
      <c r="I359" s="203">
        <v>0</v>
      </c>
      <c r="J359" s="203">
        <v>0</v>
      </c>
      <c r="K359" s="203">
        <v>0</v>
      </c>
      <c r="L359" s="203">
        <v>0</v>
      </c>
      <c r="M359" s="208"/>
      <c r="N359" s="203">
        <v>0</v>
      </c>
      <c r="O359" s="203">
        <v>0</v>
      </c>
      <c r="P359" s="203">
        <v>0</v>
      </c>
      <c r="Q359" s="203">
        <v>0</v>
      </c>
      <c r="R359" s="203">
        <v>0</v>
      </c>
      <c r="S359" s="208"/>
      <c r="T359" s="203">
        <v>0</v>
      </c>
      <c r="U359" s="203">
        <v>0</v>
      </c>
      <c r="V359" s="203">
        <v>0</v>
      </c>
      <c r="W359" s="203">
        <v>0</v>
      </c>
      <c r="X359" s="203">
        <v>0</v>
      </c>
      <c r="Y359" s="208"/>
      <c r="Z359" s="203">
        <v>0</v>
      </c>
      <c r="AA359" s="203">
        <v>0</v>
      </c>
      <c r="AB359" s="203">
        <v>0</v>
      </c>
      <c r="AC359" s="203">
        <v>0</v>
      </c>
      <c r="AD359" s="203">
        <v>0</v>
      </c>
      <c r="AE359" s="208"/>
      <c r="AF359" s="203">
        <v>0</v>
      </c>
      <c r="AG359" s="203">
        <v>0</v>
      </c>
      <c r="AH359" s="203">
        <v>0</v>
      </c>
      <c r="AI359" s="203">
        <v>0</v>
      </c>
      <c r="AJ359" s="203">
        <v>0</v>
      </c>
      <c r="AK359" s="208"/>
      <c r="AL359" s="203">
        <v>0</v>
      </c>
      <c r="AM359" s="203">
        <v>0</v>
      </c>
      <c r="AN359" s="203">
        <v>0</v>
      </c>
      <c r="AO359" s="203">
        <v>0</v>
      </c>
      <c r="AP359" s="203">
        <v>0</v>
      </c>
      <c r="AQ359" s="208"/>
      <c r="AR359" s="203">
        <v>0</v>
      </c>
      <c r="AS359" s="203">
        <v>0</v>
      </c>
      <c r="AT359" s="203">
        <v>0</v>
      </c>
      <c r="AU359" s="203">
        <v>0</v>
      </c>
      <c r="AV359" s="203">
        <v>0</v>
      </c>
      <c r="AW359" s="208"/>
      <c r="AX359" s="203">
        <v>0</v>
      </c>
      <c r="AY359" s="203">
        <v>0</v>
      </c>
      <c r="AZ359" s="203">
        <v>0</v>
      </c>
      <c r="BA359" s="203">
        <v>0</v>
      </c>
      <c r="BB359" s="203">
        <v>0</v>
      </c>
      <c r="BC359" s="208"/>
      <c r="BD359" s="203">
        <v>0</v>
      </c>
      <c r="BE359" s="203">
        <v>0</v>
      </c>
      <c r="BF359" s="203">
        <v>0</v>
      </c>
      <c r="BG359" s="203">
        <v>0</v>
      </c>
      <c r="BH359" s="203">
        <v>0</v>
      </c>
      <c r="BI359" s="208"/>
    </row>
    <row r="360" spans="1:61" ht="12.75" customHeight="1" x14ac:dyDescent="0.2">
      <c r="A360" s="104" t="s">
        <v>1</v>
      </c>
      <c r="B360" s="203">
        <v>0</v>
      </c>
      <c r="C360" s="203">
        <v>0</v>
      </c>
      <c r="D360" s="203">
        <v>0</v>
      </c>
      <c r="E360" s="203">
        <v>0</v>
      </c>
      <c r="F360" s="203">
        <v>0</v>
      </c>
      <c r="G360" s="208"/>
      <c r="H360" s="203">
        <v>0</v>
      </c>
      <c r="I360" s="203">
        <v>0</v>
      </c>
      <c r="J360" s="203">
        <v>0</v>
      </c>
      <c r="K360" s="203">
        <v>0</v>
      </c>
      <c r="L360" s="203">
        <v>0</v>
      </c>
      <c r="M360" s="208"/>
      <c r="N360" s="203">
        <v>0</v>
      </c>
      <c r="O360" s="203">
        <v>0</v>
      </c>
      <c r="P360" s="203">
        <v>0</v>
      </c>
      <c r="Q360" s="203">
        <v>0</v>
      </c>
      <c r="R360" s="203">
        <v>0</v>
      </c>
      <c r="S360" s="208"/>
      <c r="T360" s="203">
        <v>0</v>
      </c>
      <c r="U360" s="203">
        <v>0</v>
      </c>
      <c r="V360" s="203">
        <v>0</v>
      </c>
      <c r="W360" s="203">
        <v>0</v>
      </c>
      <c r="X360" s="203">
        <v>0</v>
      </c>
      <c r="Y360" s="208"/>
      <c r="Z360" s="203">
        <v>0</v>
      </c>
      <c r="AA360" s="203">
        <v>0</v>
      </c>
      <c r="AB360" s="203">
        <v>0</v>
      </c>
      <c r="AC360" s="203">
        <v>0</v>
      </c>
      <c r="AD360" s="203">
        <v>0</v>
      </c>
      <c r="AE360" s="208"/>
      <c r="AF360" s="203">
        <v>0</v>
      </c>
      <c r="AG360" s="203">
        <v>0</v>
      </c>
      <c r="AH360" s="203">
        <v>0</v>
      </c>
      <c r="AI360" s="203">
        <v>0</v>
      </c>
      <c r="AJ360" s="203">
        <v>0</v>
      </c>
      <c r="AK360" s="208"/>
      <c r="AL360" s="203">
        <v>0</v>
      </c>
      <c r="AM360" s="203">
        <v>0</v>
      </c>
      <c r="AN360" s="203">
        <v>0</v>
      </c>
      <c r="AO360" s="203">
        <v>0</v>
      </c>
      <c r="AP360" s="203">
        <v>0</v>
      </c>
      <c r="AQ360" s="208"/>
      <c r="AR360" s="203">
        <v>0</v>
      </c>
      <c r="AS360" s="203">
        <v>0</v>
      </c>
      <c r="AT360" s="203">
        <v>0</v>
      </c>
      <c r="AU360" s="203">
        <v>0</v>
      </c>
      <c r="AV360" s="203">
        <v>0</v>
      </c>
      <c r="AW360" s="208"/>
      <c r="AX360" s="203">
        <v>0</v>
      </c>
      <c r="AY360" s="203">
        <v>0</v>
      </c>
      <c r="AZ360" s="203">
        <v>0</v>
      </c>
      <c r="BA360" s="203">
        <v>0</v>
      </c>
      <c r="BB360" s="203">
        <v>0</v>
      </c>
      <c r="BC360" s="208"/>
      <c r="BD360" s="203">
        <v>0</v>
      </c>
      <c r="BE360" s="203">
        <v>0</v>
      </c>
      <c r="BF360" s="203">
        <v>0</v>
      </c>
      <c r="BG360" s="203">
        <v>0</v>
      </c>
      <c r="BH360" s="203">
        <v>0</v>
      </c>
      <c r="BI360" s="208"/>
    </row>
    <row r="361" spans="1:61" ht="12.75" customHeight="1" x14ac:dyDescent="0.2">
      <c r="A361" s="104" t="s">
        <v>92</v>
      </c>
      <c r="B361" s="203">
        <v>0</v>
      </c>
      <c r="C361" s="203">
        <v>0</v>
      </c>
      <c r="D361" s="203">
        <v>0</v>
      </c>
      <c r="E361" s="203">
        <v>0</v>
      </c>
      <c r="F361" s="203">
        <v>0</v>
      </c>
      <c r="G361" s="208"/>
      <c r="H361" s="203">
        <v>0</v>
      </c>
      <c r="I361" s="203">
        <v>0</v>
      </c>
      <c r="J361" s="203">
        <v>0</v>
      </c>
      <c r="K361" s="203">
        <v>0</v>
      </c>
      <c r="L361" s="203">
        <v>0</v>
      </c>
      <c r="M361" s="208"/>
      <c r="N361" s="203">
        <v>0</v>
      </c>
      <c r="O361" s="203">
        <v>0</v>
      </c>
      <c r="P361" s="203">
        <v>0</v>
      </c>
      <c r="Q361" s="203">
        <v>0</v>
      </c>
      <c r="R361" s="203">
        <v>0</v>
      </c>
      <c r="S361" s="208"/>
      <c r="T361" s="203">
        <v>0</v>
      </c>
      <c r="U361" s="203">
        <v>0</v>
      </c>
      <c r="V361" s="203">
        <v>0</v>
      </c>
      <c r="W361" s="203">
        <v>0</v>
      </c>
      <c r="X361" s="203">
        <v>0</v>
      </c>
      <c r="Y361" s="208"/>
      <c r="Z361" s="203">
        <v>0</v>
      </c>
      <c r="AA361" s="203">
        <v>0</v>
      </c>
      <c r="AB361" s="203">
        <v>0</v>
      </c>
      <c r="AC361" s="203">
        <v>0</v>
      </c>
      <c r="AD361" s="203">
        <v>0</v>
      </c>
      <c r="AE361" s="208"/>
      <c r="AF361" s="203">
        <v>0</v>
      </c>
      <c r="AG361" s="203">
        <v>0</v>
      </c>
      <c r="AH361" s="203">
        <v>0</v>
      </c>
      <c r="AI361" s="203">
        <v>0</v>
      </c>
      <c r="AJ361" s="203">
        <v>0</v>
      </c>
      <c r="AK361" s="208"/>
      <c r="AL361" s="203">
        <v>0</v>
      </c>
      <c r="AM361" s="203">
        <v>0</v>
      </c>
      <c r="AN361" s="203">
        <v>0</v>
      </c>
      <c r="AO361" s="203">
        <v>0</v>
      </c>
      <c r="AP361" s="203">
        <v>0</v>
      </c>
      <c r="AQ361" s="208"/>
      <c r="AR361" s="203">
        <v>0</v>
      </c>
      <c r="AS361" s="203">
        <v>0</v>
      </c>
      <c r="AT361" s="203">
        <v>0</v>
      </c>
      <c r="AU361" s="203">
        <v>0</v>
      </c>
      <c r="AV361" s="203">
        <v>0</v>
      </c>
      <c r="AW361" s="208"/>
      <c r="AX361" s="203">
        <v>0</v>
      </c>
      <c r="AY361" s="203">
        <v>0</v>
      </c>
      <c r="AZ361" s="203">
        <v>0</v>
      </c>
      <c r="BA361" s="203">
        <v>0</v>
      </c>
      <c r="BB361" s="203">
        <v>0</v>
      </c>
      <c r="BC361" s="208"/>
      <c r="BD361" s="203">
        <v>0</v>
      </c>
      <c r="BE361" s="203">
        <v>0</v>
      </c>
      <c r="BF361" s="203">
        <v>0</v>
      </c>
      <c r="BG361" s="203">
        <v>0</v>
      </c>
      <c r="BH361" s="203">
        <v>0</v>
      </c>
      <c r="BI361" s="208"/>
    </row>
    <row r="362" spans="1:61" ht="12.75" customHeight="1" x14ac:dyDescent="0.2">
      <c r="A362" s="88" t="s">
        <v>124</v>
      </c>
      <c r="B362" s="203">
        <v>0</v>
      </c>
      <c r="C362" s="203">
        <v>0</v>
      </c>
      <c r="D362" s="203">
        <v>0</v>
      </c>
      <c r="E362" s="203">
        <v>0</v>
      </c>
      <c r="F362" s="203">
        <v>0</v>
      </c>
      <c r="G362" s="208"/>
      <c r="H362" s="203">
        <v>0</v>
      </c>
      <c r="I362" s="203">
        <v>0</v>
      </c>
      <c r="J362" s="203">
        <v>0</v>
      </c>
      <c r="K362" s="203">
        <v>0</v>
      </c>
      <c r="L362" s="203">
        <v>0</v>
      </c>
      <c r="M362" s="208"/>
      <c r="N362" s="203">
        <v>0</v>
      </c>
      <c r="O362" s="203">
        <v>0</v>
      </c>
      <c r="P362" s="203">
        <v>0</v>
      </c>
      <c r="Q362" s="203">
        <v>0</v>
      </c>
      <c r="R362" s="203">
        <v>0</v>
      </c>
      <c r="S362" s="208"/>
      <c r="T362" s="203">
        <v>0</v>
      </c>
      <c r="U362" s="203">
        <v>0</v>
      </c>
      <c r="V362" s="203">
        <v>0</v>
      </c>
      <c r="W362" s="203">
        <v>0</v>
      </c>
      <c r="X362" s="203">
        <v>0</v>
      </c>
      <c r="Y362" s="208"/>
      <c r="Z362" s="203">
        <v>0</v>
      </c>
      <c r="AA362" s="203">
        <v>0</v>
      </c>
      <c r="AB362" s="203">
        <v>0</v>
      </c>
      <c r="AC362" s="203">
        <v>0</v>
      </c>
      <c r="AD362" s="203">
        <v>0</v>
      </c>
      <c r="AE362" s="208"/>
      <c r="AF362" s="203">
        <v>0</v>
      </c>
      <c r="AG362" s="203">
        <v>0</v>
      </c>
      <c r="AH362" s="203">
        <v>0</v>
      </c>
      <c r="AI362" s="203">
        <v>0</v>
      </c>
      <c r="AJ362" s="203">
        <v>0</v>
      </c>
      <c r="AK362" s="208"/>
      <c r="AL362" s="203">
        <v>0</v>
      </c>
      <c r="AM362" s="203">
        <v>0</v>
      </c>
      <c r="AN362" s="203">
        <v>0</v>
      </c>
      <c r="AO362" s="203">
        <v>0</v>
      </c>
      <c r="AP362" s="203">
        <v>0</v>
      </c>
      <c r="AQ362" s="208"/>
      <c r="AR362" s="203">
        <v>0</v>
      </c>
      <c r="AS362" s="203">
        <v>0</v>
      </c>
      <c r="AT362" s="203">
        <v>0</v>
      </c>
      <c r="AU362" s="203">
        <v>0</v>
      </c>
      <c r="AV362" s="203">
        <v>0</v>
      </c>
      <c r="AW362" s="208"/>
      <c r="AX362" s="203">
        <v>0</v>
      </c>
      <c r="AY362" s="203">
        <v>0</v>
      </c>
      <c r="AZ362" s="203">
        <v>0</v>
      </c>
      <c r="BA362" s="203">
        <v>0</v>
      </c>
      <c r="BB362" s="203">
        <v>0</v>
      </c>
      <c r="BC362" s="208"/>
      <c r="BD362" s="203">
        <v>0</v>
      </c>
      <c r="BE362" s="203">
        <v>0</v>
      </c>
      <c r="BF362" s="203">
        <v>0</v>
      </c>
      <c r="BG362" s="203">
        <v>0</v>
      </c>
      <c r="BH362" s="203">
        <v>0</v>
      </c>
      <c r="BI362" s="208"/>
    </row>
    <row r="363" spans="1:61" ht="12.75" customHeight="1" x14ac:dyDescent="0.2">
      <c r="A363" s="88" t="s">
        <v>94</v>
      </c>
      <c r="B363" s="203">
        <v>0</v>
      </c>
      <c r="C363" s="203">
        <v>0</v>
      </c>
      <c r="D363" s="203">
        <v>0</v>
      </c>
      <c r="E363" s="203">
        <v>0</v>
      </c>
      <c r="F363" s="203">
        <v>0</v>
      </c>
      <c r="G363" s="208"/>
      <c r="H363" s="203">
        <v>0</v>
      </c>
      <c r="I363" s="203">
        <v>0</v>
      </c>
      <c r="J363" s="203">
        <v>0</v>
      </c>
      <c r="K363" s="203">
        <v>0</v>
      </c>
      <c r="L363" s="203">
        <v>0</v>
      </c>
      <c r="M363" s="208"/>
      <c r="N363" s="203">
        <v>0</v>
      </c>
      <c r="O363" s="203">
        <v>0</v>
      </c>
      <c r="P363" s="203">
        <v>0</v>
      </c>
      <c r="Q363" s="203">
        <v>0</v>
      </c>
      <c r="R363" s="203">
        <v>0</v>
      </c>
      <c r="S363" s="208"/>
      <c r="T363" s="203">
        <v>0</v>
      </c>
      <c r="U363" s="203">
        <v>0</v>
      </c>
      <c r="V363" s="203">
        <v>0</v>
      </c>
      <c r="W363" s="203">
        <v>0</v>
      </c>
      <c r="X363" s="203">
        <v>0</v>
      </c>
      <c r="Y363" s="208"/>
      <c r="Z363" s="203">
        <v>0</v>
      </c>
      <c r="AA363" s="203">
        <v>0</v>
      </c>
      <c r="AB363" s="203">
        <v>0</v>
      </c>
      <c r="AC363" s="203">
        <v>0</v>
      </c>
      <c r="AD363" s="203">
        <v>0</v>
      </c>
      <c r="AE363" s="208"/>
      <c r="AF363" s="203">
        <v>0</v>
      </c>
      <c r="AG363" s="203">
        <v>0</v>
      </c>
      <c r="AH363" s="203">
        <v>0</v>
      </c>
      <c r="AI363" s="203">
        <v>0</v>
      </c>
      <c r="AJ363" s="203">
        <v>0</v>
      </c>
      <c r="AK363" s="208"/>
      <c r="AL363" s="203">
        <v>0</v>
      </c>
      <c r="AM363" s="203">
        <v>0</v>
      </c>
      <c r="AN363" s="203">
        <v>0</v>
      </c>
      <c r="AO363" s="203">
        <v>0</v>
      </c>
      <c r="AP363" s="203">
        <v>0</v>
      </c>
      <c r="AQ363" s="208"/>
      <c r="AR363" s="203">
        <v>0</v>
      </c>
      <c r="AS363" s="203">
        <v>0</v>
      </c>
      <c r="AT363" s="203">
        <v>0</v>
      </c>
      <c r="AU363" s="203">
        <v>0</v>
      </c>
      <c r="AV363" s="203">
        <v>0</v>
      </c>
      <c r="AW363" s="208"/>
      <c r="AX363" s="203">
        <v>0</v>
      </c>
      <c r="AY363" s="203">
        <v>0</v>
      </c>
      <c r="AZ363" s="203">
        <v>0</v>
      </c>
      <c r="BA363" s="203">
        <v>0</v>
      </c>
      <c r="BB363" s="203">
        <v>0</v>
      </c>
      <c r="BC363" s="208"/>
      <c r="BD363" s="203">
        <v>0</v>
      </c>
      <c r="BE363" s="203">
        <v>0</v>
      </c>
      <c r="BF363" s="203">
        <v>0</v>
      </c>
      <c r="BG363" s="203">
        <v>0</v>
      </c>
      <c r="BH363" s="203">
        <v>0</v>
      </c>
      <c r="BI363" s="208"/>
    </row>
    <row r="364" spans="1:61" ht="12.75" customHeight="1" x14ac:dyDescent="0.2">
      <c r="A364" s="88" t="s">
        <v>95</v>
      </c>
      <c r="B364" s="203">
        <v>0</v>
      </c>
      <c r="C364" s="203">
        <v>0</v>
      </c>
      <c r="D364" s="203">
        <v>0</v>
      </c>
      <c r="E364" s="203">
        <v>0</v>
      </c>
      <c r="F364" s="203">
        <v>0</v>
      </c>
      <c r="G364" s="208"/>
      <c r="H364" s="203">
        <v>0</v>
      </c>
      <c r="I364" s="203">
        <v>0</v>
      </c>
      <c r="J364" s="203">
        <v>0</v>
      </c>
      <c r="K364" s="203">
        <v>0</v>
      </c>
      <c r="L364" s="203">
        <v>0</v>
      </c>
      <c r="M364" s="208"/>
      <c r="N364" s="203">
        <v>0</v>
      </c>
      <c r="O364" s="203">
        <v>0</v>
      </c>
      <c r="P364" s="203">
        <v>0</v>
      </c>
      <c r="Q364" s="203">
        <v>0</v>
      </c>
      <c r="R364" s="203">
        <v>0</v>
      </c>
      <c r="S364" s="208"/>
      <c r="T364" s="203">
        <v>0</v>
      </c>
      <c r="U364" s="203">
        <v>0</v>
      </c>
      <c r="V364" s="203">
        <v>0</v>
      </c>
      <c r="W364" s="203">
        <v>0</v>
      </c>
      <c r="X364" s="203">
        <v>0</v>
      </c>
      <c r="Y364" s="208"/>
      <c r="Z364" s="203">
        <v>0</v>
      </c>
      <c r="AA364" s="203">
        <v>0</v>
      </c>
      <c r="AB364" s="203">
        <v>0</v>
      </c>
      <c r="AC364" s="203">
        <v>0</v>
      </c>
      <c r="AD364" s="203">
        <v>0</v>
      </c>
      <c r="AE364" s="208"/>
      <c r="AF364" s="203">
        <v>0</v>
      </c>
      <c r="AG364" s="203">
        <v>0</v>
      </c>
      <c r="AH364" s="203">
        <v>0</v>
      </c>
      <c r="AI364" s="203">
        <v>0</v>
      </c>
      <c r="AJ364" s="203">
        <v>0</v>
      </c>
      <c r="AK364" s="208"/>
      <c r="AL364" s="203">
        <v>0</v>
      </c>
      <c r="AM364" s="203">
        <v>0</v>
      </c>
      <c r="AN364" s="203">
        <v>0</v>
      </c>
      <c r="AO364" s="203">
        <v>0</v>
      </c>
      <c r="AP364" s="203">
        <v>0</v>
      </c>
      <c r="AQ364" s="208"/>
      <c r="AR364" s="203">
        <v>0</v>
      </c>
      <c r="AS364" s="203">
        <v>0</v>
      </c>
      <c r="AT364" s="203">
        <v>0</v>
      </c>
      <c r="AU364" s="203">
        <v>0</v>
      </c>
      <c r="AV364" s="203">
        <v>0</v>
      </c>
      <c r="AW364" s="208"/>
      <c r="AX364" s="203">
        <v>0</v>
      </c>
      <c r="AY364" s="203">
        <v>0</v>
      </c>
      <c r="AZ364" s="203">
        <v>0</v>
      </c>
      <c r="BA364" s="203">
        <v>0</v>
      </c>
      <c r="BB364" s="203">
        <v>0</v>
      </c>
      <c r="BC364" s="208"/>
      <c r="BD364" s="203">
        <v>0</v>
      </c>
      <c r="BE364" s="203">
        <v>0</v>
      </c>
      <c r="BF364" s="203">
        <v>0</v>
      </c>
      <c r="BG364" s="203">
        <v>0</v>
      </c>
      <c r="BH364" s="203">
        <v>0</v>
      </c>
      <c r="BI364" s="208"/>
    </row>
    <row r="365" spans="1:61" ht="12.75" customHeight="1" x14ac:dyDescent="0.2">
      <c r="A365" s="88" t="s">
        <v>96</v>
      </c>
      <c r="B365" s="203">
        <v>0</v>
      </c>
      <c r="C365" s="203">
        <v>0</v>
      </c>
      <c r="D365" s="203">
        <v>0</v>
      </c>
      <c r="E365" s="203">
        <v>0</v>
      </c>
      <c r="F365" s="203">
        <v>0</v>
      </c>
      <c r="G365" s="208"/>
      <c r="H365" s="203">
        <v>0</v>
      </c>
      <c r="I365" s="203">
        <v>0</v>
      </c>
      <c r="J365" s="203">
        <v>0</v>
      </c>
      <c r="K365" s="203">
        <v>0</v>
      </c>
      <c r="L365" s="203">
        <v>0</v>
      </c>
      <c r="M365" s="208"/>
      <c r="N365" s="203">
        <v>0</v>
      </c>
      <c r="O365" s="203">
        <v>0</v>
      </c>
      <c r="P365" s="203">
        <v>0</v>
      </c>
      <c r="Q365" s="203">
        <v>0</v>
      </c>
      <c r="R365" s="203">
        <v>0</v>
      </c>
      <c r="S365" s="208"/>
      <c r="T365" s="203">
        <v>0</v>
      </c>
      <c r="U365" s="203">
        <v>0</v>
      </c>
      <c r="V365" s="203">
        <v>0</v>
      </c>
      <c r="W365" s="203">
        <v>0</v>
      </c>
      <c r="X365" s="203">
        <v>0</v>
      </c>
      <c r="Y365" s="208"/>
      <c r="Z365" s="203">
        <v>0</v>
      </c>
      <c r="AA365" s="203">
        <v>0</v>
      </c>
      <c r="AB365" s="203">
        <v>0</v>
      </c>
      <c r="AC365" s="203">
        <v>0</v>
      </c>
      <c r="AD365" s="203">
        <v>0</v>
      </c>
      <c r="AE365" s="208"/>
      <c r="AF365" s="203">
        <v>0</v>
      </c>
      <c r="AG365" s="203">
        <v>0</v>
      </c>
      <c r="AH365" s="203">
        <v>0</v>
      </c>
      <c r="AI365" s="203">
        <v>0</v>
      </c>
      <c r="AJ365" s="203">
        <v>0</v>
      </c>
      <c r="AK365" s="208"/>
      <c r="AL365" s="203">
        <v>0</v>
      </c>
      <c r="AM365" s="203">
        <v>0</v>
      </c>
      <c r="AN365" s="203">
        <v>0</v>
      </c>
      <c r="AO365" s="203">
        <v>0</v>
      </c>
      <c r="AP365" s="203">
        <v>0</v>
      </c>
      <c r="AQ365" s="208"/>
      <c r="AR365" s="203">
        <v>0</v>
      </c>
      <c r="AS365" s="203">
        <v>0</v>
      </c>
      <c r="AT365" s="203">
        <v>0</v>
      </c>
      <c r="AU365" s="203">
        <v>0</v>
      </c>
      <c r="AV365" s="203">
        <v>0</v>
      </c>
      <c r="AW365" s="208"/>
      <c r="AX365" s="203">
        <v>0</v>
      </c>
      <c r="AY365" s="203">
        <v>0</v>
      </c>
      <c r="AZ365" s="203">
        <v>0</v>
      </c>
      <c r="BA365" s="203">
        <v>0</v>
      </c>
      <c r="BB365" s="203">
        <v>0</v>
      </c>
      <c r="BC365" s="208"/>
      <c r="BD365" s="203">
        <v>0</v>
      </c>
      <c r="BE365" s="203">
        <v>0</v>
      </c>
      <c r="BF365" s="203">
        <v>0</v>
      </c>
      <c r="BG365" s="203">
        <v>0</v>
      </c>
      <c r="BH365" s="203">
        <v>0</v>
      </c>
      <c r="BI365" s="208"/>
    </row>
    <row r="366" spans="1:61" ht="12.75" customHeight="1" x14ac:dyDescent="0.2">
      <c r="A366" s="88" t="s">
        <v>97</v>
      </c>
      <c r="B366" s="203">
        <v>0</v>
      </c>
      <c r="C366" s="203">
        <v>0</v>
      </c>
      <c r="D366" s="203">
        <v>0</v>
      </c>
      <c r="E366" s="203">
        <v>0</v>
      </c>
      <c r="F366" s="203">
        <v>0</v>
      </c>
      <c r="G366" s="208"/>
      <c r="H366" s="203">
        <v>0</v>
      </c>
      <c r="I366" s="203">
        <v>0</v>
      </c>
      <c r="J366" s="203">
        <v>0</v>
      </c>
      <c r="K366" s="203">
        <v>0</v>
      </c>
      <c r="L366" s="203">
        <v>0</v>
      </c>
      <c r="M366" s="208"/>
      <c r="N366" s="203">
        <v>0</v>
      </c>
      <c r="O366" s="203">
        <v>0</v>
      </c>
      <c r="P366" s="203">
        <v>0</v>
      </c>
      <c r="Q366" s="203">
        <v>0</v>
      </c>
      <c r="R366" s="203">
        <v>0</v>
      </c>
      <c r="S366" s="208"/>
      <c r="T366" s="203">
        <v>0</v>
      </c>
      <c r="U366" s="203">
        <v>0</v>
      </c>
      <c r="V366" s="203">
        <v>0</v>
      </c>
      <c r="W366" s="203">
        <v>0</v>
      </c>
      <c r="X366" s="203">
        <v>0</v>
      </c>
      <c r="Y366" s="208"/>
      <c r="Z366" s="203">
        <v>0</v>
      </c>
      <c r="AA366" s="203">
        <v>0</v>
      </c>
      <c r="AB366" s="203">
        <v>0</v>
      </c>
      <c r="AC366" s="203">
        <v>0</v>
      </c>
      <c r="AD366" s="203">
        <v>0</v>
      </c>
      <c r="AE366" s="208"/>
      <c r="AF366" s="203">
        <v>0</v>
      </c>
      <c r="AG366" s="203">
        <v>0</v>
      </c>
      <c r="AH366" s="203">
        <v>0</v>
      </c>
      <c r="AI366" s="203">
        <v>0</v>
      </c>
      <c r="AJ366" s="203">
        <v>0</v>
      </c>
      <c r="AK366" s="208"/>
      <c r="AL366" s="203">
        <v>0</v>
      </c>
      <c r="AM366" s="203">
        <v>0</v>
      </c>
      <c r="AN366" s="203">
        <v>0</v>
      </c>
      <c r="AO366" s="203">
        <v>0</v>
      </c>
      <c r="AP366" s="203">
        <v>0</v>
      </c>
      <c r="AQ366" s="208"/>
      <c r="AR366" s="203">
        <v>0</v>
      </c>
      <c r="AS366" s="203">
        <v>0</v>
      </c>
      <c r="AT366" s="203">
        <v>0</v>
      </c>
      <c r="AU366" s="203">
        <v>0</v>
      </c>
      <c r="AV366" s="203">
        <v>0</v>
      </c>
      <c r="AW366" s="208"/>
      <c r="AX366" s="203">
        <v>0</v>
      </c>
      <c r="AY366" s="203">
        <v>0</v>
      </c>
      <c r="AZ366" s="203">
        <v>0</v>
      </c>
      <c r="BA366" s="203">
        <v>0</v>
      </c>
      <c r="BB366" s="203">
        <v>0</v>
      </c>
      <c r="BC366" s="208"/>
      <c r="BD366" s="203">
        <v>0</v>
      </c>
      <c r="BE366" s="203">
        <v>0</v>
      </c>
      <c r="BF366" s="203">
        <v>0</v>
      </c>
      <c r="BG366" s="203">
        <v>0</v>
      </c>
      <c r="BH366" s="203">
        <v>0</v>
      </c>
      <c r="BI366" s="208"/>
    </row>
    <row r="367" spans="1:61" ht="12.75" customHeight="1" x14ac:dyDescent="0.2">
      <c r="A367" s="88" t="s">
        <v>125</v>
      </c>
      <c r="B367" s="203">
        <v>0</v>
      </c>
      <c r="C367" s="203">
        <v>0</v>
      </c>
      <c r="D367" s="203">
        <v>0</v>
      </c>
      <c r="E367" s="203">
        <v>0</v>
      </c>
      <c r="F367" s="203">
        <v>0</v>
      </c>
      <c r="G367" s="208"/>
      <c r="H367" s="203">
        <v>0</v>
      </c>
      <c r="I367" s="203">
        <v>0</v>
      </c>
      <c r="J367" s="203">
        <v>0</v>
      </c>
      <c r="K367" s="203">
        <v>0</v>
      </c>
      <c r="L367" s="203">
        <v>0</v>
      </c>
      <c r="M367" s="208"/>
      <c r="N367" s="203">
        <v>0</v>
      </c>
      <c r="O367" s="203">
        <v>0</v>
      </c>
      <c r="P367" s="203">
        <v>0</v>
      </c>
      <c r="Q367" s="203">
        <v>0</v>
      </c>
      <c r="R367" s="203">
        <v>0</v>
      </c>
      <c r="S367" s="208"/>
      <c r="T367" s="203">
        <v>0</v>
      </c>
      <c r="U367" s="203">
        <v>0</v>
      </c>
      <c r="V367" s="203">
        <v>0</v>
      </c>
      <c r="W367" s="203">
        <v>0</v>
      </c>
      <c r="X367" s="203">
        <v>0</v>
      </c>
      <c r="Y367" s="208"/>
      <c r="Z367" s="203">
        <v>0</v>
      </c>
      <c r="AA367" s="203">
        <v>0</v>
      </c>
      <c r="AB367" s="203">
        <v>0</v>
      </c>
      <c r="AC367" s="203">
        <v>0</v>
      </c>
      <c r="AD367" s="203">
        <v>0</v>
      </c>
      <c r="AE367" s="208"/>
      <c r="AF367" s="203">
        <v>0</v>
      </c>
      <c r="AG367" s="203">
        <v>0</v>
      </c>
      <c r="AH367" s="203">
        <v>0</v>
      </c>
      <c r="AI367" s="203">
        <v>0</v>
      </c>
      <c r="AJ367" s="203">
        <v>0</v>
      </c>
      <c r="AK367" s="208"/>
      <c r="AL367" s="203">
        <v>0</v>
      </c>
      <c r="AM367" s="203">
        <v>0</v>
      </c>
      <c r="AN367" s="203">
        <v>0</v>
      </c>
      <c r="AO367" s="203">
        <v>0</v>
      </c>
      <c r="AP367" s="203">
        <v>0</v>
      </c>
      <c r="AQ367" s="208"/>
      <c r="AR367" s="203">
        <v>0</v>
      </c>
      <c r="AS367" s="203">
        <v>0</v>
      </c>
      <c r="AT367" s="203">
        <v>0</v>
      </c>
      <c r="AU367" s="203">
        <v>0</v>
      </c>
      <c r="AV367" s="203">
        <v>0</v>
      </c>
      <c r="AW367" s="208"/>
      <c r="AX367" s="203">
        <v>0</v>
      </c>
      <c r="AY367" s="203">
        <v>0</v>
      </c>
      <c r="AZ367" s="203">
        <v>0</v>
      </c>
      <c r="BA367" s="203">
        <v>0</v>
      </c>
      <c r="BB367" s="203">
        <v>0</v>
      </c>
      <c r="BC367" s="208"/>
      <c r="BD367" s="203">
        <v>0</v>
      </c>
      <c r="BE367" s="203">
        <v>0</v>
      </c>
      <c r="BF367" s="203">
        <v>0</v>
      </c>
      <c r="BG367" s="203">
        <v>0</v>
      </c>
      <c r="BH367" s="203">
        <v>0</v>
      </c>
      <c r="BI367" s="208"/>
    </row>
    <row r="368" spans="1:61" ht="12.75" customHeight="1" x14ac:dyDescent="0.2">
      <c r="A368" s="88" t="s">
        <v>126</v>
      </c>
      <c r="B368" s="203">
        <v>0</v>
      </c>
      <c r="C368" s="203">
        <v>0</v>
      </c>
      <c r="D368" s="203">
        <v>0</v>
      </c>
      <c r="E368" s="203">
        <v>0</v>
      </c>
      <c r="F368" s="203">
        <v>0</v>
      </c>
      <c r="G368" s="208"/>
      <c r="H368" s="203">
        <v>0</v>
      </c>
      <c r="I368" s="203">
        <v>0</v>
      </c>
      <c r="J368" s="203">
        <v>0</v>
      </c>
      <c r="K368" s="203">
        <v>0</v>
      </c>
      <c r="L368" s="203">
        <v>0</v>
      </c>
      <c r="M368" s="208"/>
      <c r="N368" s="203">
        <v>0</v>
      </c>
      <c r="O368" s="203">
        <v>0</v>
      </c>
      <c r="P368" s="203">
        <v>0</v>
      </c>
      <c r="Q368" s="203">
        <v>0</v>
      </c>
      <c r="R368" s="203">
        <v>0</v>
      </c>
      <c r="S368" s="208"/>
      <c r="T368" s="203">
        <v>0</v>
      </c>
      <c r="U368" s="203">
        <v>0</v>
      </c>
      <c r="V368" s="203">
        <v>0</v>
      </c>
      <c r="W368" s="203">
        <v>0</v>
      </c>
      <c r="X368" s="203">
        <v>0</v>
      </c>
      <c r="Y368" s="208"/>
      <c r="Z368" s="203">
        <v>0</v>
      </c>
      <c r="AA368" s="203">
        <v>0</v>
      </c>
      <c r="AB368" s="203">
        <v>0</v>
      </c>
      <c r="AC368" s="203">
        <v>0</v>
      </c>
      <c r="AD368" s="203">
        <v>0</v>
      </c>
      <c r="AE368" s="208"/>
      <c r="AF368" s="203">
        <v>0</v>
      </c>
      <c r="AG368" s="203">
        <v>0</v>
      </c>
      <c r="AH368" s="203">
        <v>0</v>
      </c>
      <c r="AI368" s="203">
        <v>0</v>
      </c>
      <c r="AJ368" s="203">
        <v>0</v>
      </c>
      <c r="AK368" s="208"/>
      <c r="AL368" s="203">
        <v>0</v>
      </c>
      <c r="AM368" s="203">
        <v>0</v>
      </c>
      <c r="AN368" s="203">
        <v>0</v>
      </c>
      <c r="AO368" s="203">
        <v>0</v>
      </c>
      <c r="AP368" s="203">
        <v>0</v>
      </c>
      <c r="AQ368" s="208"/>
      <c r="AR368" s="203">
        <v>0</v>
      </c>
      <c r="AS368" s="203">
        <v>0</v>
      </c>
      <c r="AT368" s="203">
        <v>0</v>
      </c>
      <c r="AU368" s="203">
        <v>0</v>
      </c>
      <c r="AV368" s="203">
        <v>0</v>
      </c>
      <c r="AW368" s="208"/>
      <c r="AX368" s="203">
        <v>0</v>
      </c>
      <c r="AY368" s="203">
        <v>0</v>
      </c>
      <c r="AZ368" s="203">
        <v>0</v>
      </c>
      <c r="BA368" s="203">
        <v>0</v>
      </c>
      <c r="BB368" s="203">
        <v>0</v>
      </c>
      <c r="BC368" s="208"/>
      <c r="BD368" s="203">
        <v>0</v>
      </c>
      <c r="BE368" s="203">
        <v>0</v>
      </c>
      <c r="BF368" s="203">
        <v>0</v>
      </c>
      <c r="BG368" s="203">
        <v>0</v>
      </c>
      <c r="BH368" s="203">
        <v>0</v>
      </c>
      <c r="BI368" s="208"/>
    </row>
    <row r="369" spans="1:61" ht="12.75" customHeight="1" x14ac:dyDescent="0.2">
      <c r="A369" s="88" t="s">
        <v>127</v>
      </c>
      <c r="B369" s="203">
        <v>0</v>
      </c>
      <c r="C369" s="203">
        <v>0</v>
      </c>
      <c r="D369" s="203">
        <v>0</v>
      </c>
      <c r="E369" s="203">
        <v>0</v>
      </c>
      <c r="F369" s="203">
        <v>0</v>
      </c>
      <c r="G369" s="208"/>
      <c r="H369" s="203">
        <v>0</v>
      </c>
      <c r="I369" s="203">
        <v>0</v>
      </c>
      <c r="J369" s="203">
        <v>0</v>
      </c>
      <c r="K369" s="203">
        <v>0</v>
      </c>
      <c r="L369" s="203">
        <v>0</v>
      </c>
      <c r="M369" s="208"/>
      <c r="N369" s="203">
        <v>0</v>
      </c>
      <c r="O369" s="203">
        <v>0</v>
      </c>
      <c r="P369" s="203">
        <v>0</v>
      </c>
      <c r="Q369" s="203">
        <v>0</v>
      </c>
      <c r="R369" s="203">
        <v>0</v>
      </c>
      <c r="S369" s="208"/>
      <c r="T369" s="203">
        <v>0</v>
      </c>
      <c r="U369" s="203">
        <v>0</v>
      </c>
      <c r="V369" s="203">
        <v>0</v>
      </c>
      <c r="W369" s="203">
        <v>0</v>
      </c>
      <c r="X369" s="203">
        <v>0</v>
      </c>
      <c r="Y369" s="208"/>
      <c r="Z369" s="203">
        <v>0</v>
      </c>
      <c r="AA369" s="203">
        <v>0</v>
      </c>
      <c r="AB369" s="203">
        <v>0</v>
      </c>
      <c r="AC369" s="203">
        <v>0</v>
      </c>
      <c r="AD369" s="203">
        <v>0</v>
      </c>
      <c r="AE369" s="208"/>
      <c r="AF369" s="203">
        <v>0</v>
      </c>
      <c r="AG369" s="203">
        <v>0</v>
      </c>
      <c r="AH369" s="203">
        <v>0</v>
      </c>
      <c r="AI369" s="203">
        <v>0</v>
      </c>
      <c r="AJ369" s="203">
        <v>0</v>
      </c>
      <c r="AK369" s="208"/>
      <c r="AL369" s="203">
        <v>0</v>
      </c>
      <c r="AM369" s="203">
        <v>0</v>
      </c>
      <c r="AN369" s="203">
        <v>0</v>
      </c>
      <c r="AO369" s="203">
        <v>0</v>
      </c>
      <c r="AP369" s="203">
        <v>0</v>
      </c>
      <c r="AQ369" s="208"/>
      <c r="AR369" s="203">
        <v>0</v>
      </c>
      <c r="AS369" s="203">
        <v>0</v>
      </c>
      <c r="AT369" s="203">
        <v>0</v>
      </c>
      <c r="AU369" s="203">
        <v>0</v>
      </c>
      <c r="AV369" s="203">
        <v>0</v>
      </c>
      <c r="AW369" s="208"/>
      <c r="AX369" s="203">
        <v>0</v>
      </c>
      <c r="AY369" s="203">
        <v>0</v>
      </c>
      <c r="AZ369" s="203">
        <v>0</v>
      </c>
      <c r="BA369" s="203">
        <v>0</v>
      </c>
      <c r="BB369" s="203">
        <v>0</v>
      </c>
      <c r="BC369" s="208"/>
      <c r="BD369" s="203">
        <v>0</v>
      </c>
      <c r="BE369" s="203">
        <v>0</v>
      </c>
      <c r="BF369" s="203">
        <v>0</v>
      </c>
      <c r="BG369" s="203">
        <v>0</v>
      </c>
      <c r="BH369" s="203">
        <v>0</v>
      </c>
      <c r="BI369" s="208"/>
    </row>
    <row r="370" spans="1:61" ht="12.75" customHeight="1" x14ac:dyDescent="0.2">
      <c r="A370" s="202" t="s">
        <v>34</v>
      </c>
      <c r="B370" s="203">
        <v>0</v>
      </c>
      <c r="C370" s="203">
        <v>0</v>
      </c>
      <c r="D370" s="203">
        <v>0</v>
      </c>
      <c r="E370" s="203">
        <v>0</v>
      </c>
      <c r="F370" s="203">
        <v>0</v>
      </c>
      <c r="G370" s="208"/>
      <c r="H370" s="203">
        <v>0</v>
      </c>
      <c r="I370" s="203">
        <v>0</v>
      </c>
      <c r="J370" s="203">
        <v>0</v>
      </c>
      <c r="K370" s="203">
        <v>0</v>
      </c>
      <c r="L370" s="203">
        <v>0</v>
      </c>
      <c r="M370" s="208"/>
      <c r="N370" s="203">
        <v>0</v>
      </c>
      <c r="O370" s="203">
        <v>0</v>
      </c>
      <c r="P370" s="203">
        <v>0</v>
      </c>
      <c r="Q370" s="203">
        <v>0</v>
      </c>
      <c r="R370" s="203">
        <v>0</v>
      </c>
      <c r="S370" s="208"/>
      <c r="T370" s="203">
        <v>0</v>
      </c>
      <c r="U370" s="203">
        <v>0</v>
      </c>
      <c r="V370" s="203">
        <v>0</v>
      </c>
      <c r="W370" s="203">
        <v>0</v>
      </c>
      <c r="X370" s="203">
        <v>0</v>
      </c>
      <c r="Y370" s="208"/>
      <c r="Z370" s="203">
        <v>0</v>
      </c>
      <c r="AA370" s="203">
        <v>0</v>
      </c>
      <c r="AB370" s="203">
        <v>0</v>
      </c>
      <c r="AC370" s="203">
        <v>0</v>
      </c>
      <c r="AD370" s="203">
        <v>0</v>
      </c>
      <c r="AE370" s="208"/>
      <c r="AF370" s="203">
        <v>0</v>
      </c>
      <c r="AG370" s="203">
        <v>0</v>
      </c>
      <c r="AH370" s="203">
        <v>0</v>
      </c>
      <c r="AI370" s="203">
        <v>0</v>
      </c>
      <c r="AJ370" s="203">
        <v>0</v>
      </c>
      <c r="AK370" s="208"/>
      <c r="AL370" s="203">
        <v>0</v>
      </c>
      <c r="AM370" s="203">
        <v>0</v>
      </c>
      <c r="AN370" s="203">
        <v>0</v>
      </c>
      <c r="AO370" s="203">
        <v>0</v>
      </c>
      <c r="AP370" s="203">
        <v>0</v>
      </c>
      <c r="AQ370" s="208"/>
      <c r="AR370" s="203">
        <v>0</v>
      </c>
      <c r="AS370" s="203">
        <v>0</v>
      </c>
      <c r="AT370" s="203">
        <v>0</v>
      </c>
      <c r="AU370" s="203">
        <v>0</v>
      </c>
      <c r="AV370" s="203">
        <v>0</v>
      </c>
      <c r="AW370" s="208"/>
      <c r="AX370" s="203">
        <v>0</v>
      </c>
      <c r="AY370" s="203">
        <v>0</v>
      </c>
      <c r="AZ370" s="203">
        <v>0</v>
      </c>
      <c r="BA370" s="203">
        <v>0</v>
      </c>
      <c r="BB370" s="203">
        <v>0</v>
      </c>
      <c r="BC370" s="208"/>
      <c r="BD370" s="203">
        <v>0</v>
      </c>
      <c r="BE370" s="203">
        <v>0</v>
      </c>
      <c r="BF370" s="203">
        <v>0</v>
      </c>
      <c r="BG370" s="203">
        <v>0</v>
      </c>
      <c r="BH370" s="203">
        <v>0</v>
      </c>
      <c r="BI370" s="208"/>
    </row>
    <row r="371" spans="1:61" ht="12.75" customHeight="1" x14ac:dyDescent="0.2">
      <c r="A371" s="202" t="s">
        <v>128</v>
      </c>
      <c r="B371" s="203">
        <v>0</v>
      </c>
      <c r="C371" s="203">
        <v>0</v>
      </c>
      <c r="D371" s="203">
        <v>0</v>
      </c>
      <c r="E371" s="203">
        <v>0</v>
      </c>
      <c r="F371" s="203">
        <v>0</v>
      </c>
      <c r="G371" s="208"/>
      <c r="H371" s="203">
        <v>0</v>
      </c>
      <c r="I371" s="203">
        <v>0</v>
      </c>
      <c r="J371" s="203">
        <v>0</v>
      </c>
      <c r="K371" s="203">
        <v>0</v>
      </c>
      <c r="L371" s="203">
        <v>0</v>
      </c>
      <c r="M371" s="208"/>
      <c r="N371" s="203">
        <v>0</v>
      </c>
      <c r="O371" s="203">
        <v>0</v>
      </c>
      <c r="P371" s="203">
        <v>0</v>
      </c>
      <c r="Q371" s="203">
        <v>0</v>
      </c>
      <c r="R371" s="203">
        <v>0</v>
      </c>
      <c r="S371" s="208"/>
      <c r="T371" s="203">
        <v>0</v>
      </c>
      <c r="U371" s="203">
        <v>0</v>
      </c>
      <c r="V371" s="203">
        <v>0</v>
      </c>
      <c r="W371" s="203">
        <v>0</v>
      </c>
      <c r="X371" s="203">
        <v>0</v>
      </c>
      <c r="Y371" s="208"/>
      <c r="Z371" s="203">
        <v>0</v>
      </c>
      <c r="AA371" s="203">
        <v>0</v>
      </c>
      <c r="AB371" s="203">
        <v>0</v>
      </c>
      <c r="AC371" s="203">
        <v>0</v>
      </c>
      <c r="AD371" s="203">
        <v>0</v>
      </c>
      <c r="AE371" s="208"/>
      <c r="AF371" s="203">
        <v>0</v>
      </c>
      <c r="AG371" s="203">
        <v>0</v>
      </c>
      <c r="AH371" s="203">
        <v>0</v>
      </c>
      <c r="AI371" s="203">
        <v>0</v>
      </c>
      <c r="AJ371" s="203">
        <v>0</v>
      </c>
      <c r="AK371" s="208"/>
      <c r="AL371" s="203">
        <v>0</v>
      </c>
      <c r="AM371" s="203">
        <v>0</v>
      </c>
      <c r="AN371" s="203">
        <v>0</v>
      </c>
      <c r="AO371" s="203">
        <v>0</v>
      </c>
      <c r="AP371" s="203">
        <v>0</v>
      </c>
      <c r="AQ371" s="208"/>
      <c r="AR371" s="203">
        <v>0</v>
      </c>
      <c r="AS371" s="203">
        <v>0</v>
      </c>
      <c r="AT371" s="203">
        <v>0</v>
      </c>
      <c r="AU371" s="203">
        <v>0</v>
      </c>
      <c r="AV371" s="203">
        <v>0</v>
      </c>
      <c r="AW371" s="208"/>
      <c r="AX371" s="203">
        <v>0</v>
      </c>
      <c r="AY371" s="203">
        <v>0</v>
      </c>
      <c r="AZ371" s="203">
        <v>0</v>
      </c>
      <c r="BA371" s="203">
        <v>0</v>
      </c>
      <c r="BB371" s="203">
        <v>0</v>
      </c>
      <c r="BC371" s="208"/>
      <c r="BD371" s="203">
        <v>0</v>
      </c>
      <c r="BE371" s="203">
        <v>0</v>
      </c>
      <c r="BF371" s="203">
        <v>0</v>
      </c>
      <c r="BG371" s="203">
        <v>0</v>
      </c>
      <c r="BH371" s="203">
        <v>0</v>
      </c>
      <c r="BI371" s="208"/>
    </row>
    <row r="372" spans="1:61" ht="12.75" customHeight="1" x14ac:dyDescent="0.2">
      <c r="A372" s="201" t="s">
        <v>41</v>
      </c>
      <c r="B372" s="203">
        <v>0</v>
      </c>
      <c r="C372" s="203">
        <v>0</v>
      </c>
      <c r="D372" s="203">
        <v>0</v>
      </c>
      <c r="E372" s="203">
        <v>0</v>
      </c>
      <c r="F372" s="203">
        <v>0</v>
      </c>
      <c r="G372" s="208"/>
      <c r="H372" s="203">
        <v>0</v>
      </c>
      <c r="I372" s="203">
        <v>0</v>
      </c>
      <c r="J372" s="203">
        <v>0</v>
      </c>
      <c r="K372" s="203">
        <v>0</v>
      </c>
      <c r="L372" s="203">
        <v>0</v>
      </c>
      <c r="M372" s="208"/>
      <c r="N372" s="203">
        <v>0</v>
      </c>
      <c r="O372" s="203">
        <v>0</v>
      </c>
      <c r="P372" s="203">
        <v>0</v>
      </c>
      <c r="Q372" s="203">
        <v>0</v>
      </c>
      <c r="R372" s="203">
        <v>0</v>
      </c>
      <c r="S372" s="208"/>
      <c r="T372" s="203">
        <v>0</v>
      </c>
      <c r="U372" s="203">
        <v>0</v>
      </c>
      <c r="V372" s="203">
        <v>0</v>
      </c>
      <c r="W372" s="203">
        <v>0</v>
      </c>
      <c r="X372" s="203">
        <v>0</v>
      </c>
      <c r="Y372" s="208"/>
      <c r="Z372" s="203">
        <v>0</v>
      </c>
      <c r="AA372" s="203">
        <v>0</v>
      </c>
      <c r="AB372" s="203">
        <v>0</v>
      </c>
      <c r="AC372" s="203">
        <v>0</v>
      </c>
      <c r="AD372" s="203">
        <v>0</v>
      </c>
      <c r="AE372" s="208"/>
      <c r="AF372" s="203">
        <v>0</v>
      </c>
      <c r="AG372" s="203">
        <v>0</v>
      </c>
      <c r="AH372" s="203">
        <v>0</v>
      </c>
      <c r="AI372" s="203">
        <v>0</v>
      </c>
      <c r="AJ372" s="203">
        <v>0</v>
      </c>
      <c r="AK372" s="208"/>
      <c r="AL372" s="203">
        <v>0</v>
      </c>
      <c r="AM372" s="203">
        <v>0</v>
      </c>
      <c r="AN372" s="203">
        <v>0</v>
      </c>
      <c r="AO372" s="203">
        <v>0</v>
      </c>
      <c r="AP372" s="203">
        <v>0</v>
      </c>
      <c r="AQ372" s="208"/>
      <c r="AR372" s="203">
        <v>0</v>
      </c>
      <c r="AS372" s="203">
        <v>0</v>
      </c>
      <c r="AT372" s="203">
        <v>0</v>
      </c>
      <c r="AU372" s="203">
        <v>0</v>
      </c>
      <c r="AV372" s="203">
        <v>0</v>
      </c>
      <c r="AW372" s="208"/>
      <c r="AX372" s="203">
        <v>0</v>
      </c>
      <c r="AY372" s="203">
        <v>0</v>
      </c>
      <c r="AZ372" s="203">
        <v>0</v>
      </c>
      <c r="BA372" s="203">
        <v>0</v>
      </c>
      <c r="BB372" s="203">
        <v>0</v>
      </c>
      <c r="BC372" s="208"/>
      <c r="BD372" s="203">
        <v>0</v>
      </c>
      <c r="BE372" s="203">
        <v>0</v>
      </c>
      <c r="BF372" s="203">
        <v>0</v>
      </c>
      <c r="BG372" s="203">
        <v>0</v>
      </c>
      <c r="BH372" s="203">
        <v>0</v>
      </c>
      <c r="BI372" s="208"/>
    </row>
    <row r="373" spans="1:61" ht="12.75" customHeight="1" x14ac:dyDescent="0.2">
      <c r="A373" s="201" t="s">
        <v>30</v>
      </c>
      <c r="B373" s="203">
        <v>0</v>
      </c>
      <c r="C373" s="203">
        <v>0</v>
      </c>
      <c r="D373" s="203">
        <v>0</v>
      </c>
      <c r="E373" s="203">
        <v>0</v>
      </c>
      <c r="F373" s="203">
        <v>0</v>
      </c>
      <c r="G373" s="208"/>
      <c r="H373" s="203">
        <v>0</v>
      </c>
      <c r="I373" s="203">
        <v>0</v>
      </c>
      <c r="J373" s="203">
        <v>0</v>
      </c>
      <c r="K373" s="203">
        <v>0</v>
      </c>
      <c r="L373" s="203">
        <v>0</v>
      </c>
      <c r="M373" s="208"/>
      <c r="N373" s="203">
        <v>0</v>
      </c>
      <c r="O373" s="203">
        <v>0</v>
      </c>
      <c r="P373" s="203">
        <v>0</v>
      </c>
      <c r="Q373" s="203">
        <v>0</v>
      </c>
      <c r="R373" s="203">
        <v>0</v>
      </c>
      <c r="S373" s="208"/>
      <c r="T373" s="203">
        <v>0</v>
      </c>
      <c r="U373" s="203">
        <v>0</v>
      </c>
      <c r="V373" s="203">
        <v>0</v>
      </c>
      <c r="W373" s="203">
        <v>0</v>
      </c>
      <c r="X373" s="203">
        <v>0</v>
      </c>
      <c r="Y373" s="208"/>
      <c r="Z373" s="203">
        <v>0</v>
      </c>
      <c r="AA373" s="203">
        <v>0</v>
      </c>
      <c r="AB373" s="203">
        <v>0</v>
      </c>
      <c r="AC373" s="203">
        <v>0</v>
      </c>
      <c r="AD373" s="203">
        <v>0</v>
      </c>
      <c r="AE373" s="208"/>
      <c r="AF373" s="203">
        <v>0</v>
      </c>
      <c r="AG373" s="203">
        <v>0</v>
      </c>
      <c r="AH373" s="203">
        <v>0</v>
      </c>
      <c r="AI373" s="203">
        <v>0</v>
      </c>
      <c r="AJ373" s="203">
        <v>0</v>
      </c>
      <c r="AK373" s="208"/>
      <c r="AL373" s="203">
        <v>0</v>
      </c>
      <c r="AM373" s="203">
        <v>0</v>
      </c>
      <c r="AN373" s="203">
        <v>0</v>
      </c>
      <c r="AO373" s="203">
        <v>0</v>
      </c>
      <c r="AP373" s="203">
        <v>0</v>
      </c>
      <c r="AQ373" s="208"/>
      <c r="AR373" s="203">
        <v>0</v>
      </c>
      <c r="AS373" s="203">
        <v>0</v>
      </c>
      <c r="AT373" s="203">
        <v>0</v>
      </c>
      <c r="AU373" s="203">
        <v>0</v>
      </c>
      <c r="AV373" s="203">
        <v>0</v>
      </c>
      <c r="AW373" s="208"/>
      <c r="AX373" s="203">
        <v>0</v>
      </c>
      <c r="AY373" s="203">
        <v>0</v>
      </c>
      <c r="AZ373" s="203">
        <v>0</v>
      </c>
      <c r="BA373" s="203">
        <v>0</v>
      </c>
      <c r="BB373" s="203">
        <v>0</v>
      </c>
      <c r="BC373" s="208"/>
      <c r="BD373" s="203">
        <v>0</v>
      </c>
      <c r="BE373" s="203">
        <v>0</v>
      </c>
      <c r="BF373" s="203">
        <v>0</v>
      </c>
      <c r="BG373" s="203">
        <v>0</v>
      </c>
      <c r="BH373" s="203">
        <v>0</v>
      </c>
      <c r="BI373" s="208"/>
    </row>
    <row r="374" spans="1:61" ht="12.75" customHeight="1" x14ac:dyDescent="0.2">
      <c r="A374" s="201" t="s">
        <v>129</v>
      </c>
      <c r="B374" s="203">
        <v>0</v>
      </c>
      <c r="C374" s="203">
        <v>0</v>
      </c>
      <c r="D374" s="203">
        <v>0</v>
      </c>
      <c r="E374" s="203">
        <v>0</v>
      </c>
      <c r="F374" s="203">
        <v>0</v>
      </c>
      <c r="G374" s="208"/>
      <c r="H374" s="203">
        <v>0</v>
      </c>
      <c r="I374" s="203">
        <v>0</v>
      </c>
      <c r="J374" s="203">
        <v>0</v>
      </c>
      <c r="K374" s="203">
        <v>0</v>
      </c>
      <c r="L374" s="203">
        <v>0</v>
      </c>
      <c r="M374" s="208"/>
      <c r="N374" s="203">
        <v>0</v>
      </c>
      <c r="O374" s="203">
        <v>0</v>
      </c>
      <c r="P374" s="203">
        <v>0</v>
      </c>
      <c r="Q374" s="203">
        <v>0</v>
      </c>
      <c r="R374" s="203">
        <v>0</v>
      </c>
      <c r="S374" s="208"/>
      <c r="T374" s="203">
        <v>0</v>
      </c>
      <c r="U374" s="203">
        <v>0</v>
      </c>
      <c r="V374" s="203">
        <v>0</v>
      </c>
      <c r="W374" s="203">
        <v>0</v>
      </c>
      <c r="X374" s="203">
        <v>0</v>
      </c>
      <c r="Y374" s="208"/>
      <c r="Z374" s="203">
        <v>0</v>
      </c>
      <c r="AA374" s="203">
        <v>0</v>
      </c>
      <c r="AB374" s="203">
        <v>0</v>
      </c>
      <c r="AC374" s="203">
        <v>0</v>
      </c>
      <c r="AD374" s="203">
        <v>0</v>
      </c>
      <c r="AE374" s="208"/>
      <c r="AF374" s="203">
        <v>0</v>
      </c>
      <c r="AG374" s="203">
        <v>0</v>
      </c>
      <c r="AH374" s="203">
        <v>0</v>
      </c>
      <c r="AI374" s="203">
        <v>0</v>
      </c>
      <c r="AJ374" s="203">
        <v>0</v>
      </c>
      <c r="AK374" s="208"/>
      <c r="AL374" s="203">
        <v>0</v>
      </c>
      <c r="AM374" s="203">
        <v>0</v>
      </c>
      <c r="AN374" s="203">
        <v>0</v>
      </c>
      <c r="AO374" s="203">
        <v>0</v>
      </c>
      <c r="AP374" s="203">
        <v>0</v>
      </c>
      <c r="AQ374" s="208"/>
      <c r="AR374" s="203">
        <v>0</v>
      </c>
      <c r="AS374" s="203">
        <v>0</v>
      </c>
      <c r="AT374" s="203">
        <v>0</v>
      </c>
      <c r="AU374" s="203">
        <v>0</v>
      </c>
      <c r="AV374" s="203">
        <v>0</v>
      </c>
      <c r="AW374" s="208"/>
      <c r="AX374" s="203">
        <v>0</v>
      </c>
      <c r="AY374" s="203">
        <v>0</v>
      </c>
      <c r="AZ374" s="203">
        <v>0</v>
      </c>
      <c r="BA374" s="203">
        <v>0</v>
      </c>
      <c r="BB374" s="203">
        <v>0</v>
      </c>
      <c r="BC374" s="208"/>
      <c r="BD374" s="203">
        <v>0</v>
      </c>
      <c r="BE374" s="203">
        <v>0</v>
      </c>
      <c r="BF374" s="203">
        <v>0</v>
      </c>
      <c r="BG374" s="203">
        <v>0</v>
      </c>
      <c r="BH374" s="203">
        <v>0</v>
      </c>
      <c r="BI374" s="208"/>
    </row>
    <row r="375" spans="1:61" ht="12.75" customHeight="1" x14ac:dyDescent="0.2">
      <c r="A375" s="201" t="s">
        <v>113</v>
      </c>
      <c r="B375" s="203">
        <v>0</v>
      </c>
      <c r="C375" s="203">
        <v>0</v>
      </c>
      <c r="D375" s="203">
        <v>0</v>
      </c>
      <c r="E375" s="203">
        <v>0</v>
      </c>
      <c r="F375" s="203">
        <v>0</v>
      </c>
      <c r="G375" s="208"/>
      <c r="H375" s="203">
        <v>0</v>
      </c>
      <c r="I375" s="203">
        <v>0</v>
      </c>
      <c r="J375" s="203">
        <v>0</v>
      </c>
      <c r="K375" s="203">
        <v>0</v>
      </c>
      <c r="L375" s="203">
        <v>0</v>
      </c>
      <c r="M375" s="208"/>
      <c r="N375" s="203">
        <v>0</v>
      </c>
      <c r="O375" s="203">
        <v>0</v>
      </c>
      <c r="P375" s="203">
        <v>0</v>
      </c>
      <c r="Q375" s="203">
        <v>0</v>
      </c>
      <c r="R375" s="203">
        <v>0</v>
      </c>
      <c r="S375" s="208"/>
      <c r="T375" s="203">
        <v>0</v>
      </c>
      <c r="U375" s="203">
        <v>0</v>
      </c>
      <c r="V375" s="203">
        <v>0</v>
      </c>
      <c r="W375" s="203">
        <v>0</v>
      </c>
      <c r="X375" s="203">
        <v>0</v>
      </c>
      <c r="Y375" s="208"/>
      <c r="Z375" s="203">
        <v>0</v>
      </c>
      <c r="AA375" s="203">
        <v>0</v>
      </c>
      <c r="AB375" s="203">
        <v>0</v>
      </c>
      <c r="AC375" s="203">
        <v>0</v>
      </c>
      <c r="AD375" s="203">
        <v>0</v>
      </c>
      <c r="AE375" s="208"/>
      <c r="AF375" s="203">
        <v>0</v>
      </c>
      <c r="AG375" s="203">
        <v>0</v>
      </c>
      <c r="AH375" s="203">
        <v>0</v>
      </c>
      <c r="AI375" s="203">
        <v>0</v>
      </c>
      <c r="AJ375" s="203">
        <v>0</v>
      </c>
      <c r="AK375" s="208"/>
      <c r="AL375" s="203">
        <v>0</v>
      </c>
      <c r="AM375" s="203">
        <v>0</v>
      </c>
      <c r="AN375" s="203">
        <v>0</v>
      </c>
      <c r="AO375" s="203">
        <v>0</v>
      </c>
      <c r="AP375" s="203">
        <v>0</v>
      </c>
      <c r="AQ375" s="208"/>
      <c r="AR375" s="203">
        <v>0</v>
      </c>
      <c r="AS375" s="203">
        <v>0</v>
      </c>
      <c r="AT375" s="203">
        <v>0</v>
      </c>
      <c r="AU375" s="203">
        <v>0</v>
      </c>
      <c r="AV375" s="203">
        <v>0</v>
      </c>
      <c r="AW375" s="208"/>
      <c r="AX375" s="203">
        <v>0</v>
      </c>
      <c r="AY375" s="203">
        <v>0</v>
      </c>
      <c r="AZ375" s="203">
        <v>0</v>
      </c>
      <c r="BA375" s="203">
        <v>0</v>
      </c>
      <c r="BB375" s="203">
        <v>0</v>
      </c>
      <c r="BC375" s="208"/>
      <c r="BD375" s="203">
        <v>0</v>
      </c>
      <c r="BE375" s="203">
        <v>0</v>
      </c>
      <c r="BF375" s="203">
        <v>0</v>
      </c>
      <c r="BG375" s="203">
        <v>0</v>
      </c>
      <c r="BH375" s="203">
        <v>0</v>
      </c>
      <c r="BI375" s="208"/>
    </row>
    <row r="376" spans="1:61" ht="12.75" customHeight="1" x14ac:dyDescent="0.2">
      <c r="A376" s="201" t="s">
        <v>130</v>
      </c>
      <c r="B376" s="203">
        <v>0</v>
      </c>
      <c r="C376" s="203">
        <v>0</v>
      </c>
      <c r="D376" s="203">
        <v>0</v>
      </c>
      <c r="E376" s="203">
        <v>0</v>
      </c>
      <c r="F376" s="203">
        <v>0</v>
      </c>
      <c r="G376" s="208"/>
      <c r="H376" s="203">
        <v>0</v>
      </c>
      <c r="I376" s="203">
        <v>0</v>
      </c>
      <c r="J376" s="203">
        <v>0</v>
      </c>
      <c r="K376" s="203">
        <v>0</v>
      </c>
      <c r="L376" s="203">
        <v>0</v>
      </c>
      <c r="M376" s="208"/>
      <c r="N376" s="203">
        <v>0</v>
      </c>
      <c r="O376" s="203">
        <v>0</v>
      </c>
      <c r="P376" s="203">
        <v>0</v>
      </c>
      <c r="Q376" s="203">
        <v>0</v>
      </c>
      <c r="R376" s="203">
        <v>0</v>
      </c>
      <c r="S376" s="208"/>
      <c r="T376" s="203">
        <v>0</v>
      </c>
      <c r="U376" s="203">
        <v>0</v>
      </c>
      <c r="V376" s="203">
        <v>0</v>
      </c>
      <c r="W376" s="203">
        <v>0</v>
      </c>
      <c r="X376" s="203">
        <v>0</v>
      </c>
      <c r="Y376" s="208"/>
      <c r="Z376" s="203">
        <v>0</v>
      </c>
      <c r="AA376" s="203">
        <v>0</v>
      </c>
      <c r="AB376" s="203">
        <v>0</v>
      </c>
      <c r="AC376" s="203">
        <v>0</v>
      </c>
      <c r="AD376" s="203">
        <v>0</v>
      </c>
      <c r="AE376" s="208"/>
      <c r="AF376" s="203">
        <v>0</v>
      </c>
      <c r="AG376" s="203">
        <v>0</v>
      </c>
      <c r="AH376" s="203">
        <v>0</v>
      </c>
      <c r="AI376" s="203">
        <v>0</v>
      </c>
      <c r="AJ376" s="203">
        <v>0</v>
      </c>
      <c r="AK376" s="208"/>
      <c r="AL376" s="203">
        <v>0</v>
      </c>
      <c r="AM376" s="203">
        <v>0</v>
      </c>
      <c r="AN376" s="203">
        <v>0</v>
      </c>
      <c r="AO376" s="203">
        <v>0</v>
      </c>
      <c r="AP376" s="203">
        <v>0</v>
      </c>
      <c r="AQ376" s="208"/>
      <c r="AR376" s="203">
        <v>0</v>
      </c>
      <c r="AS376" s="203">
        <v>0</v>
      </c>
      <c r="AT376" s="203">
        <v>0</v>
      </c>
      <c r="AU376" s="203">
        <v>0</v>
      </c>
      <c r="AV376" s="203">
        <v>0</v>
      </c>
      <c r="AW376" s="208"/>
      <c r="AX376" s="203">
        <v>0</v>
      </c>
      <c r="AY376" s="203">
        <v>0</v>
      </c>
      <c r="AZ376" s="203">
        <v>0</v>
      </c>
      <c r="BA376" s="203">
        <v>0</v>
      </c>
      <c r="BB376" s="203">
        <v>0</v>
      </c>
      <c r="BC376" s="208"/>
      <c r="BD376" s="203">
        <v>0</v>
      </c>
      <c r="BE376" s="203">
        <v>0</v>
      </c>
      <c r="BF376" s="203">
        <v>0</v>
      </c>
      <c r="BG376" s="203">
        <v>0</v>
      </c>
      <c r="BH376" s="203">
        <v>0</v>
      </c>
      <c r="BI376" s="208"/>
    </row>
    <row r="377" spans="1:61" ht="12.75" customHeight="1" x14ac:dyDescent="0.2">
      <c r="A377" s="107" t="s">
        <v>131</v>
      </c>
      <c r="B377" s="203">
        <v>0</v>
      </c>
      <c r="C377" s="203">
        <v>0</v>
      </c>
      <c r="D377" s="203">
        <v>0</v>
      </c>
      <c r="E377" s="203">
        <v>0</v>
      </c>
      <c r="F377" s="203">
        <v>0</v>
      </c>
      <c r="G377" s="208"/>
      <c r="H377" s="203">
        <v>0</v>
      </c>
      <c r="I377" s="203">
        <v>0</v>
      </c>
      <c r="J377" s="203">
        <v>0</v>
      </c>
      <c r="K377" s="203">
        <v>0</v>
      </c>
      <c r="L377" s="203">
        <v>0</v>
      </c>
      <c r="M377" s="208"/>
      <c r="N377" s="203">
        <v>0</v>
      </c>
      <c r="O377" s="203">
        <v>0</v>
      </c>
      <c r="P377" s="203">
        <v>0</v>
      </c>
      <c r="Q377" s="203">
        <v>0</v>
      </c>
      <c r="R377" s="203">
        <v>0</v>
      </c>
      <c r="S377" s="208"/>
      <c r="T377" s="203">
        <v>0</v>
      </c>
      <c r="U377" s="203">
        <v>0</v>
      </c>
      <c r="V377" s="203">
        <v>0</v>
      </c>
      <c r="W377" s="203">
        <v>0</v>
      </c>
      <c r="X377" s="203">
        <v>0</v>
      </c>
      <c r="Y377" s="208"/>
      <c r="Z377" s="203">
        <v>0</v>
      </c>
      <c r="AA377" s="203">
        <v>0</v>
      </c>
      <c r="AB377" s="203">
        <v>0</v>
      </c>
      <c r="AC377" s="203">
        <v>0</v>
      </c>
      <c r="AD377" s="203">
        <v>0</v>
      </c>
      <c r="AE377" s="208"/>
      <c r="AF377" s="203">
        <v>0</v>
      </c>
      <c r="AG377" s="203">
        <v>0</v>
      </c>
      <c r="AH377" s="203">
        <v>0</v>
      </c>
      <c r="AI377" s="203">
        <v>0</v>
      </c>
      <c r="AJ377" s="203">
        <v>0</v>
      </c>
      <c r="AK377" s="208"/>
      <c r="AL377" s="203">
        <v>0</v>
      </c>
      <c r="AM377" s="203">
        <v>0</v>
      </c>
      <c r="AN377" s="203">
        <v>0</v>
      </c>
      <c r="AO377" s="203">
        <v>0</v>
      </c>
      <c r="AP377" s="203">
        <v>0</v>
      </c>
      <c r="AQ377" s="208"/>
      <c r="AR377" s="203">
        <v>0</v>
      </c>
      <c r="AS377" s="203">
        <v>0</v>
      </c>
      <c r="AT377" s="203">
        <v>0</v>
      </c>
      <c r="AU377" s="203">
        <v>0</v>
      </c>
      <c r="AV377" s="203">
        <v>0</v>
      </c>
      <c r="AW377" s="208"/>
      <c r="AX377" s="203">
        <v>0</v>
      </c>
      <c r="AY377" s="203">
        <v>0</v>
      </c>
      <c r="AZ377" s="203">
        <v>0</v>
      </c>
      <c r="BA377" s="203">
        <v>0</v>
      </c>
      <c r="BB377" s="203">
        <v>0</v>
      </c>
      <c r="BC377" s="208"/>
      <c r="BD377" s="203">
        <v>0</v>
      </c>
      <c r="BE377" s="203">
        <v>0</v>
      </c>
      <c r="BF377" s="203">
        <v>0</v>
      </c>
      <c r="BG377" s="203">
        <v>0</v>
      </c>
      <c r="BH377" s="203">
        <v>0</v>
      </c>
      <c r="BI377" s="208"/>
    </row>
    <row r="378" spans="1:61" ht="12.75" customHeight="1" x14ac:dyDescent="0.2">
      <c r="A378" s="107" t="s">
        <v>105</v>
      </c>
      <c r="B378" s="203">
        <v>0</v>
      </c>
      <c r="C378" s="203">
        <v>0</v>
      </c>
      <c r="D378" s="203">
        <v>0</v>
      </c>
      <c r="E378" s="203">
        <v>0</v>
      </c>
      <c r="F378" s="203">
        <v>0</v>
      </c>
      <c r="G378" s="208"/>
      <c r="H378" s="203">
        <v>0</v>
      </c>
      <c r="I378" s="203">
        <v>0</v>
      </c>
      <c r="J378" s="203">
        <v>0</v>
      </c>
      <c r="K378" s="203">
        <v>0</v>
      </c>
      <c r="L378" s="203">
        <v>0</v>
      </c>
      <c r="M378" s="208"/>
      <c r="N378" s="203">
        <v>0</v>
      </c>
      <c r="O378" s="203">
        <v>0</v>
      </c>
      <c r="P378" s="203">
        <v>0</v>
      </c>
      <c r="Q378" s="203">
        <v>0</v>
      </c>
      <c r="R378" s="203">
        <v>0</v>
      </c>
      <c r="S378" s="208"/>
      <c r="T378" s="203">
        <v>0</v>
      </c>
      <c r="U378" s="203">
        <v>0</v>
      </c>
      <c r="V378" s="203">
        <v>0</v>
      </c>
      <c r="W378" s="203">
        <v>0</v>
      </c>
      <c r="X378" s="203">
        <v>0</v>
      </c>
      <c r="Y378" s="208"/>
      <c r="Z378" s="203">
        <v>0</v>
      </c>
      <c r="AA378" s="203">
        <v>0</v>
      </c>
      <c r="AB378" s="203">
        <v>0</v>
      </c>
      <c r="AC378" s="203">
        <v>0</v>
      </c>
      <c r="AD378" s="203">
        <v>0</v>
      </c>
      <c r="AE378" s="208"/>
      <c r="AF378" s="203">
        <v>0</v>
      </c>
      <c r="AG378" s="203">
        <v>0</v>
      </c>
      <c r="AH378" s="203">
        <v>0</v>
      </c>
      <c r="AI378" s="203">
        <v>0</v>
      </c>
      <c r="AJ378" s="203">
        <v>0</v>
      </c>
      <c r="AK378" s="208"/>
      <c r="AL378" s="203">
        <v>0</v>
      </c>
      <c r="AM378" s="203">
        <v>0</v>
      </c>
      <c r="AN378" s="203">
        <v>0</v>
      </c>
      <c r="AO378" s="203">
        <v>0</v>
      </c>
      <c r="AP378" s="203">
        <v>0</v>
      </c>
      <c r="AQ378" s="208"/>
      <c r="AR378" s="203">
        <v>0</v>
      </c>
      <c r="AS378" s="203">
        <v>0</v>
      </c>
      <c r="AT378" s="203">
        <v>0</v>
      </c>
      <c r="AU378" s="203">
        <v>0</v>
      </c>
      <c r="AV378" s="203">
        <v>0</v>
      </c>
      <c r="AW378" s="208"/>
      <c r="AX378" s="203">
        <v>0</v>
      </c>
      <c r="AY378" s="203">
        <v>0</v>
      </c>
      <c r="AZ378" s="203">
        <v>0</v>
      </c>
      <c r="BA378" s="203">
        <v>0</v>
      </c>
      <c r="BB378" s="203">
        <v>0</v>
      </c>
      <c r="BC378" s="208"/>
      <c r="BD378" s="203">
        <v>0</v>
      </c>
      <c r="BE378" s="203">
        <v>0</v>
      </c>
      <c r="BF378" s="203">
        <v>0</v>
      </c>
      <c r="BG378" s="203">
        <v>0</v>
      </c>
      <c r="BH378" s="203">
        <v>0</v>
      </c>
      <c r="BI378" s="208"/>
    </row>
    <row r="379" spans="1:61" ht="12.75" customHeight="1" x14ac:dyDescent="0.2">
      <c r="A379" s="107" t="s">
        <v>106</v>
      </c>
      <c r="B379" s="203">
        <v>0</v>
      </c>
      <c r="C379" s="203">
        <v>0</v>
      </c>
      <c r="D379" s="203">
        <v>0</v>
      </c>
      <c r="E379" s="203">
        <v>0</v>
      </c>
      <c r="F379" s="203">
        <v>0</v>
      </c>
      <c r="G379" s="208"/>
      <c r="H379" s="203">
        <v>0</v>
      </c>
      <c r="I379" s="203">
        <v>0</v>
      </c>
      <c r="J379" s="203">
        <v>0</v>
      </c>
      <c r="K379" s="203">
        <v>0</v>
      </c>
      <c r="L379" s="203">
        <v>0</v>
      </c>
      <c r="M379" s="208"/>
      <c r="N379" s="203">
        <v>0</v>
      </c>
      <c r="O379" s="203">
        <v>0</v>
      </c>
      <c r="P379" s="203">
        <v>0</v>
      </c>
      <c r="Q379" s="203">
        <v>0</v>
      </c>
      <c r="R379" s="203">
        <v>0</v>
      </c>
      <c r="S379" s="208"/>
      <c r="T379" s="203">
        <v>0</v>
      </c>
      <c r="U379" s="203">
        <v>0</v>
      </c>
      <c r="V379" s="203">
        <v>0</v>
      </c>
      <c r="W379" s="203">
        <v>0</v>
      </c>
      <c r="X379" s="203">
        <v>0</v>
      </c>
      <c r="Y379" s="208"/>
      <c r="Z379" s="203">
        <v>0</v>
      </c>
      <c r="AA379" s="203">
        <v>0</v>
      </c>
      <c r="AB379" s="203">
        <v>0</v>
      </c>
      <c r="AC379" s="203">
        <v>0</v>
      </c>
      <c r="AD379" s="203">
        <v>0</v>
      </c>
      <c r="AE379" s="208"/>
      <c r="AF379" s="203">
        <v>0</v>
      </c>
      <c r="AG379" s="203">
        <v>0</v>
      </c>
      <c r="AH379" s="203">
        <v>0</v>
      </c>
      <c r="AI379" s="203">
        <v>0</v>
      </c>
      <c r="AJ379" s="203">
        <v>0</v>
      </c>
      <c r="AK379" s="208"/>
      <c r="AL379" s="203">
        <v>0</v>
      </c>
      <c r="AM379" s="203">
        <v>0</v>
      </c>
      <c r="AN379" s="203">
        <v>0</v>
      </c>
      <c r="AO379" s="203">
        <v>0</v>
      </c>
      <c r="AP379" s="203">
        <v>0</v>
      </c>
      <c r="AQ379" s="208"/>
      <c r="AR379" s="203">
        <v>0</v>
      </c>
      <c r="AS379" s="203">
        <v>0</v>
      </c>
      <c r="AT379" s="203">
        <v>0</v>
      </c>
      <c r="AU379" s="203">
        <v>0</v>
      </c>
      <c r="AV379" s="203">
        <v>0</v>
      </c>
      <c r="AW379" s="208"/>
      <c r="AX379" s="203">
        <v>0</v>
      </c>
      <c r="AY379" s="203">
        <v>0</v>
      </c>
      <c r="AZ379" s="203">
        <v>0</v>
      </c>
      <c r="BA379" s="203">
        <v>0</v>
      </c>
      <c r="BB379" s="203">
        <v>0</v>
      </c>
      <c r="BC379" s="208"/>
      <c r="BD379" s="203">
        <v>0</v>
      </c>
      <c r="BE379" s="203">
        <v>0</v>
      </c>
      <c r="BF379" s="203">
        <v>0</v>
      </c>
      <c r="BG379" s="203">
        <v>0</v>
      </c>
      <c r="BH379" s="203">
        <v>0</v>
      </c>
      <c r="BI379" s="208"/>
    </row>
    <row r="380" spans="1:61" ht="12.75" customHeight="1" x14ac:dyDescent="0.2">
      <c r="A380" s="107" t="s">
        <v>107</v>
      </c>
      <c r="B380" s="203">
        <v>0</v>
      </c>
      <c r="C380" s="203">
        <v>0</v>
      </c>
      <c r="D380" s="203">
        <v>0</v>
      </c>
      <c r="E380" s="203">
        <v>0</v>
      </c>
      <c r="F380" s="203">
        <v>0</v>
      </c>
      <c r="G380" s="208"/>
      <c r="H380" s="203">
        <v>0</v>
      </c>
      <c r="I380" s="203">
        <v>0</v>
      </c>
      <c r="J380" s="203">
        <v>0</v>
      </c>
      <c r="K380" s="203">
        <v>0</v>
      </c>
      <c r="L380" s="203">
        <v>0</v>
      </c>
      <c r="M380" s="208"/>
      <c r="N380" s="203">
        <v>0</v>
      </c>
      <c r="O380" s="203">
        <v>0</v>
      </c>
      <c r="P380" s="203">
        <v>0</v>
      </c>
      <c r="Q380" s="203">
        <v>0</v>
      </c>
      <c r="R380" s="203">
        <v>0</v>
      </c>
      <c r="S380" s="208"/>
      <c r="T380" s="203">
        <v>0</v>
      </c>
      <c r="U380" s="203">
        <v>0</v>
      </c>
      <c r="V380" s="203">
        <v>0</v>
      </c>
      <c r="W380" s="203">
        <v>0</v>
      </c>
      <c r="X380" s="203">
        <v>0</v>
      </c>
      <c r="Y380" s="208"/>
      <c r="Z380" s="203">
        <v>0</v>
      </c>
      <c r="AA380" s="203">
        <v>0</v>
      </c>
      <c r="AB380" s="203">
        <v>0</v>
      </c>
      <c r="AC380" s="203">
        <v>0</v>
      </c>
      <c r="AD380" s="203">
        <v>0</v>
      </c>
      <c r="AE380" s="208"/>
      <c r="AF380" s="203">
        <v>0</v>
      </c>
      <c r="AG380" s="203">
        <v>0</v>
      </c>
      <c r="AH380" s="203">
        <v>0</v>
      </c>
      <c r="AI380" s="203">
        <v>0</v>
      </c>
      <c r="AJ380" s="203">
        <v>0</v>
      </c>
      <c r="AK380" s="208"/>
      <c r="AL380" s="203">
        <v>0</v>
      </c>
      <c r="AM380" s="203">
        <v>0</v>
      </c>
      <c r="AN380" s="203">
        <v>0</v>
      </c>
      <c r="AO380" s="203">
        <v>0</v>
      </c>
      <c r="AP380" s="203">
        <v>0</v>
      </c>
      <c r="AQ380" s="208"/>
      <c r="AR380" s="203">
        <v>0</v>
      </c>
      <c r="AS380" s="203">
        <v>0</v>
      </c>
      <c r="AT380" s="203">
        <v>0</v>
      </c>
      <c r="AU380" s="203">
        <v>0</v>
      </c>
      <c r="AV380" s="203">
        <v>0</v>
      </c>
      <c r="AW380" s="208"/>
      <c r="AX380" s="203">
        <v>0</v>
      </c>
      <c r="AY380" s="203">
        <v>0</v>
      </c>
      <c r="AZ380" s="203">
        <v>0</v>
      </c>
      <c r="BA380" s="203">
        <v>0</v>
      </c>
      <c r="BB380" s="203">
        <v>0</v>
      </c>
      <c r="BC380" s="208"/>
      <c r="BD380" s="203">
        <v>0</v>
      </c>
      <c r="BE380" s="203">
        <v>0</v>
      </c>
      <c r="BF380" s="203">
        <v>0</v>
      </c>
      <c r="BG380" s="203">
        <v>0</v>
      </c>
      <c r="BH380" s="203">
        <v>0</v>
      </c>
      <c r="BI380" s="208"/>
    </row>
    <row r="381" spans="1:61" ht="12.75" customHeight="1" x14ac:dyDescent="0.2">
      <c r="A381" s="107" t="s">
        <v>108</v>
      </c>
      <c r="B381" s="203">
        <v>0</v>
      </c>
      <c r="C381" s="203">
        <v>0</v>
      </c>
      <c r="D381" s="203">
        <v>0</v>
      </c>
      <c r="E381" s="203">
        <v>0</v>
      </c>
      <c r="F381" s="203">
        <v>0</v>
      </c>
      <c r="G381" s="208"/>
      <c r="H381" s="203">
        <v>0</v>
      </c>
      <c r="I381" s="203">
        <v>0</v>
      </c>
      <c r="J381" s="203">
        <v>0</v>
      </c>
      <c r="K381" s="203">
        <v>0</v>
      </c>
      <c r="L381" s="203">
        <v>0</v>
      </c>
      <c r="M381" s="208"/>
      <c r="N381" s="203">
        <v>0</v>
      </c>
      <c r="O381" s="203">
        <v>0</v>
      </c>
      <c r="P381" s="203">
        <v>0</v>
      </c>
      <c r="Q381" s="203">
        <v>0</v>
      </c>
      <c r="R381" s="203">
        <v>0</v>
      </c>
      <c r="S381" s="208"/>
      <c r="T381" s="203">
        <v>0</v>
      </c>
      <c r="U381" s="203">
        <v>0</v>
      </c>
      <c r="V381" s="203">
        <v>0</v>
      </c>
      <c r="W381" s="203">
        <v>0</v>
      </c>
      <c r="X381" s="203">
        <v>0</v>
      </c>
      <c r="Y381" s="208"/>
      <c r="Z381" s="203">
        <v>0</v>
      </c>
      <c r="AA381" s="203">
        <v>0</v>
      </c>
      <c r="AB381" s="203">
        <v>0</v>
      </c>
      <c r="AC381" s="203">
        <v>0</v>
      </c>
      <c r="AD381" s="203">
        <v>0</v>
      </c>
      <c r="AE381" s="208"/>
      <c r="AF381" s="203">
        <v>0</v>
      </c>
      <c r="AG381" s="203">
        <v>0</v>
      </c>
      <c r="AH381" s="203">
        <v>0</v>
      </c>
      <c r="AI381" s="203">
        <v>0</v>
      </c>
      <c r="AJ381" s="203">
        <v>0</v>
      </c>
      <c r="AK381" s="208"/>
      <c r="AL381" s="203">
        <v>0</v>
      </c>
      <c r="AM381" s="203">
        <v>0</v>
      </c>
      <c r="AN381" s="203">
        <v>0</v>
      </c>
      <c r="AO381" s="203">
        <v>0</v>
      </c>
      <c r="AP381" s="203">
        <v>0</v>
      </c>
      <c r="AQ381" s="208"/>
      <c r="AR381" s="203">
        <v>0</v>
      </c>
      <c r="AS381" s="203">
        <v>0</v>
      </c>
      <c r="AT381" s="203">
        <v>0</v>
      </c>
      <c r="AU381" s="203">
        <v>0</v>
      </c>
      <c r="AV381" s="203">
        <v>0</v>
      </c>
      <c r="AW381" s="208"/>
      <c r="AX381" s="203">
        <v>0</v>
      </c>
      <c r="AY381" s="203">
        <v>0</v>
      </c>
      <c r="AZ381" s="203">
        <v>0</v>
      </c>
      <c r="BA381" s="203">
        <v>0</v>
      </c>
      <c r="BB381" s="203">
        <v>0</v>
      </c>
      <c r="BC381" s="208"/>
      <c r="BD381" s="203">
        <v>0</v>
      </c>
      <c r="BE381" s="203">
        <v>0</v>
      </c>
      <c r="BF381" s="203">
        <v>0</v>
      </c>
      <c r="BG381" s="203">
        <v>0</v>
      </c>
      <c r="BH381" s="203">
        <v>0</v>
      </c>
      <c r="BI381" s="208"/>
    </row>
    <row r="382" spans="1:61" ht="12.75" customHeight="1" x14ac:dyDescent="0.2">
      <c r="A382" s="107" t="s">
        <v>109</v>
      </c>
      <c r="B382" s="203">
        <v>0</v>
      </c>
      <c r="C382" s="203">
        <v>0</v>
      </c>
      <c r="D382" s="203">
        <v>0</v>
      </c>
      <c r="E382" s="203">
        <v>0</v>
      </c>
      <c r="F382" s="203">
        <v>0</v>
      </c>
      <c r="G382" s="208"/>
      <c r="H382" s="203">
        <v>0</v>
      </c>
      <c r="I382" s="203">
        <v>0</v>
      </c>
      <c r="J382" s="203">
        <v>0</v>
      </c>
      <c r="K382" s="203">
        <v>0</v>
      </c>
      <c r="L382" s="203">
        <v>0</v>
      </c>
      <c r="M382" s="208"/>
      <c r="N382" s="203">
        <v>0</v>
      </c>
      <c r="O382" s="203">
        <v>0</v>
      </c>
      <c r="P382" s="203">
        <v>0</v>
      </c>
      <c r="Q382" s="203">
        <v>0</v>
      </c>
      <c r="R382" s="203">
        <v>0</v>
      </c>
      <c r="S382" s="208"/>
      <c r="T382" s="203">
        <v>0</v>
      </c>
      <c r="U382" s="203">
        <v>0</v>
      </c>
      <c r="V382" s="203">
        <v>0</v>
      </c>
      <c r="W382" s="203">
        <v>0</v>
      </c>
      <c r="X382" s="203">
        <v>0</v>
      </c>
      <c r="Y382" s="208"/>
      <c r="Z382" s="203">
        <v>0</v>
      </c>
      <c r="AA382" s="203">
        <v>0</v>
      </c>
      <c r="AB382" s="203">
        <v>0</v>
      </c>
      <c r="AC382" s="203">
        <v>0</v>
      </c>
      <c r="AD382" s="203">
        <v>0</v>
      </c>
      <c r="AE382" s="208"/>
      <c r="AF382" s="203">
        <v>0</v>
      </c>
      <c r="AG382" s="203">
        <v>0</v>
      </c>
      <c r="AH382" s="203">
        <v>0</v>
      </c>
      <c r="AI382" s="203">
        <v>0</v>
      </c>
      <c r="AJ382" s="203">
        <v>0</v>
      </c>
      <c r="AK382" s="208"/>
      <c r="AL382" s="203">
        <v>0</v>
      </c>
      <c r="AM382" s="203">
        <v>0</v>
      </c>
      <c r="AN382" s="203">
        <v>0</v>
      </c>
      <c r="AO382" s="203">
        <v>0</v>
      </c>
      <c r="AP382" s="203">
        <v>0</v>
      </c>
      <c r="AQ382" s="208"/>
      <c r="AR382" s="203">
        <v>0</v>
      </c>
      <c r="AS382" s="203">
        <v>0</v>
      </c>
      <c r="AT382" s="203">
        <v>0</v>
      </c>
      <c r="AU382" s="203">
        <v>0</v>
      </c>
      <c r="AV382" s="203">
        <v>0</v>
      </c>
      <c r="AW382" s="208"/>
      <c r="AX382" s="203">
        <v>0</v>
      </c>
      <c r="AY382" s="203">
        <v>0</v>
      </c>
      <c r="AZ382" s="203">
        <v>0</v>
      </c>
      <c r="BA382" s="203">
        <v>0</v>
      </c>
      <c r="BB382" s="203">
        <v>0</v>
      </c>
      <c r="BC382" s="208"/>
      <c r="BD382" s="203">
        <v>0</v>
      </c>
      <c r="BE382" s="203">
        <v>0</v>
      </c>
      <c r="BF382" s="203">
        <v>0</v>
      </c>
      <c r="BG382" s="203">
        <v>0</v>
      </c>
      <c r="BH382" s="203">
        <v>0</v>
      </c>
      <c r="BI382" s="208"/>
    </row>
    <row r="383" spans="1:61" ht="12.75" customHeight="1" x14ac:dyDescent="0.2">
      <c r="A383" s="107" t="s">
        <v>110</v>
      </c>
      <c r="B383" s="203">
        <v>0</v>
      </c>
      <c r="C383" s="203">
        <v>0</v>
      </c>
      <c r="D383" s="203">
        <v>0</v>
      </c>
      <c r="E383" s="203">
        <v>0</v>
      </c>
      <c r="F383" s="203">
        <v>0</v>
      </c>
      <c r="G383" s="208"/>
      <c r="H383" s="203">
        <v>0</v>
      </c>
      <c r="I383" s="203">
        <v>0</v>
      </c>
      <c r="J383" s="203">
        <v>0</v>
      </c>
      <c r="K383" s="203">
        <v>0</v>
      </c>
      <c r="L383" s="203">
        <v>0</v>
      </c>
      <c r="M383" s="208"/>
      <c r="N383" s="203">
        <v>0</v>
      </c>
      <c r="O383" s="203">
        <v>0</v>
      </c>
      <c r="P383" s="203">
        <v>0</v>
      </c>
      <c r="Q383" s="203">
        <v>0</v>
      </c>
      <c r="R383" s="203">
        <v>0</v>
      </c>
      <c r="S383" s="208"/>
      <c r="T383" s="203">
        <v>0</v>
      </c>
      <c r="U383" s="203">
        <v>0</v>
      </c>
      <c r="V383" s="203">
        <v>0</v>
      </c>
      <c r="W383" s="203">
        <v>0</v>
      </c>
      <c r="X383" s="203">
        <v>0</v>
      </c>
      <c r="Y383" s="208"/>
      <c r="Z383" s="203">
        <v>0</v>
      </c>
      <c r="AA383" s="203">
        <v>0</v>
      </c>
      <c r="AB383" s="203">
        <v>0</v>
      </c>
      <c r="AC383" s="203">
        <v>0</v>
      </c>
      <c r="AD383" s="203">
        <v>0</v>
      </c>
      <c r="AE383" s="208"/>
      <c r="AF383" s="203">
        <v>0</v>
      </c>
      <c r="AG383" s="203">
        <v>0</v>
      </c>
      <c r="AH383" s="203">
        <v>0</v>
      </c>
      <c r="AI383" s="203">
        <v>0</v>
      </c>
      <c r="AJ383" s="203">
        <v>0</v>
      </c>
      <c r="AK383" s="208"/>
      <c r="AL383" s="203">
        <v>0</v>
      </c>
      <c r="AM383" s="203">
        <v>0</v>
      </c>
      <c r="AN383" s="203">
        <v>0</v>
      </c>
      <c r="AO383" s="203">
        <v>0</v>
      </c>
      <c r="AP383" s="203">
        <v>0</v>
      </c>
      <c r="AQ383" s="208"/>
      <c r="AR383" s="203">
        <v>0</v>
      </c>
      <c r="AS383" s="203">
        <v>0</v>
      </c>
      <c r="AT383" s="203">
        <v>0</v>
      </c>
      <c r="AU383" s="203">
        <v>0</v>
      </c>
      <c r="AV383" s="203">
        <v>0</v>
      </c>
      <c r="AW383" s="208"/>
      <c r="AX383" s="203">
        <v>0</v>
      </c>
      <c r="AY383" s="203">
        <v>0</v>
      </c>
      <c r="AZ383" s="203">
        <v>0</v>
      </c>
      <c r="BA383" s="203">
        <v>0</v>
      </c>
      <c r="BB383" s="203">
        <v>0</v>
      </c>
      <c r="BC383" s="208"/>
      <c r="BD383" s="203">
        <v>0</v>
      </c>
      <c r="BE383" s="203">
        <v>0</v>
      </c>
      <c r="BF383" s="203">
        <v>0</v>
      </c>
      <c r="BG383" s="203">
        <v>0</v>
      </c>
      <c r="BH383" s="203">
        <v>0</v>
      </c>
      <c r="BI383" s="208"/>
    </row>
    <row r="384" spans="1:61" ht="12.75" customHeight="1" x14ac:dyDescent="0.2">
      <c r="A384" s="107" t="s">
        <v>111</v>
      </c>
      <c r="B384" s="203">
        <v>0</v>
      </c>
      <c r="C384" s="203">
        <v>0</v>
      </c>
      <c r="D384" s="203">
        <v>0</v>
      </c>
      <c r="E384" s="203">
        <v>0</v>
      </c>
      <c r="F384" s="203">
        <v>0</v>
      </c>
      <c r="G384" s="208"/>
      <c r="H384" s="203">
        <v>0</v>
      </c>
      <c r="I384" s="203">
        <v>0</v>
      </c>
      <c r="J384" s="203">
        <v>0</v>
      </c>
      <c r="K384" s="203">
        <v>0</v>
      </c>
      <c r="L384" s="203">
        <v>0</v>
      </c>
      <c r="M384" s="208"/>
      <c r="N384" s="203">
        <v>0</v>
      </c>
      <c r="O384" s="203">
        <v>0</v>
      </c>
      <c r="P384" s="203">
        <v>0</v>
      </c>
      <c r="Q384" s="203">
        <v>0</v>
      </c>
      <c r="R384" s="203">
        <v>0</v>
      </c>
      <c r="S384" s="208"/>
      <c r="T384" s="203">
        <v>0</v>
      </c>
      <c r="U384" s="203">
        <v>0</v>
      </c>
      <c r="V384" s="203">
        <v>0</v>
      </c>
      <c r="W384" s="203">
        <v>0</v>
      </c>
      <c r="X384" s="203">
        <v>0</v>
      </c>
      <c r="Y384" s="208"/>
      <c r="Z384" s="203">
        <v>0</v>
      </c>
      <c r="AA384" s="203">
        <v>0</v>
      </c>
      <c r="AB384" s="203">
        <v>0</v>
      </c>
      <c r="AC384" s="203">
        <v>0</v>
      </c>
      <c r="AD384" s="203">
        <v>0</v>
      </c>
      <c r="AE384" s="208"/>
      <c r="AF384" s="203">
        <v>0</v>
      </c>
      <c r="AG384" s="203">
        <v>0</v>
      </c>
      <c r="AH384" s="203">
        <v>0</v>
      </c>
      <c r="AI384" s="203">
        <v>0</v>
      </c>
      <c r="AJ384" s="203">
        <v>0</v>
      </c>
      <c r="AK384" s="208"/>
      <c r="AL384" s="203">
        <v>0</v>
      </c>
      <c r="AM384" s="203">
        <v>0</v>
      </c>
      <c r="AN384" s="203">
        <v>0</v>
      </c>
      <c r="AO384" s="203">
        <v>0</v>
      </c>
      <c r="AP384" s="203">
        <v>0</v>
      </c>
      <c r="AQ384" s="208"/>
      <c r="AR384" s="203">
        <v>0</v>
      </c>
      <c r="AS384" s="203">
        <v>0</v>
      </c>
      <c r="AT384" s="203">
        <v>0</v>
      </c>
      <c r="AU384" s="203">
        <v>0</v>
      </c>
      <c r="AV384" s="203">
        <v>0</v>
      </c>
      <c r="AW384" s="208"/>
      <c r="AX384" s="203">
        <v>0</v>
      </c>
      <c r="AY384" s="203">
        <v>0</v>
      </c>
      <c r="AZ384" s="203">
        <v>0</v>
      </c>
      <c r="BA384" s="203">
        <v>0</v>
      </c>
      <c r="BB384" s="203">
        <v>0</v>
      </c>
      <c r="BC384" s="208"/>
      <c r="BD384" s="203">
        <v>0</v>
      </c>
      <c r="BE384" s="203">
        <v>0</v>
      </c>
      <c r="BF384" s="203">
        <v>0</v>
      </c>
      <c r="BG384" s="203">
        <v>0</v>
      </c>
      <c r="BH384" s="203">
        <v>0</v>
      </c>
      <c r="BI384" s="208"/>
    </row>
    <row r="385" spans="1:61" ht="12.75" customHeight="1" x14ac:dyDescent="0.2">
      <c r="A385" s="107" t="s">
        <v>132</v>
      </c>
      <c r="B385" s="203">
        <v>0</v>
      </c>
      <c r="C385" s="203">
        <v>0</v>
      </c>
      <c r="D385" s="203">
        <v>0</v>
      </c>
      <c r="E385" s="203">
        <v>0</v>
      </c>
      <c r="F385" s="203">
        <v>0</v>
      </c>
      <c r="G385" s="208"/>
      <c r="H385" s="203">
        <v>0</v>
      </c>
      <c r="I385" s="203">
        <v>0</v>
      </c>
      <c r="J385" s="203">
        <v>0</v>
      </c>
      <c r="K385" s="203">
        <v>0</v>
      </c>
      <c r="L385" s="203">
        <v>0</v>
      </c>
      <c r="M385" s="208"/>
      <c r="N385" s="203">
        <v>0</v>
      </c>
      <c r="O385" s="203">
        <v>0</v>
      </c>
      <c r="P385" s="203">
        <v>0</v>
      </c>
      <c r="Q385" s="203">
        <v>0</v>
      </c>
      <c r="R385" s="203">
        <v>0</v>
      </c>
      <c r="S385" s="208"/>
      <c r="T385" s="203">
        <v>0</v>
      </c>
      <c r="U385" s="203">
        <v>0</v>
      </c>
      <c r="V385" s="203">
        <v>0</v>
      </c>
      <c r="W385" s="203">
        <v>0</v>
      </c>
      <c r="X385" s="203">
        <v>0</v>
      </c>
      <c r="Y385" s="208"/>
      <c r="Z385" s="203">
        <v>0</v>
      </c>
      <c r="AA385" s="203">
        <v>0</v>
      </c>
      <c r="AB385" s="203">
        <v>0</v>
      </c>
      <c r="AC385" s="203">
        <v>0</v>
      </c>
      <c r="AD385" s="203">
        <v>0</v>
      </c>
      <c r="AE385" s="208"/>
      <c r="AF385" s="203">
        <v>0</v>
      </c>
      <c r="AG385" s="203">
        <v>0</v>
      </c>
      <c r="AH385" s="203">
        <v>0</v>
      </c>
      <c r="AI385" s="203">
        <v>0</v>
      </c>
      <c r="AJ385" s="203">
        <v>0</v>
      </c>
      <c r="AK385" s="208"/>
      <c r="AL385" s="203">
        <v>0</v>
      </c>
      <c r="AM385" s="203">
        <v>0</v>
      </c>
      <c r="AN385" s="203">
        <v>0</v>
      </c>
      <c r="AO385" s="203">
        <v>0</v>
      </c>
      <c r="AP385" s="203">
        <v>0</v>
      </c>
      <c r="AQ385" s="208"/>
      <c r="AR385" s="203">
        <v>0</v>
      </c>
      <c r="AS385" s="203">
        <v>0</v>
      </c>
      <c r="AT385" s="203">
        <v>0</v>
      </c>
      <c r="AU385" s="203">
        <v>0</v>
      </c>
      <c r="AV385" s="203">
        <v>0</v>
      </c>
      <c r="AW385" s="208"/>
      <c r="AX385" s="203">
        <v>0</v>
      </c>
      <c r="AY385" s="203">
        <v>0</v>
      </c>
      <c r="AZ385" s="203">
        <v>0</v>
      </c>
      <c r="BA385" s="203">
        <v>0</v>
      </c>
      <c r="BB385" s="203">
        <v>0</v>
      </c>
      <c r="BC385" s="208"/>
      <c r="BD385" s="203">
        <v>0</v>
      </c>
      <c r="BE385" s="203">
        <v>0</v>
      </c>
      <c r="BF385" s="203">
        <v>0</v>
      </c>
      <c r="BG385" s="203">
        <v>0</v>
      </c>
      <c r="BH385" s="203">
        <v>0</v>
      </c>
      <c r="BI385" s="208"/>
    </row>
    <row r="386" spans="1:61" ht="37.5" customHeight="1" x14ac:dyDescent="0.2">
      <c r="A386" s="129" t="s">
        <v>385</v>
      </c>
      <c r="B386" s="563" t="str">
        <f>B3</f>
        <v>HWR DUPIC (ORNL)</v>
      </c>
      <c r="C386" s="563">
        <f t="shared" ref="C386:BH386" si="0">C3</f>
        <v>0</v>
      </c>
      <c r="D386" s="563">
        <f t="shared" si="0"/>
        <v>0</v>
      </c>
      <c r="E386" s="563">
        <f t="shared" si="0"/>
        <v>0</v>
      </c>
      <c r="F386" s="563">
        <f t="shared" si="0"/>
        <v>0</v>
      </c>
      <c r="G386" s="208"/>
      <c r="H386" s="563">
        <f t="shared" si="0"/>
        <v>0</v>
      </c>
      <c r="I386" s="563">
        <f t="shared" si="0"/>
        <v>0</v>
      </c>
      <c r="J386" s="563">
        <f t="shared" si="0"/>
        <v>0</v>
      </c>
      <c r="K386" s="563">
        <f t="shared" si="0"/>
        <v>0</v>
      </c>
      <c r="L386" s="563">
        <f t="shared" si="0"/>
        <v>0</v>
      </c>
      <c r="M386" s="208"/>
      <c r="N386" s="563">
        <f t="shared" si="0"/>
        <v>0</v>
      </c>
      <c r="O386" s="563">
        <f t="shared" si="0"/>
        <v>0</v>
      </c>
      <c r="P386" s="563">
        <f t="shared" si="0"/>
        <v>0</v>
      </c>
      <c r="Q386" s="563">
        <f t="shared" si="0"/>
        <v>0</v>
      </c>
      <c r="R386" s="563">
        <f t="shared" si="0"/>
        <v>0</v>
      </c>
      <c r="S386" s="208"/>
      <c r="T386" s="563">
        <f t="shared" si="0"/>
        <v>0</v>
      </c>
      <c r="U386" s="563">
        <f t="shared" si="0"/>
        <v>0</v>
      </c>
      <c r="V386" s="563">
        <f t="shared" si="0"/>
        <v>0</v>
      </c>
      <c r="W386" s="563">
        <f t="shared" si="0"/>
        <v>0</v>
      </c>
      <c r="X386" s="563">
        <f t="shared" si="0"/>
        <v>0</v>
      </c>
      <c r="Y386" s="208"/>
      <c r="Z386" s="563">
        <f t="shared" si="0"/>
        <v>0</v>
      </c>
      <c r="AA386" s="563">
        <f t="shared" si="0"/>
        <v>0</v>
      </c>
      <c r="AB386" s="563">
        <f t="shared" si="0"/>
        <v>0</v>
      </c>
      <c r="AC386" s="563">
        <f t="shared" si="0"/>
        <v>0</v>
      </c>
      <c r="AD386" s="563">
        <f t="shared" si="0"/>
        <v>0</v>
      </c>
      <c r="AE386" s="208"/>
      <c r="AF386" s="563">
        <f t="shared" si="0"/>
        <v>0</v>
      </c>
      <c r="AG386" s="563">
        <f t="shared" si="0"/>
        <v>0</v>
      </c>
      <c r="AH386" s="563">
        <f t="shared" si="0"/>
        <v>0</v>
      </c>
      <c r="AI386" s="563">
        <f t="shared" si="0"/>
        <v>0</v>
      </c>
      <c r="AJ386" s="563">
        <f t="shared" si="0"/>
        <v>0</v>
      </c>
      <c r="AK386" s="208"/>
      <c r="AL386" s="563">
        <f t="shared" si="0"/>
        <v>0</v>
      </c>
      <c r="AM386" s="563">
        <f t="shared" si="0"/>
        <v>0</v>
      </c>
      <c r="AN386" s="563">
        <f t="shared" si="0"/>
        <v>0</v>
      </c>
      <c r="AO386" s="563">
        <f t="shared" si="0"/>
        <v>0</v>
      </c>
      <c r="AP386" s="563">
        <f t="shared" si="0"/>
        <v>0</v>
      </c>
      <c r="AQ386" s="208"/>
      <c r="AR386" s="563">
        <f t="shared" si="0"/>
        <v>0</v>
      </c>
      <c r="AS386" s="563">
        <f t="shared" si="0"/>
        <v>0</v>
      </c>
      <c r="AT386" s="563">
        <f t="shared" si="0"/>
        <v>0</v>
      </c>
      <c r="AU386" s="563">
        <f t="shared" si="0"/>
        <v>0</v>
      </c>
      <c r="AV386" s="563">
        <f t="shared" si="0"/>
        <v>0</v>
      </c>
      <c r="AW386" s="208"/>
      <c r="AX386" s="563">
        <f t="shared" si="0"/>
        <v>0</v>
      </c>
      <c r="AY386" s="563">
        <f t="shared" si="0"/>
        <v>0</v>
      </c>
      <c r="AZ386" s="563">
        <f t="shared" si="0"/>
        <v>0</v>
      </c>
      <c r="BA386" s="563">
        <f t="shared" si="0"/>
        <v>0</v>
      </c>
      <c r="BB386" s="563">
        <f t="shared" si="0"/>
        <v>0</v>
      </c>
      <c r="BC386" s="208"/>
      <c r="BD386" s="563">
        <f t="shared" si="0"/>
        <v>0</v>
      </c>
      <c r="BE386" s="563">
        <f t="shared" si="0"/>
        <v>0</v>
      </c>
      <c r="BF386" s="563">
        <f t="shared" si="0"/>
        <v>0</v>
      </c>
      <c r="BG386" s="563">
        <f t="shared" si="0"/>
        <v>0</v>
      </c>
      <c r="BH386" s="563">
        <f t="shared" si="0"/>
        <v>0</v>
      </c>
      <c r="BI386" s="208"/>
    </row>
    <row r="387" spans="1:61" ht="12.75" customHeight="1" x14ac:dyDescent="0.2">
      <c r="A387" s="562" t="s">
        <v>365</v>
      </c>
      <c r="B387" s="570">
        <v>0</v>
      </c>
      <c r="C387" s="566">
        <v>0</v>
      </c>
      <c r="D387" s="566">
        <v>0</v>
      </c>
      <c r="E387" s="566">
        <v>0</v>
      </c>
      <c r="F387" s="566">
        <v>0</v>
      </c>
      <c r="G387" s="208"/>
      <c r="H387" s="566">
        <v>0</v>
      </c>
      <c r="I387" s="566">
        <v>0</v>
      </c>
      <c r="J387" s="566">
        <v>0</v>
      </c>
      <c r="K387" s="566">
        <v>0</v>
      </c>
      <c r="L387" s="566">
        <v>0</v>
      </c>
      <c r="M387" s="208"/>
      <c r="N387" s="566">
        <v>0</v>
      </c>
      <c r="O387" s="566">
        <v>0</v>
      </c>
      <c r="P387" s="566">
        <v>0</v>
      </c>
      <c r="Q387" s="566">
        <v>0</v>
      </c>
      <c r="R387" s="566">
        <v>0</v>
      </c>
      <c r="S387" s="208"/>
      <c r="T387" s="566">
        <v>0</v>
      </c>
      <c r="U387" s="566">
        <v>0</v>
      </c>
      <c r="V387" s="566">
        <v>0</v>
      </c>
      <c r="W387" s="566">
        <v>0</v>
      </c>
      <c r="X387" s="566">
        <v>0</v>
      </c>
      <c r="Y387" s="208"/>
      <c r="Z387" s="566">
        <v>0</v>
      </c>
      <c r="AA387" s="566">
        <v>0</v>
      </c>
      <c r="AB387" s="566">
        <v>0</v>
      </c>
      <c r="AC387" s="566">
        <v>0</v>
      </c>
      <c r="AD387" s="566">
        <v>0</v>
      </c>
      <c r="AE387" s="208"/>
      <c r="AF387" s="566">
        <v>0</v>
      </c>
      <c r="AG387" s="566">
        <v>0</v>
      </c>
      <c r="AH387" s="566">
        <v>0</v>
      </c>
      <c r="AI387" s="566">
        <v>0</v>
      </c>
      <c r="AJ387" s="566">
        <v>0</v>
      </c>
      <c r="AK387" s="208"/>
      <c r="AL387" s="566">
        <v>0</v>
      </c>
      <c r="AM387" s="566">
        <v>0</v>
      </c>
      <c r="AN387" s="566">
        <v>0</v>
      </c>
      <c r="AO387" s="566">
        <v>0</v>
      </c>
      <c r="AP387" s="566">
        <v>0</v>
      </c>
      <c r="AQ387" s="208"/>
      <c r="AR387" s="566">
        <v>0</v>
      </c>
      <c r="AS387" s="566">
        <v>0</v>
      </c>
      <c r="AT387" s="566">
        <v>0</v>
      </c>
      <c r="AU387" s="566">
        <v>0</v>
      </c>
      <c r="AV387" s="566">
        <v>0</v>
      </c>
      <c r="AW387" s="208"/>
      <c r="AX387" s="566">
        <v>0</v>
      </c>
      <c r="AY387" s="566">
        <v>0</v>
      </c>
      <c r="AZ387" s="566">
        <v>0</v>
      </c>
      <c r="BA387" s="566">
        <v>0</v>
      </c>
      <c r="BB387" s="566">
        <v>0</v>
      </c>
      <c r="BC387" s="208"/>
      <c r="BD387" s="566">
        <v>0</v>
      </c>
      <c r="BE387" s="566">
        <v>0</v>
      </c>
      <c r="BF387" s="566">
        <v>0</v>
      </c>
      <c r="BG387" s="566">
        <v>0</v>
      </c>
      <c r="BH387" s="566">
        <v>0</v>
      </c>
      <c r="BI387" s="208"/>
    </row>
    <row r="388" spans="1:61" ht="12.75" customHeight="1" x14ac:dyDescent="0.2">
      <c r="A388" s="562" t="s">
        <v>366</v>
      </c>
      <c r="B388" s="570">
        <v>0</v>
      </c>
      <c r="C388" s="566">
        <v>0</v>
      </c>
      <c r="D388" s="566">
        <v>0</v>
      </c>
      <c r="E388" s="566">
        <v>0</v>
      </c>
      <c r="F388" s="566">
        <v>0</v>
      </c>
      <c r="G388" s="208"/>
      <c r="H388" s="566">
        <v>0</v>
      </c>
      <c r="I388" s="566">
        <v>0</v>
      </c>
      <c r="J388" s="566">
        <v>0</v>
      </c>
      <c r="K388" s="566">
        <v>0</v>
      </c>
      <c r="L388" s="566">
        <v>0</v>
      </c>
      <c r="M388" s="208"/>
      <c r="N388" s="566">
        <v>0</v>
      </c>
      <c r="O388" s="566">
        <v>0</v>
      </c>
      <c r="P388" s="566">
        <v>0</v>
      </c>
      <c r="Q388" s="566">
        <v>0</v>
      </c>
      <c r="R388" s="566">
        <v>0</v>
      </c>
      <c r="S388" s="208"/>
      <c r="T388" s="566">
        <v>0</v>
      </c>
      <c r="U388" s="566">
        <v>0</v>
      </c>
      <c r="V388" s="566">
        <v>0</v>
      </c>
      <c r="W388" s="566">
        <v>0</v>
      </c>
      <c r="X388" s="566">
        <v>0</v>
      </c>
      <c r="Y388" s="208"/>
      <c r="Z388" s="566">
        <v>0</v>
      </c>
      <c r="AA388" s="566">
        <v>0</v>
      </c>
      <c r="AB388" s="566">
        <v>0</v>
      </c>
      <c r="AC388" s="566">
        <v>0</v>
      </c>
      <c r="AD388" s="566">
        <v>0</v>
      </c>
      <c r="AE388" s="208"/>
      <c r="AF388" s="566">
        <v>0</v>
      </c>
      <c r="AG388" s="566">
        <v>0</v>
      </c>
      <c r="AH388" s="566">
        <v>0</v>
      </c>
      <c r="AI388" s="566">
        <v>0</v>
      </c>
      <c r="AJ388" s="566">
        <v>0</v>
      </c>
      <c r="AK388" s="208"/>
      <c r="AL388" s="566">
        <v>0</v>
      </c>
      <c r="AM388" s="566">
        <v>0</v>
      </c>
      <c r="AN388" s="566">
        <v>0</v>
      </c>
      <c r="AO388" s="566">
        <v>0</v>
      </c>
      <c r="AP388" s="566">
        <v>0</v>
      </c>
      <c r="AQ388" s="208"/>
      <c r="AR388" s="566">
        <v>0</v>
      </c>
      <c r="AS388" s="566">
        <v>0</v>
      </c>
      <c r="AT388" s="566">
        <v>0</v>
      </c>
      <c r="AU388" s="566">
        <v>0</v>
      </c>
      <c r="AV388" s="566">
        <v>0</v>
      </c>
      <c r="AW388" s="208"/>
      <c r="AX388" s="566">
        <v>0</v>
      </c>
      <c r="AY388" s="566">
        <v>0</v>
      </c>
      <c r="AZ388" s="566">
        <v>0</v>
      </c>
      <c r="BA388" s="566">
        <v>0</v>
      </c>
      <c r="BB388" s="566">
        <v>0</v>
      </c>
      <c r="BC388" s="208"/>
      <c r="BD388" s="566">
        <v>0</v>
      </c>
      <c r="BE388" s="566">
        <v>0</v>
      </c>
      <c r="BF388" s="566">
        <v>0</v>
      </c>
      <c r="BG388" s="566">
        <v>0</v>
      </c>
      <c r="BH388" s="566">
        <v>0</v>
      </c>
      <c r="BI388" s="208"/>
    </row>
    <row r="389" spans="1:61" ht="12.75" customHeight="1" x14ac:dyDescent="0.2">
      <c r="A389" s="562" t="s">
        <v>367</v>
      </c>
      <c r="B389" s="570">
        <v>0</v>
      </c>
      <c r="C389" s="566">
        <v>0</v>
      </c>
      <c r="D389" s="566">
        <v>0</v>
      </c>
      <c r="E389" s="566">
        <v>0</v>
      </c>
      <c r="F389" s="566">
        <v>0</v>
      </c>
      <c r="G389" s="208"/>
      <c r="H389" s="566">
        <v>0</v>
      </c>
      <c r="I389" s="566">
        <v>0</v>
      </c>
      <c r="J389" s="566">
        <v>0</v>
      </c>
      <c r="K389" s="566">
        <v>0</v>
      </c>
      <c r="L389" s="566">
        <v>0</v>
      </c>
      <c r="M389" s="208"/>
      <c r="N389" s="566">
        <v>0</v>
      </c>
      <c r="O389" s="566">
        <v>0</v>
      </c>
      <c r="P389" s="566">
        <v>0</v>
      </c>
      <c r="Q389" s="566">
        <v>0</v>
      </c>
      <c r="R389" s="566">
        <v>0</v>
      </c>
      <c r="S389" s="208"/>
      <c r="T389" s="566">
        <v>0</v>
      </c>
      <c r="U389" s="566">
        <v>0</v>
      </c>
      <c r="V389" s="566">
        <v>0</v>
      </c>
      <c r="W389" s="566">
        <v>0</v>
      </c>
      <c r="X389" s="566">
        <v>0</v>
      </c>
      <c r="Y389" s="208"/>
      <c r="Z389" s="566">
        <v>0</v>
      </c>
      <c r="AA389" s="566">
        <v>0</v>
      </c>
      <c r="AB389" s="566">
        <v>0</v>
      </c>
      <c r="AC389" s="566">
        <v>0</v>
      </c>
      <c r="AD389" s="566">
        <v>0</v>
      </c>
      <c r="AE389" s="208"/>
      <c r="AF389" s="566">
        <v>0</v>
      </c>
      <c r="AG389" s="566">
        <v>0</v>
      </c>
      <c r="AH389" s="566">
        <v>0</v>
      </c>
      <c r="AI389" s="566">
        <v>0</v>
      </c>
      <c r="AJ389" s="566">
        <v>0</v>
      </c>
      <c r="AK389" s="208"/>
      <c r="AL389" s="566">
        <v>0</v>
      </c>
      <c r="AM389" s="566">
        <v>0</v>
      </c>
      <c r="AN389" s="566">
        <v>0</v>
      </c>
      <c r="AO389" s="566">
        <v>0</v>
      </c>
      <c r="AP389" s="566">
        <v>0</v>
      </c>
      <c r="AQ389" s="208"/>
      <c r="AR389" s="566">
        <v>0</v>
      </c>
      <c r="AS389" s="566">
        <v>0</v>
      </c>
      <c r="AT389" s="566">
        <v>0</v>
      </c>
      <c r="AU389" s="566">
        <v>0</v>
      </c>
      <c r="AV389" s="566">
        <v>0</v>
      </c>
      <c r="AW389" s="208"/>
      <c r="AX389" s="566">
        <v>0</v>
      </c>
      <c r="AY389" s="566">
        <v>0</v>
      </c>
      <c r="AZ389" s="566">
        <v>0</v>
      </c>
      <c r="BA389" s="566">
        <v>0</v>
      </c>
      <c r="BB389" s="566">
        <v>0</v>
      </c>
      <c r="BC389" s="208"/>
      <c r="BD389" s="566">
        <v>0</v>
      </c>
      <c r="BE389" s="566">
        <v>0</v>
      </c>
      <c r="BF389" s="566">
        <v>0</v>
      </c>
      <c r="BG389" s="566">
        <v>0</v>
      </c>
      <c r="BH389" s="566">
        <v>0</v>
      </c>
      <c r="BI389" s="208"/>
    </row>
    <row r="390" spans="1:61" ht="12.75" customHeight="1" x14ac:dyDescent="0.2">
      <c r="A390" s="562" t="s">
        <v>368</v>
      </c>
      <c r="B390" s="570">
        <v>0</v>
      </c>
      <c r="C390" s="566">
        <v>0</v>
      </c>
      <c r="D390" s="566">
        <v>0</v>
      </c>
      <c r="E390" s="566">
        <v>0</v>
      </c>
      <c r="F390" s="566">
        <v>0</v>
      </c>
      <c r="G390" s="208"/>
      <c r="H390" s="566">
        <v>0</v>
      </c>
      <c r="I390" s="566">
        <v>0</v>
      </c>
      <c r="J390" s="566">
        <v>0</v>
      </c>
      <c r="K390" s="566">
        <v>0</v>
      </c>
      <c r="L390" s="566">
        <v>0</v>
      </c>
      <c r="M390" s="208"/>
      <c r="N390" s="566">
        <v>0</v>
      </c>
      <c r="O390" s="566">
        <v>0</v>
      </c>
      <c r="P390" s="566">
        <v>0</v>
      </c>
      <c r="Q390" s="566">
        <v>0</v>
      </c>
      <c r="R390" s="566">
        <v>0</v>
      </c>
      <c r="S390" s="208"/>
      <c r="T390" s="566">
        <v>0</v>
      </c>
      <c r="U390" s="566">
        <v>0</v>
      </c>
      <c r="V390" s="566">
        <v>0</v>
      </c>
      <c r="W390" s="566">
        <v>0</v>
      </c>
      <c r="X390" s="566">
        <v>0</v>
      </c>
      <c r="Y390" s="208"/>
      <c r="Z390" s="566">
        <v>0</v>
      </c>
      <c r="AA390" s="566">
        <v>0</v>
      </c>
      <c r="AB390" s="566">
        <v>0</v>
      </c>
      <c r="AC390" s="566">
        <v>0</v>
      </c>
      <c r="AD390" s="566">
        <v>0</v>
      </c>
      <c r="AE390" s="208"/>
      <c r="AF390" s="566">
        <v>0</v>
      </c>
      <c r="AG390" s="566">
        <v>0</v>
      </c>
      <c r="AH390" s="566">
        <v>0</v>
      </c>
      <c r="AI390" s="566">
        <v>0</v>
      </c>
      <c r="AJ390" s="566">
        <v>0</v>
      </c>
      <c r="AK390" s="208"/>
      <c r="AL390" s="566">
        <v>0</v>
      </c>
      <c r="AM390" s="566">
        <v>0</v>
      </c>
      <c r="AN390" s="566">
        <v>0</v>
      </c>
      <c r="AO390" s="566">
        <v>0</v>
      </c>
      <c r="AP390" s="566">
        <v>0</v>
      </c>
      <c r="AQ390" s="208"/>
      <c r="AR390" s="566">
        <v>0</v>
      </c>
      <c r="AS390" s="566">
        <v>0</v>
      </c>
      <c r="AT390" s="566">
        <v>0</v>
      </c>
      <c r="AU390" s="566">
        <v>0</v>
      </c>
      <c r="AV390" s="566">
        <v>0</v>
      </c>
      <c r="AW390" s="208"/>
      <c r="AX390" s="566">
        <v>0</v>
      </c>
      <c r="AY390" s="566">
        <v>0</v>
      </c>
      <c r="AZ390" s="566">
        <v>0</v>
      </c>
      <c r="BA390" s="566">
        <v>0</v>
      </c>
      <c r="BB390" s="566">
        <v>0</v>
      </c>
      <c r="BC390" s="208"/>
      <c r="BD390" s="566">
        <v>0</v>
      </c>
      <c r="BE390" s="566">
        <v>0</v>
      </c>
      <c r="BF390" s="566">
        <v>0</v>
      </c>
      <c r="BG390" s="566">
        <v>0</v>
      </c>
      <c r="BH390" s="566">
        <v>0</v>
      </c>
      <c r="BI390" s="208"/>
    </row>
    <row r="391" spans="1:61" ht="12.75" customHeight="1" x14ac:dyDescent="0.2">
      <c r="A391" s="562" t="s">
        <v>369</v>
      </c>
      <c r="B391" s="570">
        <v>0</v>
      </c>
      <c r="C391" s="566">
        <v>0</v>
      </c>
      <c r="D391" s="566">
        <v>0</v>
      </c>
      <c r="E391" s="566">
        <v>0</v>
      </c>
      <c r="F391" s="566">
        <v>0</v>
      </c>
      <c r="G391" s="208"/>
      <c r="H391" s="566">
        <v>0</v>
      </c>
      <c r="I391" s="566">
        <v>0</v>
      </c>
      <c r="J391" s="566">
        <v>0</v>
      </c>
      <c r="K391" s="566">
        <v>0</v>
      </c>
      <c r="L391" s="566">
        <v>0</v>
      </c>
      <c r="M391" s="208"/>
      <c r="N391" s="566">
        <v>0</v>
      </c>
      <c r="O391" s="566">
        <v>0</v>
      </c>
      <c r="P391" s="566">
        <v>0</v>
      </c>
      <c r="Q391" s="566">
        <v>0</v>
      </c>
      <c r="R391" s="566">
        <v>0</v>
      </c>
      <c r="S391" s="208"/>
      <c r="T391" s="566">
        <v>0</v>
      </c>
      <c r="U391" s="566">
        <v>0</v>
      </c>
      <c r="V391" s="566">
        <v>0</v>
      </c>
      <c r="W391" s="566">
        <v>0</v>
      </c>
      <c r="X391" s="566">
        <v>0</v>
      </c>
      <c r="Y391" s="208"/>
      <c r="Z391" s="566">
        <v>0</v>
      </c>
      <c r="AA391" s="566">
        <v>0</v>
      </c>
      <c r="AB391" s="566">
        <v>0</v>
      </c>
      <c r="AC391" s="566">
        <v>0</v>
      </c>
      <c r="AD391" s="566">
        <v>0</v>
      </c>
      <c r="AE391" s="208"/>
      <c r="AF391" s="566">
        <v>0</v>
      </c>
      <c r="AG391" s="566">
        <v>0</v>
      </c>
      <c r="AH391" s="566">
        <v>0</v>
      </c>
      <c r="AI391" s="566">
        <v>0</v>
      </c>
      <c r="AJ391" s="566">
        <v>0</v>
      </c>
      <c r="AK391" s="208"/>
      <c r="AL391" s="566">
        <v>0</v>
      </c>
      <c r="AM391" s="566">
        <v>0</v>
      </c>
      <c r="AN391" s="566">
        <v>0</v>
      </c>
      <c r="AO391" s="566">
        <v>0</v>
      </c>
      <c r="AP391" s="566">
        <v>0</v>
      </c>
      <c r="AQ391" s="208"/>
      <c r="AR391" s="566">
        <v>0</v>
      </c>
      <c r="AS391" s="566">
        <v>0</v>
      </c>
      <c r="AT391" s="566">
        <v>0</v>
      </c>
      <c r="AU391" s="566">
        <v>0</v>
      </c>
      <c r="AV391" s="566">
        <v>0</v>
      </c>
      <c r="AW391" s="208"/>
      <c r="AX391" s="566">
        <v>0</v>
      </c>
      <c r="AY391" s="566">
        <v>0</v>
      </c>
      <c r="AZ391" s="566">
        <v>0</v>
      </c>
      <c r="BA391" s="566">
        <v>0</v>
      </c>
      <c r="BB391" s="566">
        <v>0</v>
      </c>
      <c r="BC391" s="208"/>
      <c r="BD391" s="566">
        <v>0</v>
      </c>
      <c r="BE391" s="566">
        <v>0</v>
      </c>
      <c r="BF391" s="566">
        <v>0</v>
      </c>
      <c r="BG391" s="566">
        <v>0</v>
      </c>
      <c r="BH391" s="566">
        <v>0</v>
      </c>
      <c r="BI391" s="208"/>
    </row>
    <row r="392" spans="1:61" ht="12.75" customHeight="1" x14ac:dyDescent="0.2">
      <c r="A392" s="562" t="s">
        <v>370</v>
      </c>
      <c r="B392" s="570">
        <v>0</v>
      </c>
      <c r="C392" s="566">
        <v>0</v>
      </c>
      <c r="D392" s="566">
        <v>0</v>
      </c>
      <c r="E392" s="566">
        <v>0</v>
      </c>
      <c r="F392" s="566">
        <v>0</v>
      </c>
      <c r="G392" s="208"/>
      <c r="H392" s="566">
        <v>0</v>
      </c>
      <c r="I392" s="566">
        <v>0</v>
      </c>
      <c r="J392" s="566">
        <v>0</v>
      </c>
      <c r="K392" s="566">
        <v>0</v>
      </c>
      <c r="L392" s="566">
        <v>0</v>
      </c>
      <c r="M392" s="208"/>
      <c r="N392" s="566">
        <v>0</v>
      </c>
      <c r="O392" s="566">
        <v>0</v>
      </c>
      <c r="P392" s="566">
        <v>0</v>
      </c>
      <c r="Q392" s="566">
        <v>0</v>
      </c>
      <c r="R392" s="566">
        <v>0</v>
      </c>
      <c r="S392" s="208"/>
      <c r="T392" s="566">
        <v>0</v>
      </c>
      <c r="U392" s="566">
        <v>0</v>
      </c>
      <c r="V392" s="566">
        <v>0</v>
      </c>
      <c r="W392" s="566">
        <v>0</v>
      </c>
      <c r="X392" s="566">
        <v>0</v>
      </c>
      <c r="Y392" s="208"/>
      <c r="Z392" s="566">
        <v>0</v>
      </c>
      <c r="AA392" s="566">
        <v>0</v>
      </c>
      <c r="AB392" s="566">
        <v>0</v>
      </c>
      <c r="AC392" s="566">
        <v>0</v>
      </c>
      <c r="AD392" s="566">
        <v>0</v>
      </c>
      <c r="AE392" s="208"/>
      <c r="AF392" s="566">
        <v>0</v>
      </c>
      <c r="AG392" s="566">
        <v>0</v>
      </c>
      <c r="AH392" s="566">
        <v>0</v>
      </c>
      <c r="AI392" s="566">
        <v>0</v>
      </c>
      <c r="AJ392" s="566">
        <v>0</v>
      </c>
      <c r="AK392" s="208"/>
      <c r="AL392" s="566">
        <v>0</v>
      </c>
      <c r="AM392" s="566">
        <v>0</v>
      </c>
      <c r="AN392" s="566">
        <v>0</v>
      </c>
      <c r="AO392" s="566">
        <v>0</v>
      </c>
      <c r="AP392" s="566">
        <v>0</v>
      </c>
      <c r="AQ392" s="208"/>
      <c r="AR392" s="566">
        <v>0</v>
      </c>
      <c r="AS392" s="566">
        <v>0</v>
      </c>
      <c r="AT392" s="566">
        <v>0</v>
      </c>
      <c r="AU392" s="566">
        <v>0</v>
      </c>
      <c r="AV392" s="566">
        <v>0</v>
      </c>
      <c r="AW392" s="208"/>
      <c r="AX392" s="566">
        <v>0</v>
      </c>
      <c r="AY392" s="566">
        <v>0</v>
      </c>
      <c r="AZ392" s="566">
        <v>0</v>
      </c>
      <c r="BA392" s="566">
        <v>0</v>
      </c>
      <c r="BB392" s="566">
        <v>0</v>
      </c>
      <c r="BC392" s="208"/>
      <c r="BD392" s="566">
        <v>0</v>
      </c>
      <c r="BE392" s="566">
        <v>0</v>
      </c>
      <c r="BF392" s="566">
        <v>0</v>
      </c>
      <c r="BG392" s="566">
        <v>0</v>
      </c>
      <c r="BH392" s="566">
        <v>0</v>
      </c>
      <c r="BI392" s="208"/>
    </row>
    <row r="393" spans="1:61" ht="12.75" customHeight="1" x14ac:dyDescent="0.2">
      <c r="A393" s="562" t="s">
        <v>371</v>
      </c>
      <c r="B393" s="570">
        <v>0</v>
      </c>
      <c r="C393" s="566">
        <v>0</v>
      </c>
      <c r="D393" s="566">
        <v>0</v>
      </c>
      <c r="E393" s="566">
        <v>0</v>
      </c>
      <c r="F393" s="566">
        <v>0</v>
      </c>
      <c r="G393" s="208"/>
      <c r="H393" s="566">
        <v>0</v>
      </c>
      <c r="I393" s="566">
        <v>0</v>
      </c>
      <c r="J393" s="566">
        <v>0</v>
      </c>
      <c r="K393" s="566">
        <v>0</v>
      </c>
      <c r="L393" s="566">
        <v>0</v>
      </c>
      <c r="M393" s="208"/>
      <c r="N393" s="566">
        <v>0</v>
      </c>
      <c r="O393" s="566">
        <v>0</v>
      </c>
      <c r="P393" s="566">
        <v>0</v>
      </c>
      <c r="Q393" s="566">
        <v>0</v>
      </c>
      <c r="R393" s="566">
        <v>0</v>
      </c>
      <c r="S393" s="208"/>
      <c r="T393" s="566">
        <v>0</v>
      </c>
      <c r="U393" s="566">
        <v>0</v>
      </c>
      <c r="V393" s="566">
        <v>0</v>
      </c>
      <c r="W393" s="566">
        <v>0</v>
      </c>
      <c r="X393" s="566">
        <v>0</v>
      </c>
      <c r="Y393" s="208"/>
      <c r="Z393" s="566">
        <v>0</v>
      </c>
      <c r="AA393" s="566">
        <v>0</v>
      </c>
      <c r="AB393" s="566">
        <v>0</v>
      </c>
      <c r="AC393" s="566">
        <v>0</v>
      </c>
      <c r="AD393" s="566">
        <v>0</v>
      </c>
      <c r="AE393" s="208"/>
      <c r="AF393" s="566">
        <v>0</v>
      </c>
      <c r="AG393" s="566">
        <v>0</v>
      </c>
      <c r="AH393" s="566">
        <v>0</v>
      </c>
      <c r="AI393" s="566">
        <v>0</v>
      </c>
      <c r="AJ393" s="566">
        <v>0</v>
      </c>
      <c r="AK393" s="208"/>
      <c r="AL393" s="566">
        <v>0</v>
      </c>
      <c r="AM393" s="566">
        <v>0</v>
      </c>
      <c r="AN393" s="566">
        <v>0</v>
      </c>
      <c r="AO393" s="566">
        <v>0</v>
      </c>
      <c r="AP393" s="566">
        <v>0</v>
      </c>
      <c r="AQ393" s="208"/>
      <c r="AR393" s="566">
        <v>0</v>
      </c>
      <c r="AS393" s="566">
        <v>0</v>
      </c>
      <c r="AT393" s="566">
        <v>0</v>
      </c>
      <c r="AU393" s="566">
        <v>0</v>
      </c>
      <c r="AV393" s="566">
        <v>0</v>
      </c>
      <c r="AW393" s="208"/>
      <c r="AX393" s="566">
        <v>0</v>
      </c>
      <c r="AY393" s="566">
        <v>0</v>
      </c>
      <c r="AZ393" s="566">
        <v>0</v>
      </c>
      <c r="BA393" s="566">
        <v>0</v>
      </c>
      <c r="BB393" s="566">
        <v>0</v>
      </c>
      <c r="BC393" s="208"/>
      <c r="BD393" s="566">
        <v>0</v>
      </c>
      <c r="BE393" s="566">
        <v>0</v>
      </c>
      <c r="BF393" s="566">
        <v>0</v>
      </c>
      <c r="BG393" s="566">
        <v>0</v>
      </c>
      <c r="BH393" s="566">
        <v>0</v>
      </c>
      <c r="BI393" s="208"/>
    </row>
    <row r="394" spans="1:61" ht="12.75" customHeight="1" x14ac:dyDescent="0.2">
      <c r="A394" s="562" t="s">
        <v>372</v>
      </c>
      <c r="B394" s="570">
        <v>0</v>
      </c>
      <c r="C394" s="566">
        <v>0</v>
      </c>
      <c r="D394" s="566">
        <v>0</v>
      </c>
      <c r="E394" s="566">
        <v>0</v>
      </c>
      <c r="F394" s="566">
        <v>0</v>
      </c>
      <c r="G394" s="208"/>
      <c r="H394" s="566">
        <v>0</v>
      </c>
      <c r="I394" s="566">
        <v>0</v>
      </c>
      <c r="J394" s="566">
        <v>0</v>
      </c>
      <c r="K394" s="566">
        <v>0</v>
      </c>
      <c r="L394" s="566">
        <v>0</v>
      </c>
      <c r="M394" s="208"/>
      <c r="N394" s="566">
        <v>0</v>
      </c>
      <c r="O394" s="566">
        <v>0</v>
      </c>
      <c r="P394" s="566">
        <v>0</v>
      </c>
      <c r="Q394" s="566">
        <v>0</v>
      </c>
      <c r="R394" s="566">
        <v>0</v>
      </c>
      <c r="S394" s="208"/>
      <c r="T394" s="566">
        <v>0</v>
      </c>
      <c r="U394" s="566">
        <v>0</v>
      </c>
      <c r="V394" s="566">
        <v>0</v>
      </c>
      <c r="W394" s="566">
        <v>0</v>
      </c>
      <c r="X394" s="566">
        <v>0</v>
      </c>
      <c r="Y394" s="208"/>
      <c r="Z394" s="566">
        <v>0</v>
      </c>
      <c r="AA394" s="566">
        <v>0</v>
      </c>
      <c r="AB394" s="566">
        <v>0</v>
      </c>
      <c r="AC394" s="566">
        <v>0</v>
      </c>
      <c r="AD394" s="566">
        <v>0</v>
      </c>
      <c r="AE394" s="208"/>
      <c r="AF394" s="566">
        <v>0</v>
      </c>
      <c r="AG394" s="566">
        <v>0</v>
      </c>
      <c r="AH394" s="566">
        <v>0</v>
      </c>
      <c r="AI394" s="566">
        <v>0</v>
      </c>
      <c r="AJ394" s="566">
        <v>0</v>
      </c>
      <c r="AK394" s="208"/>
      <c r="AL394" s="566">
        <v>0</v>
      </c>
      <c r="AM394" s="566">
        <v>0</v>
      </c>
      <c r="AN394" s="566">
        <v>0</v>
      </c>
      <c r="AO394" s="566">
        <v>0</v>
      </c>
      <c r="AP394" s="566">
        <v>0</v>
      </c>
      <c r="AQ394" s="208"/>
      <c r="AR394" s="566">
        <v>0</v>
      </c>
      <c r="AS394" s="566">
        <v>0</v>
      </c>
      <c r="AT394" s="566">
        <v>0</v>
      </c>
      <c r="AU394" s="566">
        <v>0</v>
      </c>
      <c r="AV394" s="566">
        <v>0</v>
      </c>
      <c r="AW394" s="208"/>
      <c r="AX394" s="566">
        <v>0</v>
      </c>
      <c r="AY394" s="566">
        <v>0</v>
      </c>
      <c r="AZ394" s="566">
        <v>0</v>
      </c>
      <c r="BA394" s="566">
        <v>0</v>
      </c>
      <c r="BB394" s="566">
        <v>0</v>
      </c>
      <c r="BC394" s="208"/>
      <c r="BD394" s="566">
        <v>0</v>
      </c>
      <c r="BE394" s="566">
        <v>0</v>
      </c>
      <c r="BF394" s="566">
        <v>0</v>
      </c>
      <c r="BG394" s="566">
        <v>0</v>
      </c>
      <c r="BH394" s="566">
        <v>0</v>
      </c>
      <c r="BI394" s="208"/>
    </row>
    <row r="395" spans="1:61" ht="12.75" customHeight="1" x14ac:dyDescent="0.2">
      <c r="A395" s="562" t="s">
        <v>373</v>
      </c>
      <c r="B395" s="570">
        <v>0</v>
      </c>
      <c r="C395" s="566">
        <v>0</v>
      </c>
      <c r="D395" s="566">
        <v>0</v>
      </c>
      <c r="E395" s="566">
        <v>0</v>
      </c>
      <c r="F395" s="566">
        <v>0</v>
      </c>
      <c r="G395" s="208"/>
      <c r="H395" s="566">
        <v>0</v>
      </c>
      <c r="I395" s="566">
        <v>0</v>
      </c>
      <c r="J395" s="566">
        <v>0</v>
      </c>
      <c r="K395" s="566">
        <v>0</v>
      </c>
      <c r="L395" s="566">
        <v>0</v>
      </c>
      <c r="M395" s="208"/>
      <c r="N395" s="566">
        <v>0</v>
      </c>
      <c r="O395" s="566">
        <v>0</v>
      </c>
      <c r="P395" s="566">
        <v>0</v>
      </c>
      <c r="Q395" s="566">
        <v>0</v>
      </c>
      <c r="R395" s="566">
        <v>0</v>
      </c>
      <c r="S395" s="208"/>
      <c r="T395" s="566">
        <v>0</v>
      </c>
      <c r="U395" s="566">
        <v>0</v>
      </c>
      <c r="V395" s="566">
        <v>0</v>
      </c>
      <c r="W395" s="566">
        <v>0</v>
      </c>
      <c r="X395" s="566">
        <v>0</v>
      </c>
      <c r="Y395" s="208"/>
      <c r="Z395" s="566">
        <v>0</v>
      </c>
      <c r="AA395" s="566">
        <v>0</v>
      </c>
      <c r="AB395" s="566">
        <v>0</v>
      </c>
      <c r="AC395" s="566">
        <v>0</v>
      </c>
      <c r="AD395" s="566">
        <v>0</v>
      </c>
      <c r="AE395" s="208"/>
      <c r="AF395" s="566">
        <v>0</v>
      </c>
      <c r="AG395" s="566">
        <v>0</v>
      </c>
      <c r="AH395" s="566">
        <v>0</v>
      </c>
      <c r="AI395" s="566">
        <v>0</v>
      </c>
      <c r="AJ395" s="566">
        <v>0</v>
      </c>
      <c r="AK395" s="208"/>
      <c r="AL395" s="566">
        <v>0</v>
      </c>
      <c r="AM395" s="566">
        <v>0</v>
      </c>
      <c r="AN395" s="566">
        <v>0</v>
      </c>
      <c r="AO395" s="566">
        <v>0</v>
      </c>
      <c r="AP395" s="566">
        <v>0</v>
      </c>
      <c r="AQ395" s="208"/>
      <c r="AR395" s="566">
        <v>0</v>
      </c>
      <c r="AS395" s="566">
        <v>0</v>
      </c>
      <c r="AT395" s="566">
        <v>0</v>
      </c>
      <c r="AU395" s="566">
        <v>0</v>
      </c>
      <c r="AV395" s="566">
        <v>0</v>
      </c>
      <c r="AW395" s="208"/>
      <c r="AX395" s="566">
        <v>0</v>
      </c>
      <c r="AY395" s="566">
        <v>0</v>
      </c>
      <c r="AZ395" s="566">
        <v>0</v>
      </c>
      <c r="BA395" s="566">
        <v>0</v>
      </c>
      <c r="BB395" s="566">
        <v>0</v>
      </c>
      <c r="BC395" s="208"/>
      <c r="BD395" s="566">
        <v>0</v>
      </c>
      <c r="BE395" s="566">
        <v>0</v>
      </c>
      <c r="BF395" s="566">
        <v>0</v>
      </c>
      <c r="BG395" s="566">
        <v>0</v>
      </c>
      <c r="BH395" s="566">
        <v>0</v>
      </c>
      <c r="BI395" s="208"/>
    </row>
    <row r="396" spans="1:61" ht="12.75" customHeight="1" x14ac:dyDescent="0.2">
      <c r="A396" s="562" t="s">
        <v>374</v>
      </c>
      <c r="B396" s="570">
        <v>0</v>
      </c>
      <c r="C396" s="566">
        <v>0</v>
      </c>
      <c r="D396" s="566">
        <v>0</v>
      </c>
      <c r="E396" s="566">
        <v>0</v>
      </c>
      <c r="F396" s="566">
        <v>0</v>
      </c>
      <c r="G396" s="208"/>
      <c r="H396" s="566">
        <v>0</v>
      </c>
      <c r="I396" s="566">
        <v>0</v>
      </c>
      <c r="J396" s="566">
        <v>0</v>
      </c>
      <c r="K396" s="566">
        <v>0</v>
      </c>
      <c r="L396" s="566">
        <v>0</v>
      </c>
      <c r="M396" s="208"/>
      <c r="N396" s="566">
        <v>0</v>
      </c>
      <c r="O396" s="566">
        <v>0</v>
      </c>
      <c r="P396" s="566">
        <v>0</v>
      </c>
      <c r="Q396" s="566">
        <v>0</v>
      </c>
      <c r="R396" s="566">
        <v>0</v>
      </c>
      <c r="S396" s="208"/>
      <c r="T396" s="566">
        <v>0</v>
      </c>
      <c r="U396" s="566">
        <v>0</v>
      </c>
      <c r="V396" s="566">
        <v>0</v>
      </c>
      <c r="W396" s="566">
        <v>0</v>
      </c>
      <c r="X396" s="566">
        <v>0</v>
      </c>
      <c r="Y396" s="208"/>
      <c r="Z396" s="566">
        <v>0</v>
      </c>
      <c r="AA396" s="566">
        <v>0</v>
      </c>
      <c r="AB396" s="566">
        <v>0</v>
      </c>
      <c r="AC396" s="566">
        <v>0</v>
      </c>
      <c r="AD396" s="566">
        <v>0</v>
      </c>
      <c r="AE396" s="208"/>
      <c r="AF396" s="566">
        <v>0</v>
      </c>
      <c r="AG396" s="566">
        <v>0</v>
      </c>
      <c r="AH396" s="566">
        <v>0</v>
      </c>
      <c r="AI396" s="566">
        <v>0</v>
      </c>
      <c r="AJ396" s="566">
        <v>0</v>
      </c>
      <c r="AK396" s="208"/>
      <c r="AL396" s="566">
        <v>0</v>
      </c>
      <c r="AM396" s="566">
        <v>0</v>
      </c>
      <c r="AN396" s="566">
        <v>0</v>
      </c>
      <c r="AO396" s="566">
        <v>0</v>
      </c>
      <c r="AP396" s="566">
        <v>0</v>
      </c>
      <c r="AQ396" s="208"/>
      <c r="AR396" s="566">
        <v>0</v>
      </c>
      <c r="AS396" s="566">
        <v>0</v>
      </c>
      <c r="AT396" s="566">
        <v>0</v>
      </c>
      <c r="AU396" s="566">
        <v>0</v>
      </c>
      <c r="AV396" s="566">
        <v>0</v>
      </c>
      <c r="AW396" s="208"/>
      <c r="AX396" s="566">
        <v>0</v>
      </c>
      <c r="AY396" s="566">
        <v>0</v>
      </c>
      <c r="AZ396" s="566">
        <v>0</v>
      </c>
      <c r="BA396" s="566">
        <v>0</v>
      </c>
      <c r="BB396" s="566">
        <v>0</v>
      </c>
      <c r="BC396" s="208"/>
      <c r="BD396" s="566">
        <v>0</v>
      </c>
      <c r="BE396" s="566">
        <v>0</v>
      </c>
      <c r="BF396" s="566">
        <v>0</v>
      </c>
      <c r="BG396" s="566">
        <v>0</v>
      </c>
      <c r="BH396" s="566">
        <v>0</v>
      </c>
      <c r="BI396" s="208"/>
    </row>
    <row r="397" spans="1:61" ht="12.75" customHeight="1" x14ac:dyDescent="0.2">
      <c r="A397" s="562" t="s">
        <v>375</v>
      </c>
      <c r="B397" s="570">
        <v>0</v>
      </c>
      <c r="C397" s="566">
        <v>0</v>
      </c>
      <c r="D397" s="566">
        <v>0</v>
      </c>
      <c r="E397" s="566">
        <v>0</v>
      </c>
      <c r="F397" s="566">
        <v>0</v>
      </c>
      <c r="G397" s="208"/>
      <c r="H397" s="566">
        <v>0</v>
      </c>
      <c r="I397" s="566">
        <v>0</v>
      </c>
      <c r="J397" s="566">
        <v>0</v>
      </c>
      <c r="K397" s="566">
        <v>0</v>
      </c>
      <c r="L397" s="566">
        <v>0</v>
      </c>
      <c r="M397" s="208"/>
      <c r="N397" s="566">
        <v>0</v>
      </c>
      <c r="O397" s="566">
        <v>0</v>
      </c>
      <c r="P397" s="566">
        <v>0</v>
      </c>
      <c r="Q397" s="566">
        <v>0</v>
      </c>
      <c r="R397" s="566">
        <v>0</v>
      </c>
      <c r="S397" s="208"/>
      <c r="T397" s="566">
        <v>0</v>
      </c>
      <c r="U397" s="566">
        <v>0</v>
      </c>
      <c r="V397" s="566">
        <v>0</v>
      </c>
      <c r="W397" s="566">
        <v>0</v>
      </c>
      <c r="X397" s="566">
        <v>0</v>
      </c>
      <c r="Y397" s="208"/>
      <c r="Z397" s="566">
        <v>0</v>
      </c>
      <c r="AA397" s="566">
        <v>0</v>
      </c>
      <c r="AB397" s="566">
        <v>0</v>
      </c>
      <c r="AC397" s="566">
        <v>0</v>
      </c>
      <c r="AD397" s="566">
        <v>0</v>
      </c>
      <c r="AE397" s="208"/>
      <c r="AF397" s="566">
        <v>0</v>
      </c>
      <c r="AG397" s="566">
        <v>0</v>
      </c>
      <c r="AH397" s="566">
        <v>0</v>
      </c>
      <c r="AI397" s="566">
        <v>0</v>
      </c>
      <c r="AJ397" s="566">
        <v>0</v>
      </c>
      <c r="AK397" s="208"/>
      <c r="AL397" s="566">
        <v>0</v>
      </c>
      <c r="AM397" s="566">
        <v>0</v>
      </c>
      <c r="AN397" s="566">
        <v>0</v>
      </c>
      <c r="AO397" s="566">
        <v>0</v>
      </c>
      <c r="AP397" s="566">
        <v>0</v>
      </c>
      <c r="AQ397" s="208"/>
      <c r="AR397" s="566">
        <v>0</v>
      </c>
      <c r="AS397" s="566">
        <v>0</v>
      </c>
      <c r="AT397" s="566">
        <v>0</v>
      </c>
      <c r="AU397" s="566">
        <v>0</v>
      </c>
      <c r="AV397" s="566">
        <v>0</v>
      </c>
      <c r="AW397" s="208"/>
      <c r="AX397" s="566">
        <v>0</v>
      </c>
      <c r="AY397" s="566">
        <v>0</v>
      </c>
      <c r="AZ397" s="566">
        <v>0</v>
      </c>
      <c r="BA397" s="566">
        <v>0</v>
      </c>
      <c r="BB397" s="566">
        <v>0</v>
      </c>
      <c r="BC397" s="208"/>
      <c r="BD397" s="566">
        <v>0</v>
      </c>
      <c r="BE397" s="566">
        <v>0</v>
      </c>
      <c r="BF397" s="566">
        <v>0</v>
      </c>
      <c r="BG397" s="566">
        <v>0</v>
      </c>
      <c r="BH397" s="566">
        <v>0</v>
      </c>
      <c r="BI397" s="208"/>
    </row>
    <row r="398" spans="1:61" ht="12.75" customHeight="1" x14ac:dyDescent="0.2">
      <c r="A398" s="562" t="s">
        <v>376</v>
      </c>
      <c r="B398" s="570">
        <v>0</v>
      </c>
      <c r="C398" s="566">
        <v>0</v>
      </c>
      <c r="D398" s="566">
        <v>0</v>
      </c>
      <c r="E398" s="566">
        <v>0</v>
      </c>
      <c r="F398" s="566">
        <v>0</v>
      </c>
      <c r="G398" s="208"/>
      <c r="H398" s="566">
        <v>0</v>
      </c>
      <c r="I398" s="566">
        <v>0</v>
      </c>
      <c r="J398" s="566">
        <v>0</v>
      </c>
      <c r="K398" s="566">
        <v>0</v>
      </c>
      <c r="L398" s="566">
        <v>0</v>
      </c>
      <c r="M398" s="208"/>
      <c r="N398" s="566">
        <v>0</v>
      </c>
      <c r="O398" s="566">
        <v>0</v>
      </c>
      <c r="P398" s="566">
        <v>0</v>
      </c>
      <c r="Q398" s="566">
        <v>0</v>
      </c>
      <c r="R398" s="566">
        <v>0</v>
      </c>
      <c r="S398" s="208"/>
      <c r="T398" s="566">
        <v>0</v>
      </c>
      <c r="U398" s="566">
        <v>0</v>
      </c>
      <c r="V398" s="566">
        <v>0</v>
      </c>
      <c r="W398" s="566">
        <v>0</v>
      </c>
      <c r="X398" s="566">
        <v>0</v>
      </c>
      <c r="Y398" s="208"/>
      <c r="Z398" s="566">
        <v>0</v>
      </c>
      <c r="AA398" s="566">
        <v>0</v>
      </c>
      <c r="AB398" s="566">
        <v>0</v>
      </c>
      <c r="AC398" s="566">
        <v>0</v>
      </c>
      <c r="AD398" s="566">
        <v>0</v>
      </c>
      <c r="AE398" s="208"/>
      <c r="AF398" s="566">
        <v>0</v>
      </c>
      <c r="AG398" s="566">
        <v>0</v>
      </c>
      <c r="AH398" s="566">
        <v>0</v>
      </c>
      <c r="AI398" s="566">
        <v>0</v>
      </c>
      <c r="AJ398" s="566">
        <v>0</v>
      </c>
      <c r="AK398" s="208"/>
      <c r="AL398" s="566">
        <v>0</v>
      </c>
      <c r="AM398" s="566">
        <v>0</v>
      </c>
      <c r="AN398" s="566">
        <v>0</v>
      </c>
      <c r="AO398" s="566">
        <v>0</v>
      </c>
      <c r="AP398" s="566">
        <v>0</v>
      </c>
      <c r="AQ398" s="208"/>
      <c r="AR398" s="566">
        <v>0</v>
      </c>
      <c r="AS398" s="566">
        <v>0</v>
      </c>
      <c r="AT398" s="566">
        <v>0</v>
      </c>
      <c r="AU398" s="566">
        <v>0</v>
      </c>
      <c r="AV398" s="566">
        <v>0</v>
      </c>
      <c r="AW398" s="208"/>
      <c r="AX398" s="566">
        <v>0</v>
      </c>
      <c r="AY398" s="566">
        <v>0</v>
      </c>
      <c r="AZ398" s="566">
        <v>0</v>
      </c>
      <c r="BA398" s="566">
        <v>0</v>
      </c>
      <c r="BB398" s="566">
        <v>0</v>
      </c>
      <c r="BC398" s="208"/>
      <c r="BD398" s="566">
        <v>0</v>
      </c>
      <c r="BE398" s="566">
        <v>0</v>
      </c>
      <c r="BF398" s="566">
        <v>0</v>
      </c>
      <c r="BG398" s="566">
        <v>0</v>
      </c>
      <c r="BH398" s="566">
        <v>0</v>
      </c>
      <c r="BI398" s="208"/>
    </row>
    <row r="399" spans="1:61" ht="12.75" customHeight="1" x14ac:dyDescent="0.2">
      <c r="A399" s="562" t="s">
        <v>377</v>
      </c>
      <c r="B399" s="570">
        <v>0</v>
      </c>
      <c r="C399" s="566">
        <v>0</v>
      </c>
      <c r="D399" s="566">
        <v>0</v>
      </c>
      <c r="E399" s="566">
        <v>0</v>
      </c>
      <c r="F399" s="566">
        <v>0</v>
      </c>
      <c r="G399" s="208"/>
      <c r="H399" s="566">
        <v>0</v>
      </c>
      <c r="I399" s="566">
        <v>0</v>
      </c>
      <c r="J399" s="566">
        <v>0</v>
      </c>
      <c r="K399" s="566">
        <v>0</v>
      </c>
      <c r="L399" s="566">
        <v>0</v>
      </c>
      <c r="M399" s="208"/>
      <c r="N399" s="566">
        <v>0</v>
      </c>
      <c r="O399" s="566">
        <v>0</v>
      </c>
      <c r="P399" s="566">
        <v>0</v>
      </c>
      <c r="Q399" s="566">
        <v>0</v>
      </c>
      <c r="R399" s="566">
        <v>0</v>
      </c>
      <c r="S399" s="208"/>
      <c r="T399" s="566">
        <v>0</v>
      </c>
      <c r="U399" s="566">
        <v>0</v>
      </c>
      <c r="V399" s="566">
        <v>0</v>
      </c>
      <c r="W399" s="566">
        <v>0</v>
      </c>
      <c r="X399" s="566">
        <v>0</v>
      </c>
      <c r="Y399" s="208"/>
      <c r="Z399" s="566">
        <v>0</v>
      </c>
      <c r="AA399" s="566">
        <v>0</v>
      </c>
      <c r="AB399" s="566">
        <v>0</v>
      </c>
      <c r="AC399" s="566">
        <v>0</v>
      </c>
      <c r="AD399" s="566">
        <v>0</v>
      </c>
      <c r="AE399" s="208"/>
      <c r="AF399" s="566">
        <v>0</v>
      </c>
      <c r="AG399" s="566">
        <v>0</v>
      </c>
      <c r="AH399" s="566">
        <v>0</v>
      </c>
      <c r="AI399" s="566">
        <v>0</v>
      </c>
      <c r="AJ399" s="566">
        <v>0</v>
      </c>
      <c r="AK399" s="208"/>
      <c r="AL399" s="566">
        <v>0</v>
      </c>
      <c r="AM399" s="566">
        <v>0</v>
      </c>
      <c r="AN399" s="566">
        <v>0</v>
      </c>
      <c r="AO399" s="566">
        <v>0</v>
      </c>
      <c r="AP399" s="566">
        <v>0</v>
      </c>
      <c r="AQ399" s="208"/>
      <c r="AR399" s="566">
        <v>0</v>
      </c>
      <c r="AS399" s="566">
        <v>0</v>
      </c>
      <c r="AT399" s="566">
        <v>0</v>
      </c>
      <c r="AU399" s="566">
        <v>0</v>
      </c>
      <c r="AV399" s="566">
        <v>0</v>
      </c>
      <c r="AW399" s="208"/>
      <c r="AX399" s="566">
        <v>0</v>
      </c>
      <c r="AY399" s="566">
        <v>0</v>
      </c>
      <c r="AZ399" s="566">
        <v>0</v>
      </c>
      <c r="BA399" s="566">
        <v>0</v>
      </c>
      <c r="BB399" s="566">
        <v>0</v>
      </c>
      <c r="BC399" s="208"/>
      <c r="BD399" s="566">
        <v>0</v>
      </c>
      <c r="BE399" s="566">
        <v>0</v>
      </c>
      <c r="BF399" s="566">
        <v>0</v>
      </c>
      <c r="BG399" s="566">
        <v>0</v>
      </c>
      <c r="BH399" s="566">
        <v>0</v>
      </c>
      <c r="BI399" s="208"/>
    </row>
    <row r="400" spans="1:61" ht="12.75" customHeight="1" x14ac:dyDescent="0.2">
      <c r="A400" s="562" t="s">
        <v>378</v>
      </c>
      <c r="B400" s="570">
        <v>0</v>
      </c>
      <c r="C400" s="566">
        <v>0</v>
      </c>
      <c r="D400" s="566">
        <v>0</v>
      </c>
      <c r="E400" s="566">
        <v>0</v>
      </c>
      <c r="F400" s="566">
        <v>0</v>
      </c>
      <c r="G400" s="208"/>
      <c r="H400" s="566">
        <v>0</v>
      </c>
      <c r="I400" s="566">
        <v>0</v>
      </c>
      <c r="J400" s="566">
        <v>0</v>
      </c>
      <c r="K400" s="566">
        <v>0</v>
      </c>
      <c r="L400" s="566">
        <v>0</v>
      </c>
      <c r="M400" s="208"/>
      <c r="N400" s="566">
        <v>0</v>
      </c>
      <c r="O400" s="566">
        <v>0</v>
      </c>
      <c r="P400" s="566">
        <v>0</v>
      </c>
      <c r="Q400" s="566">
        <v>0</v>
      </c>
      <c r="R400" s="566">
        <v>0</v>
      </c>
      <c r="S400" s="208"/>
      <c r="T400" s="566">
        <v>0</v>
      </c>
      <c r="U400" s="566">
        <v>0</v>
      </c>
      <c r="V400" s="566">
        <v>0</v>
      </c>
      <c r="W400" s="566">
        <v>0</v>
      </c>
      <c r="X400" s="566">
        <v>0</v>
      </c>
      <c r="Y400" s="208"/>
      <c r="Z400" s="566">
        <v>0</v>
      </c>
      <c r="AA400" s="566">
        <v>0</v>
      </c>
      <c r="AB400" s="566">
        <v>0</v>
      </c>
      <c r="AC400" s="566">
        <v>0</v>
      </c>
      <c r="AD400" s="566">
        <v>0</v>
      </c>
      <c r="AE400" s="208"/>
      <c r="AF400" s="566">
        <v>0</v>
      </c>
      <c r="AG400" s="566">
        <v>0</v>
      </c>
      <c r="AH400" s="566">
        <v>0</v>
      </c>
      <c r="AI400" s="566">
        <v>0</v>
      </c>
      <c r="AJ400" s="566">
        <v>0</v>
      </c>
      <c r="AK400" s="208"/>
      <c r="AL400" s="566">
        <v>0</v>
      </c>
      <c r="AM400" s="566">
        <v>0</v>
      </c>
      <c r="AN400" s="566">
        <v>0</v>
      </c>
      <c r="AO400" s="566">
        <v>0</v>
      </c>
      <c r="AP400" s="566">
        <v>0</v>
      </c>
      <c r="AQ400" s="208"/>
      <c r="AR400" s="566">
        <v>0</v>
      </c>
      <c r="AS400" s="566">
        <v>0</v>
      </c>
      <c r="AT400" s="566">
        <v>0</v>
      </c>
      <c r="AU400" s="566">
        <v>0</v>
      </c>
      <c r="AV400" s="566">
        <v>0</v>
      </c>
      <c r="AW400" s="208"/>
      <c r="AX400" s="566">
        <v>0</v>
      </c>
      <c r="AY400" s="566">
        <v>0</v>
      </c>
      <c r="AZ400" s="566">
        <v>0</v>
      </c>
      <c r="BA400" s="566">
        <v>0</v>
      </c>
      <c r="BB400" s="566">
        <v>0</v>
      </c>
      <c r="BC400" s="208"/>
      <c r="BD400" s="566">
        <v>0</v>
      </c>
      <c r="BE400" s="566">
        <v>0</v>
      </c>
      <c r="BF400" s="566">
        <v>0</v>
      </c>
      <c r="BG400" s="566">
        <v>0</v>
      </c>
      <c r="BH400" s="566">
        <v>0</v>
      </c>
      <c r="BI400" s="208"/>
    </row>
    <row r="401" spans="1:61" ht="12.75" customHeight="1" x14ac:dyDescent="0.2">
      <c r="A401" s="562" t="s">
        <v>379</v>
      </c>
      <c r="B401" s="570">
        <v>0</v>
      </c>
      <c r="C401" s="566">
        <v>0</v>
      </c>
      <c r="D401" s="566">
        <v>0</v>
      </c>
      <c r="E401" s="566">
        <v>0</v>
      </c>
      <c r="F401" s="566">
        <v>0</v>
      </c>
      <c r="G401" s="208"/>
      <c r="H401" s="566">
        <v>0</v>
      </c>
      <c r="I401" s="566">
        <v>0</v>
      </c>
      <c r="J401" s="566">
        <v>0</v>
      </c>
      <c r="K401" s="566">
        <v>0</v>
      </c>
      <c r="L401" s="566">
        <v>0</v>
      </c>
      <c r="M401" s="208"/>
      <c r="N401" s="566">
        <v>0</v>
      </c>
      <c r="O401" s="566">
        <v>0</v>
      </c>
      <c r="P401" s="566">
        <v>0</v>
      </c>
      <c r="Q401" s="566">
        <v>0</v>
      </c>
      <c r="R401" s="566">
        <v>0</v>
      </c>
      <c r="S401" s="208"/>
      <c r="T401" s="566">
        <v>0</v>
      </c>
      <c r="U401" s="566">
        <v>0</v>
      </c>
      <c r="V401" s="566">
        <v>0</v>
      </c>
      <c r="W401" s="566">
        <v>0</v>
      </c>
      <c r="X401" s="566">
        <v>0</v>
      </c>
      <c r="Y401" s="208"/>
      <c r="Z401" s="566">
        <v>0</v>
      </c>
      <c r="AA401" s="566">
        <v>0</v>
      </c>
      <c r="AB401" s="566">
        <v>0</v>
      </c>
      <c r="AC401" s="566">
        <v>0</v>
      </c>
      <c r="AD401" s="566">
        <v>0</v>
      </c>
      <c r="AE401" s="208"/>
      <c r="AF401" s="566">
        <v>0</v>
      </c>
      <c r="AG401" s="566">
        <v>0</v>
      </c>
      <c r="AH401" s="566">
        <v>0</v>
      </c>
      <c r="AI401" s="566">
        <v>0</v>
      </c>
      <c r="AJ401" s="566">
        <v>0</v>
      </c>
      <c r="AK401" s="208"/>
      <c r="AL401" s="566">
        <v>0</v>
      </c>
      <c r="AM401" s="566">
        <v>0</v>
      </c>
      <c r="AN401" s="566">
        <v>0</v>
      </c>
      <c r="AO401" s="566">
        <v>0</v>
      </c>
      <c r="AP401" s="566">
        <v>0</v>
      </c>
      <c r="AQ401" s="208"/>
      <c r="AR401" s="566">
        <v>0</v>
      </c>
      <c r="AS401" s="566">
        <v>0</v>
      </c>
      <c r="AT401" s="566">
        <v>0</v>
      </c>
      <c r="AU401" s="566">
        <v>0</v>
      </c>
      <c r="AV401" s="566">
        <v>0</v>
      </c>
      <c r="AW401" s="208"/>
      <c r="AX401" s="566">
        <v>0</v>
      </c>
      <c r="AY401" s="566">
        <v>0</v>
      </c>
      <c r="AZ401" s="566">
        <v>0</v>
      </c>
      <c r="BA401" s="566">
        <v>0</v>
      </c>
      <c r="BB401" s="566">
        <v>0</v>
      </c>
      <c r="BC401" s="208"/>
      <c r="BD401" s="566">
        <v>0</v>
      </c>
      <c r="BE401" s="566">
        <v>0</v>
      </c>
      <c r="BF401" s="566">
        <v>0</v>
      </c>
      <c r="BG401" s="566">
        <v>0</v>
      </c>
      <c r="BH401" s="566">
        <v>0</v>
      </c>
      <c r="BI401" s="208"/>
    </row>
    <row r="402" spans="1:61" ht="12.75" customHeight="1" x14ac:dyDescent="0.2">
      <c r="A402" s="562" t="s">
        <v>380</v>
      </c>
      <c r="B402" s="570">
        <v>0</v>
      </c>
      <c r="C402" s="566">
        <v>0</v>
      </c>
      <c r="D402" s="566">
        <v>0</v>
      </c>
      <c r="E402" s="566">
        <v>0</v>
      </c>
      <c r="F402" s="566">
        <v>0</v>
      </c>
      <c r="G402" s="208"/>
      <c r="H402" s="566">
        <v>0</v>
      </c>
      <c r="I402" s="566">
        <v>0</v>
      </c>
      <c r="J402" s="566">
        <v>0</v>
      </c>
      <c r="K402" s="566">
        <v>0</v>
      </c>
      <c r="L402" s="566">
        <v>0</v>
      </c>
      <c r="M402" s="208"/>
      <c r="N402" s="566">
        <v>0</v>
      </c>
      <c r="O402" s="566">
        <v>0</v>
      </c>
      <c r="P402" s="566">
        <v>0</v>
      </c>
      <c r="Q402" s="566">
        <v>0</v>
      </c>
      <c r="R402" s="566">
        <v>0</v>
      </c>
      <c r="S402" s="208"/>
      <c r="T402" s="566">
        <v>0</v>
      </c>
      <c r="U402" s="566">
        <v>0</v>
      </c>
      <c r="V402" s="566">
        <v>0</v>
      </c>
      <c r="W402" s="566">
        <v>0</v>
      </c>
      <c r="X402" s="566">
        <v>0</v>
      </c>
      <c r="Y402" s="208"/>
      <c r="Z402" s="566">
        <v>0</v>
      </c>
      <c r="AA402" s="566">
        <v>0</v>
      </c>
      <c r="AB402" s="566">
        <v>0</v>
      </c>
      <c r="AC402" s="566">
        <v>0</v>
      </c>
      <c r="AD402" s="566">
        <v>0</v>
      </c>
      <c r="AE402" s="208"/>
      <c r="AF402" s="566">
        <v>0</v>
      </c>
      <c r="AG402" s="566">
        <v>0</v>
      </c>
      <c r="AH402" s="566">
        <v>0</v>
      </c>
      <c r="AI402" s="566">
        <v>0</v>
      </c>
      <c r="AJ402" s="566">
        <v>0</v>
      </c>
      <c r="AK402" s="208"/>
      <c r="AL402" s="566">
        <v>0</v>
      </c>
      <c r="AM402" s="566">
        <v>0</v>
      </c>
      <c r="AN402" s="566">
        <v>0</v>
      </c>
      <c r="AO402" s="566">
        <v>0</v>
      </c>
      <c r="AP402" s="566">
        <v>0</v>
      </c>
      <c r="AQ402" s="208"/>
      <c r="AR402" s="566">
        <v>0</v>
      </c>
      <c r="AS402" s="566">
        <v>0</v>
      </c>
      <c r="AT402" s="566">
        <v>0</v>
      </c>
      <c r="AU402" s="566">
        <v>0</v>
      </c>
      <c r="AV402" s="566">
        <v>0</v>
      </c>
      <c r="AW402" s="208"/>
      <c r="AX402" s="566">
        <v>0</v>
      </c>
      <c r="AY402" s="566">
        <v>0</v>
      </c>
      <c r="AZ402" s="566">
        <v>0</v>
      </c>
      <c r="BA402" s="566">
        <v>0</v>
      </c>
      <c r="BB402" s="566">
        <v>0</v>
      </c>
      <c r="BC402" s="208"/>
      <c r="BD402" s="566">
        <v>0</v>
      </c>
      <c r="BE402" s="566">
        <v>0</v>
      </c>
      <c r="BF402" s="566">
        <v>0</v>
      </c>
      <c r="BG402" s="566">
        <v>0</v>
      </c>
      <c r="BH402" s="566">
        <v>0</v>
      </c>
      <c r="BI402" s="208"/>
    </row>
    <row r="403" spans="1:61" ht="12.75" customHeight="1" x14ac:dyDescent="0.2">
      <c r="A403" s="562" t="s">
        <v>381</v>
      </c>
      <c r="B403" s="570">
        <v>0</v>
      </c>
      <c r="C403" s="566">
        <v>0</v>
      </c>
      <c r="D403" s="566">
        <v>0</v>
      </c>
      <c r="E403" s="566">
        <v>0</v>
      </c>
      <c r="F403" s="566">
        <v>0</v>
      </c>
      <c r="G403" s="208"/>
      <c r="H403" s="566">
        <v>0</v>
      </c>
      <c r="I403" s="566">
        <v>0</v>
      </c>
      <c r="J403" s="566">
        <v>0</v>
      </c>
      <c r="K403" s="566">
        <v>0</v>
      </c>
      <c r="L403" s="566">
        <v>0</v>
      </c>
      <c r="M403" s="208"/>
      <c r="N403" s="566">
        <v>0</v>
      </c>
      <c r="O403" s="566">
        <v>0</v>
      </c>
      <c r="P403" s="566">
        <v>0</v>
      </c>
      <c r="Q403" s="566">
        <v>0</v>
      </c>
      <c r="R403" s="566">
        <v>0</v>
      </c>
      <c r="S403" s="208"/>
      <c r="T403" s="566">
        <v>0</v>
      </c>
      <c r="U403" s="566">
        <v>0</v>
      </c>
      <c r="V403" s="566">
        <v>0</v>
      </c>
      <c r="W403" s="566">
        <v>0</v>
      </c>
      <c r="X403" s="566">
        <v>0</v>
      </c>
      <c r="Y403" s="208"/>
      <c r="Z403" s="566">
        <v>0</v>
      </c>
      <c r="AA403" s="566">
        <v>0</v>
      </c>
      <c r="AB403" s="566">
        <v>0</v>
      </c>
      <c r="AC403" s="566">
        <v>0</v>
      </c>
      <c r="AD403" s="566">
        <v>0</v>
      </c>
      <c r="AE403" s="208"/>
      <c r="AF403" s="566">
        <v>0</v>
      </c>
      <c r="AG403" s="566">
        <v>0</v>
      </c>
      <c r="AH403" s="566">
        <v>0</v>
      </c>
      <c r="AI403" s="566">
        <v>0</v>
      </c>
      <c r="AJ403" s="566">
        <v>0</v>
      </c>
      <c r="AK403" s="208"/>
      <c r="AL403" s="566">
        <v>0</v>
      </c>
      <c r="AM403" s="566">
        <v>0</v>
      </c>
      <c r="AN403" s="566">
        <v>0</v>
      </c>
      <c r="AO403" s="566">
        <v>0</v>
      </c>
      <c r="AP403" s="566">
        <v>0</v>
      </c>
      <c r="AQ403" s="208"/>
      <c r="AR403" s="566">
        <v>0</v>
      </c>
      <c r="AS403" s="566">
        <v>0</v>
      </c>
      <c r="AT403" s="566">
        <v>0</v>
      </c>
      <c r="AU403" s="566">
        <v>0</v>
      </c>
      <c r="AV403" s="566">
        <v>0</v>
      </c>
      <c r="AW403" s="208"/>
      <c r="AX403" s="566">
        <v>0</v>
      </c>
      <c r="AY403" s="566">
        <v>0</v>
      </c>
      <c r="AZ403" s="566">
        <v>0</v>
      </c>
      <c r="BA403" s="566">
        <v>0</v>
      </c>
      <c r="BB403" s="566">
        <v>0</v>
      </c>
      <c r="BC403" s="208"/>
      <c r="BD403" s="566">
        <v>0</v>
      </c>
      <c r="BE403" s="566">
        <v>0</v>
      </c>
      <c r="BF403" s="566">
        <v>0</v>
      </c>
      <c r="BG403" s="566">
        <v>0</v>
      </c>
      <c r="BH403" s="566">
        <v>0</v>
      </c>
      <c r="BI403" s="208"/>
    </row>
    <row r="404" spans="1:61" ht="12.75" customHeight="1" x14ac:dyDescent="0.2">
      <c r="A404" s="562" t="s">
        <v>382</v>
      </c>
      <c r="B404" s="570">
        <v>0</v>
      </c>
      <c r="C404" s="566">
        <v>0</v>
      </c>
      <c r="D404" s="566">
        <v>0</v>
      </c>
      <c r="E404" s="566">
        <v>0</v>
      </c>
      <c r="F404" s="566">
        <v>0</v>
      </c>
      <c r="G404" s="208"/>
      <c r="H404" s="566">
        <v>0</v>
      </c>
      <c r="I404" s="566">
        <v>0</v>
      </c>
      <c r="J404" s="566">
        <v>0</v>
      </c>
      <c r="K404" s="566">
        <v>0</v>
      </c>
      <c r="L404" s="566">
        <v>0</v>
      </c>
      <c r="M404" s="208"/>
      <c r="N404" s="566">
        <v>0</v>
      </c>
      <c r="O404" s="566">
        <v>0</v>
      </c>
      <c r="P404" s="566">
        <v>0</v>
      </c>
      <c r="Q404" s="566">
        <v>0</v>
      </c>
      <c r="R404" s="566">
        <v>0</v>
      </c>
      <c r="S404" s="208"/>
      <c r="T404" s="566">
        <v>0</v>
      </c>
      <c r="U404" s="566">
        <v>0</v>
      </c>
      <c r="V404" s="566">
        <v>0</v>
      </c>
      <c r="W404" s="566">
        <v>0</v>
      </c>
      <c r="X404" s="566">
        <v>0</v>
      </c>
      <c r="Y404" s="208"/>
      <c r="Z404" s="566">
        <v>0</v>
      </c>
      <c r="AA404" s="566">
        <v>0</v>
      </c>
      <c r="AB404" s="566">
        <v>0</v>
      </c>
      <c r="AC404" s="566">
        <v>0</v>
      </c>
      <c r="AD404" s="566">
        <v>0</v>
      </c>
      <c r="AE404" s="208"/>
      <c r="AF404" s="566">
        <v>0</v>
      </c>
      <c r="AG404" s="566">
        <v>0</v>
      </c>
      <c r="AH404" s="566">
        <v>0</v>
      </c>
      <c r="AI404" s="566">
        <v>0</v>
      </c>
      <c r="AJ404" s="566">
        <v>0</v>
      </c>
      <c r="AK404" s="208"/>
      <c r="AL404" s="566">
        <v>0</v>
      </c>
      <c r="AM404" s="566">
        <v>0</v>
      </c>
      <c r="AN404" s="566">
        <v>0</v>
      </c>
      <c r="AO404" s="566">
        <v>0</v>
      </c>
      <c r="AP404" s="566">
        <v>0</v>
      </c>
      <c r="AQ404" s="208"/>
      <c r="AR404" s="566">
        <v>0</v>
      </c>
      <c r="AS404" s="566">
        <v>0</v>
      </c>
      <c r="AT404" s="566">
        <v>0</v>
      </c>
      <c r="AU404" s="566">
        <v>0</v>
      </c>
      <c r="AV404" s="566">
        <v>0</v>
      </c>
      <c r="AW404" s="208"/>
      <c r="AX404" s="566">
        <v>0</v>
      </c>
      <c r="AY404" s="566">
        <v>0</v>
      </c>
      <c r="AZ404" s="566">
        <v>0</v>
      </c>
      <c r="BA404" s="566">
        <v>0</v>
      </c>
      <c r="BB404" s="566">
        <v>0</v>
      </c>
      <c r="BC404" s="208"/>
      <c r="BD404" s="566">
        <v>0</v>
      </c>
      <c r="BE404" s="566">
        <v>0</v>
      </c>
      <c r="BF404" s="566">
        <v>0</v>
      </c>
      <c r="BG404" s="566">
        <v>0</v>
      </c>
      <c r="BH404" s="566">
        <v>0</v>
      </c>
      <c r="BI404" s="208"/>
    </row>
    <row r="405" spans="1:61" ht="12.75" customHeight="1" x14ac:dyDescent="0.2">
      <c r="A405" s="562" t="s">
        <v>383</v>
      </c>
      <c r="B405" s="570">
        <v>0</v>
      </c>
      <c r="C405" s="566">
        <v>0</v>
      </c>
      <c r="D405" s="566">
        <v>0</v>
      </c>
      <c r="E405" s="566">
        <v>0</v>
      </c>
      <c r="F405" s="566">
        <v>0</v>
      </c>
      <c r="G405" s="208"/>
      <c r="H405" s="566">
        <v>0</v>
      </c>
      <c r="I405" s="566">
        <v>0</v>
      </c>
      <c r="J405" s="566">
        <v>0</v>
      </c>
      <c r="K405" s="566">
        <v>0</v>
      </c>
      <c r="L405" s="566">
        <v>0</v>
      </c>
      <c r="M405" s="208"/>
      <c r="N405" s="566">
        <v>0</v>
      </c>
      <c r="O405" s="566">
        <v>0</v>
      </c>
      <c r="P405" s="566">
        <v>0</v>
      </c>
      <c r="Q405" s="566">
        <v>0</v>
      </c>
      <c r="R405" s="566">
        <v>0</v>
      </c>
      <c r="S405" s="208"/>
      <c r="T405" s="566">
        <v>0</v>
      </c>
      <c r="U405" s="566">
        <v>0</v>
      </c>
      <c r="V405" s="566">
        <v>0</v>
      </c>
      <c r="W405" s="566">
        <v>0</v>
      </c>
      <c r="X405" s="566">
        <v>0</v>
      </c>
      <c r="Y405" s="208"/>
      <c r="Z405" s="566">
        <v>0</v>
      </c>
      <c r="AA405" s="566">
        <v>0</v>
      </c>
      <c r="AB405" s="566">
        <v>0</v>
      </c>
      <c r="AC405" s="566">
        <v>0</v>
      </c>
      <c r="AD405" s="566">
        <v>0</v>
      </c>
      <c r="AE405" s="208"/>
      <c r="AF405" s="566">
        <v>0</v>
      </c>
      <c r="AG405" s="566">
        <v>0</v>
      </c>
      <c r="AH405" s="566">
        <v>0</v>
      </c>
      <c r="AI405" s="566">
        <v>0</v>
      </c>
      <c r="AJ405" s="566">
        <v>0</v>
      </c>
      <c r="AK405" s="208"/>
      <c r="AL405" s="566">
        <v>0</v>
      </c>
      <c r="AM405" s="566">
        <v>0</v>
      </c>
      <c r="AN405" s="566">
        <v>0</v>
      </c>
      <c r="AO405" s="566">
        <v>0</v>
      </c>
      <c r="AP405" s="566">
        <v>0</v>
      </c>
      <c r="AQ405" s="208"/>
      <c r="AR405" s="566">
        <v>0</v>
      </c>
      <c r="AS405" s="566">
        <v>0</v>
      </c>
      <c r="AT405" s="566">
        <v>0</v>
      </c>
      <c r="AU405" s="566">
        <v>0</v>
      </c>
      <c r="AV405" s="566">
        <v>0</v>
      </c>
      <c r="AW405" s="208"/>
      <c r="AX405" s="566">
        <v>0</v>
      </c>
      <c r="AY405" s="566">
        <v>0</v>
      </c>
      <c r="AZ405" s="566">
        <v>0</v>
      </c>
      <c r="BA405" s="566">
        <v>0</v>
      </c>
      <c r="BB405" s="566">
        <v>0</v>
      </c>
      <c r="BC405" s="208"/>
      <c r="BD405" s="566">
        <v>0</v>
      </c>
      <c r="BE405" s="566">
        <v>0</v>
      </c>
      <c r="BF405" s="566">
        <v>0</v>
      </c>
      <c r="BG405" s="566">
        <v>0</v>
      </c>
      <c r="BH405" s="566">
        <v>0</v>
      </c>
      <c r="BI405" s="208"/>
    </row>
    <row r="406" spans="1:61" ht="12.75" customHeight="1" x14ac:dyDescent="0.2">
      <c r="A406" s="562" t="s">
        <v>384</v>
      </c>
      <c r="B406" s="570">
        <v>0</v>
      </c>
      <c r="C406" s="566">
        <v>0</v>
      </c>
      <c r="D406" s="566">
        <v>0</v>
      </c>
      <c r="E406" s="566">
        <v>0</v>
      </c>
      <c r="F406" s="566">
        <v>0</v>
      </c>
      <c r="G406" s="208"/>
      <c r="H406" s="566">
        <v>0</v>
      </c>
      <c r="I406" s="566">
        <v>0</v>
      </c>
      <c r="J406" s="566">
        <v>0</v>
      </c>
      <c r="K406" s="566">
        <v>0</v>
      </c>
      <c r="L406" s="566">
        <v>0</v>
      </c>
      <c r="M406" s="208"/>
      <c r="N406" s="566">
        <v>0</v>
      </c>
      <c r="O406" s="566">
        <v>0</v>
      </c>
      <c r="P406" s="566">
        <v>0</v>
      </c>
      <c r="Q406" s="566">
        <v>0</v>
      </c>
      <c r="R406" s="566">
        <v>0</v>
      </c>
      <c r="S406" s="208"/>
      <c r="T406" s="566">
        <v>0</v>
      </c>
      <c r="U406" s="566">
        <v>0</v>
      </c>
      <c r="V406" s="566">
        <v>0</v>
      </c>
      <c r="W406" s="566">
        <v>0</v>
      </c>
      <c r="X406" s="566">
        <v>0</v>
      </c>
      <c r="Y406" s="208"/>
      <c r="Z406" s="566">
        <v>0</v>
      </c>
      <c r="AA406" s="566">
        <v>0</v>
      </c>
      <c r="AB406" s="566">
        <v>0</v>
      </c>
      <c r="AC406" s="566">
        <v>0</v>
      </c>
      <c r="AD406" s="566">
        <v>0</v>
      </c>
      <c r="AE406" s="208"/>
      <c r="AF406" s="566">
        <v>0</v>
      </c>
      <c r="AG406" s="566">
        <v>0</v>
      </c>
      <c r="AH406" s="566">
        <v>0</v>
      </c>
      <c r="AI406" s="566">
        <v>0</v>
      </c>
      <c r="AJ406" s="566">
        <v>0</v>
      </c>
      <c r="AK406" s="208"/>
      <c r="AL406" s="566">
        <v>0</v>
      </c>
      <c r="AM406" s="566">
        <v>0</v>
      </c>
      <c r="AN406" s="566">
        <v>0</v>
      </c>
      <c r="AO406" s="566">
        <v>0</v>
      </c>
      <c r="AP406" s="566">
        <v>0</v>
      </c>
      <c r="AQ406" s="208"/>
      <c r="AR406" s="566">
        <v>0</v>
      </c>
      <c r="AS406" s="566">
        <v>0</v>
      </c>
      <c r="AT406" s="566">
        <v>0</v>
      </c>
      <c r="AU406" s="566">
        <v>0</v>
      </c>
      <c r="AV406" s="566">
        <v>0</v>
      </c>
      <c r="AW406" s="208"/>
      <c r="AX406" s="566">
        <v>0</v>
      </c>
      <c r="AY406" s="566">
        <v>0</v>
      </c>
      <c r="AZ406" s="566">
        <v>0</v>
      </c>
      <c r="BA406" s="566">
        <v>0</v>
      </c>
      <c r="BB406" s="566">
        <v>0</v>
      </c>
      <c r="BC406" s="208"/>
      <c r="BD406" s="566">
        <v>0</v>
      </c>
      <c r="BE406" s="566">
        <v>0</v>
      </c>
      <c r="BF406" s="566">
        <v>0</v>
      </c>
      <c r="BG406" s="566">
        <v>0</v>
      </c>
      <c r="BH406" s="566">
        <v>0</v>
      </c>
      <c r="BI406" s="208"/>
    </row>
    <row r="407" spans="1:61" ht="12.75" customHeight="1" x14ac:dyDescent="0.2">
      <c r="A407" s="564" t="s">
        <v>386</v>
      </c>
      <c r="B407" s="568">
        <f>SUM(B387:B406)</f>
        <v>0</v>
      </c>
      <c r="C407" s="568">
        <f t="shared" ref="C407:BH407" si="1">SUM(C387:C406)</f>
        <v>0</v>
      </c>
      <c r="D407" s="568">
        <f t="shared" si="1"/>
        <v>0</v>
      </c>
      <c r="E407" s="568">
        <f t="shared" si="1"/>
        <v>0</v>
      </c>
      <c r="F407" s="568">
        <f t="shared" si="1"/>
        <v>0</v>
      </c>
      <c r="G407" s="208"/>
      <c r="H407" s="568">
        <f t="shared" si="1"/>
        <v>0</v>
      </c>
      <c r="I407" s="568">
        <f t="shared" si="1"/>
        <v>0</v>
      </c>
      <c r="J407" s="568">
        <f t="shared" si="1"/>
        <v>0</v>
      </c>
      <c r="K407" s="568">
        <f t="shared" si="1"/>
        <v>0</v>
      </c>
      <c r="L407" s="568">
        <f t="shared" si="1"/>
        <v>0</v>
      </c>
      <c r="M407" s="208"/>
      <c r="N407" s="568">
        <f t="shared" si="1"/>
        <v>0</v>
      </c>
      <c r="O407" s="568">
        <f t="shared" si="1"/>
        <v>0</v>
      </c>
      <c r="P407" s="568">
        <f t="shared" si="1"/>
        <v>0</v>
      </c>
      <c r="Q407" s="568">
        <f t="shared" si="1"/>
        <v>0</v>
      </c>
      <c r="R407" s="568">
        <f t="shared" si="1"/>
        <v>0</v>
      </c>
      <c r="S407" s="208"/>
      <c r="T407" s="568">
        <f t="shared" si="1"/>
        <v>0</v>
      </c>
      <c r="U407" s="568">
        <f t="shared" si="1"/>
        <v>0</v>
      </c>
      <c r="V407" s="568">
        <f t="shared" si="1"/>
        <v>0</v>
      </c>
      <c r="W407" s="568">
        <f t="shared" si="1"/>
        <v>0</v>
      </c>
      <c r="X407" s="568">
        <f t="shared" si="1"/>
        <v>0</v>
      </c>
      <c r="Y407" s="208"/>
      <c r="Z407" s="568">
        <f t="shared" si="1"/>
        <v>0</v>
      </c>
      <c r="AA407" s="568">
        <f t="shared" si="1"/>
        <v>0</v>
      </c>
      <c r="AB407" s="568">
        <f t="shared" si="1"/>
        <v>0</v>
      </c>
      <c r="AC407" s="568">
        <f t="shared" si="1"/>
        <v>0</v>
      </c>
      <c r="AD407" s="568">
        <f t="shared" si="1"/>
        <v>0</v>
      </c>
      <c r="AE407" s="208"/>
      <c r="AF407" s="568">
        <f t="shared" si="1"/>
        <v>0</v>
      </c>
      <c r="AG407" s="568">
        <f t="shared" si="1"/>
        <v>0</v>
      </c>
      <c r="AH407" s="568">
        <f t="shared" si="1"/>
        <v>0</v>
      </c>
      <c r="AI407" s="568">
        <f t="shared" si="1"/>
        <v>0</v>
      </c>
      <c r="AJ407" s="568">
        <f t="shared" si="1"/>
        <v>0</v>
      </c>
      <c r="AK407" s="208"/>
      <c r="AL407" s="568">
        <f t="shared" si="1"/>
        <v>0</v>
      </c>
      <c r="AM407" s="568">
        <f t="shared" si="1"/>
        <v>0</v>
      </c>
      <c r="AN407" s="568">
        <f t="shared" si="1"/>
        <v>0</v>
      </c>
      <c r="AO407" s="568">
        <f t="shared" si="1"/>
        <v>0</v>
      </c>
      <c r="AP407" s="568">
        <f t="shared" si="1"/>
        <v>0</v>
      </c>
      <c r="AQ407" s="208"/>
      <c r="AR407" s="568">
        <f t="shared" si="1"/>
        <v>0</v>
      </c>
      <c r="AS407" s="568">
        <f t="shared" si="1"/>
        <v>0</v>
      </c>
      <c r="AT407" s="568">
        <f t="shared" si="1"/>
        <v>0</v>
      </c>
      <c r="AU407" s="568">
        <f t="shared" si="1"/>
        <v>0</v>
      </c>
      <c r="AV407" s="568">
        <f t="shared" si="1"/>
        <v>0</v>
      </c>
      <c r="AW407" s="208"/>
      <c r="AX407" s="568">
        <f t="shared" si="1"/>
        <v>0</v>
      </c>
      <c r="AY407" s="568">
        <f t="shared" si="1"/>
        <v>0</v>
      </c>
      <c r="AZ407" s="568">
        <f t="shared" si="1"/>
        <v>0</v>
      </c>
      <c r="BA407" s="568">
        <f t="shared" si="1"/>
        <v>0</v>
      </c>
      <c r="BB407" s="568">
        <f t="shared" si="1"/>
        <v>0</v>
      </c>
      <c r="BC407" s="208"/>
      <c r="BD407" s="568">
        <f t="shared" si="1"/>
        <v>0</v>
      </c>
      <c r="BE407" s="568">
        <f t="shared" si="1"/>
        <v>0</v>
      </c>
      <c r="BF407" s="568">
        <f t="shared" si="1"/>
        <v>0</v>
      </c>
      <c r="BG407" s="568">
        <f t="shared" si="1"/>
        <v>0</v>
      </c>
      <c r="BH407" s="568">
        <f t="shared" si="1"/>
        <v>0</v>
      </c>
      <c r="BI407" s="208"/>
    </row>
    <row r="408" spans="1:61" ht="12.75" customHeight="1" x14ac:dyDescent="0.2">
      <c r="A408" s="565"/>
      <c r="B408" s="565"/>
      <c r="C408" s="565"/>
      <c r="D408" s="565"/>
      <c r="E408" s="565"/>
      <c r="F408" s="565"/>
      <c r="G408" s="208"/>
      <c r="H408" s="565"/>
      <c r="I408" s="565"/>
      <c r="J408" s="565"/>
      <c r="K408" s="565"/>
      <c r="L408" s="565"/>
      <c r="M408" s="208"/>
      <c r="N408" s="565"/>
      <c r="O408" s="565"/>
      <c r="P408" s="565"/>
      <c r="Q408" s="565"/>
      <c r="R408" s="565"/>
      <c r="S408" s="208"/>
      <c r="T408" s="565"/>
      <c r="U408" s="565"/>
      <c r="V408" s="565"/>
      <c r="W408" s="565"/>
      <c r="X408" s="565"/>
      <c r="Y408" s="208"/>
      <c r="Z408" s="565"/>
      <c r="AA408" s="565"/>
      <c r="AB408" s="565"/>
      <c r="AC408" s="565"/>
      <c r="AD408" s="565"/>
      <c r="AE408" s="208"/>
      <c r="AF408" s="565"/>
      <c r="AG408" s="565"/>
      <c r="AH408" s="565"/>
      <c r="AI408" s="565"/>
      <c r="AJ408" s="565"/>
      <c r="AK408" s="208"/>
      <c r="AL408" s="565"/>
      <c r="AM408" s="565"/>
      <c r="AN408" s="565"/>
      <c r="AO408" s="565"/>
      <c r="AP408" s="565"/>
      <c r="AQ408" s="208"/>
      <c r="AR408" s="565"/>
      <c r="AS408" s="565"/>
      <c r="AT408" s="565"/>
      <c r="AU408" s="565"/>
      <c r="AV408" s="565"/>
      <c r="AW408" s="208"/>
      <c r="AX408" s="565"/>
      <c r="AY408" s="565"/>
      <c r="AZ408" s="565"/>
      <c r="BA408" s="565"/>
      <c r="BB408" s="565"/>
      <c r="BC408" s="208"/>
      <c r="BD408" s="565"/>
      <c r="BE408" s="565"/>
      <c r="BF408" s="565"/>
      <c r="BG408" s="565"/>
      <c r="BH408" s="565"/>
      <c r="BI408" s="208"/>
    </row>
    <row r="409" spans="1:61" ht="12.75" customHeight="1" x14ac:dyDescent="0.2"/>
    <row r="410" spans="1:61" ht="12.75" customHeight="1" x14ac:dyDescent="0.2"/>
    <row r="411" spans="1:61" ht="12.75" customHeight="1" x14ac:dyDescent="0.2"/>
    <row r="412" spans="1:61" ht="12.75" customHeight="1" x14ac:dyDescent="0.2"/>
    <row r="413" spans="1:61" ht="12.75" customHeight="1" x14ac:dyDescent="0.2"/>
    <row r="414" spans="1:61" ht="12.75" customHeight="1" x14ac:dyDescent="0.2"/>
    <row r="415" spans="1:61" ht="12.75" customHeight="1" x14ac:dyDescent="0.2"/>
    <row r="416" spans="1:61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</sheetData>
  <phoneticPr fontId="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oTo_START_Here_Click">
                <anchor moveWithCells="1">
                  <from>
                    <xdr:col>0</xdr:col>
                    <xdr:colOff>1133475</xdr:colOff>
                    <xdr:row>2</xdr:row>
                    <xdr:rowOff>219075</xdr:rowOff>
                  </from>
                  <to>
                    <xdr:col>0</xdr:col>
                    <xdr:colOff>2295525</xdr:colOff>
                    <xdr:row>2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indexed="45"/>
  </sheetPr>
  <dimension ref="A1:FY638"/>
  <sheetViews>
    <sheetView zoomScale="70" zoomScaleNormal="70" workbookViewId="0">
      <pane xSplit="1" topLeftCell="BA1" activePane="topRight" state="frozen"/>
      <selection pane="topRight" activeCell="CM7" sqref="CM7"/>
    </sheetView>
  </sheetViews>
  <sheetFormatPr defaultColWidth="9.7109375" defaultRowHeight="12.75" x14ac:dyDescent="0.2"/>
  <cols>
    <col min="1" max="1" width="38.5703125" customWidth="1"/>
    <col min="2" max="6" width="9.7109375" customWidth="1"/>
    <col min="7" max="7" width="1.7109375" customWidth="1"/>
    <col min="8" max="12" width="9.7109375" customWidth="1"/>
    <col min="13" max="13" width="1.7109375" customWidth="1"/>
    <col min="14" max="18" width="9.7109375" customWidth="1"/>
    <col min="19" max="19" width="1.7109375" customWidth="1"/>
    <col min="20" max="24" width="9.7109375" customWidth="1"/>
    <col min="25" max="25" width="1.7109375" customWidth="1"/>
    <col min="26" max="30" width="9.7109375" customWidth="1"/>
    <col min="31" max="31" width="1.7109375" customWidth="1"/>
    <col min="32" max="36" width="9.7109375" customWidth="1"/>
    <col min="37" max="37" width="1.7109375" customWidth="1"/>
    <col min="38" max="42" width="9.7109375" customWidth="1"/>
    <col min="43" max="43" width="1.7109375" customWidth="1"/>
    <col min="44" max="48" width="9.7109375" customWidth="1"/>
    <col min="49" max="49" width="1.7109375" customWidth="1"/>
    <col min="50" max="54" width="9.7109375" customWidth="1"/>
    <col min="55" max="55" width="1.7109375" customWidth="1"/>
    <col min="56" max="60" width="9.7109375" customWidth="1"/>
    <col min="61" max="61" width="1.7109375" customWidth="1"/>
    <col min="62" max="66" width="9.7109375" customWidth="1"/>
    <col min="67" max="67" width="1.7109375" customWidth="1"/>
    <col min="68" max="71" width="9.7109375" customWidth="1"/>
    <col min="72" max="72" width="9.85546875" customWidth="1"/>
    <col min="73" max="73" width="1.7109375" customWidth="1"/>
    <col min="74" max="78" width="9.7109375" customWidth="1"/>
    <col min="79" max="79" width="1.7109375" customWidth="1"/>
    <col min="80" max="84" width="9.7109375" customWidth="1"/>
    <col min="85" max="85" width="1.7109375" customWidth="1"/>
    <col min="86" max="90" width="9.7109375" customWidth="1"/>
    <col min="91" max="91" width="1.7109375" customWidth="1"/>
    <col min="92" max="96" width="9.7109375" customWidth="1"/>
    <col min="97" max="97" width="1.7109375" customWidth="1"/>
    <col min="98" max="102" width="9.7109375" customWidth="1"/>
    <col min="103" max="103" width="1.7109375" customWidth="1"/>
    <col min="104" max="108" width="9.7109375" customWidth="1"/>
    <col min="109" max="109" width="1.7109375" customWidth="1"/>
    <col min="110" max="114" width="9.7109375" customWidth="1"/>
    <col min="115" max="115" width="1.7109375" customWidth="1"/>
    <col min="116" max="120" width="9.7109375" customWidth="1"/>
    <col min="121" max="121" width="1.7109375" customWidth="1"/>
    <col min="122" max="126" width="9.7109375" customWidth="1"/>
    <col min="127" max="127" width="1.7109375" customWidth="1"/>
    <col min="128" max="132" width="9.7109375" customWidth="1"/>
    <col min="133" max="133" width="1.7109375" customWidth="1"/>
    <col min="134" max="138" width="9.7109375" customWidth="1"/>
    <col min="139" max="139" width="1.7109375" customWidth="1"/>
    <col min="140" max="144" width="9.7109375" customWidth="1"/>
    <col min="145" max="145" width="1.7109375" customWidth="1"/>
    <col min="146" max="150" width="9.7109375" customWidth="1"/>
    <col min="151" max="151" width="1.7109375" customWidth="1"/>
    <col min="152" max="156" width="9.7109375" customWidth="1"/>
    <col min="157" max="157" width="1.7109375" customWidth="1"/>
    <col min="158" max="162" width="9.7109375" customWidth="1"/>
    <col min="163" max="163" width="1.7109375" customWidth="1"/>
    <col min="164" max="168" width="9.7109375" customWidth="1"/>
    <col min="169" max="169" width="1.7109375" customWidth="1"/>
    <col min="170" max="174" width="9.7109375" customWidth="1"/>
    <col min="175" max="175" width="1.7109375" customWidth="1"/>
    <col min="176" max="180" width="9.7109375" customWidth="1"/>
    <col min="181" max="181" width="1.7109375" customWidth="1"/>
  </cols>
  <sheetData>
    <row r="1" spans="1:181" x14ac:dyDescent="0.2">
      <c r="A1" s="45" t="s">
        <v>143</v>
      </c>
      <c r="B1" s="214">
        <v>2</v>
      </c>
      <c r="C1" s="214">
        <v>3</v>
      </c>
      <c r="D1" s="214">
        <v>4</v>
      </c>
      <c r="E1" s="214">
        <v>5</v>
      </c>
      <c r="F1" s="214">
        <v>6</v>
      </c>
      <c r="G1" s="214"/>
      <c r="H1" s="214">
        <v>8</v>
      </c>
      <c r="I1" s="214">
        <v>9</v>
      </c>
      <c r="J1" s="214">
        <v>10</v>
      </c>
      <c r="K1" s="214">
        <v>11</v>
      </c>
      <c r="L1" s="214">
        <v>12</v>
      </c>
      <c r="M1" s="214"/>
      <c r="N1" s="214">
        <v>14</v>
      </c>
      <c r="O1" s="214">
        <v>15</v>
      </c>
      <c r="P1" s="214">
        <v>16</v>
      </c>
      <c r="Q1" s="214">
        <v>17</v>
      </c>
      <c r="R1" s="214">
        <v>18</v>
      </c>
      <c r="S1" s="214"/>
      <c r="T1" s="214">
        <v>20</v>
      </c>
      <c r="U1" s="214">
        <v>21</v>
      </c>
      <c r="V1" s="214">
        <v>22</v>
      </c>
      <c r="W1" s="214">
        <v>23</v>
      </c>
      <c r="X1" s="214">
        <v>24</v>
      </c>
      <c r="Y1" s="214"/>
      <c r="Z1" s="214">
        <v>26</v>
      </c>
      <c r="AA1" s="214">
        <v>27</v>
      </c>
      <c r="AB1" s="214">
        <v>28</v>
      </c>
      <c r="AC1" s="214">
        <v>29</v>
      </c>
      <c r="AD1" s="214">
        <v>30</v>
      </c>
      <c r="AE1" s="214"/>
      <c r="AF1" s="214">
        <v>32</v>
      </c>
      <c r="AG1" s="214">
        <v>33</v>
      </c>
      <c r="AH1" s="214">
        <v>34</v>
      </c>
      <c r="AI1" s="214">
        <v>35</v>
      </c>
      <c r="AJ1" s="214">
        <v>36</v>
      </c>
      <c r="AK1" s="214"/>
      <c r="AL1" s="214">
        <v>38</v>
      </c>
      <c r="AM1" s="214">
        <v>39</v>
      </c>
      <c r="AN1" s="214">
        <v>40</v>
      </c>
      <c r="AO1" s="214">
        <v>41</v>
      </c>
      <c r="AP1" s="214">
        <v>42</v>
      </c>
      <c r="AQ1" s="214"/>
      <c r="AR1" s="214">
        <v>44</v>
      </c>
      <c r="AS1" s="214">
        <v>45</v>
      </c>
      <c r="AT1" s="214">
        <v>46</v>
      </c>
      <c r="AU1" s="214">
        <v>47</v>
      </c>
      <c r="AV1" s="214">
        <v>48</v>
      </c>
      <c r="AW1" s="214"/>
      <c r="AX1" s="214">
        <v>50</v>
      </c>
      <c r="AY1" s="214">
        <v>51</v>
      </c>
      <c r="AZ1" s="214">
        <v>52</v>
      </c>
      <c r="BA1" s="214">
        <v>53</v>
      </c>
      <c r="BB1" s="214">
        <v>54</v>
      </c>
      <c r="BC1" s="214"/>
      <c r="BD1" s="214">
        <v>56</v>
      </c>
      <c r="BE1" s="214">
        <v>57</v>
      </c>
      <c r="BF1" s="214">
        <v>58</v>
      </c>
      <c r="BG1" s="214">
        <v>59</v>
      </c>
      <c r="BH1" s="214">
        <v>60</v>
      </c>
      <c r="BI1" s="214"/>
      <c r="BJ1" s="214">
        <v>62</v>
      </c>
      <c r="BK1" s="214">
        <v>63</v>
      </c>
      <c r="BL1" s="214">
        <v>64</v>
      </c>
      <c r="BM1" s="214">
        <v>65</v>
      </c>
      <c r="BN1" s="214">
        <v>66</v>
      </c>
      <c r="BO1" s="214"/>
      <c r="BP1" s="214">
        <v>68</v>
      </c>
      <c r="BQ1" s="214">
        <v>69</v>
      </c>
      <c r="BR1" s="214">
        <v>70</v>
      </c>
      <c r="BS1" s="214">
        <v>71</v>
      </c>
      <c r="BT1" s="214">
        <v>72</v>
      </c>
      <c r="BU1" s="214"/>
      <c r="BV1" s="214">
        <v>74</v>
      </c>
      <c r="BW1" s="214">
        <v>75</v>
      </c>
      <c r="BX1" s="214">
        <v>76</v>
      </c>
      <c r="BY1" s="214">
        <v>77</v>
      </c>
      <c r="BZ1" s="214">
        <v>78</v>
      </c>
      <c r="CA1" s="214"/>
      <c r="CB1" s="214">
        <v>80</v>
      </c>
      <c r="CC1" s="214">
        <v>81</v>
      </c>
      <c r="CD1" s="214">
        <v>82</v>
      </c>
      <c r="CE1" s="214">
        <v>83</v>
      </c>
      <c r="CF1" s="214">
        <v>84</v>
      </c>
      <c r="CG1" s="214"/>
      <c r="CH1" s="214">
        <v>86</v>
      </c>
      <c r="CI1" s="214">
        <v>87</v>
      </c>
      <c r="CJ1" s="214">
        <v>88</v>
      </c>
      <c r="CK1" s="214">
        <v>89</v>
      </c>
      <c r="CL1" s="214">
        <v>90</v>
      </c>
      <c r="CM1" s="214"/>
      <c r="CN1" s="214">
        <v>92</v>
      </c>
      <c r="CO1" s="214">
        <v>93</v>
      </c>
      <c r="CP1" s="214">
        <v>94</v>
      </c>
      <c r="CQ1" s="214">
        <v>95</v>
      </c>
      <c r="CR1" s="214">
        <v>96</v>
      </c>
      <c r="CS1" s="214"/>
      <c r="CT1" s="214">
        <v>98</v>
      </c>
      <c r="CU1" s="214">
        <v>99</v>
      </c>
      <c r="CV1" s="214">
        <v>100</v>
      </c>
      <c r="CW1" s="214">
        <v>101</v>
      </c>
      <c r="CX1" s="214">
        <v>102</v>
      </c>
      <c r="CY1" s="214"/>
      <c r="CZ1" s="214">
        <v>104</v>
      </c>
      <c r="DA1" s="214">
        <v>105</v>
      </c>
      <c r="DB1" s="214">
        <v>106</v>
      </c>
      <c r="DC1" s="214">
        <v>107</v>
      </c>
      <c r="DD1" s="214">
        <v>108</v>
      </c>
      <c r="DE1" s="214"/>
      <c r="DF1" s="214">
        <v>110</v>
      </c>
      <c r="DG1" s="214">
        <v>111</v>
      </c>
      <c r="DH1" s="214">
        <v>112</v>
      </c>
      <c r="DI1" s="214">
        <v>113</v>
      </c>
      <c r="DJ1" s="214">
        <v>114</v>
      </c>
      <c r="DK1" s="214"/>
      <c r="DL1" s="214">
        <v>116</v>
      </c>
      <c r="DM1" s="214">
        <v>117</v>
      </c>
      <c r="DN1" s="214">
        <v>118</v>
      </c>
      <c r="DO1" s="214">
        <v>119</v>
      </c>
      <c r="DP1" s="214">
        <v>120</v>
      </c>
      <c r="DQ1" s="214"/>
      <c r="DR1" s="214">
        <v>122</v>
      </c>
      <c r="DS1" s="214">
        <v>123</v>
      </c>
      <c r="DT1" s="214">
        <v>124</v>
      </c>
      <c r="DU1" s="214">
        <v>125</v>
      </c>
      <c r="DV1" s="214">
        <v>126</v>
      </c>
      <c r="DW1" s="214"/>
      <c r="DX1" s="214">
        <v>128</v>
      </c>
      <c r="DY1" s="214">
        <v>129</v>
      </c>
      <c r="DZ1" s="214">
        <v>130</v>
      </c>
      <c r="EA1" s="214">
        <v>131</v>
      </c>
      <c r="EB1" s="214">
        <v>132</v>
      </c>
      <c r="EC1" s="214"/>
      <c r="ED1" s="214">
        <v>134</v>
      </c>
      <c r="EE1" s="214">
        <v>135</v>
      </c>
      <c r="EF1" s="214">
        <v>136</v>
      </c>
      <c r="EG1" s="214">
        <v>137</v>
      </c>
      <c r="EH1" s="214">
        <v>138</v>
      </c>
      <c r="EI1" s="214"/>
      <c r="EJ1" s="214">
        <v>140</v>
      </c>
      <c r="EK1" s="214">
        <v>141</v>
      </c>
      <c r="EL1" s="214">
        <v>142</v>
      </c>
      <c r="EM1" s="214">
        <v>143</v>
      </c>
      <c r="EN1" s="214">
        <v>144</v>
      </c>
      <c r="EO1" s="214"/>
      <c r="EP1" s="214">
        <v>146</v>
      </c>
      <c r="EQ1" s="214">
        <v>147</v>
      </c>
      <c r="ER1" s="214">
        <v>148</v>
      </c>
      <c r="ES1" s="214">
        <v>149</v>
      </c>
      <c r="ET1" s="214">
        <v>150</v>
      </c>
      <c r="EU1" s="214"/>
      <c r="EV1" s="214">
        <v>152</v>
      </c>
      <c r="EW1" s="214">
        <v>153</v>
      </c>
      <c r="EX1" s="214">
        <v>154</v>
      </c>
      <c r="EY1" s="214">
        <v>155</v>
      </c>
      <c r="EZ1" s="214">
        <v>156</v>
      </c>
      <c r="FA1" s="214"/>
      <c r="FB1" s="214">
        <v>158</v>
      </c>
      <c r="FC1" s="214">
        <v>159</v>
      </c>
      <c r="FD1" s="214">
        <v>160</v>
      </c>
      <c r="FE1" s="214">
        <v>161</v>
      </c>
      <c r="FF1" s="214">
        <v>162</v>
      </c>
      <c r="FG1" s="214"/>
      <c r="FH1" s="214">
        <v>164</v>
      </c>
      <c r="FI1" s="214">
        <v>165</v>
      </c>
      <c r="FJ1" s="214">
        <v>166</v>
      </c>
      <c r="FK1" s="214">
        <v>167</v>
      </c>
      <c r="FL1" s="214">
        <v>168</v>
      </c>
      <c r="FM1" s="214"/>
      <c r="FN1" s="214">
        <v>170</v>
      </c>
      <c r="FO1" s="214">
        <v>171</v>
      </c>
      <c r="FP1" s="214">
        <v>172</v>
      </c>
      <c r="FQ1" s="214">
        <v>173</v>
      </c>
      <c r="FR1" s="214">
        <v>174</v>
      </c>
      <c r="FS1" s="214"/>
      <c r="FT1" s="214">
        <v>176</v>
      </c>
      <c r="FU1" s="214">
        <v>177</v>
      </c>
      <c r="FV1" s="214">
        <v>178</v>
      </c>
      <c r="FW1" s="214">
        <v>179</v>
      </c>
      <c r="FX1" s="214">
        <v>180</v>
      </c>
      <c r="FY1" s="214">
        <v>181</v>
      </c>
    </row>
    <row r="2" spans="1:181" ht="14.25" customHeight="1" x14ac:dyDescent="0.2">
      <c r="A2" s="219" t="s">
        <v>144</v>
      </c>
      <c r="B2" s="365">
        <v>601</v>
      </c>
      <c r="C2" s="817" t="s">
        <v>305</v>
      </c>
      <c r="D2" s="818"/>
      <c r="E2" s="304">
        <v>0.5</v>
      </c>
      <c r="F2" s="294"/>
      <c r="G2" s="208"/>
      <c r="H2" s="365">
        <v>602</v>
      </c>
      <c r="I2" s="817" t="s">
        <v>305</v>
      </c>
      <c r="J2" s="818"/>
      <c r="K2" s="304">
        <v>0.25</v>
      </c>
      <c r="L2" s="294"/>
      <c r="M2" s="208"/>
      <c r="N2" s="365">
        <v>603</v>
      </c>
      <c r="O2" s="294"/>
      <c r="P2" s="294"/>
      <c r="Q2" s="294"/>
      <c r="R2" s="294"/>
      <c r="S2" s="208"/>
      <c r="T2" s="365">
        <v>604</v>
      </c>
      <c r="U2" s="294"/>
      <c r="V2" s="294"/>
      <c r="W2" s="294"/>
      <c r="X2" s="294"/>
      <c r="Y2" s="208"/>
      <c r="Z2" s="365">
        <v>605</v>
      </c>
      <c r="AA2" s="294"/>
      <c r="AB2" s="294"/>
      <c r="AC2" s="294"/>
      <c r="AD2" s="294"/>
      <c r="AE2" s="208"/>
      <c r="AF2" s="365">
        <v>606</v>
      </c>
      <c r="AG2" s="294"/>
      <c r="AH2" s="294"/>
      <c r="AI2" s="294"/>
      <c r="AJ2" s="294"/>
      <c r="AK2" s="208"/>
      <c r="AL2" s="365">
        <v>607</v>
      </c>
      <c r="AM2" s="294"/>
      <c r="AN2" s="294"/>
      <c r="AO2" s="294"/>
      <c r="AP2" s="294"/>
      <c r="AQ2" s="208"/>
      <c r="AR2" s="365">
        <v>608</v>
      </c>
      <c r="AS2" s="294"/>
      <c r="AT2" s="294"/>
      <c r="AU2" s="294"/>
      <c r="AV2" s="294"/>
      <c r="AW2" s="208"/>
      <c r="AX2" s="365">
        <v>609</v>
      </c>
      <c r="AY2" s="294"/>
      <c r="AZ2" s="294"/>
      <c r="BA2" s="294"/>
      <c r="BB2" s="294"/>
      <c r="BC2" s="208"/>
      <c r="BD2" s="365">
        <v>610</v>
      </c>
      <c r="BE2" s="294"/>
      <c r="BF2" s="294"/>
      <c r="BG2" s="294"/>
      <c r="BH2" s="294"/>
      <c r="BI2" s="208"/>
      <c r="BJ2" s="365">
        <v>611</v>
      </c>
      <c r="BK2" s="294"/>
      <c r="BL2" s="294"/>
      <c r="BM2" s="294"/>
      <c r="BN2" s="294"/>
      <c r="BO2" s="208"/>
      <c r="BP2" s="365">
        <v>612</v>
      </c>
      <c r="BQ2" s="294"/>
      <c r="BR2" s="294"/>
      <c r="BS2" s="294"/>
      <c r="BT2" s="294"/>
      <c r="BU2" s="208"/>
      <c r="BV2" s="365">
        <v>613</v>
      </c>
      <c r="BW2" s="294"/>
      <c r="BX2" s="294"/>
      <c r="BY2" s="294"/>
      <c r="BZ2" s="294"/>
      <c r="CA2" s="208"/>
      <c r="CB2" s="365">
        <v>614</v>
      </c>
      <c r="CC2" s="294"/>
      <c r="CD2" s="294"/>
      <c r="CE2" s="294"/>
      <c r="CF2" s="294"/>
      <c r="CG2" s="208"/>
      <c r="CH2" s="365">
        <v>615</v>
      </c>
      <c r="CI2" s="294"/>
      <c r="CJ2" s="294"/>
      <c r="CK2" s="294"/>
      <c r="CL2" s="294"/>
      <c r="CM2" s="208"/>
      <c r="CN2" s="365">
        <v>616</v>
      </c>
      <c r="CO2" s="294"/>
      <c r="CP2" s="294"/>
      <c r="CQ2" s="294"/>
      <c r="CR2" s="294"/>
      <c r="CS2" s="208"/>
      <c r="CT2" s="365">
        <v>617</v>
      </c>
      <c r="CU2" s="294"/>
      <c r="CV2" s="294"/>
      <c r="CW2" s="294"/>
      <c r="CX2" s="294"/>
      <c r="CY2" s="208"/>
      <c r="CZ2" s="365">
        <v>618</v>
      </c>
      <c r="DA2" s="294"/>
      <c r="DB2" s="294"/>
      <c r="DC2" s="294"/>
      <c r="DD2" s="294"/>
      <c r="DE2" s="208"/>
      <c r="DF2" s="365">
        <v>619</v>
      </c>
      <c r="DG2" s="294"/>
      <c r="DH2" s="294"/>
      <c r="DI2" s="294"/>
      <c r="DJ2" s="294"/>
      <c r="DK2" s="208"/>
      <c r="DL2" s="365">
        <v>620</v>
      </c>
      <c r="DM2" s="294"/>
      <c r="DN2" s="294"/>
      <c r="DO2" s="294"/>
      <c r="DP2" s="294"/>
      <c r="DQ2" s="208"/>
      <c r="DR2" s="365">
        <v>621</v>
      </c>
      <c r="DS2" s="294"/>
      <c r="DT2" s="294"/>
      <c r="DU2" s="294"/>
      <c r="DV2" s="294"/>
      <c r="DW2" s="208"/>
      <c r="DX2" s="365">
        <v>622</v>
      </c>
      <c r="DY2" s="294"/>
      <c r="DZ2" s="294"/>
      <c r="EA2" s="294"/>
      <c r="EB2" s="294"/>
      <c r="EC2" s="208"/>
      <c r="ED2" s="365">
        <v>623</v>
      </c>
      <c r="EE2" s="294"/>
      <c r="EF2" s="294"/>
      <c r="EG2" s="294"/>
      <c r="EH2" s="294"/>
      <c r="EI2" s="208"/>
      <c r="EJ2" s="365">
        <v>624</v>
      </c>
      <c r="EK2" s="294"/>
      <c r="EL2" s="294"/>
      <c r="EM2" s="294"/>
      <c r="EN2" s="294"/>
      <c r="EO2" s="208"/>
      <c r="EP2" s="365">
        <v>625</v>
      </c>
      <c r="EQ2" s="294"/>
      <c r="ER2" s="294"/>
      <c r="ES2" s="294"/>
      <c r="ET2" s="294"/>
      <c r="EU2" s="208"/>
      <c r="EV2" s="365">
        <v>626</v>
      </c>
      <c r="EW2" s="294"/>
      <c r="EX2" s="294"/>
      <c r="EY2" s="294"/>
      <c r="EZ2" s="294"/>
      <c r="FA2" s="208"/>
      <c r="FB2" s="365">
        <v>627</v>
      </c>
      <c r="FC2" s="294"/>
      <c r="FD2" s="294"/>
      <c r="FE2" s="294"/>
      <c r="FF2" s="294"/>
      <c r="FG2" s="208"/>
      <c r="FH2" s="365">
        <v>628</v>
      </c>
      <c r="FI2" s="294"/>
      <c r="FJ2" s="294"/>
      <c r="FK2" s="294"/>
      <c r="FL2" s="294"/>
      <c r="FM2" s="208"/>
      <c r="FN2" s="365">
        <v>629</v>
      </c>
      <c r="FO2" s="294"/>
      <c r="FP2" s="294"/>
      <c r="FQ2" s="294"/>
      <c r="FR2" s="294"/>
      <c r="FS2" s="208"/>
      <c r="FT2" s="365">
        <v>630</v>
      </c>
      <c r="FU2" s="294"/>
      <c r="FV2" s="294"/>
      <c r="FW2" s="294"/>
      <c r="FX2" s="294"/>
      <c r="FY2" s="208"/>
    </row>
    <row r="3" spans="1:181" s="224" customFormat="1" ht="66" customHeight="1" x14ac:dyDescent="0.2">
      <c r="A3" s="335" t="s">
        <v>117</v>
      </c>
      <c r="B3" s="334" t="s">
        <v>316</v>
      </c>
      <c r="C3" s="334" t="s">
        <v>316</v>
      </c>
      <c r="D3" s="334" t="s">
        <v>316</v>
      </c>
      <c r="E3" s="334" t="s">
        <v>316</v>
      </c>
      <c r="F3" s="334" t="s">
        <v>298</v>
      </c>
      <c r="G3" s="223"/>
      <c r="H3" s="334" t="s">
        <v>317</v>
      </c>
      <c r="I3" s="334" t="s">
        <v>317</v>
      </c>
      <c r="J3" s="334" t="s">
        <v>317</v>
      </c>
      <c r="K3" s="334" t="s">
        <v>317</v>
      </c>
      <c r="L3" s="334" t="s">
        <v>299</v>
      </c>
      <c r="M3" s="223"/>
      <c r="N3" s="404" t="s">
        <v>180</v>
      </c>
      <c r="O3" s="404" t="s">
        <v>180</v>
      </c>
      <c r="P3" s="404" t="s">
        <v>180</v>
      </c>
      <c r="Q3" s="404" t="s">
        <v>180</v>
      </c>
      <c r="R3" s="404" t="s">
        <v>180</v>
      </c>
      <c r="S3" s="223"/>
      <c r="T3" s="404" t="s">
        <v>182</v>
      </c>
      <c r="U3" s="404" t="s">
        <v>182</v>
      </c>
      <c r="V3" s="404" t="s">
        <v>182</v>
      </c>
      <c r="W3" s="404" t="s">
        <v>182</v>
      </c>
      <c r="X3" s="404" t="s">
        <v>182</v>
      </c>
      <c r="Y3" s="223"/>
      <c r="Z3" s="404" t="s">
        <v>183</v>
      </c>
      <c r="AA3" s="404" t="s">
        <v>183</v>
      </c>
      <c r="AB3" s="404" t="s">
        <v>183</v>
      </c>
      <c r="AC3" s="404" t="s">
        <v>183</v>
      </c>
      <c r="AD3" s="404" t="s">
        <v>183</v>
      </c>
      <c r="AE3" s="223"/>
      <c r="AF3" s="404" t="s">
        <v>184</v>
      </c>
      <c r="AG3" s="404" t="s">
        <v>184</v>
      </c>
      <c r="AH3" s="404" t="s">
        <v>184</v>
      </c>
      <c r="AI3" s="404" t="s">
        <v>184</v>
      </c>
      <c r="AJ3" s="404" t="s">
        <v>184</v>
      </c>
      <c r="AK3" s="223"/>
      <c r="AL3" s="404" t="s">
        <v>185</v>
      </c>
      <c r="AM3" s="404" t="s">
        <v>185</v>
      </c>
      <c r="AN3" s="404" t="s">
        <v>185</v>
      </c>
      <c r="AO3" s="404" t="s">
        <v>185</v>
      </c>
      <c r="AP3" s="404" t="s">
        <v>185</v>
      </c>
      <c r="AQ3" s="223"/>
      <c r="AR3" s="404" t="s">
        <v>181</v>
      </c>
      <c r="AS3" s="404" t="s">
        <v>181</v>
      </c>
      <c r="AT3" s="404" t="s">
        <v>181</v>
      </c>
      <c r="AU3" s="404" t="s">
        <v>181</v>
      </c>
      <c r="AV3" s="404" t="s">
        <v>181</v>
      </c>
      <c r="AW3" s="223"/>
      <c r="AX3" s="404" t="s">
        <v>186</v>
      </c>
      <c r="AY3" s="404" t="s">
        <v>186</v>
      </c>
      <c r="AZ3" s="404" t="s">
        <v>186</v>
      </c>
      <c r="BA3" s="404" t="s">
        <v>186</v>
      </c>
      <c r="BB3" s="404" t="s">
        <v>186</v>
      </c>
      <c r="BC3" s="223"/>
      <c r="BD3" s="404" t="s">
        <v>187</v>
      </c>
      <c r="BE3" s="404" t="s">
        <v>187</v>
      </c>
      <c r="BF3" s="404" t="s">
        <v>187</v>
      </c>
      <c r="BG3" s="404" t="s">
        <v>187</v>
      </c>
      <c r="BH3" s="404" t="s">
        <v>187</v>
      </c>
      <c r="BI3" s="223"/>
      <c r="BJ3" s="404" t="s">
        <v>188</v>
      </c>
      <c r="BK3" s="404" t="s">
        <v>188</v>
      </c>
      <c r="BL3" s="404" t="s">
        <v>188</v>
      </c>
      <c r="BM3" s="404" t="s">
        <v>188</v>
      </c>
      <c r="BN3" s="404" t="s">
        <v>188</v>
      </c>
      <c r="BO3" s="223"/>
      <c r="BP3" s="404" t="s">
        <v>189</v>
      </c>
      <c r="BQ3" s="404" t="s">
        <v>189</v>
      </c>
      <c r="BR3" s="404" t="s">
        <v>189</v>
      </c>
      <c r="BS3" s="404" t="s">
        <v>189</v>
      </c>
      <c r="BT3" s="404" t="s">
        <v>189</v>
      </c>
      <c r="BU3" s="223"/>
      <c r="BV3" s="334" t="s">
        <v>301</v>
      </c>
      <c r="BW3" s="334" t="s">
        <v>301</v>
      </c>
      <c r="BX3" s="334" t="s">
        <v>301</v>
      </c>
      <c r="BY3" s="334" t="s">
        <v>301</v>
      </c>
      <c r="BZ3" s="334" t="s">
        <v>302</v>
      </c>
      <c r="CA3" s="223"/>
      <c r="CB3" s="334" t="s">
        <v>303</v>
      </c>
      <c r="CC3" s="334" t="s">
        <v>303</v>
      </c>
      <c r="CD3" s="334" t="s">
        <v>303</v>
      </c>
      <c r="CE3" s="334" t="s">
        <v>303</v>
      </c>
      <c r="CF3" s="334" t="s">
        <v>304</v>
      </c>
      <c r="CG3" s="223"/>
      <c r="CH3" s="334" t="s">
        <v>291</v>
      </c>
      <c r="CI3" s="334" t="s">
        <v>291</v>
      </c>
      <c r="CJ3" s="334" t="s">
        <v>291</v>
      </c>
      <c r="CK3" s="334" t="s">
        <v>291</v>
      </c>
      <c r="CL3" s="334" t="s">
        <v>292</v>
      </c>
      <c r="CM3" s="223"/>
      <c r="CN3" s="334" t="s">
        <v>293</v>
      </c>
      <c r="CO3" s="334" t="s">
        <v>293</v>
      </c>
      <c r="CP3" s="334" t="s">
        <v>293</v>
      </c>
      <c r="CQ3" s="334" t="s">
        <v>293</v>
      </c>
      <c r="CR3" s="334" t="s">
        <v>294</v>
      </c>
      <c r="CS3" s="223"/>
      <c r="CT3" s="334" t="s">
        <v>295</v>
      </c>
      <c r="CU3" s="334" t="s">
        <v>295</v>
      </c>
      <c r="CV3" s="334" t="s">
        <v>295</v>
      </c>
      <c r="CW3" s="334" t="s">
        <v>295</v>
      </c>
      <c r="CX3" s="334" t="s">
        <v>296</v>
      </c>
      <c r="CY3" s="223"/>
      <c r="CZ3" s="514" t="s">
        <v>344</v>
      </c>
      <c r="DA3" s="514" t="s">
        <v>344</v>
      </c>
      <c r="DB3" s="514" t="s">
        <v>344</v>
      </c>
      <c r="DC3" s="514" t="s">
        <v>344</v>
      </c>
      <c r="DD3" s="514" t="s">
        <v>344</v>
      </c>
      <c r="DE3" s="223"/>
      <c r="DF3" s="516" t="s">
        <v>345</v>
      </c>
      <c r="DG3" s="516" t="s">
        <v>345</v>
      </c>
      <c r="DH3" s="516" t="s">
        <v>345</v>
      </c>
      <c r="DI3" s="516" t="s">
        <v>345</v>
      </c>
      <c r="DJ3" s="516" t="s">
        <v>345</v>
      </c>
      <c r="DK3" s="223"/>
      <c r="DL3" s="516" t="s">
        <v>346</v>
      </c>
      <c r="DM3" s="516" t="s">
        <v>346</v>
      </c>
      <c r="DN3" s="516" t="s">
        <v>346</v>
      </c>
      <c r="DO3" s="516" t="s">
        <v>346</v>
      </c>
      <c r="DP3" s="516" t="s">
        <v>346</v>
      </c>
      <c r="DQ3" s="223"/>
      <c r="DR3" s="516" t="s">
        <v>347</v>
      </c>
      <c r="DS3" s="516" t="s">
        <v>347</v>
      </c>
      <c r="DT3" s="516" t="s">
        <v>347</v>
      </c>
      <c r="DU3" s="516" t="s">
        <v>347</v>
      </c>
      <c r="DV3" s="516" t="s">
        <v>347</v>
      </c>
      <c r="DW3" s="223"/>
      <c r="DX3" s="516" t="s">
        <v>348</v>
      </c>
      <c r="DY3" s="516" t="s">
        <v>348</v>
      </c>
      <c r="DZ3" s="516" t="s">
        <v>348</v>
      </c>
      <c r="EA3" s="516" t="s">
        <v>348</v>
      </c>
      <c r="EB3" s="516" t="s">
        <v>348</v>
      </c>
      <c r="EC3" s="223"/>
      <c r="ED3" s="516" t="s">
        <v>349</v>
      </c>
      <c r="EE3" s="516" t="s">
        <v>349</v>
      </c>
      <c r="EF3" s="516" t="s">
        <v>349</v>
      </c>
      <c r="EG3" s="516" t="s">
        <v>349</v>
      </c>
      <c r="EH3" s="516" t="s">
        <v>349</v>
      </c>
      <c r="EI3" s="223"/>
      <c r="EJ3" s="336"/>
      <c r="EK3" s="336"/>
      <c r="EL3" s="336"/>
      <c r="EM3" s="336"/>
      <c r="EN3" s="336"/>
      <c r="EO3" s="223"/>
      <c r="EP3" s="336"/>
      <c r="EQ3" s="336"/>
      <c r="ER3" s="336"/>
      <c r="ES3" s="336"/>
      <c r="ET3" s="336"/>
      <c r="EU3" s="223"/>
      <c r="EV3" s="336"/>
      <c r="EW3" s="336"/>
      <c r="EX3" s="336"/>
      <c r="EY3" s="336"/>
      <c r="EZ3" s="336"/>
      <c r="FA3" s="223"/>
      <c r="FB3" s="336"/>
      <c r="FC3" s="336"/>
      <c r="FD3" s="336"/>
      <c r="FE3" s="336"/>
      <c r="FF3" s="336"/>
      <c r="FG3" s="223"/>
      <c r="FH3" s="336"/>
      <c r="FI3" s="336"/>
      <c r="FJ3" s="336"/>
      <c r="FK3" s="336"/>
      <c r="FL3" s="336"/>
      <c r="FM3" s="223"/>
      <c r="FN3" s="336"/>
      <c r="FO3" s="336"/>
      <c r="FP3" s="336"/>
      <c r="FQ3" s="336"/>
      <c r="FR3" s="336"/>
      <c r="FS3" s="223"/>
      <c r="FT3" s="336"/>
      <c r="FU3" s="336"/>
      <c r="FV3" s="336"/>
      <c r="FW3" s="336"/>
      <c r="FX3" s="336"/>
      <c r="FY3" s="223"/>
    </row>
    <row r="4" spans="1:181" ht="12.75" customHeight="1" x14ac:dyDescent="0.2">
      <c r="A4" s="112" t="s">
        <v>142</v>
      </c>
      <c r="B4" s="213">
        <v>1</v>
      </c>
      <c r="C4" s="213">
        <v>2</v>
      </c>
      <c r="D4" s="213">
        <v>3</v>
      </c>
      <c r="E4" s="213">
        <v>4</v>
      </c>
      <c r="F4" s="213">
        <v>5</v>
      </c>
      <c r="G4" s="208"/>
      <c r="H4" s="213">
        <v>1</v>
      </c>
      <c r="I4" s="213">
        <v>2</v>
      </c>
      <c r="J4" s="213">
        <v>3</v>
      </c>
      <c r="K4" s="213">
        <v>4</v>
      </c>
      <c r="L4" s="213">
        <v>5</v>
      </c>
      <c r="M4" s="208"/>
      <c r="N4" s="213">
        <v>1</v>
      </c>
      <c r="O4" s="213">
        <v>2</v>
      </c>
      <c r="P4" s="213">
        <v>3</v>
      </c>
      <c r="Q4" s="213">
        <v>4</v>
      </c>
      <c r="R4" s="213">
        <v>5</v>
      </c>
      <c r="S4" s="208"/>
      <c r="T4" s="213">
        <v>1</v>
      </c>
      <c r="U4" s="213">
        <v>2</v>
      </c>
      <c r="V4" s="213">
        <v>3</v>
      </c>
      <c r="W4" s="213">
        <v>4</v>
      </c>
      <c r="X4" s="213">
        <v>5</v>
      </c>
      <c r="Y4" s="208"/>
      <c r="Z4" s="213">
        <v>1</v>
      </c>
      <c r="AA4" s="213">
        <v>2</v>
      </c>
      <c r="AB4" s="213">
        <v>3</v>
      </c>
      <c r="AC4" s="213">
        <v>4</v>
      </c>
      <c r="AD4" s="213">
        <v>5</v>
      </c>
      <c r="AE4" s="208"/>
      <c r="AF4" s="213">
        <v>1</v>
      </c>
      <c r="AG4" s="213">
        <v>2</v>
      </c>
      <c r="AH4" s="213">
        <v>3</v>
      </c>
      <c r="AI4" s="213">
        <v>4</v>
      </c>
      <c r="AJ4" s="213">
        <v>5</v>
      </c>
      <c r="AK4" s="208"/>
      <c r="AL4" s="213">
        <v>1</v>
      </c>
      <c r="AM4" s="213">
        <v>2</v>
      </c>
      <c r="AN4" s="213">
        <v>3</v>
      </c>
      <c r="AO4" s="213">
        <v>4</v>
      </c>
      <c r="AP4" s="213">
        <v>5</v>
      </c>
      <c r="AQ4" s="208"/>
      <c r="AR4" s="213">
        <v>1</v>
      </c>
      <c r="AS4" s="213">
        <v>2</v>
      </c>
      <c r="AT4" s="213">
        <v>3</v>
      </c>
      <c r="AU4" s="213">
        <v>4</v>
      </c>
      <c r="AV4" s="213">
        <v>5</v>
      </c>
      <c r="AW4" s="208"/>
      <c r="AX4" s="213">
        <v>1</v>
      </c>
      <c r="AY4" s="213">
        <v>2</v>
      </c>
      <c r="AZ4" s="213">
        <v>3</v>
      </c>
      <c r="BA4" s="213">
        <v>4</v>
      </c>
      <c r="BB4" s="213">
        <v>5</v>
      </c>
      <c r="BC4" s="208"/>
      <c r="BD4" s="213">
        <v>1</v>
      </c>
      <c r="BE4" s="213">
        <v>2</v>
      </c>
      <c r="BF4" s="213">
        <v>3</v>
      </c>
      <c r="BG4" s="213">
        <v>4</v>
      </c>
      <c r="BH4" s="213">
        <v>5</v>
      </c>
      <c r="BI4" s="208"/>
      <c r="BJ4" s="213">
        <v>1</v>
      </c>
      <c r="BK4" s="213">
        <v>2</v>
      </c>
      <c r="BL4" s="213">
        <v>3</v>
      </c>
      <c r="BM4" s="213">
        <v>4</v>
      </c>
      <c r="BN4" s="213">
        <v>5</v>
      </c>
      <c r="BO4" s="208"/>
      <c r="BP4" s="213">
        <v>1</v>
      </c>
      <c r="BQ4" s="213">
        <v>2</v>
      </c>
      <c r="BR4" s="213">
        <v>3</v>
      </c>
      <c r="BS4" s="213">
        <v>4</v>
      </c>
      <c r="BT4" s="234">
        <v>5</v>
      </c>
      <c r="BU4" s="208"/>
      <c r="BV4" s="213">
        <v>1</v>
      </c>
      <c r="BW4" s="213">
        <v>2</v>
      </c>
      <c r="BX4" s="213">
        <v>3</v>
      </c>
      <c r="BY4" s="213">
        <v>4</v>
      </c>
      <c r="BZ4" s="234">
        <v>5</v>
      </c>
      <c r="CA4" s="208"/>
      <c r="CB4" s="213">
        <v>1</v>
      </c>
      <c r="CC4" s="213">
        <v>2</v>
      </c>
      <c r="CD4" s="213">
        <v>3</v>
      </c>
      <c r="CE4" s="213">
        <v>4</v>
      </c>
      <c r="CF4" s="234">
        <v>5</v>
      </c>
      <c r="CG4" s="208"/>
      <c r="CH4" s="213">
        <v>1</v>
      </c>
      <c r="CI4" s="213">
        <v>2</v>
      </c>
      <c r="CJ4" s="213">
        <v>3</v>
      </c>
      <c r="CK4" s="213">
        <v>4</v>
      </c>
      <c r="CL4" s="234">
        <v>5</v>
      </c>
      <c r="CM4" s="208"/>
      <c r="CN4" s="213">
        <v>1</v>
      </c>
      <c r="CO4" s="213">
        <v>2</v>
      </c>
      <c r="CP4" s="213">
        <v>3</v>
      </c>
      <c r="CQ4" s="213">
        <v>4</v>
      </c>
      <c r="CR4" s="234">
        <v>5</v>
      </c>
      <c r="CS4" s="208"/>
      <c r="CT4" s="213">
        <v>1</v>
      </c>
      <c r="CU4" s="213">
        <v>2</v>
      </c>
      <c r="CV4" s="213">
        <v>3</v>
      </c>
      <c r="CW4" s="213">
        <v>4</v>
      </c>
      <c r="CX4" s="234">
        <v>5</v>
      </c>
      <c r="CY4" s="208"/>
      <c r="CZ4" s="213">
        <v>1</v>
      </c>
      <c r="DA4" s="213">
        <v>2</v>
      </c>
      <c r="DB4" s="213">
        <v>3</v>
      </c>
      <c r="DC4" s="213">
        <v>4</v>
      </c>
      <c r="DD4" s="234">
        <v>5</v>
      </c>
      <c r="DE4" s="208"/>
      <c r="DF4" s="213">
        <v>1</v>
      </c>
      <c r="DG4" s="213">
        <v>2</v>
      </c>
      <c r="DH4" s="213">
        <v>3</v>
      </c>
      <c r="DI4" s="213">
        <v>4</v>
      </c>
      <c r="DJ4" s="234">
        <v>5</v>
      </c>
      <c r="DK4" s="208"/>
      <c r="DL4" s="213">
        <v>1</v>
      </c>
      <c r="DM4" s="213">
        <v>2</v>
      </c>
      <c r="DN4" s="213">
        <v>3</v>
      </c>
      <c r="DO4" s="213">
        <v>4</v>
      </c>
      <c r="DP4" s="234">
        <v>5</v>
      </c>
      <c r="DQ4" s="208"/>
      <c r="DR4" s="213">
        <v>1</v>
      </c>
      <c r="DS4" s="213">
        <v>2</v>
      </c>
      <c r="DT4" s="213">
        <v>3</v>
      </c>
      <c r="DU4" s="213">
        <v>4</v>
      </c>
      <c r="DV4" s="234">
        <v>5</v>
      </c>
      <c r="DW4" s="208"/>
      <c r="DX4" s="213">
        <v>1</v>
      </c>
      <c r="DY4" s="213">
        <v>2</v>
      </c>
      <c r="DZ4" s="213">
        <v>3</v>
      </c>
      <c r="EA4" s="213">
        <v>4</v>
      </c>
      <c r="EB4" s="234">
        <v>5</v>
      </c>
      <c r="EC4" s="208"/>
      <c r="ED4" s="213">
        <v>1</v>
      </c>
      <c r="EE4" s="213">
        <v>2</v>
      </c>
      <c r="EF4" s="213">
        <v>3</v>
      </c>
      <c r="EG4" s="213">
        <v>4</v>
      </c>
      <c r="EH4" s="234">
        <v>5</v>
      </c>
      <c r="EI4" s="208"/>
      <c r="EJ4" s="213">
        <v>1</v>
      </c>
      <c r="EK4" s="213">
        <v>2</v>
      </c>
      <c r="EL4" s="213">
        <v>3</v>
      </c>
      <c r="EM4" s="213">
        <v>4</v>
      </c>
      <c r="EN4" s="234">
        <v>5</v>
      </c>
      <c r="EO4" s="208"/>
      <c r="EP4" s="213">
        <v>1</v>
      </c>
      <c r="EQ4" s="213">
        <v>2</v>
      </c>
      <c r="ER4" s="213">
        <v>3</v>
      </c>
      <c r="ES4" s="213">
        <v>4</v>
      </c>
      <c r="ET4" s="234">
        <v>5</v>
      </c>
      <c r="EU4" s="208"/>
      <c r="EV4" s="213">
        <v>1</v>
      </c>
      <c r="EW4" s="213">
        <v>2</v>
      </c>
      <c r="EX4" s="213">
        <v>3</v>
      </c>
      <c r="EY4" s="213">
        <v>4</v>
      </c>
      <c r="EZ4" s="234">
        <v>5</v>
      </c>
      <c r="FA4" s="208"/>
      <c r="FB4" s="213">
        <v>1</v>
      </c>
      <c r="FC4" s="213">
        <v>2</v>
      </c>
      <c r="FD4" s="213">
        <v>3</v>
      </c>
      <c r="FE4" s="213">
        <v>4</v>
      </c>
      <c r="FF4" s="234">
        <v>5</v>
      </c>
      <c r="FG4" s="208"/>
      <c r="FH4" s="213">
        <v>1</v>
      </c>
      <c r="FI4" s="213">
        <v>2</v>
      </c>
      <c r="FJ4" s="213">
        <v>3</v>
      </c>
      <c r="FK4" s="213">
        <v>4</v>
      </c>
      <c r="FL4" s="234">
        <v>5</v>
      </c>
      <c r="FM4" s="208"/>
      <c r="FN4" s="213">
        <v>1</v>
      </c>
      <c r="FO4" s="213">
        <v>2</v>
      </c>
      <c r="FP4" s="213">
        <v>3</v>
      </c>
      <c r="FQ4" s="213">
        <v>4</v>
      </c>
      <c r="FR4" s="234">
        <v>5</v>
      </c>
      <c r="FS4" s="208"/>
      <c r="FT4" s="213">
        <v>1</v>
      </c>
      <c r="FU4" s="213">
        <v>2</v>
      </c>
      <c r="FV4" s="213">
        <v>3</v>
      </c>
      <c r="FW4" s="213">
        <v>4</v>
      </c>
      <c r="FX4" s="234">
        <v>5</v>
      </c>
      <c r="FY4" s="208"/>
    </row>
    <row r="5" spans="1:181" ht="12.75" customHeight="1" x14ac:dyDescent="0.2">
      <c r="A5" s="85" t="s">
        <v>115</v>
      </c>
      <c r="B5" s="302">
        <v>137.62961360969905</v>
      </c>
      <c r="C5" s="303">
        <v>136.28460997422727</v>
      </c>
      <c r="D5" s="303">
        <v>134.93960633875548</v>
      </c>
      <c r="E5" s="303">
        <v>133.59460270328367</v>
      </c>
      <c r="F5" s="302">
        <v>132.24959906781189</v>
      </c>
      <c r="G5" s="208"/>
      <c r="H5" s="308">
        <v>137.62961360969905</v>
      </c>
      <c r="I5" s="307">
        <v>136.28460997422727</v>
      </c>
      <c r="J5" s="307">
        <v>134.93960633875548</v>
      </c>
      <c r="K5" s="307">
        <v>133.59460270328367</v>
      </c>
      <c r="L5" s="308">
        <v>132.24959906781189</v>
      </c>
      <c r="M5" s="208"/>
      <c r="N5" s="321">
        <v>294.10000000000002</v>
      </c>
      <c r="O5" s="321">
        <v>294.06</v>
      </c>
      <c r="P5" s="321">
        <v>294.02</v>
      </c>
      <c r="Q5" s="321">
        <v>293.98</v>
      </c>
      <c r="R5" s="321">
        <v>293.94</v>
      </c>
      <c r="S5" s="208"/>
      <c r="T5" s="321">
        <v>185.6</v>
      </c>
      <c r="U5" s="321">
        <v>185.58750000000001</v>
      </c>
      <c r="V5" s="321">
        <v>185.57499999999999</v>
      </c>
      <c r="W5" s="321">
        <v>185.5625</v>
      </c>
      <c r="X5" s="321">
        <v>185.55</v>
      </c>
      <c r="Y5" s="208"/>
      <c r="Z5" s="321">
        <v>131.94</v>
      </c>
      <c r="AA5" s="321">
        <v>131.9375</v>
      </c>
      <c r="AB5" s="321">
        <v>131.935</v>
      </c>
      <c r="AC5" s="321">
        <v>131.9325</v>
      </c>
      <c r="AD5" s="321">
        <v>131.93</v>
      </c>
      <c r="AE5" s="208"/>
      <c r="AF5" s="321">
        <v>99.594999999999999</v>
      </c>
      <c r="AG5" s="321">
        <v>99.597250000000003</v>
      </c>
      <c r="AH5" s="321">
        <v>99.599500000000006</v>
      </c>
      <c r="AI5" s="321">
        <v>99.601749999999996</v>
      </c>
      <c r="AJ5" s="321">
        <v>99.603999999999999</v>
      </c>
      <c r="AK5" s="208"/>
      <c r="AL5" s="321">
        <v>72.968000000000004</v>
      </c>
      <c r="AM5" s="321">
        <v>72.97075000000001</v>
      </c>
      <c r="AN5" s="321">
        <v>72.973500000000001</v>
      </c>
      <c r="AO5" s="321">
        <v>72.976249999999993</v>
      </c>
      <c r="AP5" s="321">
        <v>72.978999999999999</v>
      </c>
      <c r="AQ5" s="208"/>
      <c r="AR5" s="322">
        <v>320.79000000000002</v>
      </c>
      <c r="AS5" s="321">
        <v>320.72250000000003</v>
      </c>
      <c r="AT5" s="321">
        <v>320.65499999999997</v>
      </c>
      <c r="AU5" s="321">
        <v>320.58749999999998</v>
      </c>
      <c r="AV5" s="322">
        <v>320.52</v>
      </c>
      <c r="AW5" s="208"/>
      <c r="AX5" s="322">
        <v>229.18</v>
      </c>
      <c r="AY5" s="321">
        <v>229.14500000000001</v>
      </c>
      <c r="AZ5" s="321">
        <v>229.11</v>
      </c>
      <c r="BA5" s="321">
        <v>229.07499999999999</v>
      </c>
      <c r="BB5" s="322">
        <v>229.04</v>
      </c>
      <c r="BC5" s="208"/>
      <c r="BD5" s="322">
        <v>166.04</v>
      </c>
      <c r="BE5" s="321">
        <v>166.02</v>
      </c>
      <c r="BF5" s="321">
        <v>166</v>
      </c>
      <c r="BG5" s="321">
        <v>165.98</v>
      </c>
      <c r="BH5" s="322">
        <v>165.96</v>
      </c>
      <c r="BI5" s="208"/>
      <c r="BJ5" s="322">
        <v>130.9</v>
      </c>
      <c r="BK5" s="321">
        <v>130.89250000000001</v>
      </c>
      <c r="BL5" s="321">
        <v>130.88499999999999</v>
      </c>
      <c r="BM5" s="321">
        <v>130.8775</v>
      </c>
      <c r="BN5" s="322">
        <v>130.87</v>
      </c>
      <c r="BO5" s="208"/>
      <c r="BP5" s="322">
        <v>102.66</v>
      </c>
      <c r="BQ5" s="321">
        <v>102.655</v>
      </c>
      <c r="BR5" s="321">
        <v>102.65</v>
      </c>
      <c r="BS5" s="321">
        <v>102.645</v>
      </c>
      <c r="BT5" s="323">
        <v>102.64</v>
      </c>
      <c r="BU5" s="208"/>
      <c r="BV5" s="308">
        <v>176.6</v>
      </c>
      <c r="BW5" s="307">
        <v>176.67500000000001</v>
      </c>
      <c r="BX5" s="307">
        <v>176.75</v>
      </c>
      <c r="BY5" s="307">
        <v>176.82499999999999</v>
      </c>
      <c r="BZ5" s="308">
        <v>176.9</v>
      </c>
      <c r="CA5" s="208"/>
      <c r="CB5" s="308">
        <v>66.099999999999994</v>
      </c>
      <c r="CC5" s="307">
        <v>66.099999999999994</v>
      </c>
      <c r="CD5" s="307">
        <v>66.099999999999994</v>
      </c>
      <c r="CE5" s="307">
        <v>66.099999999999994</v>
      </c>
      <c r="CF5" s="308">
        <v>66.099999999999994</v>
      </c>
      <c r="CG5" s="208"/>
      <c r="CH5" s="308">
        <v>175.6</v>
      </c>
      <c r="CI5" s="307">
        <v>175.77500000000001</v>
      </c>
      <c r="CJ5" s="307">
        <v>175.95</v>
      </c>
      <c r="CK5" s="307">
        <v>176.125</v>
      </c>
      <c r="CL5" s="308">
        <v>176.3</v>
      </c>
      <c r="CM5" s="208"/>
      <c r="CN5" s="318">
        <v>117.55</v>
      </c>
      <c r="CO5" s="307">
        <v>120.2325</v>
      </c>
      <c r="CP5" s="307">
        <v>122.91499999999999</v>
      </c>
      <c r="CQ5" s="307">
        <v>125.5975</v>
      </c>
      <c r="CR5" s="318">
        <v>128.28</v>
      </c>
      <c r="CS5" s="208"/>
      <c r="CT5" s="308">
        <v>65.7</v>
      </c>
      <c r="CU5" s="307">
        <v>65.8</v>
      </c>
      <c r="CV5" s="307">
        <v>65.900000000000006</v>
      </c>
      <c r="CW5" s="307">
        <v>66</v>
      </c>
      <c r="CX5" s="308">
        <v>66.099999999999994</v>
      </c>
      <c r="CY5" s="208"/>
      <c r="CZ5" s="308">
        <v>37.677402039483297</v>
      </c>
      <c r="DA5" s="308">
        <v>37.677402039483297</v>
      </c>
      <c r="DB5" s="308">
        <v>37.677402039483297</v>
      </c>
      <c r="DC5" s="308">
        <v>37.677402039483297</v>
      </c>
      <c r="DD5" s="308">
        <v>37.677402039483297</v>
      </c>
      <c r="DE5" s="208"/>
      <c r="DF5" s="517">
        <v>67.100999999999999</v>
      </c>
      <c r="DG5" s="518">
        <v>67.102999999999994</v>
      </c>
      <c r="DH5" s="518">
        <v>67.10499999999999</v>
      </c>
      <c r="DI5" s="518">
        <v>67.106999999999999</v>
      </c>
      <c r="DJ5" s="517">
        <v>67.108999999999995</v>
      </c>
      <c r="DK5" s="208"/>
      <c r="DL5" s="517">
        <v>36.659999999999997</v>
      </c>
      <c r="DM5" s="518">
        <v>36.65</v>
      </c>
      <c r="DN5" s="518">
        <v>36.64</v>
      </c>
      <c r="DO5" s="518">
        <v>36.629999999999995</v>
      </c>
      <c r="DP5" s="517">
        <v>36.619999999999997</v>
      </c>
      <c r="DQ5" s="208"/>
      <c r="DR5" s="517">
        <v>28.91</v>
      </c>
      <c r="DS5" s="518">
        <v>28.91</v>
      </c>
      <c r="DT5" s="518">
        <v>28.91</v>
      </c>
      <c r="DU5" s="518">
        <v>28.91</v>
      </c>
      <c r="DV5" s="517">
        <v>28.91</v>
      </c>
      <c r="DW5" s="208"/>
      <c r="DX5" s="517">
        <v>27.14</v>
      </c>
      <c r="DY5" s="518">
        <v>27.125</v>
      </c>
      <c r="DZ5" s="518">
        <v>27.11</v>
      </c>
      <c r="EA5" s="518">
        <v>27.094999999999999</v>
      </c>
      <c r="EB5" s="517">
        <v>27.08</v>
      </c>
      <c r="EC5" s="208"/>
      <c r="ED5" s="517">
        <v>26.47</v>
      </c>
      <c r="EE5" s="518">
        <v>26.452500000000001</v>
      </c>
      <c r="EF5" s="518">
        <v>26.434999999999999</v>
      </c>
      <c r="EG5" s="518">
        <v>26.417499999999997</v>
      </c>
      <c r="EH5" s="517">
        <v>26.4</v>
      </c>
      <c r="EI5" s="208"/>
      <c r="EJ5" s="308"/>
      <c r="EK5" s="307"/>
      <c r="EL5" s="307"/>
      <c r="EM5" s="307"/>
      <c r="EN5" s="308"/>
      <c r="EO5" s="208"/>
      <c r="EP5" s="308"/>
      <c r="EQ5" s="307"/>
      <c r="ER5" s="307"/>
      <c r="ES5" s="307"/>
      <c r="ET5" s="308"/>
      <c r="EU5" s="208"/>
      <c r="EV5" s="308"/>
      <c r="EW5" s="307"/>
      <c r="EX5" s="307"/>
      <c r="EY5" s="307"/>
      <c r="EZ5" s="308"/>
      <c r="FA5" s="208"/>
      <c r="FB5" s="308"/>
      <c r="FC5" s="307"/>
      <c r="FD5" s="307"/>
      <c r="FE5" s="307"/>
      <c r="FF5" s="308"/>
      <c r="FG5" s="208"/>
      <c r="FH5" s="308"/>
      <c r="FI5" s="307"/>
      <c r="FJ5" s="307"/>
      <c r="FK5" s="307"/>
      <c r="FL5" s="308"/>
      <c r="FM5" s="208"/>
      <c r="FN5" s="308"/>
      <c r="FO5" s="307"/>
      <c r="FP5" s="307"/>
      <c r="FQ5" s="307"/>
      <c r="FR5" s="308"/>
      <c r="FS5" s="208"/>
      <c r="FT5" s="308"/>
      <c r="FU5" s="307"/>
      <c r="FV5" s="307"/>
      <c r="FW5" s="307"/>
      <c r="FX5" s="308"/>
      <c r="FY5" s="208"/>
    </row>
    <row r="6" spans="1:181" ht="12.75" customHeight="1" x14ac:dyDescent="0.2">
      <c r="A6" s="85" t="s">
        <v>141</v>
      </c>
      <c r="B6" s="318">
        <v>0.85</v>
      </c>
      <c r="C6" s="318">
        <v>0.85</v>
      </c>
      <c r="D6" s="318">
        <v>0.85</v>
      </c>
      <c r="E6" s="318">
        <v>0.85</v>
      </c>
      <c r="F6" s="318">
        <v>0.85</v>
      </c>
      <c r="G6" s="208"/>
      <c r="H6" s="318">
        <v>0.85</v>
      </c>
      <c r="I6" s="318">
        <v>0.85</v>
      </c>
      <c r="J6" s="318">
        <v>0.85</v>
      </c>
      <c r="K6" s="318">
        <v>0.85</v>
      </c>
      <c r="L6" s="318">
        <v>0.85</v>
      </c>
      <c r="M6" s="208"/>
      <c r="N6" s="318">
        <v>0.85</v>
      </c>
      <c r="O6" s="318">
        <v>0.85</v>
      </c>
      <c r="P6" s="318">
        <v>0.85</v>
      </c>
      <c r="Q6" s="318">
        <v>0.85</v>
      </c>
      <c r="R6" s="318">
        <v>0.85</v>
      </c>
      <c r="S6" s="208"/>
      <c r="T6" s="318">
        <v>0.85</v>
      </c>
      <c r="U6" s="318">
        <v>0.85</v>
      </c>
      <c r="V6" s="318">
        <v>0.85</v>
      </c>
      <c r="W6" s="318">
        <v>0.85</v>
      </c>
      <c r="X6" s="318">
        <v>0.85</v>
      </c>
      <c r="Y6" s="208"/>
      <c r="Z6" s="318">
        <v>0.85</v>
      </c>
      <c r="AA6" s="318">
        <v>0.85</v>
      </c>
      <c r="AB6" s="318">
        <v>0.85</v>
      </c>
      <c r="AC6" s="318">
        <v>0.85</v>
      </c>
      <c r="AD6" s="318">
        <v>0.85</v>
      </c>
      <c r="AE6" s="208"/>
      <c r="AF6" s="318">
        <v>0.85</v>
      </c>
      <c r="AG6" s="318">
        <v>0.85</v>
      </c>
      <c r="AH6" s="318">
        <v>0.85</v>
      </c>
      <c r="AI6" s="318">
        <v>0.85</v>
      </c>
      <c r="AJ6" s="318">
        <v>0.85</v>
      </c>
      <c r="AK6" s="208"/>
      <c r="AL6" s="318">
        <v>0.85</v>
      </c>
      <c r="AM6" s="318">
        <v>0.85</v>
      </c>
      <c r="AN6" s="318">
        <v>0.85</v>
      </c>
      <c r="AO6" s="318">
        <v>0.85</v>
      </c>
      <c r="AP6" s="318">
        <v>0.85</v>
      </c>
      <c r="AQ6" s="208"/>
      <c r="AR6" s="318">
        <v>0.85</v>
      </c>
      <c r="AS6" s="318">
        <v>0.85</v>
      </c>
      <c r="AT6" s="318">
        <v>0.85</v>
      </c>
      <c r="AU6" s="318">
        <v>0.85</v>
      </c>
      <c r="AV6" s="318">
        <v>0.85</v>
      </c>
      <c r="AW6" s="208"/>
      <c r="AX6" s="318">
        <v>0.85</v>
      </c>
      <c r="AY6" s="318">
        <v>0.85</v>
      </c>
      <c r="AZ6" s="318">
        <v>0.85</v>
      </c>
      <c r="BA6" s="318">
        <v>0.85</v>
      </c>
      <c r="BB6" s="318">
        <v>0.85</v>
      </c>
      <c r="BC6" s="208"/>
      <c r="BD6" s="318">
        <v>0.85</v>
      </c>
      <c r="BE6" s="318">
        <v>0.85</v>
      </c>
      <c r="BF6" s="318">
        <v>0.85</v>
      </c>
      <c r="BG6" s="318">
        <v>0.85</v>
      </c>
      <c r="BH6" s="318">
        <v>0.85</v>
      </c>
      <c r="BI6" s="208"/>
      <c r="BJ6" s="318">
        <v>0.85</v>
      </c>
      <c r="BK6" s="318">
        <v>0.85</v>
      </c>
      <c r="BL6" s="318">
        <v>0.85</v>
      </c>
      <c r="BM6" s="318">
        <v>0.85</v>
      </c>
      <c r="BN6" s="318">
        <v>0.85</v>
      </c>
      <c r="BO6" s="208"/>
      <c r="BP6" s="318">
        <v>0.85</v>
      </c>
      <c r="BQ6" s="318">
        <v>0.85</v>
      </c>
      <c r="BR6" s="318">
        <v>0.85</v>
      </c>
      <c r="BS6" s="318">
        <v>0.85</v>
      </c>
      <c r="BT6" s="318">
        <v>0.85</v>
      </c>
      <c r="BU6" s="208"/>
      <c r="BV6" s="318">
        <v>0.85</v>
      </c>
      <c r="BW6" s="318">
        <v>0.85</v>
      </c>
      <c r="BX6" s="318">
        <v>0.85</v>
      </c>
      <c r="BY6" s="318">
        <v>0.85</v>
      </c>
      <c r="BZ6" s="318">
        <v>0.85</v>
      </c>
      <c r="CA6" s="208"/>
      <c r="CB6" s="318">
        <v>0.85</v>
      </c>
      <c r="CC6" s="318">
        <v>0.85</v>
      </c>
      <c r="CD6" s="318">
        <v>0.85</v>
      </c>
      <c r="CE6" s="318">
        <v>0.85</v>
      </c>
      <c r="CF6" s="318">
        <v>0.85</v>
      </c>
      <c r="CG6" s="208"/>
      <c r="CH6" s="318">
        <v>0.85</v>
      </c>
      <c r="CI6" s="318">
        <v>0.85</v>
      </c>
      <c r="CJ6" s="318">
        <v>0.85</v>
      </c>
      <c r="CK6" s="318">
        <v>0.85</v>
      </c>
      <c r="CL6" s="318">
        <v>0.85</v>
      </c>
      <c r="CM6" s="208"/>
      <c r="CN6" s="318">
        <v>0.85</v>
      </c>
      <c r="CO6" s="318">
        <v>0.85</v>
      </c>
      <c r="CP6" s="318">
        <v>0.85</v>
      </c>
      <c r="CQ6" s="318">
        <v>0.85</v>
      </c>
      <c r="CR6" s="318">
        <v>0.85</v>
      </c>
      <c r="CS6" s="208"/>
      <c r="CT6" s="318">
        <v>0.85</v>
      </c>
      <c r="CU6" s="318">
        <v>0.85</v>
      </c>
      <c r="CV6" s="318">
        <v>0.85</v>
      </c>
      <c r="CW6" s="318">
        <v>0.85</v>
      </c>
      <c r="CX6" s="318">
        <v>0.85</v>
      </c>
      <c r="CY6" s="208"/>
      <c r="CZ6" s="318">
        <v>0.85</v>
      </c>
      <c r="DA6" s="318">
        <v>0.85</v>
      </c>
      <c r="DB6" s="318">
        <v>0.85</v>
      </c>
      <c r="DC6" s="318">
        <v>0.85</v>
      </c>
      <c r="DD6" s="318">
        <v>0.85</v>
      </c>
      <c r="DE6" s="208"/>
      <c r="DF6" s="318">
        <v>0.85</v>
      </c>
      <c r="DG6" s="318">
        <v>0.85</v>
      </c>
      <c r="DH6" s="318">
        <v>0.85</v>
      </c>
      <c r="DI6" s="318">
        <v>0.85</v>
      </c>
      <c r="DJ6" s="318">
        <v>0.85</v>
      </c>
      <c r="DK6" s="208"/>
      <c r="DL6" s="318">
        <v>0.85</v>
      </c>
      <c r="DM6" s="318">
        <v>0.85</v>
      </c>
      <c r="DN6" s="318">
        <v>0.85</v>
      </c>
      <c r="DO6" s="318">
        <v>0.85</v>
      </c>
      <c r="DP6" s="318">
        <v>0.85</v>
      </c>
      <c r="DQ6" s="208"/>
      <c r="DR6" s="318">
        <v>0.85</v>
      </c>
      <c r="DS6" s="318">
        <v>0.85</v>
      </c>
      <c r="DT6" s="318">
        <v>0.85</v>
      </c>
      <c r="DU6" s="318">
        <v>0.85</v>
      </c>
      <c r="DV6" s="318">
        <v>0.85</v>
      </c>
      <c r="DW6" s="208"/>
      <c r="DX6" s="318">
        <v>0.85</v>
      </c>
      <c r="DY6" s="318">
        <v>0.85</v>
      </c>
      <c r="DZ6" s="318">
        <v>0.85</v>
      </c>
      <c r="EA6" s="318">
        <v>0.85</v>
      </c>
      <c r="EB6" s="318">
        <v>0.85</v>
      </c>
      <c r="EC6" s="208"/>
      <c r="ED6" s="318">
        <v>0.85</v>
      </c>
      <c r="EE6" s="318">
        <v>0.85</v>
      </c>
      <c r="EF6" s="318">
        <v>0.85</v>
      </c>
      <c r="EG6" s="318">
        <v>0.85</v>
      </c>
      <c r="EH6" s="318">
        <v>0.85</v>
      </c>
      <c r="EI6" s="208"/>
      <c r="EJ6" s="318"/>
      <c r="EK6" s="318"/>
      <c r="EL6" s="318"/>
      <c r="EM6" s="318"/>
      <c r="EN6" s="318"/>
      <c r="EO6" s="208"/>
      <c r="EP6" s="318"/>
      <c r="EQ6" s="318"/>
      <c r="ER6" s="318"/>
      <c r="ES6" s="318"/>
      <c r="ET6" s="318"/>
      <c r="EU6" s="208"/>
      <c r="EV6" s="318"/>
      <c r="EW6" s="318"/>
      <c r="EX6" s="318"/>
      <c r="EY6" s="318"/>
      <c r="EZ6" s="318"/>
      <c r="FA6" s="208"/>
      <c r="FB6" s="318"/>
      <c r="FC6" s="318"/>
      <c r="FD6" s="318"/>
      <c r="FE6" s="318"/>
      <c r="FF6" s="318"/>
      <c r="FG6" s="208"/>
      <c r="FH6" s="318"/>
      <c r="FI6" s="318"/>
      <c r="FJ6" s="318"/>
      <c r="FK6" s="318"/>
      <c r="FL6" s="318"/>
      <c r="FM6" s="208"/>
      <c r="FN6" s="318"/>
      <c r="FO6" s="318"/>
      <c r="FP6" s="318"/>
      <c r="FQ6" s="318"/>
      <c r="FR6" s="318"/>
      <c r="FS6" s="208"/>
      <c r="FT6" s="318"/>
      <c r="FU6" s="318"/>
      <c r="FV6" s="318"/>
      <c r="FW6" s="318"/>
      <c r="FX6" s="318"/>
      <c r="FY6" s="208"/>
    </row>
    <row r="7" spans="1:181" ht="12.75" customHeight="1" x14ac:dyDescent="0.2">
      <c r="A7" s="85" t="s">
        <v>116</v>
      </c>
      <c r="B7" s="302">
        <f>('Interpolation FR-metal CR'!W18+'Interpolation FR-metal CR'!X18*($E$2^1)+'Interpolation FR-metal CR'!Y18*($E$2^2)+'Interpolation FR-metal CR'!Z18*($E$2^3)+'Interpolation FR-metal CR'!AA18*($E$2^4))/365.25/B6</f>
        <v>4.4032155279387064</v>
      </c>
      <c r="C7" s="303">
        <f>0.25*(F7-B7)+B7</f>
        <v>4.4132695090499467</v>
      </c>
      <c r="D7" s="303">
        <f>B7+0.5*(F7-B7)</f>
        <v>4.4233234901611862</v>
      </c>
      <c r="E7" s="303">
        <f>B7+0.75*(F7-B7)</f>
        <v>4.4333774712724265</v>
      </c>
      <c r="F7" s="302">
        <f>('Interpolation FR-metal CR'!AB18+'Interpolation FR-metal CR'!AC18*($E$2^1)+'Interpolation FR-metal CR'!AD18*($E$2^2)+'Interpolation FR-metal CR'!AE18*($E$2^3)+'Interpolation FR-metal CR'!AF18*($E$2^4))/365.25/F6</f>
        <v>4.4434314523836669</v>
      </c>
      <c r="G7" s="208"/>
      <c r="H7" s="308">
        <f>('Interpolation FR-oxide CR'!W18+'Interpolation FR-oxide CR'!X18*$K$2+'Interpolation FR-oxide CR'!Y18*$K$2^2+'Interpolation FR-oxide CR'!Z18*$K$2^3+'Interpolation FR-oxide CR'!AA18*$K$2^4)/365.25/H6</f>
        <v>4.1531627840165806</v>
      </c>
      <c r="I7" s="307">
        <f>0.25*(L7-H7)+H7</f>
        <v>4.1621805781024701</v>
      </c>
      <c r="J7" s="307">
        <f>H7+0.5*(L7-H7)</f>
        <v>4.1711983721883605</v>
      </c>
      <c r="K7" s="307">
        <f>H7+0.75*(L7-H7)</f>
        <v>4.1802161662742501</v>
      </c>
      <c r="L7" s="308">
        <f>('Interpolation FR-oxide CR'!AB18+'Interpolation FR-oxide CR'!AC18*$K$2+'Interpolation FR-oxide CR'!AD18*$K$2^2+'Interpolation FR-oxide CR'!AE18*$K$2^3+'Interpolation FR-oxide CR'!AF18*$K$2^4)/365.25/L6</f>
        <v>4.1892339603601396</v>
      </c>
      <c r="M7" s="208"/>
      <c r="N7" s="308">
        <v>4.2316521672729444</v>
      </c>
      <c r="O7" s="308">
        <v>4.2310582827492853</v>
      </c>
      <c r="P7" s="308">
        <v>4.2304643982256263</v>
      </c>
      <c r="Q7" s="308">
        <v>4.2298705137019681</v>
      </c>
      <c r="R7" s="308">
        <v>4.229276629178309</v>
      </c>
      <c r="S7" s="208"/>
      <c r="T7" s="308">
        <v>4.0124941385102586</v>
      </c>
      <c r="U7" s="308">
        <v>4.0122741368347459</v>
      </c>
      <c r="V7" s="308">
        <v>4.0120541351592323</v>
      </c>
      <c r="W7" s="308">
        <v>4.0118341334837195</v>
      </c>
      <c r="X7" s="308">
        <v>4.0116141318082059</v>
      </c>
      <c r="Y7" s="208"/>
      <c r="Z7" s="308">
        <v>4.4366963063914353</v>
      </c>
      <c r="AA7" s="308">
        <v>4.4365987212665701</v>
      </c>
      <c r="AB7" s="308">
        <v>4.4365011361417039</v>
      </c>
      <c r="AC7" s="308">
        <v>4.4364035510168387</v>
      </c>
      <c r="AD7" s="308">
        <v>4.4363059658919735</v>
      </c>
      <c r="AE7" s="208"/>
      <c r="AF7" s="308">
        <v>4.6748955272802304</v>
      </c>
      <c r="AG7" s="308">
        <v>4.6748670131558523</v>
      </c>
      <c r="AH7" s="308">
        <v>4.6748384990314742</v>
      </c>
      <c r="AI7" s="308">
        <v>4.6748099849070961</v>
      </c>
      <c r="AJ7" s="308">
        <v>4.674781470782718</v>
      </c>
      <c r="AK7" s="208"/>
      <c r="AL7" s="308">
        <v>4.1919897865020772</v>
      </c>
      <c r="AM7" s="308">
        <v>4.1920008657141912</v>
      </c>
      <c r="AN7" s="308">
        <v>4.192011944926306</v>
      </c>
      <c r="AO7" s="308">
        <v>4.19202302413842</v>
      </c>
      <c r="AP7" s="308">
        <v>4.1920341033505348</v>
      </c>
      <c r="AQ7" s="208"/>
      <c r="AR7" s="308">
        <v>5.0045024103854843</v>
      </c>
      <c r="AS7" s="308">
        <v>5.0036987339126631</v>
      </c>
      <c r="AT7" s="308">
        <v>5.0028950574398428</v>
      </c>
      <c r="AU7" s="308">
        <v>5.0020913809670215</v>
      </c>
      <c r="AV7" s="308">
        <v>5.0012877044942012</v>
      </c>
      <c r="AW7" s="208"/>
      <c r="AX7" s="308">
        <v>6.0105306151641784</v>
      </c>
      <c r="AY7" s="308">
        <v>6.0099625111469859</v>
      </c>
      <c r="AZ7" s="308">
        <v>6.0093944071297933</v>
      </c>
      <c r="BA7" s="308">
        <v>6.0088263031125999</v>
      </c>
      <c r="BB7" s="308">
        <v>6.0082581990954074</v>
      </c>
      <c r="BC7" s="208"/>
      <c r="BD7" s="308">
        <v>6.581592633167074</v>
      </c>
      <c r="BE7" s="308">
        <v>6.5813193192143897</v>
      </c>
      <c r="BF7" s="308">
        <v>6.5810460052617046</v>
      </c>
      <c r="BG7" s="308">
        <v>6.5807726913090194</v>
      </c>
      <c r="BH7" s="308">
        <v>6.5804993773563361</v>
      </c>
      <c r="BI7" s="208"/>
      <c r="BJ7" s="308">
        <v>7.1031351826851887</v>
      </c>
      <c r="BK7" s="308">
        <v>7.1030133949555427</v>
      </c>
      <c r="BL7" s="308">
        <v>7.1028916072258967</v>
      </c>
      <c r="BM7" s="308">
        <v>7.102769819496249</v>
      </c>
      <c r="BN7" s="308">
        <v>7.102648031766603</v>
      </c>
      <c r="BO7" s="208"/>
      <c r="BP7" s="308">
        <v>6.8834048196673558</v>
      </c>
      <c r="BQ7" s="308">
        <v>6.883385470473713</v>
      </c>
      <c r="BR7" s="308">
        <v>6.8833661212800701</v>
      </c>
      <c r="BS7" s="308">
        <v>6.8833467720864281</v>
      </c>
      <c r="BT7" s="324">
        <v>6.8833274228927852</v>
      </c>
      <c r="BU7" s="208"/>
      <c r="BV7" s="308">
        <v>4</v>
      </c>
      <c r="BW7" s="308">
        <v>4</v>
      </c>
      <c r="BX7" s="308">
        <v>4</v>
      </c>
      <c r="BY7" s="308">
        <v>4</v>
      </c>
      <c r="BZ7" s="308">
        <v>4</v>
      </c>
      <c r="CA7" s="208"/>
      <c r="CB7" s="308">
        <v>4</v>
      </c>
      <c r="CC7" s="308">
        <v>4</v>
      </c>
      <c r="CD7" s="308">
        <v>4</v>
      </c>
      <c r="CE7" s="308">
        <v>4</v>
      </c>
      <c r="CF7" s="308">
        <v>4</v>
      </c>
      <c r="CG7" s="208"/>
      <c r="CH7" s="308">
        <v>4</v>
      </c>
      <c r="CI7" s="308">
        <v>4</v>
      </c>
      <c r="CJ7" s="308">
        <v>4</v>
      </c>
      <c r="CK7" s="308">
        <v>4</v>
      </c>
      <c r="CL7" s="308">
        <v>4</v>
      </c>
      <c r="CM7" s="208"/>
      <c r="CN7" s="308">
        <v>4</v>
      </c>
      <c r="CO7" s="308">
        <v>4</v>
      </c>
      <c r="CP7" s="308">
        <v>4</v>
      </c>
      <c r="CQ7" s="308">
        <v>4</v>
      </c>
      <c r="CR7" s="308">
        <v>4</v>
      </c>
      <c r="CS7" s="208"/>
      <c r="CT7" s="308">
        <v>4</v>
      </c>
      <c r="CU7" s="308">
        <v>4</v>
      </c>
      <c r="CV7" s="308">
        <v>4</v>
      </c>
      <c r="CW7" s="308">
        <v>4</v>
      </c>
      <c r="CX7" s="308">
        <v>4</v>
      </c>
      <c r="CY7" s="208"/>
      <c r="CZ7" s="308">
        <v>1.4035511540000001</v>
      </c>
      <c r="DA7" s="308">
        <v>1.4035511540000001</v>
      </c>
      <c r="DB7" s="308">
        <v>1.4035511540000001</v>
      </c>
      <c r="DC7" s="308">
        <v>1.4035511540000001</v>
      </c>
      <c r="DD7" s="308">
        <v>1.4035511540000001</v>
      </c>
      <c r="DE7" s="208"/>
      <c r="DF7" s="362">
        <v>6.2252920035938901</v>
      </c>
      <c r="DG7" s="362">
        <v>6.2252920035938901</v>
      </c>
      <c r="DH7" s="362">
        <v>6.2252920035938901</v>
      </c>
      <c r="DI7" s="362">
        <v>6.2252920035938901</v>
      </c>
      <c r="DJ7" s="362">
        <v>6.2252920035938901</v>
      </c>
      <c r="DK7" s="208"/>
      <c r="DL7" s="362">
        <v>6.28</v>
      </c>
      <c r="DM7" s="362">
        <v>6.28</v>
      </c>
      <c r="DN7" s="362">
        <v>6.28</v>
      </c>
      <c r="DO7" s="362">
        <v>6.28</v>
      </c>
      <c r="DP7" s="362">
        <v>6.28</v>
      </c>
      <c r="DQ7" s="208"/>
      <c r="DR7" s="362">
        <v>6.28</v>
      </c>
      <c r="DS7" s="362">
        <v>6.28</v>
      </c>
      <c r="DT7" s="362">
        <v>6.28</v>
      </c>
      <c r="DU7" s="362">
        <v>6.28</v>
      </c>
      <c r="DV7" s="362">
        <v>6.28</v>
      </c>
      <c r="DW7" s="208"/>
      <c r="DX7" s="362">
        <v>7.6</v>
      </c>
      <c r="DY7" s="362">
        <v>7.6</v>
      </c>
      <c r="DZ7" s="362">
        <v>7.6</v>
      </c>
      <c r="EA7" s="362">
        <v>7.6</v>
      </c>
      <c r="EB7" s="362">
        <v>7.6</v>
      </c>
      <c r="EC7" s="208"/>
      <c r="ED7" s="362">
        <v>9.2100000000000009</v>
      </c>
      <c r="EE7" s="362">
        <v>9.2100000000000009</v>
      </c>
      <c r="EF7" s="362">
        <v>9.2100000000000009</v>
      </c>
      <c r="EG7" s="362">
        <v>9.2100000000000009</v>
      </c>
      <c r="EH7" s="362">
        <v>9.2100000000000009</v>
      </c>
      <c r="EI7" s="208"/>
      <c r="EJ7" s="308"/>
      <c r="EK7" s="308"/>
      <c r="EL7" s="308"/>
      <c r="EM7" s="308"/>
      <c r="EN7" s="308"/>
      <c r="EO7" s="208"/>
      <c r="EP7" s="308"/>
      <c r="EQ7" s="308"/>
      <c r="ER7" s="308"/>
      <c r="ES7" s="308"/>
      <c r="ET7" s="308"/>
      <c r="EU7" s="208"/>
      <c r="EV7" s="308"/>
      <c r="EW7" s="308"/>
      <c r="EX7" s="308"/>
      <c r="EY7" s="308"/>
      <c r="EZ7" s="308"/>
      <c r="FA7" s="208"/>
      <c r="FB7" s="308"/>
      <c r="FC7" s="308"/>
      <c r="FD7" s="308"/>
      <c r="FE7" s="308"/>
      <c r="FF7" s="308"/>
      <c r="FG7" s="208"/>
      <c r="FH7" s="308"/>
      <c r="FI7" s="308"/>
      <c r="FJ7" s="308"/>
      <c r="FK7" s="308"/>
      <c r="FL7" s="308"/>
      <c r="FM7" s="208"/>
      <c r="FN7" s="308"/>
      <c r="FO7" s="308"/>
      <c r="FP7" s="308"/>
      <c r="FQ7" s="308"/>
      <c r="FR7" s="308"/>
      <c r="FS7" s="208"/>
      <c r="FT7" s="308"/>
      <c r="FU7" s="308"/>
      <c r="FV7" s="308"/>
      <c r="FW7" s="308"/>
      <c r="FX7" s="308"/>
      <c r="FY7" s="208"/>
    </row>
    <row r="8" spans="1:181" s="552" customFormat="1" ht="12.75" customHeight="1" x14ac:dyDescent="0.2">
      <c r="A8" s="553" t="s">
        <v>351</v>
      </c>
      <c r="B8" s="538">
        <v>2</v>
      </c>
      <c r="C8" s="539">
        <v>2</v>
      </c>
      <c r="D8" s="539">
        <v>2</v>
      </c>
      <c r="E8" s="539">
        <v>2</v>
      </c>
      <c r="F8" s="538">
        <v>2</v>
      </c>
      <c r="G8" s="551"/>
      <c r="H8" s="328">
        <v>2</v>
      </c>
      <c r="I8" s="540">
        <v>2</v>
      </c>
      <c r="J8" s="540">
        <v>2</v>
      </c>
      <c r="K8" s="540">
        <v>2</v>
      </c>
      <c r="L8" s="328">
        <v>2</v>
      </c>
      <c r="M8" s="551"/>
      <c r="N8" s="328">
        <v>2</v>
      </c>
      <c r="O8" s="328">
        <v>2</v>
      </c>
      <c r="P8" s="328">
        <v>2</v>
      </c>
      <c r="Q8" s="328">
        <v>2</v>
      </c>
      <c r="R8" s="328">
        <v>2</v>
      </c>
      <c r="S8" s="551"/>
      <c r="T8" s="328">
        <v>2</v>
      </c>
      <c r="U8" s="328">
        <v>2</v>
      </c>
      <c r="V8" s="328">
        <v>2</v>
      </c>
      <c r="W8" s="328">
        <v>2</v>
      </c>
      <c r="X8" s="328">
        <v>2</v>
      </c>
      <c r="Y8" s="551"/>
      <c r="Z8" s="328">
        <v>2</v>
      </c>
      <c r="AA8" s="328">
        <v>2</v>
      </c>
      <c r="AB8" s="328">
        <v>2</v>
      </c>
      <c r="AC8" s="328">
        <v>2</v>
      </c>
      <c r="AD8" s="329">
        <v>2</v>
      </c>
      <c r="AE8" s="551"/>
      <c r="AF8" s="328">
        <v>2</v>
      </c>
      <c r="AG8" s="328">
        <v>2</v>
      </c>
      <c r="AH8" s="328">
        <v>2</v>
      </c>
      <c r="AI8" s="328">
        <v>2</v>
      </c>
      <c r="AJ8" s="328">
        <v>2</v>
      </c>
      <c r="AK8" s="551"/>
      <c r="AL8" s="328">
        <v>2</v>
      </c>
      <c r="AM8" s="328">
        <v>2</v>
      </c>
      <c r="AN8" s="328">
        <v>2</v>
      </c>
      <c r="AO8" s="328">
        <v>2</v>
      </c>
      <c r="AP8" s="328">
        <v>2</v>
      </c>
      <c r="AQ8" s="551"/>
      <c r="AR8" s="328">
        <v>2</v>
      </c>
      <c r="AS8" s="328">
        <v>2</v>
      </c>
      <c r="AT8" s="328">
        <v>2</v>
      </c>
      <c r="AU8" s="328">
        <v>2</v>
      </c>
      <c r="AV8" s="328">
        <v>2</v>
      </c>
      <c r="AW8" s="551"/>
      <c r="AX8" s="328">
        <v>2</v>
      </c>
      <c r="AY8" s="328">
        <v>2</v>
      </c>
      <c r="AZ8" s="328">
        <v>2</v>
      </c>
      <c r="BA8" s="328">
        <v>2</v>
      </c>
      <c r="BB8" s="328">
        <v>2</v>
      </c>
      <c r="BC8" s="551"/>
      <c r="BD8" s="328">
        <v>2</v>
      </c>
      <c r="BE8" s="328">
        <v>2</v>
      </c>
      <c r="BF8" s="328">
        <v>2</v>
      </c>
      <c r="BG8" s="328">
        <v>2</v>
      </c>
      <c r="BH8" s="328">
        <v>2</v>
      </c>
      <c r="BI8" s="551"/>
      <c r="BJ8" s="328">
        <v>2</v>
      </c>
      <c r="BK8" s="328">
        <v>2</v>
      </c>
      <c r="BL8" s="328">
        <v>2</v>
      </c>
      <c r="BM8" s="328">
        <v>2</v>
      </c>
      <c r="BN8" s="328">
        <v>2</v>
      </c>
      <c r="BO8" s="551">
        <v>2</v>
      </c>
      <c r="BP8" s="328">
        <v>2</v>
      </c>
      <c r="BQ8" s="328">
        <v>2</v>
      </c>
      <c r="BR8" s="328">
        <v>2</v>
      </c>
      <c r="BS8" s="328">
        <v>2</v>
      </c>
      <c r="BT8" s="329">
        <v>2</v>
      </c>
      <c r="BU8" s="551"/>
      <c r="BV8" s="328">
        <v>2</v>
      </c>
      <c r="BW8" s="328">
        <v>2</v>
      </c>
      <c r="BX8" s="328">
        <v>2</v>
      </c>
      <c r="BY8" s="328">
        <v>2</v>
      </c>
      <c r="BZ8" s="329">
        <v>2</v>
      </c>
      <c r="CA8" s="551"/>
      <c r="CB8" s="328">
        <v>2</v>
      </c>
      <c r="CC8" s="328">
        <v>2</v>
      </c>
      <c r="CD8" s="328">
        <v>2</v>
      </c>
      <c r="CE8" s="328">
        <v>2</v>
      </c>
      <c r="CF8" s="329">
        <v>2</v>
      </c>
      <c r="CG8" s="551"/>
      <c r="CH8" s="328">
        <v>2</v>
      </c>
      <c r="CI8" s="328">
        <v>2</v>
      </c>
      <c r="CJ8" s="328">
        <v>2</v>
      </c>
      <c r="CK8" s="328">
        <v>2</v>
      </c>
      <c r="CL8" s="328">
        <v>2</v>
      </c>
      <c r="CM8" s="551"/>
      <c r="CN8" s="328">
        <v>2</v>
      </c>
      <c r="CO8" s="328">
        <v>2</v>
      </c>
      <c r="CP8" s="328">
        <v>2</v>
      </c>
      <c r="CQ8" s="328">
        <v>2</v>
      </c>
      <c r="CR8" s="328">
        <v>2</v>
      </c>
      <c r="CS8" s="551"/>
      <c r="CT8" s="328">
        <v>2</v>
      </c>
      <c r="CU8" s="328">
        <v>2</v>
      </c>
      <c r="CV8" s="328">
        <v>2</v>
      </c>
      <c r="CW8" s="328">
        <v>2</v>
      </c>
      <c r="CX8" s="328">
        <v>2</v>
      </c>
      <c r="CY8" s="551">
        <v>2</v>
      </c>
      <c r="CZ8" s="328">
        <v>2</v>
      </c>
      <c r="DA8" s="328">
        <v>2</v>
      </c>
      <c r="DB8" s="328">
        <v>2</v>
      </c>
      <c r="DC8" s="328">
        <v>2</v>
      </c>
      <c r="DD8" s="328">
        <v>2</v>
      </c>
      <c r="DE8" s="551"/>
      <c r="DF8" s="328">
        <v>2</v>
      </c>
      <c r="DG8" s="328">
        <v>2</v>
      </c>
      <c r="DH8" s="328">
        <v>2</v>
      </c>
      <c r="DI8" s="328">
        <v>2</v>
      </c>
      <c r="DJ8" s="328">
        <v>2</v>
      </c>
      <c r="DK8" s="551"/>
      <c r="DL8" s="328">
        <v>2</v>
      </c>
      <c r="DM8" s="328">
        <v>2</v>
      </c>
      <c r="DN8" s="328">
        <v>2</v>
      </c>
      <c r="DO8" s="328">
        <v>2</v>
      </c>
      <c r="DP8" s="328">
        <v>2</v>
      </c>
      <c r="DQ8" s="551"/>
      <c r="DR8" s="328">
        <v>2</v>
      </c>
      <c r="DS8" s="328">
        <v>2</v>
      </c>
      <c r="DT8" s="328">
        <v>2</v>
      </c>
      <c r="DU8" s="328">
        <v>2</v>
      </c>
      <c r="DV8" s="328">
        <v>2</v>
      </c>
      <c r="DW8" s="551"/>
      <c r="DX8" s="328">
        <v>2</v>
      </c>
      <c r="DY8" s="328">
        <v>2</v>
      </c>
      <c r="DZ8" s="328">
        <v>2</v>
      </c>
      <c r="EA8" s="328">
        <v>2</v>
      </c>
      <c r="EB8" s="328">
        <v>2</v>
      </c>
      <c r="EC8" s="551">
        <v>2</v>
      </c>
      <c r="ED8" s="328">
        <v>2</v>
      </c>
      <c r="EE8" s="328">
        <v>2</v>
      </c>
      <c r="EF8" s="328">
        <v>2</v>
      </c>
      <c r="EG8" s="328">
        <v>2</v>
      </c>
      <c r="EH8" s="328">
        <v>2</v>
      </c>
      <c r="EI8" s="551"/>
      <c r="EJ8" s="328"/>
      <c r="EK8" s="328"/>
      <c r="EL8" s="328"/>
      <c r="EM8" s="328"/>
      <c r="EN8" s="328"/>
      <c r="EO8" s="551"/>
      <c r="EP8" s="328"/>
      <c r="EQ8" s="328"/>
      <c r="ER8" s="328"/>
      <c r="ES8" s="328"/>
      <c r="ET8" s="328"/>
      <c r="EU8" s="551"/>
      <c r="EV8" s="328"/>
      <c r="EW8" s="328"/>
      <c r="EX8" s="328"/>
      <c r="EY8" s="328"/>
      <c r="EZ8" s="328"/>
      <c r="FA8" s="551"/>
      <c r="FB8" s="328"/>
      <c r="FC8" s="328"/>
      <c r="FD8" s="328"/>
      <c r="FE8" s="328"/>
      <c r="FF8" s="328"/>
      <c r="FG8" s="551"/>
      <c r="FH8" s="328"/>
      <c r="FI8" s="328"/>
      <c r="FJ8" s="328"/>
      <c r="FK8" s="328"/>
      <c r="FL8" s="328"/>
      <c r="FM8" s="551"/>
      <c r="FN8" s="328"/>
      <c r="FO8" s="328"/>
      <c r="FP8" s="328"/>
      <c r="FQ8" s="328"/>
      <c r="FR8" s="328"/>
      <c r="FS8" s="551"/>
      <c r="FT8" s="328"/>
      <c r="FU8" s="328"/>
      <c r="FV8" s="328"/>
      <c r="FW8" s="328"/>
      <c r="FX8" s="328"/>
      <c r="FY8" s="551"/>
    </row>
    <row r="9" spans="1:181" ht="12.75" customHeight="1" x14ac:dyDescent="0.2">
      <c r="A9" s="85" t="s">
        <v>230</v>
      </c>
      <c r="B9" s="328">
        <v>3</v>
      </c>
      <c r="C9" s="328">
        <v>3</v>
      </c>
      <c r="D9" s="328">
        <v>3</v>
      </c>
      <c r="E9" s="328">
        <v>3</v>
      </c>
      <c r="F9" s="328">
        <v>3</v>
      </c>
      <c r="G9" s="208"/>
      <c r="H9" s="328">
        <v>3</v>
      </c>
      <c r="I9" s="328">
        <v>3</v>
      </c>
      <c r="J9" s="328">
        <v>3</v>
      </c>
      <c r="K9" s="328">
        <v>3</v>
      </c>
      <c r="L9" s="328">
        <v>3</v>
      </c>
      <c r="M9" s="208"/>
      <c r="N9" s="328">
        <v>3</v>
      </c>
      <c r="O9" s="328">
        <v>3</v>
      </c>
      <c r="P9" s="328">
        <v>3</v>
      </c>
      <c r="Q9" s="328">
        <v>3</v>
      </c>
      <c r="R9" s="328">
        <v>3</v>
      </c>
      <c r="S9" s="208"/>
      <c r="T9" s="328">
        <v>3</v>
      </c>
      <c r="U9" s="328">
        <v>3</v>
      </c>
      <c r="V9" s="328">
        <v>3</v>
      </c>
      <c r="W9" s="328">
        <v>3</v>
      </c>
      <c r="X9" s="328">
        <v>3</v>
      </c>
      <c r="Y9" s="208"/>
      <c r="Z9" s="328">
        <v>3</v>
      </c>
      <c r="AA9" s="328">
        <v>3</v>
      </c>
      <c r="AB9" s="328">
        <v>3</v>
      </c>
      <c r="AC9" s="328">
        <v>3</v>
      </c>
      <c r="AD9" s="328">
        <v>3</v>
      </c>
      <c r="AE9" s="208"/>
      <c r="AF9" s="328">
        <v>3</v>
      </c>
      <c r="AG9" s="328">
        <v>3</v>
      </c>
      <c r="AH9" s="328">
        <v>3</v>
      </c>
      <c r="AI9" s="328">
        <v>3</v>
      </c>
      <c r="AJ9" s="328">
        <v>3</v>
      </c>
      <c r="AK9" s="208"/>
      <c r="AL9" s="328">
        <v>3</v>
      </c>
      <c r="AM9" s="328">
        <v>3</v>
      </c>
      <c r="AN9" s="328">
        <v>3</v>
      </c>
      <c r="AO9" s="328">
        <v>3</v>
      </c>
      <c r="AP9" s="328">
        <v>3</v>
      </c>
      <c r="AQ9" s="208"/>
      <c r="AR9" s="328">
        <v>3</v>
      </c>
      <c r="AS9" s="328">
        <v>3</v>
      </c>
      <c r="AT9" s="328">
        <v>3</v>
      </c>
      <c r="AU9" s="328">
        <v>3</v>
      </c>
      <c r="AV9" s="328">
        <v>3</v>
      </c>
      <c r="AW9" s="208"/>
      <c r="AX9" s="328">
        <v>3</v>
      </c>
      <c r="AY9" s="328">
        <v>3</v>
      </c>
      <c r="AZ9" s="328">
        <v>3</v>
      </c>
      <c r="BA9" s="328">
        <v>3</v>
      </c>
      <c r="BB9" s="328">
        <v>3</v>
      </c>
      <c r="BC9" s="208"/>
      <c r="BD9" s="328">
        <v>3</v>
      </c>
      <c r="BE9" s="328">
        <v>3</v>
      </c>
      <c r="BF9" s="328">
        <v>3</v>
      </c>
      <c r="BG9" s="328">
        <v>3</v>
      </c>
      <c r="BH9" s="328">
        <v>3</v>
      </c>
      <c r="BI9" s="208"/>
      <c r="BJ9" s="328">
        <v>3</v>
      </c>
      <c r="BK9" s="328">
        <v>3</v>
      </c>
      <c r="BL9" s="328">
        <v>3</v>
      </c>
      <c r="BM9" s="328">
        <v>3</v>
      </c>
      <c r="BN9" s="328">
        <v>3</v>
      </c>
      <c r="BO9" s="208"/>
      <c r="BP9" s="328">
        <v>3</v>
      </c>
      <c r="BQ9" s="328">
        <v>3</v>
      </c>
      <c r="BR9" s="328">
        <v>3</v>
      </c>
      <c r="BS9" s="328">
        <v>3</v>
      </c>
      <c r="BT9" s="328">
        <v>3</v>
      </c>
      <c r="BU9" s="208"/>
      <c r="BV9" s="328">
        <v>3</v>
      </c>
      <c r="BW9" s="328">
        <v>3</v>
      </c>
      <c r="BX9" s="328">
        <v>3</v>
      </c>
      <c r="BY9" s="328">
        <v>3</v>
      </c>
      <c r="BZ9" s="328">
        <v>3</v>
      </c>
      <c r="CA9" s="208"/>
      <c r="CB9" s="328">
        <v>3</v>
      </c>
      <c r="CC9" s="328">
        <v>3</v>
      </c>
      <c r="CD9" s="328">
        <v>3</v>
      </c>
      <c r="CE9" s="328">
        <v>3</v>
      </c>
      <c r="CF9" s="328">
        <v>3</v>
      </c>
      <c r="CG9" s="208"/>
      <c r="CH9" s="328">
        <v>3</v>
      </c>
      <c r="CI9" s="328">
        <v>3</v>
      </c>
      <c r="CJ9" s="328">
        <v>3</v>
      </c>
      <c r="CK9" s="328">
        <v>3</v>
      </c>
      <c r="CL9" s="328">
        <v>3</v>
      </c>
      <c r="CM9" s="208"/>
      <c r="CN9" s="328">
        <v>3</v>
      </c>
      <c r="CO9" s="328">
        <v>3</v>
      </c>
      <c r="CP9" s="328">
        <v>3</v>
      </c>
      <c r="CQ9" s="328">
        <v>3</v>
      </c>
      <c r="CR9" s="328">
        <v>3</v>
      </c>
      <c r="CS9" s="208"/>
      <c r="CT9" s="328">
        <v>3</v>
      </c>
      <c r="CU9" s="328">
        <v>3</v>
      </c>
      <c r="CV9" s="328">
        <v>3</v>
      </c>
      <c r="CW9" s="328">
        <v>3</v>
      </c>
      <c r="CX9" s="328">
        <v>3</v>
      </c>
      <c r="CY9" s="208"/>
      <c r="CZ9" s="328">
        <v>3</v>
      </c>
      <c r="DA9" s="328">
        <v>3</v>
      </c>
      <c r="DB9" s="328">
        <v>3</v>
      </c>
      <c r="DC9" s="328">
        <v>3</v>
      </c>
      <c r="DD9" s="328">
        <v>3</v>
      </c>
      <c r="DE9" s="208"/>
      <c r="DF9" s="328">
        <v>3</v>
      </c>
      <c r="DG9" s="328">
        <v>3</v>
      </c>
      <c r="DH9" s="328">
        <v>3</v>
      </c>
      <c r="DI9" s="328">
        <v>3</v>
      </c>
      <c r="DJ9" s="328">
        <v>3</v>
      </c>
      <c r="DK9" s="208"/>
      <c r="DL9" s="328">
        <v>3</v>
      </c>
      <c r="DM9" s="328">
        <v>3</v>
      </c>
      <c r="DN9" s="328">
        <v>3</v>
      </c>
      <c r="DO9" s="328">
        <v>3</v>
      </c>
      <c r="DP9" s="328">
        <v>3</v>
      </c>
      <c r="DQ9" s="208"/>
      <c r="DR9" s="328">
        <v>3</v>
      </c>
      <c r="DS9" s="328">
        <v>3</v>
      </c>
      <c r="DT9" s="328">
        <v>3</v>
      </c>
      <c r="DU9" s="328">
        <v>3</v>
      </c>
      <c r="DV9" s="328">
        <v>3</v>
      </c>
      <c r="DW9" s="208"/>
      <c r="DX9" s="328">
        <v>3</v>
      </c>
      <c r="DY9" s="328">
        <v>3</v>
      </c>
      <c r="DZ9" s="328">
        <v>3</v>
      </c>
      <c r="EA9" s="328">
        <v>3</v>
      </c>
      <c r="EB9" s="328">
        <v>3</v>
      </c>
      <c r="EC9" s="208"/>
      <c r="ED9" s="328">
        <v>3</v>
      </c>
      <c r="EE9" s="328">
        <v>3</v>
      </c>
      <c r="EF9" s="328">
        <v>3</v>
      </c>
      <c r="EG9" s="328">
        <v>3</v>
      </c>
      <c r="EH9" s="328">
        <v>3</v>
      </c>
      <c r="EI9" s="208"/>
      <c r="EJ9" s="308"/>
      <c r="EK9" s="308"/>
      <c r="EL9" s="308"/>
      <c r="EM9" s="308"/>
      <c r="EN9" s="308"/>
      <c r="EO9" s="208"/>
      <c r="EP9" s="308"/>
      <c r="EQ9" s="308"/>
      <c r="ER9" s="308"/>
      <c r="ES9" s="308"/>
      <c r="ET9" s="308"/>
      <c r="EU9" s="208"/>
      <c r="EV9" s="308"/>
      <c r="EW9" s="308"/>
      <c r="EX9" s="308"/>
      <c r="EY9" s="308"/>
      <c r="EZ9" s="308"/>
      <c r="FA9" s="208"/>
      <c r="FB9" s="308"/>
      <c r="FC9" s="308"/>
      <c r="FD9" s="308"/>
      <c r="FE9" s="308"/>
      <c r="FF9" s="308"/>
      <c r="FG9" s="208"/>
      <c r="FH9" s="308"/>
      <c r="FI9" s="308"/>
      <c r="FJ9" s="308"/>
      <c r="FK9" s="308"/>
      <c r="FL9" s="308"/>
      <c r="FM9" s="208"/>
      <c r="FN9" s="308"/>
      <c r="FO9" s="308"/>
      <c r="FP9" s="308"/>
      <c r="FQ9" s="308"/>
      <c r="FR9" s="308"/>
      <c r="FS9" s="208"/>
      <c r="FT9" s="308"/>
      <c r="FU9" s="308"/>
      <c r="FV9" s="308"/>
      <c r="FW9" s="308"/>
      <c r="FX9" s="308"/>
      <c r="FY9" s="208"/>
    </row>
    <row r="10" spans="1:181" ht="12.75" customHeight="1" x14ac:dyDescent="0.2">
      <c r="A10" s="85" t="s">
        <v>235</v>
      </c>
      <c r="B10" s="328">
        <v>1</v>
      </c>
      <c r="C10" s="328">
        <v>1</v>
      </c>
      <c r="D10" s="328">
        <v>1</v>
      </c>
      <c r="E10" s="328">
        <v>1</v>
      </c>
      <c r="F10" s="328">
        <v>1</v>
      </c>
      <c r="G10" s="208"/>
      <c r="H10" s="328">
        <v>1</v>
      </c>
      <c r="I10" s="328">
        <v>1</v>
      </c>
      <c r="J10" s="328">
        <v>1</v>
      </c>
      <c r="K10" s="328">
        <v>1</v>
      </c>
      <c r="L10" s="328">
        <v>1</v>
      </c>
      <c r="M10" s="208"/>
      <c r="N10" s="328">
        <v>1</v>
      </c>
      <c r="O10" s="328">
        <v>1</v>
      </c>
      <c r="P10" s="328">
        <v>1</v>
      </c>
      <c r="Q10" s="328">
        <v>1</v>
      </c>
      <c r="R10" s="328">
        <v>1</v>
      </c>
      <c r="S10" s="208"/>
      <c r="T10" s="328">
        <v>1</v>
      </c>
      <c r="U10" s="328">
        <v>1</v>
      </c>
      <c r="V10" s="328">
        <v>1</v>
      </c>
      <c r="W10" s="328">
        <v>1</v>
      </c>
      <c r="X10" s="328">
        <v>1</v>
      </c>
      <c r="Y10" s="208"/>
      <c r="Z10" s="328">
        <v>1</v>
      </c>
      <c r="AA10" s="328">
        <v>1</v>
      </c>
      <c r="AB10" s="328">
        <v>1</v>
      </c>
      <c r="AC10" s="328">
        <v>1</v>
      </c>
      <c r="AD10" s="328">
        <v>1</v>
      </c>
      <c r="AE10" s="208"/>
      <c r="AF10" s="328">
        <v>1</v>
      </c>
      <c r="AG10" s="328">
        <v>1</v>
      </c>
      <c r="AH10" s="328">
        <v>1</v>
      </c>
      <c r="AI10" s="328">
        <v>1</v>
      </c>
      <c r="AJ10" s="328">
        <v>1</v>
      </c>
      <c r="AK10" s="208"/>
      <c r="AL10" s="328">
        <v>1</v>
      </c>
      <c r="AM10" s="328">
        <v>1</v>
      </c>
      <c r="AN10" s="328">
        <v>1</v>
      </c>
      <c r="AO10" s="328">
        <v>1</v>
      </c>
      <c r="AP10" s="328">
        <v>1</v>
      </c>
      <c r="AQ10" s="208"/>
      <c r="AR10" s="328">
        <v>1</v>
      </c>
      <c r="AS10" s="328">
        <v>1</v>
      </c>
      <c r="AT10" s="328">
        <v>1</v>
      </c>
      <c r="AU10" s="328">
        <v>1</v>
      </c>
      <c r="AV10" s="328">
        <v>1</v>
      </c>
      <c r="AW10" s="208"/>
      <c r="AX10" s="328">
        <v>1</v>
      </c>
      <c r="AY10" s="328">
        <v>1</v>
      </c>
      <c r="AZ10" s="328">
        <v>1</v>
      </c>
      <c r="BA10" s="328">
        <v>1</v>
      </c>
      <c r="BB10" s="328">
        <v>1</v>
      </c>
      <c r="BC10" s="208"/>
      <c r="BD10" s="328">
        <v>1</v>
      </c>
      <c r="BE10" s="328">
        <v>1</v>
      </c>
      <c r="BF10" s="328">
        <v>1</v>
      </c>
      <c r="BG10" s="328">
        <v>1</v>
      </c>
      <c r="BH10" s="328">
        <v>1</v>
      </c>
      <c r="BI10" s="208"/>
      <c r="BJ10" s="328">
        <v>1</v>
      </c>
      <c r="BK10" s="328">
        <v>1</v>
      </c>
      <c r="BL10" s="328">
        <v>1</v>
      </c>
      <c r="BM10" s="328">
        <v>1</v>
      </c>
      <c r="BN10" s="328">
        <v>1</v>
      </c>
      <c r="BO10" s="208"/>
      <c r="BP10" s="328">
        <v>1</v>
      </c>
      <c r="BQ10" s="328">
        <v>1</v>
      </c>
      <c r="BR10" s="328">
        <v>1</v>
      </c>
      <c r="BS10" s="328">
        <v>1</v>
      </c>
      <c r="BT10" s="328">
        <v>1</v>
      </c>
      <c r="BU10" s="208"/>
      <c r="BV10" s="328">
        <v>1</v>
      </c>
      <c r="BW10" s="328">
        <v>1</v>
      </c>
      <c r="BX10" s="328">
        <v>1</v>
      </c>
      <c r="BY10" s="328">
        <v>1</v>
      </c>
      <c r="BZ10" s="328">
        <v>1</v>
      </c>
      <c r="CA10" s="208"/>
      <c r="CB10" s="328">
        <v>1</v>
      </c>
      <c r="CC10" s="328">
        <v>1</v>
      </c>
      <c r="CD10" s="328">
        <v>1</v>
      </c>
      <c r="CE10" s="328">
        <v>1</v>
      </c>
      <c r="CF10" s="328">
        <v>1</v>
      </c>
      <c r="CG10" s="208"/>
      <c r="CH10" s="328">
        <v>1</v>
      </c>
      <c r="CI10" s="328">
        <v>1</v>
      </c>
      <c r="CJ10" s="328">
        <v>1</v>
      </c>
      <c r="CK10" s="328">
        <v>1</v>
      </c>
      <c r="CL10" s="328">
        <v>1</v>
      </c>
      <c r="CM10" s="208"/>
      <c r="CN10" s="328">
        <v>1</v>
      </c>
      <c r="CO10" s="328">
        <v>1</v>
      </c>
      <c r="CP10" s="328">
        <v>1</v>
      </c>
      <c r="CQ10" s="328">
        <v>1</v>
      </c>
      <c r="CR10" s="328">
        <v>1</v>
      </c>
      <c r="CS10" s="208"/>
      <c r="CT10" s="328">
        <v>1</v>
      </c>
      <c r="CU10" s="328">
        <v>1</v>
      </c>
      <c r="CV10" s="328">
        <v>1</v>
      </c>
      <c r="CW10" s="328">
        <v>1</v>
      </c>
      <c r="CX10" s="328">
        <v>1</v>
      </c>
      <c r="CY10" s="208"/>
      <c r="CZ10" s="328">
        <v>1</v>
      </c>
      <c r="DA10" s="328">
        <v>1</v>
      </c>
      <c r="DB10" s="328">
        <v>1</v>
      </c>
      <c r="DC10" s="328">
        <v>1</v>
      </c>
      <c r="DD10" s="328">
        <v>1</v>
      </c>
      <c r="DE10" s="208"/>
      <c r="DF10" s="328">
        <v>1</v>
      </c>
      <c r="DG10" s="328">
        <v>1</v>
      </c>
      <c r="DH10" s="328">
        <v>1</v>
      </c>
      <c r="DI10" s="328">
        <v>1</v>
      </c>
      <c r="DJ10" s="328">
        <v>1</v>
      </c>
      <c r="DK10" s="208"/>
      <c r="DL10" s="328">
        <v>1</v>
      </c>
      <c r="DM10" s="328">
        <v>1</v>
      </c>
      <c r="DN10" s="328">
        <v>1</v>
      </c>
      <c r="DO10" s="328">
        <v>1</v>
      </c>
      <c r="DP10" s="328">
        <v>1</v>
      </c>
      <c r="DQ10" s="208"/>
      <c r="DR10" s="328">
        <v>1</v>
      </c>
      <c r="DS10" s="328">
        <v>1</v>
      </c>
      <c r="DT10" s="328">
        <v>1</v>
      </c>
      <c r="DU10" s="328">
        <v>1</v>
      </c>
      <c r="DV10" s="328">
        <v>1</v>
      </c>
      <c r="DW10" s="208"/>
      <c r="DX10" s="328">
        <v>1</v>
      </c>
      <c r="DY10" s="328">
        <v>1</v>
      </c>
      <c r="DZ10" s="328">
        <v>1</v>
      </c>
      <c r="EA10" s="328">
        <v>1</v>
      </c>
      <c r="EB10" s="328">
        <v>1</v>
      </c>
      <c r="EC10" s="208"/>
      <c r="ED10" s="328">
        <v>1</v>
      </c>
      <c r="EE10" s="328">
        <v>1</v>
      </c>
      <c r="EF10" s="328">
        <v>1</v>
      </c>
      <c r="EG10" s="328">
        <v>1</v>
      </c>
      <c r="EH10" s="328">
        <v>1</v>
      </c>
      <c r="EI10" s="208"/>
      <c r="EJ10" s="308"/>
      <c r="EK10" s="308"/>
      <c r="EL10" s="308"/>
      <c r="EM10" s="308"/>
      <c r="EN10" s="308"/>
      <c r="EO10" s="208"/>
      <c r="EP10" s="308"/>
      <c r="EQ10" s="308"/>
      <c r="ER10" s="308"/>
      <c r="ES10" s="308"/>
      <c r="ET10" s="308"/>
      <c r="EU10" s="208"/>
      <c r="EV10" s="308"/>
      <c r="EW10" s="308"/>
      <c r="EX10" s="308"/>
      <c r="EY10" s="308"/>
      <c r="EZ10" s="308"/>
      <c r="FA10" s="208"/>
      <c r="FB10" s="308"/>
      <c r="FC10" s="308"/>
      <c r="FD10" s="308"/>
      <c r="FE10" s="308"/>
      <c r="FF10" s="308"/>
      <c r="FG10" s="208"/>
      <c r="FH10" s="308"/>
      <c r="FI10" s="308"/>
      <c r="FJ10" s="308"/>
      <c r="FK10" s="308"/>
      <c r="FL10" s="308"/>
      <c r="FM10" s="208"/>
      <c r="FN10" s="308"/>
      <c r="FO10" s="308"/>
      <c r="FP10" s="308"/>
      <c r="FQ10" s="308"/>
      <c r="FR10" s="308"/>
      <c r="FS10" s="208"/>
      <c r="FT10" s="308"/>
      <c r="FU10" s="308"/>
      <c r="FV10" s="308"/>
      <c r="FW10" s="308"/>
      <c r="FX10" s="308"/>
      <c r="FY10" s="208"/>
    </row>
    <row r="11" spans="1:181" ht="12.75" customHeight="1" x14ac:dyDescent="0.2">
      <c r="A11" s="85" t="s">
        <v>234</v>
      </c>
      <c r="B11" s="328">
        <v>0</v>
      </c>
      <c r="C11" s="328">
        <v>0</v>
      </c>
      <c r="D11" s="328">
        <v>0</v>
      </c>
      <c r="E11" s="328">
        <v>0</v>
      </c>
      <c r="F11" s="328">
        <v>0</v>
      </c>
      <c r="G11" s="208"/>
      <c r="H11" s="328">
        <v>0</v>
      </c>
      <c r="I11" s="328">
        <v>0</v>
      </c>
      <c r="J11" s="328">
        <v>0</v>
      </c>
      <c r="K11" s="328">
        <v>0</v>
      </c>
      <c r="L11" s="328">
        <v>0</v>
      </c>
      <c r="M11" s="208"/>
      <c r="N11" s="328">
        <v>0</v>
      </c>
      <c r="O11" s="328">
        <v>0</v>
      </c>
      <c r="P11" s="328">
        <v>0</v>
      </c>
      <c r="Q11" s="328">
        <v>0</v>
      </c>
      <c r="R11" s="328">
        <v>0</v>
      </c>
      <c r="S11" s="208"/>
      <c r="T11" s="328">
        <v>0</v>
      </c>
      <c r="U11" s="328">
        <v>0</v>
      </c>
      <c r="V11" s="328">
        <v>0</v>
      </c>
      <c r="W11" s="328">
        <v>0</v>
      </c>
      <c r="X11" s="328">
        <v>0</v>
      </c>
      <c r="Y11" s="208"/>
      <c r="Z11" s="328">
        <v>0</v>
      </c>
      <c r="AA11" s="328">
        <v>0</v>
      </c>
      <c r="AB11" s="328">
        <v>0</v>
      </c>
      <c r="AC11" s="328">
        <v>0</v>
      </c>
      <c r="AD11" s="328">
        <v>0</v>
      </c>
      <c r="AE11" s="208"/>
      <c r="AF11" s="328">
        <v>0</v>
      </c>
      <c r="AG11" s="328">
        <v>0</v>
      </c>
      <c r="AH11" s="328">
        <v>0</v>
      </c>
      <c r="AI11" s="328">
        <v>0</v>
      </c>
      <c r="AJ11" s="328">
        <v>0</v>
      </c>
      <c r="AK11" s="208"/>
      <c r="AL11" s="328">
        <v>0</v>
      </c>
      <c r="AM11" s="328">
        <v>0</v>
      </c>
      <c r="AN11" s="328">
        <v>0</v>
      </c>
      <c r="AO11" s="328">
        <v>0</v>
      </c>
      <c r="AP11" s="328">
        <v>0</v>
      </c>
      <c r="AQ11" s="208"/>
      <c r="AR11" s="328">
        <v>0</v>
      </c>
      <c r="AS11" s="328">
        <v>0</v>
      </c>
      <c r="AT11" s="328">
        <v>0</v>
      </c>
      <c r="AU11" s="328">
        <v>0</v>
      </c>
      <c r="AV11" s="328">
        <v>0</v>
      </c>
      <c r="AW11" s="208"/>
      <c r="AX11" s="328">
        <v>0</v>
      </c>
      <c r="AY11" s="328">
        <v>0</v>
      </c>
      <c r="AZ11" s="328">
        <v>0</v>
      </c>
      <c r="BA11" s="328">
        <v>0</v>
      </c>
      <c r="BB11" s="328">
        <v>0</v>
      </c>
      <c r="BC11" s="208"/>
      <c r="BD11" s="328">
        <v>0</v>
      </c>
      <c r="BE11" s="328">
        <v>0</v>
      </c>
      <c r="BF11" s="328">
        <v>0</v>
      </c>
      <c r="BG11" s="328">
        <v>0</v>
      </c>
      <c r="BH11" s="328">
        <v>0</v>
      </c>
      <c r="BI11" s="208"/>
      <c r="BJ11" s="328">
        <v>0</v>
      </c>
      <c r="BK11" s="328">
        <v>0</v>
      </c>
      <c r="BL11" s="328">
        <v>0</v>
      </c>
      <c r="BM11" s="328">
        <v>0</v>
      </c>
      <c r="BN11" s="328">
        <v>0</v>
      </c>
      <c r="BO11" s="208"/>
      <c r="BP11" s="328">
        <v>0</v>
      </c>
      <c r="BQ11" s="328">
        <v>0</v>
      </c>
      <c r="BR11" s="328">
        <v>0</v>
      </c>
      <c r="BS11" s="328">
        <v>0</v>
      </c>
      <c r="BT11" s="328">
        <v>0</v>
      </c>
      <c r="BU11" s="208"/>
      <c r="BV11" s="328">
        <v>0</v>
      </c>
      <c r="BW11" s="328">
        <v>0</v>
      </c>
      <c r="BX11" s="328">
        <v>0</v>
      </c>
      <c r="BY11" s="328">
        <v>0</v>
      </c>
      <c r="BZ11" s="328">
        <v>0</v>
      </c>
      <c r="CA11" s="208"/>
      <c r="CB11" s="328">
        <v>0</v>
      </c>
      <c r="CC11" s="328">
        <v>0</v>
      </c>
      <c r="CD11" s="328">
        <v>0</v>
      </c>
      <c r="CE11" s="328">
        <v>0</v>
      </c>
      <c r="CF11" s="328">
        <v>0</v>
      </c>
      <c r="CG11" s="208"/>
      <c r="CH11" s="328">
        <v>0</v>
      </c>
      <c r="CI11" s="328">
        <v>0</v>
      </c>
      <c r="CJ11" s="328">
        <v>0</v>
      </c>
      <c r="CK11" s="328">
        <v>0</v>
      </c>
      <c r="CL11" s="328">
        <v>0</v>
      </c>
      <c r="CM11" s="208"/>
      <c r="CN11" s="328">
        <v>0</v>
      </c>
      <c r="CO11" s="328">
        <v>0</v>
      </c>
      <c r="CP11" s="328">
        <v>0</v>
      </c>
      <c r="CQ11" s="328">
        <v>0</v>
      </c>
      <c r="CR11" s="328">
        <v>0</v>
      </c>
      <c r="CS11" s="208"/>
      <c r="CT11" s="328">
        <v>0</v>
      </c>
      <c r="CU11" s="328">
        <v>0</v>
      </c>
      <c r="CV11" s="328">
        <v>0</v>
      </c>
      <c r="CW11" s="328">
        <v>0</v>
      </c>
      <c r="CX11" s="328">
        <v>0</v>
      </c>
      <c r="CY11" s="208"/>
      <c r="CZ11" s="328">
        <v>0</v>
      </c>
      <c r="DA11" s="328">
        <v>0</v>
      </c>
      <c r="DB11" s="328">
        <v>0</v>
      </c>
      <c r="DC11" s="328">
        <v>0</v>
      </c>
      <c r="DD11" s="328">
        <v>0</v>
      </c>
      <c r="DE11" s="208"/>
      <c r="DF11" s="328">
        <v>0</v>
      </c>
      <c r="DG11" s="328">
        <v>0</v>
      </c>
      <c r="DH11" s="328">
        <v>0</v>
      </c>
      <c r="DI11" s="328">
        <v>0</v>
      </c>
      <c r="DJ11" s="328">
        <v>0</v>
      </c>
      <c r="DK11" s="208"/>
      <c r="DL11" s="328">
        <v>0</v>
      </c>
      <c r="DM11" s="328">
        <v>0</v>
      </c>
      <c r="DN11" s="328">
        <v>0</v>
      </c>
      <c r="DO11" s="328">
        <v>0</v>
      </c>
      <c r="DP11" s="328">
        <v>0</v>
      </c>
      <c r="DQ11" s="208"/>
      <c r="DR11" s="328">
        <v>0</v>
      </c>
      <c r="DS11" s="328">
        <v>0</v>
      </c>
      <c r="DT11" s="328">
        <v>0</v>
      </c>
      <c r="DU11" s="328">
        <v>0</v>
      </c>
      <c r="DV11" s="328">
        <v>0</v>
      </c>
      <c r="DW11" s="208"/>
      <c r="DX11" s="328">
        <v>0</v>
      </c>
      <c r="DY11" s="328">
        <v>0</v>
      </c>
      <c r="DZ11" s="328">
        <v>0</v>
      </c>
      <c r="EA11" s="328">
        <v>0</v>
      </c>
      <c r="EB11" s="328">
        <v>0</v>
      </c>
      <c r="EC11" s="208"/>
      <c r="ED11" s="328">
        <v>0</v>
      </c>
      <c r="EE11" s="328">
        <v>0</v>
      </c>
      <c r="EF11" s="328">
        <v>0</v>
      </c>
      <c r="EG11" s="328">
        <v>0</v>
      </c>
      <c r="EH11" s="328">
        <v>0</v>
      </c>
      <c r="EI11" s="208"/>
      <c r="EJ11" s="308"/>
      <c r="EK11" s="308"/>
      <c r="EL11" s="308"/>
      <c r="EM11" s="308"/>
      <c r="EN11" s="308"/>
      <c r="EO11" s="208"/>
      <c r="EP11" s="308"/>
      <c r="EQ11" s="308"/>
      <c r="ER11" s="308"/>
      <c r="ES11" s="308"/>
      <c r="ET11" s="308"/>
      <c r="EU11" s="208"/>
      <c r="EV11" s="308"/>
      <c r="EW11" s="308"/>
      <c r="EX11" s="308"/>
      <c r="EY11" s="308"/>
      <c r="EZ11" s="308"/>
      <c r="FA11" s="208"/>
      <c r="FB11" s="308"/>
      <c r="FC11" s="308"/>
      <c r="FD11" s="308"/>
      <c r="FE11" s="308"/>
      <c r="FF11" s="308"/>
      <c r="FG11" s="208"/>
      <c r="FH11" s="308"/>
      <c r="FI11" s="308"/>
      <c r="FJ11" s="308"/>
      <c r="FK11" s="308"/>
      <c r="FL11" s="308"/>
      <c r="FM11" s="208"/>
      <c r="FN11" s="308"/>
      <c r="FO11" s="308"/>
      <c r="FP11" s="308"/>
      <c r="FQ11" s="308"/>
      <c r="FR11" s="308"/>
      <c r="FS11" s="208"/>
      <c r="FT11" s="308"/>
      <c r="FU11" s="308"/>
      <c r="FV11" s="308"/>
      <c r="FW11" s="308"/>
      <c r="FX11" s="308"/>
      <c r="FY11" s="208"/>
    </row>
    <row r="12" spans="1:181" ht="12.75" customHeight="1" x14ac:dyDescent="0.2">
      <c r="A12" s="85" t="s">
        <v>233</v>
      </c>
      <c r="B12" s="328">
        <v>0</v>
      </c>
      <c r="C12" s="328">
        <v>0</v>
      </c>
      <c r="D12" s="328">
        <v>0</v>
      </c>
      <c r="E12" s="328">
        <v>0</v>
      </c>
      <c r="F12" s="328">
        <v>0</v>
      </c>
      <c r="G12" s="208"/>
      <c r="H12" s="328">
        <v>0</v>
      </c>
      <c r="I12" s="328">
        <v>0</v>
      </c>
      <c r="J12" s="328">
        <v>0</v>
      </c>
      <c r="K12" s="328">
        <v>0</v>
      </c>
      <c r="L12" s="328">
        <v>0</v>
      </c>
      <c r="M12" s="208"/>
      <c r="N12" s="328">
        <v>0</v>
      </c>
      <c r="O12" s="328">
        <v>0</v>
      </c>
      <c r="P12" s="328">
        <v>0</v>
      </c>
      <c r="Q12" s="328">
        <v>0</v>
      </c>
      <c r="R12" s="328">
        <v>0</v>
      </c>
      <c r="S12" s="208"/>
      <c r="T12" s="328">
        <v>0</v>
      </c>
      <c r="U12" s="328">
        <v>0</v>
      </c>
      <c r="V12" s="328">
        <v>0</v>
      </c>
      <c r="W12" s="328">
        <v>0</v>
      </c>
      <c r="X12" s="328">
        <v>0</v>
      </c>
      <c r="Y12" s="208"/>
      <c r="Z12" s="328">
        <v>0</v>
      </c>
      <c r="AA12" s="328">
        <v>0</v>
      </c>
      <c r="AB12" s="328">
        <v>0</v>
      </c>
      <c r="AC12" s="328">
        <v>0</v>
      </c>
      <c r="AD12" s="328">
        <v>0</v>
      </c>
      <c r="AE12" s="208"/>
      <c r="AF12" s="328">
        <v>0</v>
      </c>
      <c r="AG12" s="328">
        <v>0</v>
      </c>
      <c r="AH12" s="328">
        <v>0</v>
      </c>
      <c r="AI12" s="328">
        <v>0</v>
      </c>
      <c r="AJ12" s="328">
        <v>0</v>
      </c>
      <c r="AK12" s="208"/>
      <c r="AL12" s="328">
        <v>0</v>
      </c>
      <c r="AM12" s="328">
        <v>0</v>
      </c>
      <c r="AN12" s="328">
        <v>0</v>
      </c>
      <c r="AO12" s="328">
        <v>0</v>
      </c>
      <c r="AP12" s="328">
        <v>0</v>
      </c>
      <c r="AQ12" s="208"/>
      <c r="AR12" s="328">
        <v>0</v>
      </c>
      <c r="AS12" s="328">
        <v>0</v>
      </c>
      <c r="AT12" s="328">
        <v>0</v>
      </c>
      <c r="AU12" s="328">
        <v>0</v>
      </c>
      <c r="AV12" s="328">
        <v>0</v>
      </c>
      <c r="AW12" s="208"/>
      <c r="AX12" s="328">
        <v>0</v>
      </c>
      <c r="AY12" s="328">
        <v>0</v>
      </c>
      <c r="AZ12" s="328">
        <v>0</v>
      </c>
      <c r="BA12" s="328">
        <v>0</v>
      </c>
      <c r="BB12" s="328">
        <v>0</v>
      </c>
      <c r="BC12" s="208"/>
      <c r="BD12" s="328">
        <v>0</v>
      </c>
      <c r="BE12" s="328">
        <v>0</v>
      </c>
      <c r="BF12" s="328">
        <v>0</v>
      </c>
      <c r="BG12" s="328">
        <v>0</v>
      </c>
      <c r="BH12" s="328">
        <v>0</v>
      </c>
      <c r="BI12" s="208"/>
      <c r="BJ12" s="328">
        <v>0</v>
      </c>
      <c r="BK12" s="328">
        <v>0</v>
      </c>
      <c r="BL12" s="328">
        <v>0</v>
      </c>
      <c r="BM12" s="328">
        <v>0</v>
      </c>
      <c r="BN12" s="328">
        <v>0</v>
      </c>
      <c r="BO12" s="208"/>
      <c r="BP12" s="328">
        <v>0</v>
      </c>
      <c r="BQ12" s="328">
        <v>0</v>
      </c>
      <c r="BR12" s="328">
        <v>0</v>
      </c>
      <c r="BS12" s="328">
        <v>0</v>
      </c>
      <c r="BT12" s="328">
        <v>0</v>
      </c>
      <c r="BU12" s="208"/>
      <c r="BV12" s="328">
        <v>0</v>
      </c>
      <c r="BW12" s="328">
        <v>0</v>
      </c>
      <c r="BX12" s="328">
        <v>0</v>
      </c>
      <c r="BY12" s="328">
        <v>0</v>
      </c>
      <c r="BZ12" s="328">
        <v>0</v>
      </c>
      <c r="CA12" s="208"/>
      <c r="CB12" s="328">
        <v>0</v>
      </c>
      <c r="CC12" s="328">
        <v>0</v>
      </c>
      <c r="CD12" s="328">
        <v>0</v>
      </c>
      <c r="CE12" s="328">
        <v>0</v>
      </c>
      <c r="CF12" s="328">
        <v>0</v>
      </c>
      <c r="CG12" s="208"/>
      <c r="CH12" s="328">
        <v>0</v>
      </c>
      <c r="CI12" s="328">
        <v>0</v>
      </c>
      <c r="CJ12" s="328">
        <v>0</v>
      </c>
      <c r="CK12" s="328">
        <v>0</v>
      </c>
      <c r="CL12" s="328">
        <v>0</v>
      </c>
      <c r="CM12" s="208"/>
      <c r="CN12" s="328">
        <v>0</v>
      </c>
      <c r="CO12" s="328">
        <v>0</v>
      </c>
      <c r="CP12" s="328">
        <v>0</v>
      </c>
      <c r="CQ12" s="328">
        <v>0</v>
      </c>
      <c r="CR12" s="328">
        <v>0</v>
      </c>
      <c r="CS12" s="208"/>
      <c r="CT12" s="328">
        <v>0</v>
      </c>
      <c r="CU12" s="328">
        <v>0</v>
      </c>
      <c r="CV12" s="328">
        <v>0</v>
      </c>
      <c r="CW12" s="328">
        <v>0</v>
      </c>
      <c r="CX12" s="328">
        <v>0</v>
      </c>
      <c r="CY12" s="208"/>
      <c r="CZ12" s="328">
        <v>0</v>
      </c>
      <c r="DA12" s="328">
        <v>0</v>
      </c>
      <c r="DB12" s="328">
        <v>0</v>
      </c>
      <c r="DC12" s="328">
        <v>0</v>
      </c>
      <c r="DD12" s="328">
        <v>0</v>
      </c>
      <c r="DE12" s="208"/>
      <c r="DF12" s="328">
        <v>0</v>
      </c>
      <c r="DG12" s="328">
        <v>0</v>
      </c>
      <c r="DH12" s="328">
        <v>0</v>
      </c>
      <c r="DI12" s="328">
        <v>0</v>
      </c>
      <c r="DJ12" s="328">
        <v>0</v>
      </c>
      <c r="DK12" s="208"/>
      <c r="DL12" s="328">
        <v>0</v>
      </c>
      <c r="DM12" s="328">
        <v>0</v>
      </c>
      <c r="DN12" s="328">
        <v>0</v>
      </c>
      <c r="DO12" s="328">
        <v>0</v>
      </c>
      <c r="DP12" s="328">
        <v>0</v>
      </c>
      <c r="DQ12" s="208"/>
      <c r="DR12" s="328">
        <v>0</v>
      </c>
      <c r="DS12" s="328">
        <v>0</v>
      </c>
      <c r="DT12" s="328">
        <v>0</v>
      </c>
      <c r="DU12" s="328">
        <v>0</v>
      </c>
      <c r="DV12" s="328">
        <v>0</v>
      </c>
      <c r="DW12" s="208"/>
      <c r="DX12" s="328">
        <v>0</v>
      </c>
      <c r="DY12" s="328">
        <v>0</v>
      </c>
      <c r="DZ12" s="328">
        <v>0</v>
      </c>
      <c r="EA12" s="328">
        <v>0</v>
      </c>
      <c r="EB12" s="328">
        <v>0</v>
      </c>
      <c r="EC12" s="208"/>
      <c r="ED12" s="328">
        <v>0</v>
      </c>
      <c r="EE12" s="328">
        <v>0</v>
      </c>
      <c r="EF12" s="328">
        <v>0</v>
      </c>
      <c r="EG12" s="328">
        <v>0</v>
      </c>
      <c r="EH12" s="328">
        <v>0</v>
      </c>
      <c r="EI12" s="208"/>
      <c r="EJ12" s="308"/>
      <c r="EK12" s="308"/>
      <c r="EL12" s="308"/>
      <c r="EM12" s="308"/>
      <c r="EN12" s="308"/>
      <c r="EO12" s="208"/>
      <c r="EP12" s="308"/>
      <c r="EQ12" s="308"/>
      <c r="ER12" s="308"/>
      <c r="ES12" s="308"/>
      <c r="ET12" s="308"/>
      <c r="EU12" s="208"/>
      <c r="EV12" s="308"/>
      <c r="EW12" s="308"/>
      <c r="EX12" s="308"/>
      <c r="EY12" s="308"/>
      <c r="EZ12" s="308"/>
      <c r="FA12" s="208"/>
      <c r="FB12" s="308"/>
      <c r="FC12" s="308"/>
      <c r="FD12" s="308"/>
      <c r="FE12" s="308"/>
      <c r="FF12" s="308"/>
      <c r="FG12" s="208"/>
      <c r="FH12" s="308"/>
      <c r="FI12" s="308"/>
      <c r="FJ12" s="308"/>
      <c r="FK12" s="308"/>
      <c r="FL12" s="308"/>
      <c r="FM12" s="208"/>
      <c r="FN12" s="308"/>
      <c r="FO12" s="308"/>
      <c r="FP12" s="308"/>
      <c r="FQ12" s="308"/>
      <c r="FR12" s="308"/>
      <c r="FS12" s="208"/>
      <c r="FT12" s="308"/>
      <c r="FU12" s="308"/>
      <c r="FV12" s="308"/>
      <c r="FW12" s="308"/>
      <c r="FX12" s="308"/>
      <c r="FY12" s="208"/>
    </row>
    <row r="13" spans="1:181" ht="12.75" customHeight="1" x14ac:dyDescent="0.2">
      <c r="A13" s="85" t="s">
        <v>232</v>
      </c>
      <c r="B13" s="328">
        <v>0</v>
      </c>
      <c r="C13" s="328">
        <v>0</v>
      </c>
      <c r="D13" s="328">
        <v>0</v>
      </c>
      <c r="E13" s="328">
        <v>0</v>
      </c>
      <c r="F13" s="328">
        <v>0</v>
      </c>
      <c r="G13" s="208"/>
      <c r="H13" s="328">
        <v>0</v>
      </c>
      <c r="I13" s="328">
        <v>0</v>
      </c>
      <c r="J13" s="328">
        <v>0</v>
      </c>
      <c r="K13" s="328">
        <v>0</v>
      </c>
      <c r="L13" s="328">
        <v>0</v>
      </c>
      <c r="M13" s="208"/>
      <c r="N13" s="328">
        <v>0</v>
      </c>
      <c r="O13" s="328">
        <v>0</v>
      </c>
      <c r="P13" s="328">
        <v>0</v>
      </c>
      <c r="Q13" s="328">
        <v>0</v>
      </c>
      <c r="R13" s="328">
        <v>0</v>
      </c>
      <c r="S13" s="208"/>
      <c r="T13" s="328">
        <v>0</v>
      </c>
      <c r="U13" s="328">
        <v>0</v>
      </c>
      <c r="V13" s="328">
        <v>0</v>
      </c>
      <c r="W13" s="328">
        <v>0</v>
      </c>
      <c r="X13" s="328">
        <v>0</v>
      </c>
      <c r="Y13" s="208"/>
      <c r="Z13" s="328">
        <v>0</v>
      </c>
      <c r="AA13" s="328">
        <v>0</v>
      </c>
      <c r="AB13" s="328">
        <v>0</v>
      </c>
      <c r="AC13" s="328">
        <v>0</v>
      </c>
      <c r="AD13" s="328">
        <v>0</v>
      </c>
      <c r="AE13" s="208"/>
      <c r="AF13" s="328">
        <v>0</v>
      </c>
      <c r="AG13" s="328">
        <v>0</v>
      </c>
      <c r="AH13" s="328">
        <v>0</v>
      </c>
      <c r="AI13" s="328">
        <v>0</v>
      </c>
      <c r="AJ13" s="328">
        <v>0</v>
      </c>
      <c r="AK13" s="208"/>
      <c r="AL13" s="328">
        <v>0</v>
      </c>
      <c r="AM13" s="328">
        <v>0</v>
      </c>
      <c r="AN13" s="328">
        <v>0</v>
      </c>
      <c r="AO13" s="328">
        <v>0</v>
      </c>
      <c r="AP13" s="328">
        <v>0</v>
      </c>
      <c r="AQ13" s="208"/>
      <c r="AR13" s="328">
        <v>0</v>
      </c>
      <c r="AS13" s="328">
        <v>0</v>
      </c>
      <c r="AT13" s="328">
        <v>0</v>
      </c>
      <c r="AU13" s="328">
        <v>0</v>
      </c>
      <c r="AV13" s="328">
        <v>0</v>
      </c>
      <c r="AW13" s="208"/>
      <c r="AX13" s="328">
        <v>0</v>
      </c>
      <c r="AY13" s="328">
        <v>0</v>
      </c>
      <c r="AZ13" s="328">
        <v>0</v>
      </c>
      <c r="BA13" s="328">
        <v>0</v>
      </c>
      <c r="BB13" s="328">
        <v>0</v>
      </c>
      <c r="BC13" s="208"/>
      <c r="BD13" s="328">
        <v>0</v>
      </c>
      <c r="BE13" s="328">
        <v>0</v>
      </c>
      <c r="BF13" s="328">
        <v>0</v>
      </c>
      <c r="BG13" s="328">
        <v>0</v>
      </c>
      <c r="BH13" s="328">
        <v>0</v>
      </c>
      <c r="BI13" s="208"/>
      <c r="BJ13" s="328">
        <v>0</v>
      </c>
      <c r="BK13" s="328">
        <v>0</v>
      </c>
      <c r="BL13" s="328">
        <v>0</v>
      </c>
      <c r="BM13" s="328">
        <v>0</v>
      </c>
      <c r="BN13" s="328">
        <v>0</v>
      </c>
      <c r="BO13" s="208"/>
      <c r="BP13" s="328">
        <v>0</v>
      </c>
      <c r="BQ13" s="328">
        <v>0</v>
      </c>
      <c r="BR13" s="328">
        <v>0</v>
      </c>
      <c r="BS13" s="328">
        <v>0</v>
      </c>
      <c r="BT13" s="328">
        <v>0</v>
      </c>
      <c r="BU13" s="208"/>
      <c r="BV13" s="328">
        <v>0</v>
      </c>
      <c r="BW13" s="328">
        <v>0</v>
      </c>
      <c r="BX13" s="328">
        <v>0</v>
      </c>
      <c r="BY13" s="328">
        <v>0</v>
      </c>
      <c r="BZ13" s="328">
        <v>0</v>
      </c>
      <c r="CA13" s="208"/>
      <c r="CB13" s="328">
        <v>0</v>
      </c>
      <c r="CC13" s="328">
        <v>0</v>
      </c>
      <c r="CD13" s="328">
        <v>0</v>
      </c>
      <c r="CE13" s="328">
        <v>0</v>
      </c>
      <c r="CF13" s="328">
        <v>0</v>
      </c>
      <c r="CG13" s="208"/>
      <c r="CH13" s="328">
        <v>0</v>
      </c>
      <c r="CI13" s="328">
        <v>0</v>
      </c>
      <c r="CJ13" s="328">
        <v>0</v>
      </c>
      <c r="CK13" s="328">
        <v>0</v>
      </c>
      <c r="CL13" s="328">
        <v>0</v>
      </c>
      <c r="CM13" s="208"/>
      <c r="CN13" s="328">
        <v>0</v>
      </c>
      <c r="CO13" s="328">
        <v>0</v>
      </c>
      <c r="CP13" s="328">
        <v>0</v>
      </c>
      <c r="CQ13" s="328">
        <v>0</v>
      </c>
      <c r="CR13" s="328">
        <v>0</v>
      </c>
      <c r="CS13" s="208"/>
      <c r="CT13" s="328">
        <v>0</v>
      </c>
      <c r="CU13" s="328">
        <v>0</v>
      </c>
      <c r="CV13" s="328">
        <v>0</v>
      </c>
      <c r="CW13" s="328">
        <v>0</v>
      </c>
      <c r="CX13" s="328">
        <v>0</v>
      </c>
      <c r="CY13" s="208"/>
      <c r="CZ13" s="328">
        <v>0</v>
      </c>
      <c r="DA13" s="328">
        <v>0</v>
      </c>
      <c r="DB13" s="328">
        <v>0</v>
      </c>
      <c r="DC13" s="328">
        <v>0</v>
      </c>
      <c r="DD13" s="328">
        <v>0</v>
      </c>
      <c r="DE13" s="208"/>
      <c r="DF13" s="328">
        <v>0</v>
      </c>
      <c r="DG13" s="328">
        <v>0</v>
      </c>
      <c r="DH13" s="328">
        <v>0</v>
      </c>
      <c r="DI13" s="328">
        <v>0</v>
      </c>
      <c r="DJ13" s="328">
        <v>0</v>
      </c>
      <c r="DK13" s="208"/>
      <c r="DL13" s="328">
        <v>0</v>
      </c>
      <c r="DM13" s="328">
        <v>0</v>
      </c>
      <c r="DN13" s="328">
        <v>0</v>
      </c>
      <c r="DO13" s="328">
        <v>0</v>
      </c>
      <c r="DP13" s="328">
        <v>0</v>
      </c>
      <c r="DQ13" s="208"/>
      <c r="DR13" s="328">
        <v>0</v>
      </c>
      <c r="DS13" s="328">
        <v>0</v>
      </c>
      <c r="DT13" s="328">
        <v>0</v>
      </c>
      <c r="DU13" s="328">
        <v>0</v>
      </c>
      <c r="DV13" s="328">
        <v>0</v>
      </c>
      <c r="DW13" s="208"/>
      <c r="DX13" s="328">
        <v>0</v>
      </c>
      <c r="DY13" s="328">
        <v>0</v>
      </c>
      <c r="DZ13" s="328">
        <v>0</v>
      </c>
      <c r="EA13" s="328">
        <v>0</v>
      </c>
      <c r="EB13" s="328">
        <v>0</v>
      </c>
      <c r="EC13" s="208"/>
      <c r="ED13" s="328">
        <v>0</v>
      </c>
      <c r="EE13" s="328">
        <v>0</v>
      </c>
      <c r="EF13" s="328">
        <v>0</v>
      </c>
      <c r="EG13" s="328">
        <v>0</v>
      </c>
      <c r="EH13" s="328">
        <v>0</v>
      </c>
      <c r="EI13" s="208"/>
      <c r="EJ13" s="308"/>
      <c r="EK13" s="308"/>
      <c r="EL13" s="308"/>
      <c r="EM13" s="308"/>
      <c r="EN13" s="308"/>
      <c r="EO13" s="208"/>
      <c r="EP13" s="308"/>
      <c r="EQ13" s="308"/>
      <c r="ER13" s="308"/>
      <c r="ES13" s="308"/>
      <c r="ET13" s="308"/>
      <c r="EU13" s="208"/>
      <c r="EV13" s="308"/>
      <c r="EW13" s="308"/>
      <c r="EX13" s="308"/>
      <c r="EY13" s="308"/>
      <c r="EZ13" s="308"/>
      <c r="FA13" s="208"/>
      <c r="FB13" s="308"/>
      <c r="FC13" s="308"/>
      <c r="FD13" s="308"/>
      <c r="FE13" s="308"/>
      <c r="FF13" s="308"/>
      <c r="FG13" s="208"/>
      <c r="FH13" s="308"/>
      <c r="FI13" s="308"/>
      <c r="FJ13" s="308"/>
      <c r="FK13" s="308"/>
      <c r="FL13" s="308"/>
      <c r="FM13" s="208"/>
      <c r="FN13" s="308"/>
      <c r="FO13" s="308"/>
      <c r="FP13" s="308"/>
      <c r="FQ13" s="308"/>
      <c r="FR13" s="308"/>
      <c r="FS13" s="208"/>
      <c r="FT13" s="308"/>
      <c r="FU13" s="308"/>
      <c r="FV13" s="308"/>
      <c r="FW13" s="308"/>
      <c r="FX13" s="308"/>
      <c r="FY13" s="208"/>
    </row>
    <row r="14" spans="1:181" ht="12.75" customHeight="1" x14ac:dyDescent="0.2">
      <c r="A14" s="85" t="s">
        <v>231</v>
      </c>
      <c r="B14" s="328">
        <v>0</v>
      </c>
      <c r="C14" s="328">
        <v>0</v>
      </c>
      <c r="D14" s="328">
        <v>0</v>
      </c>
      <c r="E14" s="328">
        <v>0</v>
      </c>
      <c r="F14" s="328">
        <v>0</v>
      </c>
      <c r="G14" s="208"/>
      <c r="H14" s="328">
        <v>0</v>
      </c>
      <c r="I14" s="328">
        <v>0</v>
      </c>
      <c r="J14" s="328">
        <v>0</v>
      </c>
      <c r="K14" s="328">
        <v>0</v>
      </c>
      <c r="L14" s="328">
        <v>0</v>
      </c>
      <c r="M14" s="208"/>
      <c r="N14" s="328">
        <v>0</v>
      </c>
      <c r="O14" s="328">
        <v>0</v>
      </c>
      <c r="P14" s="328">
        <v>0</v>
      </c>
      <c r="Q14" s="328">
        <v>0</v>
      </c>
      <c r="R14" s="328">
        <v>0</v>
      </c>
      <c r="S14" s="208"/>
      <c r="T14" s="328">
        <v>0</v>
      </c>
      <c r="U14" s="328">
        <v>0</v>
      </c>
      <c r="V14" s="328">
        <v>0</v>
      </c>
      <c r="W14" s="328">
        <v>0</v>
      </c>
      <c r="X14" s="328">
        <v>0</v>
      </c>
      <c r="Y14" s="208"/>
      <c r="Z14" s="328">
        <v>0</v>
      </c>
      <c r="AA14" s="328">
        <v>0</v>
      </c>
      <c r="AB14" s="328">
        <v>0</v>
      </c>
      <c r="AC14" s="328">
        <v>0</v>
      </c>
      <c r="AD14" s="328">
        <v>0</v>
      </c>
      <c r="AE14" s="208"/>
      <c r="AF14" s="328">
        <v>0</v>
      </c>
      <c r="AG14" s="328">
        <v>0</v>
      </c>
      <c r="AH14" s="328">
        <v>0</v>
      </c>
      <c r="AI14" s="328">
        <v>0</v>
      </c>
      <c r="AJ14" s="328">
        <v>0</v>
      </c>
      <c r="AK14" s="208"/>
      <c r="AL14" s="328">
        <v>0</v>
      </c>
      <c r="AM14" s="328">
        <v>0</v>
      </c>
      <c r="AN14" s="328">
        <v>0</v>
      </c>
      <c r="AO14" s="328">
        <v>0</v>
      </c>
      <c r="AP14" s="328">
        <v>0</v>
      </c>
      <c r="AQ14" s="208"/>
      <c r="AR14" s="328">
        <v>0</v>
      </c>
      <c r="AS14" s="328">
        <v>0</v>
      </c>
      <c r="AT14" s="328">
        <v>0</v>
      </c>
      <c r="AU14" s="328">
        <v>0</v>
      </c>
      <c r="AV14" s="328">
        <v>0</v>
      </c>
      <c r="AW14" s="208"/>
      <c r="AX14" s="328">
        <v>0</v>
      </c>
      <c r="AY14" s="328">
        <v>0</v>
      </c>
      <c r="AZ14" s="328">
        <v>0</v>
      </c>
      <c r="BA14" s="328">
        <v>0</v>
      </c>
      <c r="BB14" s="328">
        <v>0</v>
      </c>
      <c r="BC14" s="208"/>
      <c r="BD14" s="328">
        <v>0</v>
      </c>
      <c r="BE14" s="328">
        <v>0</v>
      </c>
      <c r="BF14" s="328">
        <v>0</v>
      </c>
      <c r="BG14" s="328">
        <v>0</v>
      </c>
      <c r="BH14" s="328">
        <v>0</v>
      </c>
      <c r="BI14" s="208"/>
      <c r="BJ14" s="328">
        <v>0</v>
      </c>
      <c r="BK14" s="328">
        <v>0</v>
      </c>
      <c r="BL14" s="328">
        <v>0</v>
      </c>
      <c r="BM14" s="328">
        <v>0</v>
      </c>
      <c r="BN14" s="328">
        <v>0</v>
      </c>
      <c r="BO14" s="208"/>
      <c r="BP14" s="328">
        <v>0</v>
      </c>
      <c r="BQ14" s="328">
        <v>0</v>
      </c>
      <c r="BR14" s="328">
        <v>0</v>
      </c>
      <c r="BS14" s="328">
        <v>0</v>
      </c>
      <c r="BT14" s="328">
        <v>0</v>
      </c>
      <c r="BU14" s="208"/>
      <c r="BV14" s="328">
        <v>0</v>
      </c>
      <c r="BW14" s="328">
        <v>0</v>
      </c>
      <c r="BX14" s="328">
        <v>0</v>
      </c>
      <c r="BY14" s="328">
        <v>0</v>
      </c>
      <c r="BZ14" s="328">
        <v>0</v>
      </c>
      <c r="CA14" s="208"/>
      <c r="CB14" s="328">
        <v>0</v>
      </c>
      <c r="CC14" s="328">
        <v>0</v>
      </c>
      <c r="CD14" s="328">
        <v>0</v>
      </c>
      <c r="CE14" s="328">
        <v>0</v>
      </c>
      <c r="CF14" s="328">
        <v>0</v>
      </c>
      <c r="CG14" s="208"/>
      <c r="CH14" s="328">
        <v>0</v>
      </c>
      <c r="CI14" s="328">
        <v>0</v>
      </c>
      <c r="CJ14" s="328">
        <v>0</v>
      </c>
      <c r="CK14" s="328">
        <v>0</v>
      </c>
      <c r="CL14" s="328">
        <v>0</v>
      </c>
      <c r="CM14" s="208"/>
      <c r="CN14" s="328">
        <v>0</v>
      </c>
      <c r="CO14" s="328">
        <v>0</v>
      </c>
      <c r="CP14" s="328">
        <v>0</v>
      </c>
      <c r="CQ14" s="328">
        <v>0</v>
      </c>
      <c r="CR14" s="328">
        <v>0</v>
      </c>
      <c r="CS14" s="208"/>
      <c r="CT14" s="328">
        <v>0</v>
      </c>
      <c r="CU14" s="328">
        <v>0</v>
      </c>
      <c r="CV14" s="328">
        <v>0</v>
      </c>
      <c r="CW14" s="328">
        <v>0</v>
      </c>
      <c r="CX14" s="328">
        <v>0</v>
      </c>
      <c r="CY14" s="208"/>
      <c r="CZ14" s="328">
        <v>0</v>
      </c>
      <c r="DA14" s="328">
        <v>0</v>
      </c>
      <c r="DB14" s="328">
        <v>0</v>
      </c>
      <c r="DC14" s="328">
        <v>0</v>
      </c>
      <c r="DD14" s="328">
        <v>0</v>
      </c>
      <c r="DE14" s="208"/>
      <c r="DF14" s="328">
        <v>0</v>
      </c>
      <c r="DG14" s="328">
        <v>0</v>
      </c>
      <c r="DH14" s="328">
        <v>0</v>
      </c>
      <c r="DI14" s="328">
        <v>0</v>
      </c>
      <c r="DJ14" s="328">
        <v>0</v>
      </c>
      <c r="DK14" s="208"/>
      <c r="DL14" s="328">
        <v>0</v>
      </c>
      <c r="DM14" s="328">
        <v>0</v>
      </c>
      <c r="DN14" s="328">
        <v>0</v>
      </c>
      <c r="DO14" s="328">
        <v>0</v>
      </c>
      <c r="DP14" s="328">
        <v>0</v>
      </c>
      <c r="DQ14" s="208"/>
      <c r="DR14" s="328">
        <v>0</v>
      </c>
      <c r="DS14" s="328">
        <v>0</v>
      </c>
      <c r="DT14" s="328">
        <v>0</v>
      </c>
      <c r="DU14" s="328">
        <v>0</v>
      </c>
      <c r="DV14" s="328">
        <v>0</v>
      </c>
      <c r="DW14" s="208"/>
      <c r="DX14" s="328">
        <v>0</v>
      </c>
      <c r="DY14" s="328">
        <v>0</v>
      </c>
      <c r="DZ14" s="328">
        <v>0</v>
      </c>
      <c r="EA14" s="328">
        <v>0</v>
      </c>
      <c r="EB14" s="328">
        <v>0</v>
      </c>
      <c r="EC14" s="208"/>
      <c r="ED14" s="328">
        <v>0</v>
      </c>
      <c r="EE14" s="328">
        <v>0</v>
      </c>
      <c r="EF14" s="328">
        <v>0</v>
      </c>
      <c r="EG14" s="328">
        <v>0</v>
      </c>
      <c r="EH14" s="328">
        <v>0</v>
      </c>
      <c r="EI14" s="208"/>
      <c r="EJ14" s="308"/>
      <c r="EK14" s="308"/>
      <c r="EL14" s="308"/>
      <c r="EM14" s="308"/>
      <c r="EN14" s="308"/>
      <c r="EO14" s="208"/>
      <c r="EP14" s="308"/>
      <c r="EQ14" s="308"/>
      <c r="ER14" s="308"/>
      <c r="ES14" s="308"/>
      <c r="ET14" s="308"/>
      <c r="EU14" s="208"/>
      <c r="EV14" s="308"/>
      <c r="EW14" s="308"/>
      <c r="EX14" s="308"/>
      <c r="EY14" s="308"/>
      <c r="EZ14" s="308"/>
      <c r="FA14" s="208"/>
      <c r="FB14" s="308"/>
      <c r="FC14" s="308"/>
      <c r="FD14" s="308"/>
      <c r="FE14" s="308"/>
      <c r="FF14" s="308"/>
      <c r="FG14" s="208"/>
      <c r="FH14" s="308"/>
      <c r="FI14" s="308"/>
      <c r="FJ14" s="308"/>
      <c r="FK14" s="308"/>
      <c r="FL14" s="308"/>
      <c r="FM14" s="208"/>
      <c r="FN14" s="308"/>
      <c r="FO14" s="308"/>
      <c r="FP14" s="308"/>
      <c r="FQ14" s="308"/>
      <c r="FR14" s="308"/>
      <c r="FS14" s="208"/>
      <c r="FT14" s="308"/>
      <c r="FU14" s="308"/>
      <c r="FV14" s="308"/>
      <c r="FW14" s="308"/>
      <c r="FX14" s="308"/>
      <c r="FY14" s="208"/>
    </row>
    <row r="15" spans="1:181" ht="12.75" customHeight="1" x14ac:dyDescent="0.2">
      <c r="A15" s="85" t="s">
        <v>194</v>
      </c>
      <c r="B15" s="250">
        <v>0</v>
      </c>
      <c r="C15" s="250">
        <v>0</v>
      </c>
      <c r="D15" s="250">
        <v>0</v>
      </c>
      <c r="E15" s="250">
        <v>0</v>
      </c>
      <c r="F15" s="250">
        <v>0</v>
      </c>
      <c r="G15" s="208"/>
      <c r="H15" s="250">
        <v>0</v>
      </c>
      <c r="I15" s="250">
        <v>0</v>
      </c>
      <c r="J15" s="250">
        <v>0</v>
      </c>
      <c r="K15" s="250">
        <v>0</v>
      </c>
      <c r="L15" s="250">
        <v>0</v>
      </c>
      <c r="M15" s="208"/>
      <c r="N15" s="250">
        <v>0</v>
      </c>
      <c r="O15" s="250">
        <v>0</v>
      </c>
      <c r="P15" s="250">
        <v>0</v>
      </c>
      <c r="Q15" s="250">
        <v>0</v>
      </c>
      <c r="R15" s="250">
        <v>0</v>
      </c>
      <c r="S15" s="208"/>
      <c r="T15" s="250">
        <v>0</v>
      </c>
      <c r="U15" s="250">
        <v>0</v>
      </c>
      <c r="V15" s="250">
        <v>0</v>
      </c>
      <c r="W15" s="250">
        <v>0</v>
      </c>
      <c r="X15" s="250">
        <v>0</v>
      </c>
      <c r="Y15" s="208"/>
      <c r="Z15" s="250">
        <v>0</v>
      </c>
      <c r="AA15" s="250">
        <v>0</v>
      </c>
      <c r="AB15" s="250">
        <v>0</v>
      </c>
      <c r="AC15" s="250">
        <v>0</v>
      </c>
      <c r="AD15" s="250">
        <v>0</v>
      </c>
      <c r="AE15" s="208"/>
      <c r="AF15" s="250">
        <v>0</v>
      </c>
      <c r="AG15" s="250">
        <v>0</v>
      </c>
      <c r="AH15" s="250">
        <v>0</v>
      </c>
      <c r="AI15" s="250">
        <v>0</v>
      </c>
      <c r="AJ15" s="250">
        <v>0</v>
      </c>
      <c r="AK15" s="208"/>
      <c r="AL15" s="250">
        <v>0</v>
      </c>
      <c r="AM15" s="250">
        <v>0</v>
      </c>
      <c r="AN15" s="250">
        <v>0</v>
      </c>
      <c r="AO15" s="250">
        <v>0</v>
      </c>
      <c r="AP15" s="250">
        <v>0</v>
      </c>
      <c r="AQ15" s="208"/>
      <c r="AR15" s="250">
        <v>0</v>
      </c>
      <c r="AS15" s="250">
        <v>0</v>
      </c>
      <c r="AT15" s="250">
        <v>0</v>
      </c>
      <c r="AU15" s="250">
        <v>0</v>
      </c>
      <c r="AV15" s="250">
        <v>0</v>
      </c>
      <c r="AW15" s="208"/>
      <c r="AX15" s="250">
        <v>0</v>
      </c>
      <c r="AY15" s="250">
        <v>0</v>
      </c>
      <c r="AZ15" s="250">
        <v>0</v>
      </c>
      <c r="BA15" s="250">
        <v>0</v>
      </c>
      <c r="BB15" s="250">
        <v>0</v>
      </c>
      <c r="BC15" s="208"/>
      <c r="BD15" s="250">
        <v>0</v>
      </c>
      <c r="BE15" s="250">
        <v>0</v>
      </c>
      <c r="BF15" s="250">
        <v>0</v>
      </c>
      <c r="BG15" s="250">
        <v>0</v>
      </c>
      <c r="BH15" s="250">
        <v>0</v>
      </c>
      <c r="BI15" s="208"/>
      <c r="BJ15" s="250">
        <v>0</v>
      </c>
      <c r="BK15" s="250">
        <v>0</v>
      </c>
      <c r="BL15" s="250">
        <v>0</v>
      </c>
      <c r="BM15" s="250">
        <v>0</v>
      </c>
      <c r="BN15" s="250">
        <v>0</v>
      </c>
      <c r="BO15" s="208"/>
      <c r="BP15" s="250">
        <v>0</v>
      </c>
      <c r="BQ15" s="250">
        <v>0</v>
      </c>
      <c r="BR15" s="250">
        <v>0</v>
      </c>
      <c r="BS15" s="250">
        <v>0</v>
      </c>
      <c r="BT15" s="250">
        <v>0</v>
      </c>
      <c r="BU15" s="208"/>
      <c r="BV15" s="250">
        <v>0</v>
      </c>
      <c r="BW15" s="250">
        <v>0</v>
      </c>
      <c r="BX15" s="250">
        <v>0</v>
      </c>
      <c r="BY15" s="250">
        <v>0</v>
      </c>
      <c r="BZ15" s="250">
        <v>0</v>
      </c>
      <c r="CA15" s="208"/>
      <c r="CB15" s="250">
        <v>0</v>
      </c>
      <c r="CC15" s="250">
        <v>0</v>
      </c>
      <c r="CD15" s="250">
        <v>0</v>
      </c>
      <c r="CE15" s="250">
        <v>0</v>
      </c>
      <c r="CF15" s="250">
        <v>0</v>
      </c>
      <c r="CG15" s="208"/>
      <c r="CH15" s="250">
        <v>0</v>
      </c>
      <c r="CI15" s="250">
        <v>0</v>
      </c>
      <c r="CJ15" s="250">
        <v>0</v>
      </c>
      <c r="CK15" s="250">
        <v>0</v>
      </c>
      <c r="CL15" s="250">
        <v>0</v>
      </c>
      <c r="CM15" s="208"/>
      <c r="CN15" s="250">
        <v>0</v>
      </c>
      <c r="CO15" s="250">
        <v>0</v>
      </c>
      <c r="CP15" s="250">
        <v>0</v>
      </c>
      <c r="CQ15" s="250">
        <v>0</v>
      </c>
      <c r="CR15" s="250">
        <v>0</v>
      </c>
      <c r="CS15" s="208"/>
      <c r="CT15" s="250">
        <v>0</v>
      </c>
      <c r="CU15" s="250">
        <v>0</v>
      </c>
      <c r="CV15" s="250">
        <v>0</v>
      </c>
      <c r="CW15" s="250">
        <v>0</v>
      </c>
      <c r="CX15" s="250">
        <v>0</v>
      </c>
      <c r="CY15" s="208"/>
      <c r="CZ15" s="250">
        <v>0</v>
      </c>
      <c r="DA15" s="250">
        <v>0</v>
      </c>
      <c r="DB15" s="250">
        <v>0</v>
      </c>
      <c r="DC15" s="250">
        <v>0</v>
      </c>
      <c r="DD15" s="250">
        <v>0</v>
      </c>
      <c r="DE15" s="208"/>
      <c r="DF15" s="250">
        <v>0</v>
      </c>
      <c r="DG15" s="250">
        <v>0</v>
      </c>
      <c r="DH15" s="250">
        <v>0</v>
      </c>
      <c r="DI15" s="250">
        <v>0</v>
      </c>
      <c r="DJ15" s="250">
        <v>0</v>
      </c>
      <c r="DK15" s="208"/>
      <c r="DL15" s="250">
        <v>0</v>
      </c>
      <c r="DM15" s="250">
        <v>0</v>
      </c>
      <c r="DN15" s="250">
        <v>0</v>
      </c>
      <c r="DO15" s="250">
        <v>0</v>
      </c>
      <c r="DP15" s="250">
        <v>0</v>
      </c>
      <c r="DQ15" s="208"/>
      <c r="DR15" s="250">
        <v>0</v>
      </c>
      <c r="DS15" s="250">
        <v>0</v>
      </c>
      <c r="DT15" s="250">
        <v>0</v>
      </c>
      <c r="DU15" s="250">
        <v>0</v>
      </c>
      <c r="DV15" s="250">
        <v>0</v>
      </c>
      <c r="DW15" s="208"/>
      <c r="DX15" s="250">
        <v>0</v>
      </c>
      <c r="DY15" s="250">
        <v>0</v>
      </c>
      <c r="DZ15" s="250">
        <v>0</v>
      </c>
      <c r="EA15" s="250">
        <v>0</v>
      </c>
      <c r="EB15" s="250">
        <v>0</v>
      </c>
      <c r="EC15" s="208"/>
      <c r="ED15" s="250">
        <v>0</v>
      </c>
      <c r="EE15" s="250">
        <v>0</v>
      </c>
      <c r="EF15" s="250">
        <v>0</v>
      </c>
      <c r="EG15" s="250">
        <v>0</v>
      </c>
      <c r="EH15" s="250">
        <v>0</v>
      </c>
      <c r="EI15" s="208"/>
      <c r="EJ15" s="250">
        <v>0</v>
      </c>
      <c r="EK15" s="250">
        <v>0</v>
      </c>
      <c r="EL15" s="250">
        <v>0</v>
      </c>
      <c r="EM15" s="250">
        <v>0</v>
      </c>
      <c r="EN15" s="250">
        <v>0</v>
      </c>
      <c r="EO15" s="208"/>
      <c r="EP15" s="250">
        <v>0</v>
      </c>
      <c r="EQ15" s="250">
        <v>0</v>
      </c>
      <c r="ER15" s="250">
        <v>0</v>
      </c>
      <c r="ES15" s="250">
        <v>0</v>
      </c>
      <c r="ET15" s="250">
        <v>0</v>
      </c>
      <c r="EU15" s="208"/>
      <c r="EV15" s="250">
        <v>0</v>
      </c>
      <c r="EW15" s="250">
        <v>0</v>
      </c>
      <c r="EX15" s="250">
        <v>0</v>
      </c>
      <c r="EY15" s="250">
        <v>0</v>
      </c>
      <c r="EZ15" s="250">
        <v>0</v>
      </c>
      <c r="FA15" s="208"/>
      <c r="FB15" s="250">
        <v>0</v>
      </c>
      <c r="FC15" s="250">
        <v>0</v>
      </c>
      <c r="FD15" s="250">
        <v>0</v>
      </c>
      <c r="FE15" s="250">
        <v>0</v>
      </c>
      <c r="FF15" s="250">
        <v>0</v>
      </c>
      <c r="FG15" s="208"/>
      <c r="FH15" s="250">
        <v>0</v>
      </c>
      <c r="FI15" s="250">
        <v>0</v>
      </c>
      <c r="FJ15" s="250">
        <v>0</v>
      </c>
      <c r="FK15" s="250">
        <v>0</v>
      </c>
      <c r="FL15" s="250">
        <v>0</v>
      </c>
      <c r="FM15" s="208"/>
      <c r="FN15" s="250">
        <v>0</v>
      </c>
      <c r="FO15" s="250">
        <v>0</v>
      </c>
      <c r="FP15" s="250">
        <v>0</v>
      </c>
      <c r="FQ15" s="250">
        <v>0</v>
      </c>
      <c r="FR15" s="250">
        <v>0</v>
      </c>
      <c r="FS15" s="208"/>
      <c r="FT15" s="250">
        <v>0</v>
      </c>
      <c r="FU15" s="250">
        <v>0</v>
      </c>
      <c r="FV15" s="250">
        <v>0</v>
      </c>
      <c r="FW15" s="250">
        <v>0</v>
      </c>
      <c r="FX15" s="250">
        <v>0</v>
      </c>
      <c r="FY15" s="208"/>
    </row>
    <row r="16" spans="1:181" ht="12.75" customHeight="1" x14ac:dyDescent="0.2">
      <c r="A16" s="155" t="s">
        <v>140</v>
      </c>
      <c r="B16" s="108"/>
      <c r="C16" s="108"/>
      <c r="D16" s="108"/>
      <c r="E16" s="108"/>
      <c r="F16" s="108"/>
      <c r="G16" s="208"/>
      <c r="H16" s="108"/>
      <c r="I16" s="108"/>
      <c r="J16" s="108"/>
      <c r="K16" s="108"/>
      <c r="L16" s="108"/>
      <c r="M16" s="208"/>
      <c r="N16" s="233"/>
      <c r="O16" s="233"/>
      <c r="P16" s="233"/>
      <c r="Q16" s="233"/>
      <c r="R16" s="233"/>
      <c r="S16" s="208"/>
      <c r="T16" s="233"/>
      <c r="U16" s="233"/>
      <c r="V16" s="233"/>
      <c r="W16" s="233"/>
      <c r="X16" s="233"/>
      <c r="Y16" s="208"/>
      <c r="Z16" s="233"/>
      <c r="AA16" s="233"/>
      <c r="AB16" s="233"/>
      <c r="AC16" s="233"/>
      <c r="AD16" s="233"/>
      <c r="AE16" s="208"/>
      <c r="AF16" s="233"/>
      <c r="AG16" s="233"/>
      <c r="AH16" s="233"/>
      <c r="AI16" s="233"/>
      <c r="AJ16" s="233"/>
      <c r="AK16" s="208"/>
      <c r="AL16" s="233"/>
      <c r="AM16" s="233"/>
      <c r="AN16" s="233"/>
      <c r="AO16" s="233"/>
      <c r="AP16" s="233"/>
      <c r="AQ16" s="208"/>
      <c r="AR16" s="233"/>
      <c r="AS16" s="233"/>
      <c r="AT16" s="233"/>
      <c r="AU16" s="233"/>
      <c r="AV16" s="233"/>
      <c r="AW16" s="208"/>
      <c r="AX16" s="233"/>
      <c r="AY16" s="233"/>
      <c r="AZ16" s="233"/>
      <c r="BA16" s="233"/>
      <c r="BB16" s="233"/>
      <c r="BC16" s="208"/>
      <c r="BD16" s="233"/>
      <c r="BE16" s="233"/>
      <c r="BF16" s="233"/>
      <c r="BG16" s="233"/>
      <c r="BH16" s="233"/>
      <c r="BI16" s="208"/>
      <c r="BJ16" s="233"/>
      <c r="BK16" s="233"/>
      <c r="BL16" s="233"/>
      <c r="BM16" s="233"/>
      <c r="BN16" s="233"/>
      <c r="BO16" s="208"/>
      <c r="BP16" s="233"/>
      <c r="BQ16" s="233"/>
      <c r="BR16" s="233"/>
      <c r="BS16" s="236"/>
      <c r="BT16" s="235"/>
      <c r="BU16" s="208"/>
      <c r="BV16" s="235"/>
      <c r="BW16" s="235"/>
      <c r="BX16" s="235"/>
      <c r="BY16" s="235"/>
      <c r="BZ16" s="235"/>
      <c r="CA16" s="208"/>
      <c r="CB16" s="235"/>
      <c r="CC16" s="235"/>
      <c r="CD16" s="235"/>
      <c r="CE16" s="235"/>
      <c r="CF16" s="235"/>
      <c r="CG16" s="208"/>
      <c r="CH16" s="235"/>
      <c r="CI16" s="235"/>
      <c r="CJ16" s="235"/>
      <c r="CK16" s="235"/>
      <c r="CL16" s="235"/>
      <c r="CM16" s="208"/>
      <c r="CN16" s="235"/>
      <c r="CO16" s="235"/>
      <c r="CP16" s="235"/>
      <c r="CQ16" s="235"/>
      <c r="CR16" s="235"/>
      <c r="CS16" s="208"/>
      <c r="CT16" s="235"/>
      <c r="CU16" s="235"/>
      <c r="CV16" s="235"/>
      <c r="CW16" s="235"/>
      <c r="CX16" s="235"/>
      <c r="CY16" s="208"/>
      <c r="CZ16" s="235"/>
      <c r="DA16" s="235"/>
      <c r="DB16" s="235"/>
      <c r="DC16" s="235"/>
      <c r="DD16" s="235"/>
      <c r="DE16" s="208"/>
      <c r="DF16" s="235"/>
      <c r="DG16" s="235"/>
      <c r="DH16" s="235"/>
      <c r="DI16" s="235"/>
      <c r="DJ16" s="235"/>
      <c r="DK16" s="208"/>
      <c r="DL16" s="235"/>
      <c r="DM16" s="235"/>
      <c r="DN16" s="235"/>
      <c r="DO16" s="235"/>
      <c r="DP16" s="235"/>
      <c r="DQ16" s="208"/>
      <c r="DR16" s="235"/>
      <c r="DS16" s="235"/>
      <c r="DT16" s="235"/>
      <c r="DU16" s="235"/>
      <c r="DV16" s="235"/>
      <c r="DW16" s="208"/>
      <c r="DX16" s="235"/>
      <c r="DY16" s="235"/>
      <c r="DZ16" s="235"/>
      <c r="EA16" s="235"/>
      <c r="EB16" s="235"/>
      <c r="EC16" s="208"/>
      <c r="ED16" s="235"/>
      <c r="EE16" s="235"/>
      <c r="EF16" s="235"/>
      <c r="EG16" s="235"/>
      <c r="EH16" s="235"/>
      <c r="EI16" s="208"/>
      <c r="EJ16" s="235"/>
      <c r="EK16" s="235"/>
      <c r="EL16" s="235"/>
      <c r="EM16" s="235"/>
      <c r="EN16" s="235"/>
      <c r="EO16" s="208"/>
      <c r="EP16" s="235"/>
      <c r="EQ16" s="235"/>
      <c r="ER16" s="235"/>
      <c r="ES16" s="235"/>
      <c r="ET16" s="235"/>
      <c r="EU16" s="208"/>
      <c r="EV16" s="235"/>
      <c r="EW16" s="235"/>
      <c r="EX16" s="235"/>
      <c r="EY16" s="235"/>
      <c r="EZ16" s="235"/>
      <c r="FA16" s="208"/>
      <c r="FB16" s="235"/>
      <c r="FC16" s="235"/>
      <c r="FD16" s="235"/>
      <c r="FE16" s="235"/>
      <c r="FF16" s="235"/>
      <c r="FG16" s="208"/>
      <c r="FH16" s="235"/>
      <c r="FI16" s="235"/>
      <c r="FJ16" s="235"/>
      <c r="FK16" s="235"/>
      <c r="FL16" s="235"/>
      <c r="FM16" s="208"/>
      <c r="FN16" s="235"/>
      <c r="FO16" s="235"/>
      <c r="FP16" s="235"/>
      <c r="FQ16" s="235"/>
      <c r="FR16" s="235"/>
      <c r="FS16" s="208"/>
      <c r="FT16" s="235"/>
      <c r="FU16" s="235"/>
      <c r="FV16" s="235"/>
      <c r="FW16" s="235"/>
      <c r="FX16" s="235"/>
      <c r="FY16" s="208"/>
    </row>
    <row r="17" spans="1:181" ht="12.75" customHeight="1" x14ac:dyDescent="0.2">
      <c r="A17" s="50" t="s">
        <v>78</v>
      </c>
      <c r="B17" s="15">
        <f>'Interpolation FR-metal CR'!B18+'Interpolation FR-metal CR'!C18*($E$2^1)+'Interpolation FR-metal CR'!D18*($E$2^2)+'Interpolation FR-metal CR'!E18*($E$2^3)+'Interpolation FR-metal CR'!F18*($E$2^4)</f>
        <v>1.3777576300931475E-15</v>
      </c>
      <c r="C17" s="243">
        <f>10^(0.25*(LOG(F17)-LOG(B17))+LOG(B17))</f>
        <v>3.7625911043604928E-14</v>
      </c>
      <c r="D17" s="243">
        <f>10^(LOG(B17)+0.5*(LOG(F17)-LOG(B17)))</f>
        <v>1.0275458839342874E-12</v>
      </c>
      <c r="E17" s="243">
        <f>10^(LOG(B17)+0.75*(LOG(F17)-LOG(B17)))</f>
        <v>2.8061793437151957E-11</v>
      </c>
      <c r="F17" s="15">
        <f>'Interpolation FR-metal CR'!L18+'Interpolation FR-metal CR'!M18*($E$2^1)+'Interpolation FR-metal CR'!N18*($E$2^2)+'Interpolation FR-metal CR'!O18*($E$2^3)+'Interpolation FR-metal CR'!P18*($E$2^4)</f>
        <v>7.6635434312123146E-10</v>
      </c>
      <c r="G17" s="208"/>
      <c r="H17" s="15">
        <f>'Interpolation FR-oxide CR'!B18+'Interpolation FR-oxide CR'!C18*$K$2+'Interpolation FR-oxide CR'!D18*$K$2^2+'Interpolation FR-oxide CR'!E18*$K$2^3+'Interpolation FR-oxide CR'!F18*$K$2^4</f>
        <v>2.3059897462095268E-15</v>
      </c>
      <c r="I17" s="243">
        <f>10^(0.25*(LOG(L17)-LOG(H17))+LOG(H17))</f>
        <v>6.3987749664701161E-14</v>
      </c>
      <c r="J17" s="243">
        <f>10^(LOG(H17)+0.5*(LOG(L17)-LOG(H17)))</f>
        <v>1.7755638826593582E-12</v>
      </c>
      <c r="K17" s="243">
        <f>10^(LOG(H17)+0.75*(LOG(L17)-LOG(H17)))</f>
        <v>4.9269229155960189E-11</v>
      </c>
      <c r="L17" s="15">
        <f>'Interpolation FR-oxide CR'!L18+'Interpolation FR-oxide CR'!M18*$K$2+'Interpolation FR-oxide CR'!N18*$K$2^2+'Interpolation FR-oxide CR'!O18*$K$2^3+'Interpolation FR-oxide CR'!P18*$K$2^4</f>
        <v>1.3671470597761863E-9</v>
      </c>
      <c r="M17" s="208"/>
      <c r="N17" s="49">
        <v>3.4264405210204058E-15</v>
      </c>
      <c r="O17" s="49">
        <v>1.1092443474638431E-13</v>
      </c>
      <c r="P17" s="49">
        <v>3.3428299681950389E-12</v>
      </c>
      <c r="Q17" s="49">
        <v>9.5432406711408097E-11</v>
      </c>
      <c r="R17" s="49">
        <v>2.5976712162676687E-9</v>
      </c>
      <c r="S17" s="208"/>
      <c r="T17" s="49">
        <v>2.0154878869801524E-15</v>
      </c>
      <c r="U17" s="49">
        <v>5.8719036838540473E-14</v>
      </c>
      <c r="V17" s="49">
        <v>1.6965866737339565E-12</v>
      </c>
      <c r="W17" s="49">
        <v>4.8500936565316664E-11</v>
      </c>
      <c r="X17" s="49">
        <v>1.3649400121775878E-9</v>
      </c>
      <c r="Y17" s="208"/>
      <c r="Z17" s="49">
        <v>1.3030718813677469E-15</v>
      </c>
      <c r="AA17" s="49">
        <v>3.6237675218740098E-14</v>
      </c>
      <c r="AB17" s="49">
        <v>1.0047939762241902E-12</v>
      </c>
      <c r="AC17" s="49">
        <v>2.7760038772116465E-11</v>
      </c>
      <c r="AD17" s="49">
        <v>7.6267877594789503E-10</v>
      </c>
      <c r="AE17" s="208"/>
      <c r="AF17" s="49">
        <v>9.0878656495724763E-16</v>
      </c>
      <c r="AG17" s="49">
        <v>2.3244955268042142E-14</v>
      </c>
      <c r="AH17" s="49">
        <v>5.9352508547135973E-13</v>
      </c>
      <c r="AI17" s="49">
        <v>1.5128774782911671E-11</v>
      </c>
      <c r="AJ17" s="49">
        <v>3.8474501204929524E-10</v>
      </c>
      <c r="AK17" s="208"/>
      <c r="AL17" s="49">
        <v>6.7337623361266336E-16</v>
      </c>
      <c r="AM17" s="49">
        <v>1.3960684816781971E-14</v>
      </c>
      <c r="AN17" s="49">
        <v>2.882784035039921E-13</v>
      </c>
      <c r="AO17" s="49">
        <v>5.935310686819537E-12</v>
      </c>
      <c r="AP17" s="49">
        <v>1.2191013419539997E-10</v>
      </c>
      <c r="AQ17" s="208"/>
      <c r="AR17" s="49">
        <v>3.491235635950997E-15</v>
      </c>
      <c r="AS17" s="49">
        <v>1.0953109339468758E-13</v>
      </c>
      <c r="AT17" s="49">
        <v>3.0704905508687324E-12</v>
      </c>
      <c r="AU17" s="49">
        <v>8.10263658674521E-11</v>
      </c>
      <c r="AV17" s="49">
        <v>2.0462075559547266E-9</v>
      </c>
      <c r="AW17" s="208"/>
      <c r="AX17" s="49">
        <v>2.1984914816906418E-15</v>
      </c>
      <c r="AY17" s="49">
        <v>5.9867123909719024E-14</v>
      </c>
      <c r="AZ17" s="49">
        <v>1.6154354976652377E-12</v>
      </c>
      <c r="BA17" s="49">
        <v>4.3079955221199471E-11</v>
      </c>
      <c r="BB17" s="49">
        <v>1.128642546633628E-9</v>
      </c>
      <c r="BC17" s="208"/>
      <c r="BD17" s="49">
        <v>1.4661317906344866E-15</v>
      </c>
      <c r="BE17" s="49">
        <v>3.6749940350806696E-14</v>
      </c>
      <c r="BF17" s="49">
        <v>9.1764721328069617E-13</v>
      </c>
      <c r="BG17" s="49">
        <v>2.2802452694635639E-11</v>
      </c>
      <c r="BH17" s="49">
        <v>5.6223433721706191E-10</v>
      </c>
      <c r="BI17" s="208"/>
      <c r="BJ17" s="49">
        <v>1.0428130099737184E-15</v>
      </c>
      <c r="BK17" s="49">
        <v>2.3531683554310888E-14</v>
      </c>
      <c r="BL17" s="49">
        <v>5.2983667846840233E-13</v>
      </c>
      <c r="BM17" s="49">
        <v>1.1901745026355628E-11</v>
      </c>
      <c r="BN17" s="49">
        <v>2.6643214219093204E-10</v>
      </c>
      <c r="BO17" s="208"/>
      <c r="BP17" s="49">
        <v>7.8078691355067277E-16</v>
      </c>
      <c r="BQ17" s="49">
        <v>1.4021304482844053E-14</v>
      </c>
      <c r="BR17" s="49">
        <v>2.5179338432631763E-13</v>
      </c>
      <c r="BS17" s="49">
        <v>4.5216840179224905E-12</v>
      </c>
      <c r="BT17" s="49">
        <v>8.1200014101397321E-11</v>
      </c>
      <c r="BU17" s="208"/>
      <c r="BV17" s="64"/>
      <c r="BW17" s="64"/>
      <c r="BX17" s="64"/>
      <c r="BY17" s="64"/>
      <c r="BZ17" s="64"/>
      <c r="CA17" s="208"/>
      <c r="CB17" s="64"/>
      <c r="CC17" s="64"/>
      <c r="CD17" s="64"/>
      <c r="CE17" s="64"/>
      <c r="CF17" s="64"/>
      <c r="CG17" s="208"/>
      <c r="CH17" s="64"/>
      <c r="CI17" s="64"/>
      <c r="CJ17" s="64"/>
      <c r="CK17" s="64"/>
      <c r="CL17" s="64"/>
      <c r="CM17" s="208"/>
      <c r="CN17" s="64"/>
      <c r="CO17" s="64"/>
      <c r="CP17" s="64"/>
      <c r="CQ17" s="64"/>
      <c r="CR17" s="64"/>
      <c r="CS17" s="208"/>
      <c r="CT17" s="64"/>
      <c r="CU17" s="64"/>
      <c r="CV17" s="64"/>
      <c r="CW17" s="64"/>
      <c r="CX17" s="64"/>
      <c r="CY17" s="208"/>
      <c r="CZ17" s="64"/>
      <c r="DA17" s="64"/>
      <c r="DB17" s="64"/>
      <c r="DC17" s="64"/>
      <c r="DD17" s="64"/>
      <c r="DE17" s="208"/>
      <c r="DF17" s="24">
        <v>5.6745057725991312E-16</v>
      </c>
      <c r="DG17" s="243">
        <v>1.1034344489531208E-14</v>
      </c>
      <c r="DH17" s="243">
        <v>2.1352286512846843E-13</v>
      </c>
      <c r="DI17" s="243">
        <v>4.1182464991438052E-12</v>
      </c>
      <c r="DJ17" s="24">
        <v>7.9247191358493264E-11</v>
      </c>
      <c r="DK17" s="208"/>
      <c r="DL17" s="64">
        <v>3.5449946379261149E-16</v>
      </c>
      <c r="DM17" s="64">
        <v>6.3410606579136392E-15</v>
      </c>
      <c r="DN17" s="64">
        <v>1.1282876165276811E-13</v>
      </c>
      <c r="DO17" s="64">
        <v>2.0013828655056292E-12</v>
      </c>
      <c r="DP17" s="64">
        <v>3.5432932679126405E-11</v>
      </c>
      <c r="DQ17" s="208"/>
      <c r="DR17" s="64">
        <v>2.5827521501395436E-16</v>
      </c>
      <c r="DS17" s="64">
        <v>4.5037882103958434E-15</v>
      </c>
      <c r="DT17" s="64">
        <v>7.8204557818769958E-14</v>
      </c>
      <c r="DU17" s="64">
        <v>1.3546769430287814E-12</v>
      </c>
      <c r="DV17" s="64">
        <v>2.3431759724717118E-11</v>
      </c>
      <c r="DW17" s="208"/>
      <c r="DX17" s="64">
        <v>2.2416033164980207E-16</v>
      </c>
      <c r="DY17" s="64">
        <v>3.7745702415039752E-15</v>
      </c>
      <c r="DZ17" s="64">
        <v>6.3292221642700364E-14</v>
      </c>
      <c r="EA17" s="64">
        <v>1.0588611845492843E-12</v>
      </c>
      <c r="EB17" s="64">
        <v>1.7690765490298902E-11</v>
      </c>
      <c r="EC17" s="208"/>
      <c r="ED17" s="64">
        <v>2.1067877697409691E-16</v>
      </c>
      <c r="EE17" s="64">
        <v>3.4796949439545359E-15</v>
      </c>
      <c r="EF17" s="64">
        <v>5.7231914986273393E-14</v>
      </c>
      <c r="EG17" s="64">
        <v>9.3921766618553349E-13</v>
      </c>
      <c r="EH17" s="64">
        <v>1.5393484817521918E-11</v>
      </c>
      <c r="EI17" s="208"/>
      <c r="EJ17" s="64"/>
      <c r="EK17" s="64"/>
      <c r="EL17" s="64"/>
      <c r="EM17" s="64"/>
      <c r="EN17" s="64"/>
      <c r="EO17" s="208"/>
      <c r="EP17" s="64"/>
      <c r="EQ17" s="64"/>
      <c r="ER17" s="64"/>
      <c r="ES17" s="64"/>
      <c r="ET17" s="64"/>
      <c r="EU17" s="208"/>
      <c r="EV17" s="64"/>
      <c r="EW17" s="64"/>
      <c r="EX17" s="64"/>
      <c r="EY17" s="64"/>
      <c r="EZ17" s="64"/>
      <c r="FA17" s="208"/>
      <c r="FB17" s="64"/>
      <c r="FC17" s="64"/>
      <c r="FD17" s="64"/>
      <c r="FE17" s="64"/>
      <c r="FF17" s="64"/>
      <c r="FG17" s="208"/>
      <c r="FH17" s="64"/>
      <c r="FI17" s="64"/>
      <c r="FJ17" s="64"/>
      <c r="FK17" s="64"/>
      <c r="FL17" s="64"/>
      <c r="FM17" s="208"/>
      <c r="FN17" s="64"/>
      <c r="FO17" s="64"/>
      <c r="FP17" s="64"/>
      <c r="FQ17" s="64"/>
      <c r="FR17" s="64"/>
      <c r="FS17" s="208"/>
      <c r="FT17" s="64"/>
      <c r="FU17" s="64"/>
      <c r="FV17" s="64"/>
      <c r="FW17" s="64"/>
      <c r="FX17" s="64"/>
      <c r="FY17" s="208"/>
    </row>
    <row r="18" spans="1:181" ht="12.75" customHeight="1" x14ac:dyDescent="0.2">
      <c r="A18" s="51" t="s">
        <v>79</v>
      </c>
      <c r="B18" s="237">
        <f>'Interpolation FR-metal CR'!B19+'Interpolation FR-metal CR'!C19*($E$2^1)+'Interpolation FR-metal CR'!D19*($E$2^2)+'Interpolation FR-metal CR'!E19*($E$2^3)+'Interpolation FR-metal CR'!F19*($E$2^4)</f>
        <v>0</v>
      </c>
      <c r="C18" s="299">
        <v>0</v>
      </c>
      <c r="D18" s="299">
        <v>0</v>
      </c>
      <c r="E18" s="299">
        <v>0</v>
      </c>
      <c r="F18" s="237">
        <f>'Interpolation FR-metal CR'!L19+'Interpolation FR-metal CR'!M19*($E$2^1)+'Interpolation FR-metal CR'!N19*($E$2^2)+'Interpolation FR-metal CR'!O19*($E$2^3)+'Interpolation FR-metal CR'!P19*($E$2^4)</f>
        <v>0</v>
      </c>
      <c r="G18" s="208"/>
      <c r="H18" s="237">
        <f>'Interpolation FR-oxide CR'!B19+'Interpolation FR-oxide CR'!C19*$K$2+'Interpolation FR-oxide CR'!D19*$K$2^2+'Interpolation FR-oxide CR'!E19*$K$2^3+'Interpolation FR-oxide CR'!F19*$K$2^4</f>
        <v>0</v>
      </c>
      <c r="I18" s="299">
        <v>0</v>
      </c>
      <c r="J18" s="299">
        <v>0</v>
      </c>
      <c r="K18" s="299">
        <v>0</v>
      </c>
      <c r="L18" s="237">
        <f>'Interpolation FR-oxide CR'!L19+'Interpolation FR-oxide CR'!M19*$K$2+'Interpolation FR-oxide CR'!N19*$K$2^2+'Interpolation FR-oxide CR'!O19*$K$2^3+'Interpolation FR-oxide CR'!P19*$K$2^4</f>
        <v>0</v>
      </c>
      <c r="M18" s="208"/>
      <c r="N18" s="49">
        <v>0</v>
      </c>
      <c r="O18" s="49">
        <v>0</v>
      </c>
      <c r="P18" s="49">
        <v>0</v>
      </c>
      <c r="Q18" s="49">
        <v>0</v>
      </c>
      <c r="R18" s="49">
        <v>0</v>
      </c>
      <c r="S18" s="208"/>
      <c r="T18" s="49">
        <v>0</v>
      </c>
      <c r="U18" s="49">
        <v>0</v>
      </c>
      <c r="V18" s="49">
        <v>0</v>
      </c>
      <c r="W18" s="49">
        <v>0</v>
      </c>
      <c r="X18" s="49">
        <v>0</v>
      </c>
      <c r="Y18" s="208"/>
      <c r="Z18" s="49">
        <v>0</v>
      </c>
      <c r="AA18" s="49">
        <v>0</v>
      </c>
      <c r="AB18" s="49">
        <v>0</v>
      </c>
      <c r="AC18" s="49">
        <v>0</v>
      </c>
      <c r="AD18" s="49">
        <v>0</v>
      </c>
      <c r="AE18" s="208"/>
      <c r="AF18" s="49">
        <v>0</v>
      </c>
      <c r="AG18" s="49">
        <v>0</v>
      </c>
      <c r="AH18" s="49">
        <v>0</v>
      </c>
      <c r="AI18" s="49">
        <v>0</v>
      </c>
      <c r="AJ18" s="49">
        <v>0</v>
      </c>
      <c r="AK18" s="208"/>
      <c r="AL18" s="49">
        <v>0</v>
      </c>
      <c r="AM18" s="49">
        <v>0</v>
      </c>
      <c r="AN18" s="49">
        <v>0</v>
      </c>
      <c r="AO18" s="49">
        <v>0</v>
      </c>
      <c r="AP18" s="49">
        <v>0</v>
      </c>
      <c r="AQ18" s="208"/>
      <c r="AR18" s="49">
        <v>0</v>
      </c>
      <c r="AS18" s="49">
        <v>0</v>
      </c>
      <c r="AT18" s="49">
        <v>0</v>
      </c>
      <c r="AU18" s="49">
        <v>0</v>
      </c>
      <c r="AV18" s="49">
        <v>0</v>
      </c>
      <c r="AW18" s="208"/>
      <c r="AX18" s="49">
        <v>0</v>
      </c>
      <c r="AY18" s="49">
        <v>0</v>
      </c>
      <c r="AZ18" s="49">
        <v>0</v>
      </c>
      <c r="BA18" s="49">
        <v>0</v>
      </c>
      <c r="BB18" s="49">
        <v>0</v>
      </c>
      <c r="BC18" s="208"/>
      <c r="BD18" s="49">
        <v>0</v>
      </c>
      <c r="BE18" s="49">
        <v>0</v>
      </c>
      <c r="BF18" s="49">
        <v>0</v>
      </c>
      <c r="BG18" s="49">
        <v>0</v>
      </c>
      <c r="BH18" s="49">
        <v>0</v>
      </c>
      <c r="BI18" s="208"/>
      <c r="BJ18" s="49">
        <v>0</v>
      </c>
      <c r="BK18" s="49">
        <v>0</v>
      </c>
      <c r="BL18" s="49">
        <v>0</v>
      </c>
      <c r="BM18" s="49">
        <v>0</v>
      </c>
      <c r="BN18" s="49">
        <v>0</v>
      </c>
      <c r="BO18" s="208"/>
      <c r="BP18" s="49">
        <v>0</v>
      </c>
      <c r="BQ18" s="49">
        <v>0</v>
      </c>
      <c r="BR18" s="49">
        <v>0</v>
      </c>
      <c r="BS18" s="49">
        <v>0</v>
      </c>
      <c r="BT18" s="49">
        <v>0</v>
      </c>
      <c r="BU18" s="208"/>
      <c r="BV18" s="64"/>
      <c r="BW18" s="64"/>
      <c r="BX18" s="64"/>
      <c r="BY18" s="64"/>
      <c r="BZ18" s="64"/>
      <c r="CA18" s="208"/>
      <c r="CB18" s="64"/>
      <c r="CC18" s="64"/>
      <c r="CD18" s="64"/>
      <c r="CE18" s="64"/>
      <c r="CF18" s="64"/>
      <c r="CG18" s="208"/>
      <c r="CH18" s="64"/>
      <c r="CI18" s="64"/>
      <c r="CJ18" s="64"/>
      <c r="CK18" s="64"/>
      <c r="CL18" s="64"/>
      <c r="CM18" s="208"/>
      <c r="CN18" s="64"/>
      <c r="CO18" s="64"/>
      <c r="CP18" s="64"/>
      <c r="CQ18" s="64"/>
      <c r="CR18" s="64"/>
      <c r="CS18" s="208"/>
      <c r="CT18" s="64"/>
      <c r="CU18" s="64"/>
      <c r="CV18" s="64"/>
      <c r="CW18" s="64"/>
      <c r="CX18" s="64"/>
      <c r="CY18" s="208"/>
      <c r="CZ18" s="64"/>
      <c r="DA18" s="64"/>
      <c r="DB18" s="64"/>
      <c r="DC18" s="64"/>
      <c r="DD18" s="64"/>
      <c r="DE18" s="208"/>
      <c r="DF18" s="230">
        <v>0</v>
      </c>
      <c r="DG18" s="230">
        <v>0</v>
      </c>
      <c r="DH18" s="230">
        <v>0</v>
      </c>
      <c r="DI18" s="230">
        <v>0</v>
      </c>
      <c r="DJ18" s="230">
        <v>0</v>
      </c>
      <c r="DK18" s="208"/>
      <c r="DL18" s="64">
        <v>0</v>
      </c>
      <c r="DM18" s="64">
        <v>0</v>
      </c>
      <c r="DN18" s="64">
        <v>0</v>
      </c>
      <c r="DO18" s="64">
        <v>0</v>
      </c>
      <c r="DP18" s="64">
        <v>0</v>
      </c>
      <c r="DQ18" s="208"/>
      <c r="DR18" s="64">
        <v>0</v>
      </c>
      <c r="DS18" s="64">
        <v>0</v>
      </c>
      <c r="DT18" s="64">
        <v>0</v>
      </c>
      <c r="DU18" s="64">
        <v>0</v>
      </c>
      <c r="DV18" s="64">
        <v>0</v>
      </c>
      <c r="DW18" s="208"/>
      <c r="DX18" s="64">
        <v>0</v>
      </c>
      <c r="DY18" s="64">
        <v>0</v>
      </c>
      <c r="DZ18" s="64">
        <v>0</v>
      </c>
      <c r="EA18" s="64">
        <v>0</v>
      </c>
      <c r="EB18" s="64">
        <v>0</v>
      </c>
      <c r="EC18" s="208"/>
      <c r="ED18" s="64">
        <v>0</v>
      </c>
      <c r="EE18" s="64">
        <v>0</v>
      </c>
      <c r="EF18" s="64">
        <v>0</v>
      </c>
      <c r="EG18" s="64">
        <v>0</v>
      </c>
      <c r="EH18" s="64">
        <v>0</v>
      </c>
      <c r="EI18" s="208"/>
      <c r="EJ18" s="64"/>
      <c r="EK18" s="64"/>
      <c r="EL18" s="64"/>
      <c r="EM18" s="64"/>
      <c r="EN18" s="64"/>
      <c r="EO18" s="208"/>
      <c r="EP18" s="64"/>
      <c r="EQ18" s="64"/>
      <c r="ER18" s="64"/>
      <c r="ES18" s="64"/>
      <c r="ET18" s="64"/>
      <c r="EU18" s="208"/>
      <c r="EV18" s="64"/>
      <c r="EW18" s="64"/>
      <c r="EX18" s="64"/>
      <c r="EY18" s="64"/>
      <c r="EZ18" s="64"/>
      <c r="FA18" s="208"/>
      <c r="FB18" s="64"/>
      <c r="FC18" s="64"/>
      <c r="FD18" s="64"/>
      <c r="FE18" s="64"/>
      <c r="FF18" s="64"/>
      <c r="FG18" s="208"/>
      <c r="FH18" s="64"/>
      <c r="FI18" s="64"/>
      <c r="FJ18" s="64"/>
      <c r="FK18" s="64"/>
      <c r="FL18" s="64"/>
      <c r="FM18" s="208"/>
      <c r="FN18" s="64"/>
      <c r="FO18" s="64"/>
      <c r="FP18" s="64"/>
      <c r="FQ18" s="64"/>
      <c r="FR18" s="64"/>
      <c r="FS18" s="208"/>
      <c r="FT18" s="64"/>
      <c r="FU18" s="64"/>
      <c r="FV18" s="64"/>
      <c r="FW18" s="64"/>
      <c r="FX18" s="64"/>
      <c r="FY18" s="208"/>
    </row>
    <row r="19" spans="1:181" ht="12.75" customHeight="1" x14ac:dyDescent="0.2">
      <c r="A19" s="51" t="s">
        <v>80</v>
      </c>
      <c r="B19" s="237">
        <f>'Interpolation FR-metal CR'!B20+'Interpolation FR-metal CR'!C20*($E$2^1)+'Interpolation FR-metal CR'!D20*($E$2^2)+'Interpolation FR-metal CR'!E20*($E$2^3)+'Interpolation FR-metal CR'!F20*($E$2^4)</f>
        <v>0</v>
      </c>
      <c r="C19" s="299">
        <v>0</v>
      </c>
      <c r="D19" s="299">
        <v>0</v>
      </c>
      <c r="E19" s="299">
        <v>0</v>
      </c>
      <c r="F19" s="237">
        <f>'Interpolation FR-metal CR'!L20+'Interpolation FR-metal CR'!M20*($E$2^1)+'Interpolation FR-metal CR'!N20*($E$2^2)+'Interpolation FR-metal CR'!O20*($E$2^3)+'Interpolation FR-metal CR'!P20*($E$2^4)</f>
        <v>0</v>
      </c>
      <c r="G19" s="208"/>
      <c r="H19" s="237">
        <f>'Interpolation FR-oxide CR'!B20+'Interpolation FR-oxide CR'!C20*$K$2+'Interpolation FR-oxide CR'!D20*$K$2^2+'Interpolation FR-oxide CR'!E20*$K$2^3+'Interpolation FR-oxide CR'!F20*$K$2^4</f>
        <v>0</v>
      </c>
      <c r="I19" s="299">
        <v>0</v>
      </c>
      <c r="J19" s="299">
        <v>0</v>
      </c>
      <c r="K19" s="299">
        <v>0</v>
      </c>
      <c r="L19" s="237">
        <f>'Interpolation FR-oxide CR'!L20+'Interpolation FR-oxide CR'!M20*$K$2+'Interpolation FR-oxide CR'!N20*$K$2^2+'Interpolation FR-oxide CR'!O20*$K$2^3+'Interpolation FR-oxide CR'!P20*$K$2^4</f>
        <v>0</v>
      </c>
      <c r="M19" s="208"/>
      <c r="N19" s="49">
        <v>0</v>
      </c>
      <c r="O19" s="49">
        <v>0</v>
      </c>
      <c r="P19" s="49">
        <v>0</v>
      </c>
      <c r="Q19" s="49">
        <v>0</v>
      </c>
      <c r="R19" s="49">
        <v>0</v>
      </c>
      <c r="S19" s="208"/>
      <c r="T19" s="49">
        <v>0</v>
      </c>
      <c r="U19" s="49">
        <v>0</v>
      </c>
      <c r="V19" s="49">
        <v>0</v>
      </c>
      <c r="W19" s="49">
        <v>0</v>
      </c>
      <c r="X19" s="49">
        <v>0</v>
      </c>
      <c r="Y19" s="208"/>
      <c r="Z19" s="49">
        <v>0</v>
      </c>
      <c r="AA19" s="49">
        <v>0</v>
      </c>
      <c r="AB19" s="49">
        <v>0</v>
      </c>
      <c r="AC19" s="49">
        <v>0</v>
      </c>
      <c r="AD19" s="49">
        <v>0</v>
      </c>
      <c r="AE19" s="208"/>
      <c r="AF19" s="49">
        <v>0</v>
      </c>
      <c r="AG19" s="49">
        <v>0</v>
      </c>
      <c r="AH19" s="49">
        <v>0</v>
      </c>
      <c r="AI19" s="49">
        <v>0</v>
      </c>
      <c r="AJ19" s="49">
        <v>0</v>
      </c>
      <c r="AK19" s="208"/>
      <c r="AL19" s="49">
        <v>0</v>
      </c>
      <c r="AM19" s="49">
        <v>0</v>
      </c>
      <c r="AN19" s="49">
        <v>0</v>
      </c>
      <c r="AO19" s="49">
        <v>0</v>
      </c>
      <c r="AP19" s="49">
        <v>0</v>
      </c>
      <c r="AQ19" s="208"/>
      <c r="AR19" s="49">
        <v>0</v>
      </c>
      <c r="AS19" s="49">
        <v>0</v>
      </c>
      <c r="AT19" s="49">
        <v>0</v>
      </c>
      <c r="AU19" s="49">
        <v>0</v>
      </c>
      <c r="AV19" s="49">
        <v>0</v>
      </c>
      <c r="AW19" s="208"/>
      <c r="AX19" s="49">
        <v>0</v>
      </c>
      <c r="AY19" s="49">
        <v>0</v>
      </c>
      <c r="AZ19" s="49">
        <v>0</v>
      </c>
      <c r="BA19" s="49">
        <v>0</v>
      </c>
      <c r="BB19" s="49">
        <v>0</v>
      </c>
      <c r="BC19" s="208"/>
      <c r="BD19" s="49">
        <v>0</v>
      </c>
      <c r="BE19" s="49">
        <v>0</v>
      </c>
      <c r="BF19" s="49">
        <v>0</v>
      </c>
      <c r="BG19" s="49">
        <v>0</v>
      </c>
      <c r="BH19" s="49">
        <v>0</v>
      </c>
      <c r="BI19" s="208"/>
      <c r="BJ19" s="49">
        <v>0</v>
      </c>
      <c r="BK19" s="49">
        <v>0</v>
      </c>
      <c r="BL19" s="49">
        <v>0</v>
      </c>
      <c r="BM19" s="49">
        <v>0</v>
      </c>
      <c r="BN19" s="49">
        <v>0</v>
      </c>
      <c r="BO19" s="208"/>
      <c r="BP19" s="49">
        <v>0</v>
      </c>
      <c r="BQ19" s="49">
        <v>0</v>
      </c>
      <c r="BR19" s="49">
        <v>0</v>
      </c>
      <c r="BS19" s="49">
        <v>0</v>
      </c>
      <c r="BT19" s="49">
        <v>0</v>
      </c>
      <c r="BU19" s="208"/>
      <c r="BV19" s="64"/>
      <c r="BW19" s="64"/>
      <c r="BX19" s="64"/>
      <c r="BY19" s="64"/>
      <c r="BZ19" s="64"/>
      <c r="CA19" s="208"/>
      <c r="CB19" s="64"/>
      <c r="CC19" s="64"/>
      <c r="CD19" s="64"/>
      <c r="CE19" s="64"/>
      <c r="CF19" s="64"/>
      <c r="CG19" s="208"/>
      <c r="CH19" s="64"/>
      <c r="CI19" s="64"/>
      <c r="CJ19" s="64"/>
      <c r="CK19" s="64"/>
      <c r="CL19" s="64"/>
      <c r="CM19" s="208"/>
      <c r="CN19" s="64"/>
      <c r="CO19" s="64"/>
      <c r="CP19" s="64"/>
      <c r="CQ19" s="64"/>
      <c r="CR19" s="64"/>
      <c r="CS19" s="208"/>
      <c r="CT19" s="64"/>
      <c r="CU19" s="64"/>
      <c r="CV19" s="64"/>
      <c r="CW19" s="64"/>
      <c r="CX19" s="64"/>
      <c r="CY19" s="208"/>
      <c r="CZ19" s="64"/>
      <c r="DA19" s="64"/>
      <c r="DB19" s="64"/>
      <c r="DC19" s="64"/>
      <c r="DD19" s="64"/>
      <c r="DE19" s="208"/>
      <c r="DF19" s="230">
        <v>0</v>
      </c>
      <c r="DG19" s="230">
        <v>0</v>
      </c>
      <c r="DH19" s="230">
        <v>0</v>
      </c>
      <c r="DI19" s="230">
        <v>0</v>
      </c>
      <c r="DJ19" s="230">
        <v>0</v>
      </c>
      <c r="DK19" s="208"/>
      <c r="DL19" s="64">
        <v>0</v>
      </c>
      <c r="DM19" s="64">
        <v>0</v>
      </c>
      <c r="DN19" s="64">
        <v>0</v>
      </c>
      <c r="DO19" s="64">
        <v>0</v>
      </c>
      <c r="DP19" s="64">
        <v>0</v>
      </c>
      <c r="DQ19" s="208"/>
      <c r="DR19" s="64">
        <v>0</v>
      </c>
      <c r="DS19" s="64">
        <v>0</v>
      </c>
      <c r="DT19" s="64">
        <v>0</v>
      </c>
      <c r="DU19" s="64">
        <v>0</v>
      </c>
      <c r="DV19" s="64">
        <v>0</v>
      </c>
      <c r="DW19" s="208"/>
      <c r="DX19" s="64">
        <v>0</v>
      </c>
      <c r="DY19" s="64">
        <v>0</v>
      </c>
      <c r="DZ19" s="64">
        <v>0</v>
      </c>
      <c r="EA19" s="64">
        <v>0</v>
      </c>
      <c r="EB19" s="64">
        <v>0</v>
      </c>
      <c r="EC19" s="208"/>
      <c r="ED19" s="64">
        <v>0</v>
      </c>
      <c r="EE19" s="64">
        <v>0</v>
      </c>
      <c r="EF19" s="64">
        <v>0</v>
      </c>
      <c r="EG19" s="64">
        <v>0</v>
      </c>
      <c r="EH19" s="64">
        <v>0</v>
      </c>
      <c r="EI19" s="208"/>
      <c r="EJ19" s="64"/>
      <c r="EK19" s="64"/>
      <c r="EL19" s="64"/>
      <c r="EM19" s="64"/>
      <c r="EN19" s="64"/>
      <c r="EO19" s="208"/>
      <c r="EP19" s="64"/>
      <c r="EQ19" s="64"/>
      <c r="ER19" s="64"/>
      <c r="ES19" s="64"/>
      <c r="ET19" s="64"/>
      <c r="EU19" s="208"/>
      <c r="EV19" s="64"/>
      <c r="EW19" s="64"/>
      <c r="EX19" s="64"/>
      <c r="EY19" s="64"/>
      <c r="EZ19" s="64"/>
      <c r="FA19" s="208"/>
      <c r="FB19" s="64"/>
      <c r="FC19" s="64"/>
      <c r="FD19" s="64"/>
      <c r="FE19" s="64"/>
      <c r="FF19" s="64"/>
      <c r="FG19" s="208"/>
      <c r="FH19" s="64"/>
      <c r="FI19" s="64"/>
      <c r="FJ19" s="64"/>
      <c r="FK19" s="64"/>
      <c r="FL19" s="64"/>
      <c r="FM19" s="208"/>
      <c r="FN19" s="64"/>
      <c r="FO19" s="64"/>
      <c r="FP19" s="64"/>
      <c r="FQ19" s="64"/>
      <c r="FR19" s="64"/>
      <c r="FS19" s="208"/>
      <c r="FT19" s="64"/>
      <c r="FU19" s="64"/>
      <c r="FV19" s="64"/>
      <c r="FW19" s="64"/>
      <c r="FX19" s="64"/>
      <c r="FY19" s="208"/>
    </row>
    <row r="20" spans="1:181" ht="12.75" customHeight="1" x14ac:dyDescent="0.2">
      <c r="A20" s="51" t="s">
        <v>81</v>
      </c>
      <c r="B20" s="237">
        <f>'Interpolation FR-metal CR'!B21+'Interpolation FR-metal CR'!C21*($E$2^1)+'Interpolation FR-metal CR'!D21*($E$2^2)+'Interpolation FR-metal CR'!E21*($E$2^3)+'Interpolation FR-metal CR'!F21*($E$2^4)</f>
        <v>0</v>
      </c>
      <c r="C20" s="299">
        <v>0</v>
      </c>
      <c r="D20" s="299">
        <v>0</v>
      </c>
      <c r="E20" s="299">
        <v>0</v>
      </c>
      <c r="F20" s="237">
        <f>'Interpolation FR-metal CR'!L21+'Interpolation FR-metal CR'!M21*($E$2^1)+'Interpolation FR-metal CR'!N21*($E$2^2)+'Interpolation FR-metal CR'!O21*($E$2^3)+'Interpolation FR-metal CR'!P21*($E$2^4)</f>
        <v>0</v>
      </c>
      <c r="G20" s="208"/>
      <c r="H20" s="237">
        <f>'Interpolation FR-oxide CR'!B21+'Interpolation FR-oxide CR'!C21*$K$2+'Interpolation FR-oxide CR'!D21*$K$2^2+'Interpolation FR-oxide CR'!E21*$K$2^3+'Interpolation FR-oxide CR'!F21*$K$2^4</f>
        <v>0</v>
      </c>
      <c r="I20" s="299">
        <v>0</v>
      </c>
      <c r="J20" s="299">
        <v>0</v>
      </c>
      <c r="K20" s="299">
        <v>0</v>
      </c>
      <c r="L20" s="237">
        <f>'Interpolation FR-oxide CR'!L21+'Interpolation FR-oxide CR'!M21*$K$2+'Interpolation FR-oxide CR'!N21*$K$2^2+'Interpolation FR-oxide CR'!O21*$K$2^3+'Interpolation FR-oxide CR'!P21*$K$2^4</f>
        <v>0</v>
      </c>
      <c r="M20" s="208"/>
      <c r="N20" s="49">
        <v>0</v>
      </c>
      <c r="O20" s="49">
        <v>0</v>
      </c>
      <c r="P20" s="49">
        <v>0</v>
      </c>
      <c r="Q20" s="49">
        <v>0</v>
      </c>
      <c r="R20" s="49">
        <v>0</v>
      </c>
      <c r="S20" s="208"/>
      <c r="T20" s="49">
        <v>0</v>
      </c>
      <c r="U20" s="49">
        <v>0</v>
      </c>
      <c r="V20" s="49">
        <v>0</v>
      </c>
      <c r="W20" s="49">
        <v>0</v>
      </c>
      <c r="X20" s="49">
        <v>0</v>
      </c>
      <c r="Y20" s="208"/>
      <c r="Z20" s="49">
        <v>0</v>
      </c>
      <c r="AA20" s="49">
        <v>0</v>
      </c>
      <c r="AB20" s="49">
        <v>0</v>
      </c>
      <c r="AC20" s="49">
        <v>0</v>
      </c>
      <c r="AD20" s="49">
        <v>0</v>
      </c>
      <c r="AE20" s="208"/>
      <c r="AF20" s="49">
        <v>0</v>
      </c>
      <c r="AG20" s="49">
        <v>0</v>
      </c>
      <c r="AH20" s="49">
        <v>0</v>
      </c>
      <c r="AI20" s="49">
        <v>0</v>
      </c>
      <c r="AJ20" s="49">
        <v>0</v>
      </c>
      <c r="AK20" s="208"/>
      <c r="AL20" s="49">
        <v>0</v>
      </c>
      <c r="AM20" s="49">
        <v>0</v>
      </c>
      <c r="AN20" s="49">
        <v>0</v>
      </c>
      <c r="AO20" s="49">
        <v>0</v>
      </c>
      <c r="AP20" s="49">
        <v>0</v>
      </c>
      <c r="AQ20" s="208"/>
      <c r="AR20" s="49">
        <v>0</v>
      </c>
      <c r="AS20" s="49">
        <v>0</v>
      </c>
      <c r="AT20" s="49">
        <v>0</v>
      </c>
      <c r="AU20" s="49">
        <v>0</v>
      </c>
      <c r="AV20" s="49">
        <v>0</v>
      </c>
      <c r="AW20" s="208"/>
      <c r="AX20" s="49">
        <v>0</v>
      </c>
      <c r="AY20" s="49">
        <v>0</v>
      </c>
      <c r="AZ20" s="49">
        <v>0</v>
      </c>
      <c r="BA20" s="49">
        <v>0</v>
      </c>
      <c r="BB20" s="49">
        <v>0</v>
      </c>
      <c r="BC20" s="208"/>
      <c r="BD20" s="49">
        <v>0</v>
      </c>
      <c r="BE20" s="49">
        <v>0</v>
      </c>
      <c r="BF20" s="49">
        <v>0</v>
      </c>
      <c r="BG20" s="49">
        <v>0</v>
      </c>
      <c r="BH20" s="49">
        <v>0</v>
      </c>
      <c r="BI20" s="208"/>
      <c r="BJ20" s="49">
        <v>0</v>
      </c>
      <c r="BK20" s="49">
        <v>0</v>
      </c>
      <c r="BL20" s="49">
        <v>0</v>
      </c>
      <c r="BM20" s="49">
        <v>0</v>
      </c>
      <c r="BN20" s="49">
        <v>0</v>
      </c>
      <c r="BO20" s="208"/>
      <c r="BP20" s="49">
        <v>0</v>
      </c>
      <c r="BQ20" s="49">
        <v>0</v>
      </c>
      <c r="BR20" s="49">
        <v>0</v>
      </c>
      <c r="BS20" s="49">
        <v>0</v>
      </c>
      <c r="BT20" s="49">
        <v>0</v>
      </c>
      <c r="BU20" s="208"/>
      <c r="BV20" s="64"/>
      <c r="BW20" s="64"/>
      <c r="BX20" s="64"/>
      <c r="BY20" s="64"/>
      <c r="BZ20" s="64"/>
      <c r="CA20" s="208"/>
      <c r="CB20" s="64"/>
      <c r="CC20" s="64"/>
      <c r="CD20" s="64"/>
      <c r="CE20" s="64"/>
      <c r="CF20" s="64"/>
      <c r="CG20" s="208"/>
      <c r="CH20" s="64"/>
      <c r="CI20" s="64"/>
      <c r="CJ20" s="64"/>
      <c r="CK20" s="64"/>
      <c r="CL20" s="64"/>
      <c r="CM20" s="208"/>
      <c r="CN20" s="64"/>
      <c r="CO20" s="64"/>
      <c r="CP20" s="64"/>
      <c r="CQ20" s="64"/>
      <c r="CR20" s="64"/>
      <c r="CS20" s="208"/>
      <c r="CT20" s="64"/>
      <c r="CU20" s="64"/>
      <c r="CV20" s="64"/>
      <c r="CW20" s="64"/>
      <c r="CX20" s="64"/>
      <c r="CY20" s="208"/>
      <c r="CZ20" s="64"/>
      <c r="DA20" s="64"/>
      <c r="DB20" s="64"/>
      <c r="DC20" s="64"/>
      <c r="DD20" s="64"/>
      <c r="DE20" s="208"/>
      <c r="DF20" s="230">
        <v>0</v>
      </c>
      <c r="DG20" s="230">
        <v>0</v>
      </c>
      <c r="DH20" s="230">
        <v>0</v>
      </c>
      <c r="DI20" s="230">
        <v>0</v>
      </c>
      <c r="DJ20" s="230">
        <v>0</v>
      </c>
      <c r="DK20" s="208"/>
      <c r="DL20" s="64">
        <v>0</v>
      </c>
      <c r="DM20" s="64">
        <v>0</v>
      </c>
      <c r="DN20" s="64">
        <v>0</v>
      </c>
      <c r="DO20" s="64">
        <v>0</v>
      </c>
      <c r="DP20" s="64">
        <v>0</v>
      </c>
      <c r="DQ20" s="208"/>
      <c r="DR20" s="64">
        <v>0</v>
      </c>
      <c r="DS20" s="64">
        <v>0</v>
      </c>
      <c r="DT20" s="64">
        <v>0</v>
      </c>
      <c r="DU20" s="64">
        <v>0</v>
      </c>
      <c r="DV20" s="64">
        <v>0</v>
      </c>
      <c r="DW20" s="208"/>
      <c r="DX20" s="64">
        <v>0</v>
      </c>
      <c r="DY20" s="64">
        <v>0</v>
      </c>
      <c r="DZ20" s="64">
        <v>0</v>
      </c>
      <c r="EA20" s="64">
        <v>0</v>
      </c>
      <c r="EB20" s="64">
        <v>0</v>
      </c>
      <c r="EC20" s="208"/>
      <c r="ED20" s="64">
        <v>0</v>
      </c>
      <c r="EE20" s="64">
        <v>0</v>
      </c>
      <c r="EF20" s="64">
        <v>0</v>
      </c>
      <c r="EG20" s="64">
        <v>0</v>
      </c>
      <c r="EH20" s="64">
        <v>0</v>
      </c>
      <c r="EI20" s="208"/>
      <c r="EJ20" s="64"/>
      <c r="EK20" s="64"/>
      <c r="EL20" s="64"/>
      <c r="EM20" s="64"/>
      <c r="EN20" s="64"/>
      <c r="EO20" s="208"/>
      <c r="EP20" s="64"/>
      <c r="EQ20" s="64"/>
      <c r="ER20" s="64"/>
      <c r="ES20" s="64"/>
      <c r="ET20" s="64"/>
      <c r="EU20" s="208"/>
      <c r="EV20" s="64"/>
      <c r="EW20" s="64"/>
      <c r="EX20" s="64"/>
      <c r="EY20" s="64"/>
      <c r="EZ20" s="64"/>
      <c r="FA20" s="208"/>
      <c r="FB20" s="64"/>
      <c r="FC20" s="64"/>
      <c r="FD20" s="64"/>
      <c r="FE20" s="64"/>
      <c r="FF20" s="64"/>
      <c r="FG20" s="208"/>
      <c r="FH20" s="64"/>
      <c r="FI20" s="64"/>
      <c r="FJ20" s="64"/>
      <c r="FK20" s="64"/>
      <c r="FL20" s="64"/>
      <c r="FM20" s="208"/>
      <c r="FN20" s="64"/>
      <c r="FO20" s="64"/>
      <c r="FP20" s="64"/>
      <c r="FQ20" s="64"/>
      <c r="FR20" s="64"/>
      <c r="FS20" s="208"/>
      <c r="FT20" s="64"/>
      <c r="FU20" s="64"/>
      <c r="FV20" s="64"/>
      <c r="FW20" s="64"/>
      <c r="FX20" s="64"/>
      <c r="FY20" s="208"/>
    </row>
    <row r="21" spans="1:181" ht="12.75" customHeight="1" x14ac:dyDescent="0.2">
      <c r="A21" s="51" t="s">
        <v>38</v>
      </c>
      <c r="B21" s="237">
        <f>'Interpolation FR-metal CR'!B22+'Interpolation FR-metal CR'!C22*($E$2^1)+'Interpolation FR-metal CR'!D22*($E$2^2)+'Interpolation FR-metal CR'!E22*($E$2^3)+'Interpolation FR-metal CR'!F22*($E$2^4)</f>
        <v>0</v>
      </c>
      <c r="C21" s="299">
        <v>0</v>
      </c>
      <c r="D21" s="299">
        <v>0</v>
      </c>
      <c r="E21" s="299">
        <v>0</v>
      </c>
      <c r="F21" s="237">
        <f>'Interpolation FR-metal CR'!L22+'Interpolation FR-metal CR'!M22*($E$2^1)+'Interpolation FR-metal CR'!N22*($E$2^2)+'Interpolation FR-metal CR'!O22*($E$2^3)+'Interpolation FR-metal CR'!P22*($E$2^4)</f>
        <v>0</v>
      </c>
      <c r="G21" s="208"/>
      <c r="H21" s="237">
        <f>'Interpolation FR-oxide CR'!B22+'Interpolation FR-oxide CR'!C22*$K$2+'Interpolation FR-oxide CR'!D22*$K$2^2+'Interpolation FR-oxide CR'!E22*$K$2^3+'Interpolation FR-oxide CR'!F22*$K$2^4</f>
        <v>0</v>
      </c>
      <c r="I21" s="299">
        <v>0</v>
      </c>
      <c r="J21" s="299">
        <v>0</v>
      </c>
      <c r="K21" s="299">
        <v>0</v>
      </c>
      <c r="L21" s="237">
        <f>'Interpolation FR-oxide CR'!L22+'Interpolation FR-oxide CR'!M22*$K$2+'Interpolation FR-oxide CR'!N22*$K$2^2+'Interpolation FR-oxide CR'!O22*$K$2^3+'Interpolation FR-oxide CR'!P22*$K$2^4</f>
        <v>0</v>
      </c>
      <c r="M21" s="208"/>
      <c r="N21" s="49">
        <v>0</v>
      </c>
      <c r="O21" s="49">
        <v>0</v>
      </c>
      <c r="P21" s="49">
        <v>0</v>
      </c>
      <c r="Q21" s="49">
        <v>0</v>
      </c>
      <c r="R21" s="49">
        <v>0</v>
      </c>
      <c r="S21" s="208"/>
      <c r="T21" s="49">
        <v>0</v>
      </c>
      <c r="U21" s="49">
        <v>0</v>
      </c>
      <c r="V21" s="49">
        <v>0</v>
      </c>
      <c r="W21" s="49">
        <v>0</v>
      </c>
      <c r="X21" s="49">
        <v>0</v>
      </c>
      <c r="Y21" s="208"/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208"/>
      <c r="AF21" s="49">
        <v>0</v>
      </c>
      <c r="AG21" s="49">
        <v>0</v>
      </c>
      <c r="AH21" s="49">
        <v>0</v>
      </c>
      <c r="AI21" s="49">
        <v>0</v>
      </c>
      <c r="AJ21" s="49">
        <v>0</v>
      </c>
      <c r="AK21" s="208"/>
      <c r="AL21" s="49">
        <v>0</v>
      </c>
      <c r="AM21" s="49">
        <v>0</v>
      </c>
      <c r="AN21" s="49">
        <v>0</v>
      </c>
      <c r="AO21" s="49">
        <v>0</v>
      </c>
      <c r="AP21" s="49">
        <v>0</v>
      </c>
      <c r="AQ21" s="208"/>
      <c r="AR21" s="49">
        <v>0</v>
      </c>
      <c r="AS21" s="49">
        <v>0</v>
      </c>
      <c r="AT21" s="49">
        <v>0</v>
      </c>
      <c r="AU21" s="49">
        <v>0</v>
      </c>
      <c r="AV21" s="49">
        <v>0</v>
      </c>
      <c r="AW21" s="208"/>
      <c r="AX21" s="49">
        <v>0</v>
      </c>
      <c r="AY21" s="49">
        <v>0</v>
      </c>
      <c r="AZ21" s="49">
        <v>0</v>
      </c>
      <c r="BA21" s="49">
        <v>0</v>
      </c>
      <c r="BB21" s="49">
        <v>0</v>
      </c>
      <c r="BC21" s="208"/>
      <c r="BD21" s="49">
        <v>0</v>
      </c>
      <c r="BE21" s="49">
        <v>0</v>
      </c>
      <c r="BF21" s="49">
        <v>0</v>
      </c>
      <c r="BG21" s="49">
        <v>0</v>
      </c>
      <c r="BH21" s="49">
        <v>0</v>
      </c>
      <c r="BI21" s="208"/>
      <c r="BJ21" s="49">
        <v>0</v>
      </c>
      <c r="BK21" s="49">
        <v>0</v>
      </c>
      <c r="BL21" s="49">
        <v>0</v>
      </c>
      <c r="BM21" s="49">
        <v>0</v>
      </c>
      <c r="BN21" s="49">
        <v>0</v>
      </c>
      <c r="BO21" s="208"/>
      <c r="BP21" s="49">
        <v>0</v>
      </c>
      <c r="BQ21" s="49">
        <v>0</v>
      </c>
      <c r="BR21" s="49">
        <v>0</v>
      </c>
      <c r="BS21" s="49">
        <v>0</v>
      </c>
      <c r="BT21" s="49">
        <v>0</v>
      </c>
      <c r="BU21" s="208"/>
      <c r="BV21" s="64"/>
      <c r="BW21" s="64"/>
      <c r="BX21" s="64"/>
      <c r="BY21" s="64"/>
      <c r="BZ21" s="64"/>
      <c r="CA21" s="208"/>
      <c r="CB21" s="64"/>
      <c r="CC21" s="64"/>
      <c r="CD21" s="64"/>
      <c r="CE21" s="64"/>
      <c r="CF21" s="64"/>
      <c r="CG21" s="208"/>
      <c r="CH21" s="64"/>
      <c r="CI21" s="64"/>
      <c r="CJ21" s="64"/>
      <c r="CK21" s="64"/>
      <c r="CL21" s="64"/>
      <c r="CM21" s="208"/>
      <c r="CN21" s="64"/>
      <c r="CO21" s="64"/>
      <c r="CP21" s="64"/>
      <c r="CQ21" s="64"/>
      <c r="CR21" s="64"/>
      <c r="CS21" s="208"/>
      <c r="CT21" s="64"/>
      <c r="CU21" s="64"/>
      <c r="CV21" s="64"/>
      <c r="CW21" s="64"/>
      <c r="CX21" s="64"/>
      <c r="CY21" s="208"/>
      <c r="CZ21" s="64"/>
      <c r="DA21" s="64"/>
      <c r="DB21" s="64"/>
      <c r="DC21" s="64"/>
      <c r="DD21" s="64"/>
      <c r="DE21" s="208"/>
      <c r="DF21" s="230">
        <v>0</v>
      </c>
      <c r="DG21" s="230">
        <v>0</v>
      </c>
      <c r="DH21" s="230">
        <v>0</v>
      </c>
      <c r="DI21" s="230">
        <v>0</v>
      </c>
      <c r="DJ21" s="230">
        <v>0</v>
      </c>
      <c r="DK21" s="208"/>
      <c r="DL21" s="64">
        <v>0</v>
      </c>
      <c r="DM21" s="64">
        <v>0</v>
      </c>
      <c r="DN21" s="64">
        <v>0</v>
      </c>
      <c r="DO21" s="64">
        <v>0</v>
      </c>
      <c r="DP21" s="64">
        <v>0</v>
      </c>
      <c r="DQ21" s="208"/>
      <c r="DR21" s="64">
        <v>0</v>
      </c>
      <c r="DS21" s="64">
        <v>0</v>
      </c>
      <c r="DT21" s="64">
        <v>0</v>
      </c>
      <c r="DU21" s="64">
        <v>0</v>
      </c>
      <c r="DV21" s="64">
        <v>0</v>
      </c>
      <c r="DW21" s="208"/>
      <c r="DX21" s="64">
        <v>0</v>
      </c>
      <c r="DY21" s="64">
        <v>0</v>
      </c>
      <c r="DZ21" s="64">
        <v>0</v>
      </c>
      <c r="EA21" s="64">
        <v>0</v>
      </c>
      <c r="EB21" s="64">
        <v>0</v>
      </c>
      <c r="EC21" s="208"/>
      <c r="ED21" s="64">
        <v>0</v>
      </c>
      <c r="EE21" s="64">
        <v>0</v>
      </c>
      <c r="EF21" s="64">
        <v>0</v>
      </c>
      <c r="EG21" s="64">
        <v>0</v>
      </c>
      <c r="EH21" s="64">
        <v>0</v>
      </c>
      <c r="EI21" s="208"/>
      <c r="EJ21" s="64"/>
      <c r="EK21" s="64"/>
      <c r="EL21" s="64"/>
      <c r="EM21" s="64"/>
      <c r="EN21" s="64"/>
      <c r="EO21" s="208"/>
      <c r="EP21" s="64"/>
      <c r="EQ21" s="64"/>
      <c r="ER21" s="64"/>
      <c r="ES21" s="64"/>
      <c r="ET21" s="64"/>
      <c r="EU21" s="208"/>
      <c r="EV21" s="64"/>
      <c r="EW21" s="64"/>
      <c r="EX21" s="64"/>
      <c r="EY21" s="64"/>
      <c r="EZ21" s="64"/>
      <c r="FA21" s="208"/>
      <c r="FB21" s="64"/>
      <c r="FC21" s="64"/>
      <c r="FD21" s="64"/>
      <c r="FE21" s="64"/>
      <c r="FF21" s="64"/>
      <c r="FG21" s="208"/>
      <c r="FH21" s="64"/>
      <c r="FI21" s="64"/>
      <c r="FJ21" s="64"/>
      <c r="FK21" s="64"/>
      <c r="FL21" s="64"/>
      <c r="FM21" s="208"/>
      <c r="FN21" s="64"/>
      <c r="FO21" s="64"/>
      <c r="FP21" s="64"/>
      <c r="FQ21" s="64"/>
      <c r="FR21" s="64"/>
      <c r="FS21" s="208"/>
      <c r="FT21" s="64"/>
      <c r="FU21" s="64"/>
      <c r="FV21" s="64"/>
      <c r="FW21" s="64"/>
      <c r="FX21" s="64"/>
      <c r="FY21" s="208"/>
    </row>
    <row r="22" spans="1:181" ht="12.75" customHeight="1" x14ac:dyDescent="0.2">
      <c r="A22" s="51" t="s">
        <v>82</v>
      </c>
      <c r="B22" s="237">
        <f>'Interpolation FR-metal CR'!B23+'Interpolation FR-metal CR'!C23*($E$2^1)+'Interpolation FR-metal CR'!D23*($E$2^2)+'Interpolation FR-metal CR'!E23*($E$2^3)+'Interpolation FR-metal CR'!F23*($E$2^4)</f>
        <v>0</v>
      </c>
      <c r="C22" s="299">
        <v>0</v>
      </c>
      <c r="D22" s="299">
        <v>0</v>
      </c>
      <c r="E22" s="299">
        <v>0</v>
      </c>
      <c r="F22" s="237">
        <f>'Interpolation FR-metal CR'!L23+'Interpolation FR-metal CR'!M23*($E$2^1)+'Interpolation FR-metal CR'!N23*($E$2^2)+'Interpolation FR-metal CR'!O23*($E$2^3)+'Interpolation FR-metal CR'!P23*($E$2^4)</f>
        <v>0</v>
      </c>
      <c r="G22" s="208"/>
      <c r="H22" s="237">
        <f>'Interpolation FR-oxide CR'!B23+'Interpolation FR-oxide CR'!C23*$K$2+'Interpolation FR-oxide CR'!D23*$K$2^2+'Interpolation FR-oxide CR'!E23*$K$2^3+'Interpolation FR-oxide CR'!F23*$K$2^4</f>
        <v>0</v>
      </c>
      <c r="I22" s="299">
        <v>0</v>
      </c>
      <c r="J22" s="299">
        <v>0</v>
      </c>
      <c r="K22" s="299">
        <v>0</v>
      </c>
      <c r="L22" s="237">
        <f>'Interpolation FR-oxide CR'!L23+'Interpolation FR-oxide CR'!M23*$K$2+'Interpolation FR-oxide CR'!N23*$K$2^2+'Interpolation FR-oxide CR'!O23*$K$2^3+'Interpolation FR-oxide CR'!P23*$K$2^4</f>
        <v>0</v>
      </c>
      <c r="M22" s="208"/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208"/>
      <c r="T22" s="49">
        <v>0</v>
      </c>
      <c r="U22" s="49">
        <v>0</v>
      </c>
      <c r="V22" s="49">
        <v>0</v>
      </c>
      <c r="W22" s="49">
        <v>0</v>
      </c>
      <c r="X22" s="49">
        <v>0</v>
      </c>
      <c r="Y22" s="208"/>
      <c r="Z22" s="49">
        <v>0</v>
      </c>
      <c r="AA22" s="49">
        <v>0</v>
      </c>
      <c r="AB22" s="49">
        <v>0</v>
      </c>
      <c r="AC22" s="49">
        <v>0</v>
      </c>
      <c r="AD22" s="49">
        <v>0</v>
      </c>
      <c r="AE22" s="208"/>
      <c r="AF22" s="49">
        <v>0</v>
      </c>
      <c r="AG22" s="49">
        <v>0</v>
      </c>
      <c r="AH22" s="49">
        <v>0</v>
      </c>
      <c r="AI22" s="49">
        <v>0</v>
      </c>
      <c r="AJ22" s="49">
        <v>0</v>
      </c>
      <c r="AK22" s="208"/>
      <c r="AL22" s="49">
        <v>0</v>
      </c>
      <c r="AM22" s="49">
        <v>0</v>
      </c>
      <c r="AN22" s="49">
        <v>0</v>
      </c>
      <c r="AO22" s="49">
        <v>0</v>
      </c>
      <c r="AP22" s="49">
        <v>0</v>
      </c>
      <c r="AQ22" s="208"/>
      <c r="AR22" s="49">
        <v>0</v>
      </c>
      <c r="AS22" s="49">
        <v>0</v>
      </c>
      <c r="AT22" s="49">
        <v>0</v>
      </c>
      <c r="AU22" s="49">
        <v>0</v>
      </c>
      <c r="AV22" s="49">
        <v>0</v>
      </c>
      <c r="AW22" s="208"/>
      <c r="AX22" s="49">
        <v>0</v>
      </c>
      <c r="AY22" s="49">
        <v>0</v>
      </c>
      <c r="AZ22" s="49">
        <v>0</v>
      </c>
      <c r="BA22" s="49">
        <v>0</v>
      </c>
      <c r="BB22" s="49">
        <v>0</v>
      </c>
      <c r="BC22" s="208"/>
      <c r="BD22" s="49">
        <v>0</v>
      </c>
      <c r="BE22" s="49">
        <v>0</v>
      </c>
      <c r="BF22" s="49">
        <v>0</v>
      </c>
      <c r="BG22" s="49">
        <v>0</v>
      </c>
      <c r="BH22" s="49">
        <v>0</v>
      </c>
      <c r="BI22" s="208"/>
      <c r="BJ22" s="49">
        <v>0</v>
      </c>
      <c r="BK22" s="49">
        <v>0</v>
      </c>
      <c r="BL22" s="49">
        <v>0</v>
      </c>
      <c r="BM22" s="49">
        <v>0</v>
      </c>
      <c r="BN22" s="49">
        <v>0</v>
      </c>
      <c r="BO22" s="208"/>
      <c r="BP22" s="49">
        <v>0</v>
      </c>
      <c r="BQ22" s="49">
        <v>0</v>
      </c>
      <c r="BR22" s="49">
        <v>0</v>
      </c>
      <c r="BS22" s="49">
        <v>0</v>
      </c>
      <c r="BT22" s="49">
        <v>0</v>
      </c>
      <c r="BU22" s="208"/>
      <c r="BV22" s="64"/>
      <c r="BW22" s="64"/>
      <c r="BX22" s="64"/>
      <c r="BY22" s="64"/>
      <c r="BZ22" s="64"/>
      <c r="CA22" s="208"/>
      <c r="CB22" s="64"/>
      <c r="CC22" s="64"/>
      <c r="CD22" s="64"/>
      <c r="CE22" s="64"/>
      <c r="CF22" s="64"/>
      <c r="CG22" s="208"/>
      <c r="CH22" s="64"/>
      <c r="CI22" s="64"/>
      <c r="CJ22" s="64"/>
      <c r="CK22" s="64"/>
      <c r="CL22" s="64"/>
      <c r="CM22" s="208"/>
      <c r="CN22" s="64"/>
      <c r="CO22" s="64"/>
      <c r="CP22" s="64"/>
      <c r="CQ22" s="64"/>
      <c r="CR22" s="64"/>
      <c r="CS22" s="208"/>
      <c r="CT22" s="64"/>
      <c r="CU22" s="64"/>
      <c r="CV22" s="64"/>
      <c r="CW22" s="64"/>
      <c r="CX22" s="64"/>
      <c r="CY22" s="208"/>
      <c r="CZ22" s="64"/>
      <c r="DA22" s="64"/>
      <c r="DB22" s="64"/>
      <c r="DC22" s="64"/>
      <c r="DD22" s="64"/>
      <c r="DE22" s="208"/>
      <c r="DF22" s="230">
        <v>0</v>
      </c>
      <c r="DG22" s="230">
        <v>0</v>
      </c>
      <c r="DH22" s="230">
        <v>0</v>
      </c>
      <c r="DI22" s="230">
        <v>0</v>
      </c>
      <c r="DJ22" s="230">
        <v>0</v>
      </c>
      <c r="DK22" s="208"/>
      <c r="DL22" s="64">
        <v>0</v>
      </c>
      <c r="DM22" s="64">
        <v>0</v>
      </c>
      <c r="DN22" s="64">
        <v>0</v>
      </c>
      <c r="DO22" s="64">
        <v>0</v>
      </c>
      <c r="DP22" s="64">
        <v>0</v>
      </c>
      <c r="DQ22" s="208"/>
      <c r="DR22" s="64">
        <v>0</v>
      </c>
      <c r="DS22" s="64">
        <v>0</v>
      </c>
      <c r="DT22" s="64">
        <v>0</v>
      </c>
      <c r="DU22" s="64">
        <v>0</v>
      </c>
      <c r="DV22" s="64">
        <v>0</v>
      </c>
      <c r="DW22" s="208"/>
      <c r="DX22" s="64">
        <v>0</v>
      </c>
      <c r="DY22" s="64">
        <v>0</v>
      </c>
      <c r="DZ22" s="64">
        <v>0</v>
      </c>
      <c r="EA22" s="64">
        <v>0</v>
      </c>
      <c r="EB22" s="64">
        <v>0</v>
      </c>
      <c r="EC22" s="208"/>
      <c r="ED22" s="64">
        <v>0</v>
      </c>
      <c r="EE22" s="64">
        <v>0</v>
      </c>
      <c r="EF22" s="64">
        <v>0</v>
      </c>
      <c r="EG22" s="64">
        <v>0</v>
      </c>
      <c r="EH22" s="64">
        <v>0</v>
      </c>
      <c r="EI22" s="208"/>
      <c r="EJ22" s="64"/>
      <c r="EK22" s="64"/>
      <c r="EL22" s="64"/>
      <c r="EM22" s="64"/>
      <c r="EN22" s="64"/>
      <c r="EO22" s="208"/>
      <c r="EP22" s="64"/>
      <c r="EQ22" s="64"/>
      <c r="ER22" s="64"/>
      <c r="ES22" s="64"/>
      <c r="ET22" s="64"/>
      <c r="EU22" s="208"/>
      <c r="EV22" s="64"/>
      <c r="EW22" s="64"/>
      <c r="EX22" s="64"/>
      <c r="EY22" s="64"/>
      <c r="EZ22" s="64"/>
      <c r="FA22" s="208"/>
      <c r="FB22" s="64"/>
      <c r="FC22" s="64"/>
      <c r="FD22" s="64"/>
      <c r="FE22" s="64"/>
      <c r="FF22" s="64"/>
      <c r="FG22" s="208"/>
      <c r="FH22" s="64"/>
      <c r="FI22" s="64"/>
      <c r="FJ22" s="64"/>
      <c r="FK22" s="64"/>
      <c r="FL22" s="64"/>
      <c r="FM22" s="208"/>
      <c r="FN22" s="64"/>
      <c r="FO22" s="64"/>
      <c r="FP22" s="64"/>
      <c r="FQ22" s="64"/>
      <c r="FR22" s="64"/>
      <c r="FS22" s="208"/>
      <c r="FT22" s="64"/>
      <c r="FU22" s="64"/>
      <c r="FV22" s="64"/>
      <c r="FW22" s="64"/>
      <c r="FX22" s="64"/>
      <c r="FY22" s="208"/>
    </row>
    <row r="23" spans="1:181" ht="12.75" customHeight="1" x14ac:dyDescent="0.2">
      <c r="A23" s="52" t="s">
        <v>22</v>
      </c>
      <c r="B23" s="242">
        <f>'Interpolation FR-metal CR'!B24+'Interpolation FR-metal CR'!C24*($E$2^1)+'Interpolation FR-metal CR'!D24*($E$2^2)+'Interpolation FR-metal CR'!E24*($E$2^3)+'Interpolation FR-metal CR'!F24*($E$2^4)</f>
        <v>0</v>
      </c>
      <c r="C23" s="422">
        <v>0</v>
      </c>
      <c r="D23" s="422">
        <v>0</v>
      </c>
      <c r="E23" s="422">
        <v>0</v>
      </c>
      <c r="F23" s="242">
        <f>'Interpolation FR-metal CR'!L24+'Interpolation FR-metal CR'!M24*($E$2^1)+'Interpolation FR-metal CR'!N24*($E$2^2)+'Interpolation FR-metal CR'!O24*($E$2^3)+'Interpolation FR-metal CR'!P24*($E$2^4)</f>
        <v>0</v>
      </c>
      <c r="G23" s="208"/>
      <c r="H23" s="242">
        <f>'Interpolation FR-oxide CR'!B24+'Interpolation FR-oxide CR'!C24*$K$2+'Interpolation FR-oxide CR'!D24*$K$2^2+'Interpolation FR-oxide CR'!E24*$K$2^3+'Interpolation FR-oxide CR'!F24*$K$2^4</f>
        <v>0</v>
      </c>
      <c r="I23" s="422">
        <v>0</v>
      </c>
      <c r="J23" s="422">
        <v>0</v>
      </c>
      <c r="K23" s="422">
        <v>0</v>
      </c>
      <c r="L23" s="242">
        <f>'Interpolation FR-oxide CR'!L24+'Interpolation FR-oxide CR'!M24*$K$2+'Interpolation FR-oxide CR'!N24*$K$2^2+'Interpolation FR-oxide CR'!O24*$K$2^3+'Interpolation FR-oxide CR'!P24*$K$2^4</f>
        <v>0</v>
      </c>
      <c r="M23" s="208"/>
      <c r="N23" s="175">
        <v>0</v>
      </c>
      <c r="O23" s="175">
        <v>0</v>
      </c>
      <c r="P23" s="175">
        <v>0</v>
      </c>
      <c r="Q23" s="175">
        <v>0</v>
      </c>
      <c r="R23" s="175">
        <v>0</v>
      </c>
      <c r="S23" s="208"/>
      <c r="T23" s="175">
        <v>0</v>
      </c>
      <c r="U23" s="175">
        <v>0</v>
      </c>
      <c r="V23" s="175">
        <v>0</v>
      </c>
      <c r="W23" s="175">
        <v>0</v>
      </c>
      <c r="X23" s="175">
        <v>0</v>
      </c>
      <c r="Y23" s="208"/>
      <c r="Z23" s="175">
        <v>0</v>
      </c>
      <c r="AA23" s="175">
        <v>0</v>
      </c>
      <c r="AB23" s="175">
        <v>0</v>
      </c>
      <c r="AC23" s="175">
        <v>0</v>
      </c>
      <c r="AD23" s="175">
        <v>0</v>
      </c>
      <c r="AE23" s="208"/>
      <c r="AF23" s="175">
        <v>0</v>
      </c>
      <c r="AG23" s="175">
        <v>0</v>
      </c>
      <c r="AH23" s="175">
        <v>0</v>
      </c>
      <c r="AI23" s="175">
        <v>0</v>
      </c>
      <c r="AJ23" s="175">
        <v>0</v>
      </c>
      <c r="AK23" s="208"/>
      <c r="AL23" s="175">
        <v>0</v>
      </c>
      <c r="AM23" s="175">
        <v>0</v>
      </c>
      <c r="AN23" s="175">
        <v>0</v>
      </c>
      <c r="AO23" s="175">
        <v>0</v>
      </c>
      <c r="AP23" s="175">
        <v>0</v>
      </c>
      <c r="AQ23" s="208"/>
      <c r="AR23" s="175">
        <v>0</v>
      </c>
      <c r="AS23" s="175">
        <v>0</v>
      </c>
      <c r="AT23" s="175">
        <v>0</v>
      </c>
      <c r="AU23" s="175">
        <v>0</v>
      </c>
      <c r="AV23" s="175">
        <v>0</v>
      </c>
      <c r="AW23" s="208"/>
      <c r="AX23" s="175">
        <v>0</v>
      </c>
      <c r="AY23" s="175">
        <v>0</v>
      </c>
      <c r="AZ23" s="175">
        <v>0</v>
      </c>
      <c r="BA23" s="175">
        <v>0</v>
      </c>
      <c r="BB23" s="175">
        <v>0</v>
      </c>
      <c r="BC23" s="208"/>
      <c r="BD23" s="175">
        <v>0</v>
      </c>
      <c r="BE23" s="175">
        <v>0</v>
      </c>
      <c r="BF23" s="175">
        <v>0</v>
      </c>
      <c r="BG23" s="175">
        <v>0</v>
      </c>
      <c r="BH23" s="175">
        <v>0</v>
      </c>
      <c r="BI23" s="208"/>
      <c r="BJ23" s="175">
        <v>0</v>
      </c>
      <c r="BK23" s="175">
        <v>0</v>
      </c>
      <c r="BL23" s="175">
        <v>0</v>
      </c>
      <c r="BM23" s="175">
        <v>0</v>
      </c>
      <c r="BN23" s="175">
        <v>0</v>
      </c>
      <c r="BO23" s="208"/>
      <c r="BP23" s="175">
        <v>0</v>
      </c>
      <c r="BQ23" s="175">
        <v>0</v>
      </c>
      <c r="BR23" s="175">
        <v>0</v>
      </c>
      <c r="BS23" s="175">
        <v>0</v>
      </c>
      <c r="BT23" s="175">
        <v>0</v>
      </c>
      <c r="BU23" s="208"/>
      <c r="BV23" s="185"/>
      <c r="BW23" s="185"/>
      <c r="BX23" s="185"/>
      <c r="BY23" s="185"/>
      <c r="BZ23" s="185"/>
      <c r="CA23" s="208"/>
      <c r="CB23" s="185"/>
      <c r="CC23" s="185"/>
      <c r="CD23" s="185"/>
      <c r="CE23" s="185"/>
      <c r="CF23" s="185"/>
      <c r="CG23" s="208"/>
      <c r="CH23" s="185"/>
      <c r="CI23" s="185"/>
      <c r="CJ23" s="185"/>
      <c r="CK23" s="185"/>
      <c r="CL23" s="185"/>
      <c r="CM23" s="208"/>
      <c r="CN23" s="185"/>
      <c r="CO23" s="185"/>
      <c r="CP23" s="185"/>
      <c r="CQ23" s="185"/>
      <c r="CR23" s="185"/>
      <c r="CS23" s="208"/>
      <c r="CT23" s="185"/>
      <c r="CU23" s="185"/>
      <c r="CV23" s="185"/>
      <c r="CW23" s="185"/>
      <c r="CX23" s="185"/>
      <c r="CY23" s="208"/>
      <c r="CZ23" s="185"/>
      <c r="DA23" s="185"/>
      <c r="DB23" s="185"/>
      <c r="DC23" s="185"/>
      <c r="DD23" s="185"/>
      <c r="DE23" s="208"/>
      <c r="DF23" s="242">
        <v>0</v>
      </c>
      <c r="DG23" s="242">
        <v>0</v>
      </c>
      <c r="DH23" s="242">
        <v>0</v>
      </c>
      <c r="DI23" s="242">
        <v>0</v>
      </c>
      <c r="DJ23" s="242">
        <v>0</v>
      </c>
      <c r="DK23" s="208"/>
      <c r="DL23" s="185">
        <v>0</v>
      </c>
      <c r="DM23" s="185">
        <v>0</v>
      </c>
      <c r="DN23" s="185">
        <v>0</v>
      </c>
      <c r="DO23" s="185">
        <v>0</v>
      </c>
      <c r="DP23" s="185">
        <v>0</v>
      </c>
      <c r="DQ23" s="208"/>
      <c r="DR23" s="185">
        <v>0</v>
      </c>
      <c r="DS23" s="185">
        <v>0</v>
      </c>
      <c r="DT23" s="185">
        <v>0</v>
      </c>
      <c r="DU23" s="185">
        <v>0</v>
      </c>
      <c r="DV23" s="185">
        <v>0</v>
      </c>
      <c r="DW23" s="208"/>
      <c r="DX23" s="185">
        <v>0</v>
      </c>
      <c r="DY23" s="185">
        <v>0</v>
      </c>
      <c r="DZ23" s="185">
        <v>0</v>
      </c>
      <c r="EA23" s="185">
        <v>0</v>
      </c>
      <c r="EB23" s="185">
        <v>0</v>
      </c>
      <c r="EC23" s="208"/>
      <c r="ED23" s="185">
        <v>0</v>
      </c>
      <c r="EE23" s="185">
        <v>0</v>
      </c>
      <c r="EF23" s="185">
        <v>0</v>
      </c>
      <c r="EG23" s="185">
        <v>0</v>
      </c>
      <c r="EH23" s="185">
        <v>0</v>
      </c>
      <c r="EI23" s="208"/>
      <c r="EJ23" s="185"/>
      <c r="EK23" s="185"/>
      <c r="EL23" s="185"/>
      <c r="EM23" s="185"/>
      <c r="EN23" s="185"/>
      <c r="EO23" s="208"/>
      <c r="EP23" s="185"/>
      <c r="EQ23" s="185"/>
      <c r="ER23" s="185"/>
      <c r="ES23" s="185"/>
      <c r="ET23" s="185"/>
      <c r="EU23" s="208"/>
      <c r="EV23" s="185"/>
      <c r="EW23" s="185"/>
      <c r="EX23" s="185"/>
      <c r="EY23" s="185"/>
      <c r="EZ23" s="185"/>
      <c r="FA23" s="208"/>
      <c r="FB23" s="185"/>
      <c r="FC23" s="185"/>
      <c r="FD23" s="185"/>
      <c r="FE23" s="185"/>
      <c r="FF23" s="185"/>
      <c r="FG23" s="208"/>
      <c r="FH23" s="185"/>
      <c r="FI23" s="185"/>
      <c r="FJ23" s="185"/>
      <c r="FK23" s="185"/>
      <c r="FL23" s="185"/>
      <c r="FM23" s="208"/>
      <c r="FN23" s="185"/>
      <c r="FO23" s="185"/>
      <c r="FP23" s="185"/>
      <c r="FQ23" s="185"/>
      <c r="FR23" s="185"/>
      <c r="FS23" s="208"/>
      <c r="FT23" s="185"/>
      <c r="FU23" s="185"/>
      <c r="FV23" s="185"/>
      <c r="FW23" s="185"/>
      <c r="FX23" s="185"/>
      <c r="FY23" s="208"/>
    </row>
    <row r="24" spans="1:181" ht="12.75" customHeight="1" x14ac:dyDescent="0.2">
      <c r="A24" s="52" t="s">
        <v>23</v>
      </c>
      <c r="B24" s="242">
        <f>'Interpolation FR-metal CR'!B25+'Interpolation FR-metal CR'!C25*($E$2^1)+'Interpolation FR-metal CR'!D25*($E$2^2)+'Interpolation FR-metal CR'!E25*($E$2^3)+'Interpolation FR-metal CR'!F25*($E$2^4)</f>
        <v>0</v>
      </c>
      <c r="C24" s="422">
        <v>0</v>
      </c>
      <c r="D24" s="422">
        <v>0</v>
      </c>
      <c r="E24" s="422">
        <v>0</v>
      </c>
      <c r="F24" s="242">
        <f>'Interpolation FR-metal CR'!L25+'Interpolation FR-metal CR'!M25*($E$2^1)+'Interpolation FR-metal CR'!N25*($E$2^2)+'Interpolation FR-metal CR'!O25*($E$2^3)+'Interpolation FR-metal CR'!P25*($E$2^4)</f>
        <v>0</v>
      </c>
      <c r="G24" s="208"/>
      <c r="H24" s="242">
        <f>'Interpolation FR-oxide CR'!B25+'Interpolation FR-oxide CR'!C25*$K$2+'Interpolation FR-oxide CR'!D25*$K$2^2+'Interpolation FR-oxide CR'!E25*$K$2^3+'Interpolation FR-oxide CR'!F25*$K$2^4</f>
        <v>0</v>
      </c>
      <c r="I24" s="422">
        <v>0</v>
      </c>
      <c r="J24" s="422">
        <v>0</v>
      </c>
      <c r="K24" s="422">
        <v>0</v>
      </c>
      <c r="L24" s="242">
        <f>'Interpolation FR-oxide CR'!L25+'Interpolation FR-oxide CR'!M25*$K$2+'Interpolation FR-oxide CR'!N25*$K$2^2+'Interpolation FR-oxide CR'!O25*$K$2^3+'Interpolation FR-oxide CR'!P25*$K$2^4</f>
        <v>0</v>
      </c>
      <c r="M24" s="208"/>
      <c r="N24" s="175">
        <v>0</v>
      </c>
      <c r="O24" s="175">
        <v>0</v>
      </c>
      <c r="P24" s="175">
        <v>0</v>
      </c>
      <c r="Q24" s="175">
        <v>0</v>
      </c>
      <c r="R24" s="175">
        <v>0</v>
      </c>
      <c r="S24" s="208"/>
      <c r="T24" s="175">
        <v>0</v>
      </c>
      <c r="U24" s="175">
        <v>0</v>
      </c>
      <c r="V24" s="175">
        <v>0</v>
      </c>
      <c r="W24" s="175">
        <v>0</v>
      </c>
      <c r="X24" s="175">
        <v>0</v>
      </c>
      <c r="Y24" s="208"/>
      <c r="Z24" s="175">
        <v>0</v>
      </c>
      <c r="AA24" s="175">
        <v>0</v>
      </c>
      <c r="AB24" s="175">
        <v>0</v>
      </c>
      <c r="AC24" s="175">
        <v>0</v>
      </c>
      <c r="AD24" s="175">
        <v>0</v>
      </c>
      <c r="AE24" s="208"/>
      <c r="AF24" s="175">
        <v>0</v>
      </c>
      <c r="AG24" s="175">
        <v>0</v>
      </c>
      <c r="AH24" s="175">
        <v>0</v>
      </c>
      <c r="AI24" s="175">
        <v>0</v>
      </c>
      <c r="AJ24" s="175">
        <v>0</v>
      </c>
      <c r="AK24" s="208"/>
      <c r="AL24" s="175">
        <v>0</v>
      </c>
      <c r="AM24" s="175">
        <v>0</v>
      </c>
      <c r="AN24" s="175">
        <v>0</v>
      </c>
      <c r="AO24" s="175">
        <v>0</v>
      </c>
      <c r="AP24" s="175">
        <v>0</v>
      </c>
      <c r="AQ24" s="208"/>
      <c r="AR24" s="175">
        <v>0</v>
      </c>
      <c r="AS24" s="175">
        <v>0</v>
      </c>
      <c r="AT24" s="175">
        <v>0</v>
      </c>
      <c r="AU24" s="175">
        <v>0</v>
      </c>
      <c r="AV24" s="175">
        <v>0</v>
      </c>
      <c r="AW24" s="208"/>
      <c r="AX24" s="175">
        <v>0</v>
      </c>
      <c r="AY24" s="175">
        <v>0</v>
      </c>
      <c r="AZ24" s="175">
        <v>0</v>
      </c>
      <c r="BA24" s="175">
        <v>0</v>
      </c>
      <c r="BB24" s="175">
        <v>0</v>
      </c>
      <c r="BC24" s="208"/>
      <c r="BD24" s="175">
        <v>0</v>
      </c>
      <c r="BE24" s="175">
        <v>0</v>
      </c>
      <c r="BF24" s="175">
        <v>0</v>
      </c>
      <c r="BG24" s="175">
        <v>0</v>
      </c>
      <c r="BH24" s="175">
        <v>0</v>
      </c>
      <c r="BI24" s="208"/>
      <c r="BJ24" s="175">
        <v>0</v>
      </c>
      <c r="BK24" s="175">
        <v>0</v>
      </c>
      <c r="BL24" s="175">
        <v>0</v>
      </c>
      <c r="BM24" s="175">
        <v>0</v>
      </c>
      <c r="BN24" s="175">
        <v>0</v>
      </c>
      <c r="BO24" s="208"/>
      <c r="BP24" s="175">
        <v>0</v>
      </c>
      <c r="BQ24" s="175">
        <v>0</v>
      </c>
      <c r="BR24" s="175">
        <v>0</v>
      </c>
      <c r="BS24" s="175">
        <v>0</v>
      </c>
      <c r="BT24" s="175">
        <v>0</v>
      </c>
      <c r="BU24" s="208"/>
      <c r="BV24" s="185"/>
      <c r="BW24" s="185"/>
      <c r="BX24" s="185"/>
      <c r="BY24" s="185"/>
      <c r="BZ24" s="185"/>
      <c r="CA24" s="208"/>
      <c r="CB24" s="185"/>
      <c r="CC24" s="185"/>
      <c r="CD24" s="185"/>
      <c r="CE24" s="185"/>
      <c r="CF24" s="185"/>
      <c r="CG24" s="208"/>
      <c r="CH24" s="185"/>
      <c r="CI24" s="185"/>
      <c r="CJ24" s="185"/>
      <c r="CK24" s="185"/>
      <c r="CL24" s="185"/>
      <c r="CM24" s="208"/>
      <c r="CN24" s="185"/>
      <c r="CO24" s="185"/>
      <c r="CP24" s="185"/>
      <c r="CQ24" s="185"/>
      <c r="CR24" s="185"/>
      <c r="CS24" s="208"/>
      <c r="CT24" s="185"/>
      <c r="CU24" s="185"/>
      <c r="CV24" s="185"/>
      <c r="CW24" s="185"/>
      <c r="CX24" s="185"/>
      <c r="CY24" s="208"/>
      <c r="CZ24" s="185"/>
      <c r="DA24" s="185"/>
      <c r="DB24" s="185"/>
      <c r="DC24" s="185"/>
      <c r="DD24" s="185"/>
      <c r="DE24" s="208"/>
      <c r="DF24" s="242">
        <v>0</v>
      </c>
      <c r="DG24" s="242">
        <v>0</v>
      </c>
      <c r="DH24" s="242">
        <v>0</v>
      </c>
      <c r="DI24" s="242">
        <v>0</v>
      </c>
      <c r="DJ24" s="242">
        <v>0</v>
      </c>
      <c r="DK24" s="208"/>
      <c r="DL24" s="185">
        <v>0</v>
      </c>
      <c r="DM24" s="185">
        <v>0</v>
      </c>
      <c r="DN24" s="185">
        <v>0</v>
      </c>
      <c r="DO24" s="185">
        <v>0</v>
      </c>
      <c r="DP24" s="185">
        <v>0</v>
      </c>
      <c r="DQ24" s="208"/>
      <c r="DR24" s="185">
        <v>0</v>
      </c>
      <c r="DS24" s="185">
        <v>0</v>
      </c>
      <c r="DT24" s="185">
        <v>0</v>
      </c>
      <c r="DU24" s="185">
        <v>0</v>
      </c>
      <c r="DV24" s="185">
        <v>0</v>
      </c>
      <c r="DW24" s="208"/>
      <c r="DX24" s="185">
        <v>0</v>
      </c>
      <c r="DY24" s="185">
        <v>0</v>
      </c>
      <c r="DZ24" s="185">
        <v>0</v>
      </c>
      <c r="EA24" s="185">
        <v>0</v>
      </c>
      <c r="EB24" s="185">
        <v>0</v>
      </c>
      <c r="EC24" s="208"/>
      <c r="ED24" s="185">
        <v>0</v>
      </c>
      <c r="EE24" s="185">
        <v>0</v>
      </c>
      <c r="EF24" s="185">
        <v>0</v>
      </c>
      <c r="EG24" s="185">
        <v>0</v>
      </c>
      <c r="EH24" s="185">
        <v>0</v>
      </c>
      <c r="EI24" s="208"/>
      <c r="EJ24" s="185"/>
      <c r="EK24" s="185"/>
      <c r="EL24" s="185"/>
      <c r="EM24" s="185"/>
      <c r="EN24" s="185"/>
      <c r="EO24" s="208"/>
      <c r="EP24" s="185"/>
      <c r="EQ24" s="185"/>
      <c r="ER24" s="185"/>
      <c r="ES24" s="185"/>
      <c r="ET24" s="185"/>
      <c r="EU24" s="208"/>
      <c r="EV24" s="185"/>
      <c r="EW24" s="185"/>
      <c r="EX24" s="185"/>
      <c r="EY24" s="185"/>
      <c r="EZ24" s="185"/>
      <c r="FA24" s="208"/>
      <c r="FB24" s="185"/>
      <c r="FC24" s="185"/>
      <c r="FD24" s="185"/>
      <c r="FE24" s="185"/>
      <c r="FF24" s="185"/>
      <c r="FG24" s="208"/>
      <c r="FH24" s="185"/>
      <c r="FI24" s="185"/>
      <c r="FJ24" s="185"/>
      <c r="FK24" s="185"/>
      <c r="FL24" s="185"/>
      <c r="FM24" s="208"/>
      <c r="FN24" s="185"/>
      <c r="FO24" s="185"/>
      <c r="FP24" s="185"/>
      <c r="FQ24" s="185"/>
      <c r="FR24" s="185"/>
      <c r="FS24" s="208"/>
      <c r="FT24" s="185"/>
      <c r="FU24" s="185"/>
      <c r="FV24" s="185"/>
      <c r="FW24" s="185"/>
      <c r="FX24" s="185"/>
      <c r="FY24" s="208"/>
    </row>
    <row r="25" spans="1:181" ht="12.75" customHeight="1" x14ac:dyDescent="0.2">
      <c r="A25" s="53" t="s">
        <v>24</v>
      </c>
      <c r="B25" s="237">
        <f>'Interpolation FR-metal CR'!B26+'Interpolation FR-metal CR'!C26*($E$2^1)+'Interpolation FR-metal CR'!D26*($E$2^2)+'Interpolation FR-metal CR'!E26*($E$2^3)+'Interpolation FR-metal CR'!F26*($E$2^4)</f>
        <v>0</v>
      </c>
      <c r="C25" s="299">
        <v>0</v>
      </c>
      <c r="D25" s="299">
        <v>0</v>
      </c>
      <c r="E25" s="299">
        <v>0</v>
      </c>
      <c r="F25" s="237">
        <f>'Interpolation FR-metal CR'!L26+'Interpolation FR-metal CR'!M26*($E$2^1)+'Interpolation FR-metal CR'!N26*($E$2^2)+'Interpolation FR-metal CR'!O26*($E$2^3)+'Interpolation FR-metal CR'!P26*($E$2^4)</f>
        <v>0</v>
      </c>
      <c r="G25" s="208"/>
      <c r="H25" s="237">
        <f>'Interpolation FR-oxide CR'!B26+'Interpolation FR-oxide CR'!C26*$K$2+'Interpolation FR-oxide CR'!D26*$K$2^2+'Interpolation FR-oxide CR'!E26*$K$2^3+'Interpolation FR-oxide CR'!F26*$K$2^4</f>
        <v>0</v>
      </c>
      <c r="I25" s="299">
        <v>0</v>
      </c>
      <c r="J25" s="299">
        <v>0</v>
      </c>
      <c r="K25" s="299">
        <v>0</v>
      </c>
      <c r="L25" s="237">
        <f>'Interpolation FR-oxide CR'!L26+'Interpolation FR-oxide CR'!M26*$K$2+'Interpolation FR-oxide CR'!N26*$K$2^2+'Interpolation FR-oxide CR'!O26*$K$2^3+'Interpolation FR-oxide CR'!P26*$K$2^4</f>
        <v>0</v>
      </c>
      <c r="M25" s="208"/>
      <c r="N25" s="49">
        <v>0</v>
      </c>
      <c r="O25" s="49">
        <v>0</v>
      </c>
      <c r="P25" s="49">
        <v>0</v>
      </c>
      <c r="Q25" s="49">
        <v>0</v>
      </c>
      <c r="R25" s="49">
        <v>0</v>
      </c>
      <c r="S25" s="208"/>
      <c r="T25" s="49">
        <v>0</v>
      </c>
      <c r="U25" s="49">
        <v>0</v>
      </c>
      <c r="V25" s="49">
        <v>0</v>
      </c>
      <c r="W25" s="49">
        <v>0</v>
      </c>
      <c r="X25" s="49">
        <v>0</v>
      </c>
      <c r="Y25" s="208"/>
      <c r="Z25" s="49">
        <v>0</v>
      </c>
      <c r="AA25" s="49">
        <v>0</v>
      </c>
      <c r="AB25" s="49">
        <v>0</v>
      </c>
      <c r="AC25" s="49">
        <v>0</v>
      </c>
      <c r="AD25" s="49">
        <v>0</v>
      </c>
      <c r="AE25" s="208"/>
      <c r="AF25" s="49">
        <v>0</v>
      </c>
      <c r="AG25" s="49">
        <v>0</v>
      </c>
      <c r="AH25" s="49">
        <v>0</v>
      </c>
      <c r="AI25" s="49">
        <v>0</v>
      </c>
      <c r="AJ25" s="49">
        <v>0</v>
      </c>
      <c r="AK25" s="208"/>
      <c r="AL25" s="49">
        <v>0</v>
      </c>
      <c r="AM25" s="49">
        <v>0</v>
      </c>
      <c r="AN25" s="49">
        <v>0</v>
      </c>
      <c r="AO25" s="49">
        <v>0</v>
      </c>
      <c r="AP25" s="49">
        <v>0</v>
      </c>
      <c r="AQ25" s="208"/>
      <c r="AR25" s="49">
        <v>0</v>
      </c>
      <c r="AS25" s="49">
        <v>0</v>
      </c>
      <c r="AT25" s="49">
        <v>0</v>
      </c>
      <c r="AU25" s="49">
        <v>0</v>
      </c>
      <c r="AV25" s="49">
        <v>0</v>
      </c>
      <c r="AW25" s="208"/>
      <c r="AX25" s="49">
        <v>0</v>
      </c>
      <c r="AY25" s="49">
        <v>0</v>
      </c>
      <c r="AZ25" s="49">
        <v>0</v>
      </c>
      <c r="BA25" s="49">
        <v>0</v>
      </c>
      <c r="BB25" s="49">
        <v>0</v>
      </c>
      <c r="BC25" s="208"/>
      <c r="BD25" s="49">
        <v>0</v>
      </c>
      <c r="BE25" s="49">
        <v>0</v>
      </c>
      <c r="BF25" s="49">
        <v>0</v>
      </c>
      <c r="BG25" s="49">
        <v>0</v>
      </c>
      <c r="BH25" s="49">
        <v>0</v>
      </c>
      <c r="BI25" s="208"/>
      <c r="BJ25" s="49">
        <v>0</v>
      </c>
      <c r="BK25" s="49">
        <v>0</v>
      </c>
      <c r="BL25" s="49">
        <v>0</v>
      </c>
      <c r="BM25" s="49">
        <v>0</v>
      </c>
      <c r="BN25" s="49">
        <v>0</v>
      </c>
      <c r="BO25" s="208"/>
      <c r="BP25" s="49">
        <v>0</v>
      </c>
      <c r="BQ25" s="49">
        <v>0</v>
      </c>
      <c r="BR25" s="49">
        <v>0</v>
      </c>
      <c r="BS25" s="49">
        <v>0</v>
      </c>
      <c r="BT25" s="49">
        <v>0</v>
      </c>
      <c r="BU25" s="208"/>
      <c r="BV25" s="64"/>
      <c r="BW25" s="64"/>
      <c r="BX25" s="64"/>
      <c r="BY25" s="64"/>
      <c r="BZ25" s="64"/>
      <c r="CA25" s="208"/>
      <c r="CB25" s="64"/>
      <c r="CC25" s="64"/>
      <c r="CD25" s="64"/>
      <c r="CE25" s="64"/>
      <c r="CF25" s="64"/>
      <c r="CG25" s="208"/>
      <c r="CH25" s="64"/>
      <c r="CI25" s="64"/>
      <c r="CJ25" s="64"/>
      <c r="CK25" s="64"/>
      <c r="CL25" s="64"/>
      <c r="CM25" s="208"/>
      <c r="CN25" s="64"/>
      <c r="CO25" s="64"/>
      <c r="CP25" s="64"/>
      <c r="CQ25" s="64"/>
      <c r="CR25" s="64"/>
      <c r="CS25" s="208"/>
      <c r="CT25" s="64"/>
      <c r="CU25" s="64"/>
      <c r="CV25" s="64"/>
      <c r="CW25" s="64"/>
      <c r="CX25" s="64"/>
      <c r="CY25" s="208"/>
      <c r="CZ25" s="64"/>
      <c r="DA25" s="64"/>
      <c r="DB25" s="64"/>
      <c r="DC25" s="64"/>
      <c r="DD25" s="64"/>
      <c r="DE25" s="208"/>
      <c r="DF25" s="230">
        <v>0</v>
      </c>
      <c r="DG25" s="230">
        <v>0</v>
      </c>
      <c r="DH25" s="230">
        <v>0</v>
      </c>
      <c r="DI25" s="230">
        <v>0</v>
      </c>
      <c r="DJ25" s="230">
        <v>0</v>
      </c>
      <c r="DK25" s="208"/>
      <c r="DL25" s="64">
        <v>0</v>
      </c>
      <c r="DM25" s="64">
        <v>0</v>
      </c>
      <c r="DN25" s="64">
        <v>0</v>
      </c>
      <c r="DO25" s="64">
        <v>0</v>
      </c>
      <c r="DP25" s="64">
        <v>0</v>
      </c>
      <c r="DQ25" s="208"/>
      <c r="DR25" s="64">
        <v>0</v>
      </c>
      <c r="DS25" s="64">
        <v>0</v>
      </c>
      <c r="DT25" s="64">
        <v>0</v>
      </c>
      <c r="DU25" s="64">
        <v>0</v>
      </c>
      <c r="DV25" s="64">
        <v>0</v>
      </c>
      <c r="DW25" s="208"/>
      <c r="DX25" s="64">
        <v>0</v>
      </c>
      <c r="DY25" s="64">
        <v>0</v>
      </c>
      <c r="DZ25" s="64">
        <v>0</v>
      </c>
      <c r="EA25" s="64">
        <v>0</v>
      </c>
      <c r="EB25" s="64">
        <v>0</v>
      </c>
      <c r="EC25" s="208"/>
      <c r="ED25" s="64">
        <v>0</v>
      </c>
      <c r="EE25" s="64">
        <v>0</v>
      </c>
      <c r="EF25" s="64">
        <v>0</v>
      </c>
      <c r="EG25" s="64">
        <v>0</v>
      </c>
      <c r="EH25" s="64">
        <v>0</v>
      </c>
      <c r="EI25" s="208"/>
      <c r="EJ25" s="64"/>
      <c r="EK25" s="64"/>
      <c r="EL25" s="64"/>
      <c r="EM25" s="64"/>
      <c r="EN25" s="64"/>
      <c r="EO25" s="208"/>
      <c r="EP25" s="64"/>
      <c r="EQ25" s="64"/>
      <c r="ER25" s="64"/>
      <c r="ES25" s="64"/>
      <c r="ET25" s="64"/>
      <c r="EU25" s="208"/>
      <c r="EV25" s="64"/>
      <c r="EW25" s="64"/>
      <c r="EX25" s="64"/>
      <c r="EY25" s="64"/>
      <c r="EZ25" s="64"/>
      <c r="FA25" s="208"/>
      <c r="FB25" s="64"/>
      <c r="FC25" s="64"/>
      <c r="FD25" s="64"/>
      <c r="FE25" s="64"/>
      <c r="FF25" s="64"/>
      <c r="FG25" s="208"/>
      <c r="FH25" s="64"/>
      <c r="FI25" s="64"/>
      <c r="FJ25" s="64"/>
      <c r="FK25" s="64"/>
      <c r="FL25" s="64"/>
      <c r="FM25" s="208"/>
      <c r="FN25" s="64"/>
      <c r="FO25" s="64"/>
      <c r="FP25" s="64"/>
      <c r="FQ25" s="64"/>
      <c r="FR25" s="64"/>
      <c r="FS25" s="208"/>
      <c r="FT25" s="64"/>
      <c r="FU25" s="64"/>
      <c r="FV25" s="64"/>
      <c r="FW25" s="64"/>
      <c r="FX25" s="64"/>
      <c r="FY25" s="208"/>
    </row>
    <row r="26" spans="1:181" ht="12.75" customHeight="1" x14ac:dyDescent="0.2">
      <c r="A26" s="53" t="s">
        <v>25</v>
      </c>
      <c r="B26" s="237">
        <f>'Interpolation FR-metal CR'!B27+'Interpolation FR-metal CR'!C27*($E$2^1)+'Interpolation FR-metal CR'!D27*($E$2^2)+'Interpolation FR-metal CR'!E27*($E$2^3)+'Interpolation FR-metal CR'!F27*($E$2^4)</f>
        <v>0</v>
      </c>
      <c r="C26" s="299">
        <v>0</v>
      </c>
      <c r="D26" s="299">
        <v>0</v>
      </c>
      <c r="E26" s="299">
        <v>0</v>
      </c>
      <c r="F26" s="237">
        <f>'Interpolation FR-metal CR'!L27+'Interpolation FR-metal CR'!M27*($E$2^1)+'Interpolation FR-metal CR'!N27*($E$2^2)+'Interpolation FR-metal CR'!O27*($E$2^3)+'Interpolation FR-metal CR'!P27*($E$2^4)</f>
        <v>0</v>
      </c>
      <c r="G26" s="208"/>
      <c r="H26" s="237">
        <f>'Interpolation FR-oxide CR'!B27+'Interpolation FR-oxide CR'!C27*$K$2+'Interpolation FR-oxide CR'!D27*$K$2^2+'Interpolation FR-oxide CR'!E27*$K$2^3+'Interpolation FR-oxide CR'!F27*$K$2^4</f>
        <v>0</v>
      </c>
      <c r="I26" s="299">
        <v>0</v>
      </c>
      <c r="J26" s="299">
        <v>0</v>
      </c>
      <c r="K26" s="299">
        <v>0</v>
      </c>
      <c r="L26" s="237">
        <f>'Interpolation FR-oxide CR'!L27+'Interpolation FR-oxide CR'!M27*$K$2+'Interpolation FR-oxide CR'!N27*$K$2^2+'Interpolation FR-oxide CR'!O27*$K$2^3+'Interpolation FR-oxide CR'!P27*$K$2^4</f>
        <v>0</v>
      </c>
      <c r="M26" s="208"/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208"/>
      <c r="T26" s="49">
        <v>0</v>
      </c>
      <c r="U26" s="49">
        <v>0</v>
      </c>
      <c r="V26" s="49">
        <v>0</v>
      </c>
      <c r="W26" s="49">
        <v>0</v>
      </c>
      <c r="X26" s="49">
        <v>0</v>
      </c>
      <c r="Y26" s="208"/>
      <c r="Z26" s="49">
        <v>0</v>
      </c>
      <c r="AA26" s="49">
        <v>0</v>
      </c>
      <c r="AB26" s="49">
        <v>0</v>
      </c>
      <c r="AC26" s="49">
        <v>0</v>
      </c>
      <c r="AD26" s="49">
        <v>0</v>
      </c>
      <c r="AE26" s="208"/>
      <c r="AF26" s="49">
        <v>0</v>
      </c>
      <c r="AG26" s="49">
        <v>0</v>
      </c>
      <c r="AH26" s="49">
        <v>0</v>
      </c>
      <c r="AI26" s="49">
        <v>0</v>
      </c>
      <c r="AJ26" s="49">
        <v>0</v>
      </c>
      <c r="AK26" s="208"/>
      <c r="AL26" s="49">
        <v>0</v>
      </c>
      <c r="AM26" s="49">
        <v>0</v>
      </c>
      <c r="AN26" s="49">
        <v>0</v>
      </c>
      <c r="AO26" s="49">
        <v>0</v>
      </c>
      <c r="AP26" s="49">
        <v>0</v>
      </c>
      <c r="AQ26" s="208"/>
      <c r="AR26" s="49">
        <v>0</v>
      </c>
      <c r="AS26" s="49">
        <v>0</v>
      </c>
      <c r="AT26" s="49">
        <v>0</v>
      </c>
      <c r="AU26" s="49">
        <v>0</v>
      </c>
      <c r="AV26" s="49">
        <v>0</v>
      </c>
      <c r="AW26" s="208"/>
      <c r="AX26" s="49">
        <v>0</v>
      </c>
      <c r="AY26" s="49">
        <v>0</v>
      </c>
      <c r="AZ26" s="49">
        <v>0</v>
      </c>
      <c r="BA26" s="49">
        <v>0</v>
      </c>
      <c r="BB26" s="49">
        <v>0</v>
      </c>
      <c r="BC26" s="208"/>
      <c r="BD26" s="49">
        <v>0</v>
      </c>
      <c r="BE26" s="49">
        <v>0</v>
      </c>
      <c r="BF26" s="49">
        <v>0</v>
      </c>
      <c r="BG26" s="49">
        <v>0</v>
      </c>
      <c r="BH26" s="49">
        <v>0</v>
      </c>
      <c r="BI26" s="208"/>
      <c r="BJ26" s="49">
        <v>0</v>
      </c>
      <c r="BK26" s="49">
        <v>0</v>
      </c>
      <c r="BL26" s="49">
        <v>0</v>
      </c>
      <c r="BM26" s="49">
        <v>0</v>
      </c>
      <c r="BN26" s="49">
        <v>3</v>
      </c>
      <c r="BO26" s="208"/>
      <c r="BP26" s="49">
        <v>0</v>
      </c>
      <c r="BQ26" s="49">
        <v>0</v>
      </c>
      <c r="BR26" s="49">
        <v>0</v>
      </c>
      <c r="BS26" s="49">
        <v>0</v>
      </c>
      <c r="BT26" s="49">
        <v>0</v>
      </c>
      <c r="BU26" s="208"/>
      <c r="BV26" s="64"/>
      <c r="BW26" s="64"/>
      <c r="BX26" s="64"/>
      <c r="BY26" s="64"/>
      <c r="BZ26" s="64"/>
      <c r="CA26" s="208"/>
      <c r="CB26" s="64"/>
      <c r="CC26" s="64"/>
      <c r="CD26" s="64"/>
      <c r="CE26" s="64"/>
      <c r="CF26" s="64"/>
      <c r="CG26" s="208"/>
      <c r="CH26" s="64"/>
      <c r="CI26" s="64"/>
      <c r="CJ26" s="64"/>
      <c r="CK26" s="64"/>
      <c r="CL26" s="64"/>
      <c r="CM26" s="208"/>
      <c r="CN26" s="64"/>
      <c r="CO26" s="64"/>
      <c r="CP26" s="64"/>
      <c r="CQ26" s="64"/>
      <c r="CR26" s="64"/>
      <c r="CS26" s="208"/>
      <c r="CT26" s="64"/>
      <c r="CU26" s="64"/>
      <c r="CV26" s="64"/>
      <c r="CW26" s="64"/>
      <c r="CX26" s="64"/>
      <c r="CY26" s="208"/>
      <c r="CZ26" s="64"/>
      <c r="DA26" s="64"/>
      <c r="DB26" s="64"/>
      <c r="DC26" s="64"/>
      <c r="DD26" s="64"/>
      <c r="DE26" s="208"/>
      <c r="DF26" s="230">
        <v>0</v>
      </c>
      <c r="DG26" s="230">
        <v>0</v>
      </c>
      <c r="DH26" s="230">
        <v>0</v>
      </c>
      <c r="DI26" s="230">
        <v>0</v>
      </c>
      <c r="DJ26" s="230">
        <v>0</v>
      </c>
      <c r="DK26" s="208"/>
      <c r="DL26" s="64">
        <v>0</v>
      </c>
      <c r="DM26" s="64">
        <v>0</v>
      </c>
      <c r="DN26" s="64">
        <v>0</v>
      </c>
      <c r="DO26" s="64">
        <v>0</v>
      </c>
      <c r="DP26" s="64">
        <v>0</v>
      </c>
      <c r="DQ26" s="208"/>
      <c r="DR26" s="64">
        <v>0</v>
      </c>
      <c r="DS26" s="64">
        <v>0</v>
      </c>
      <c r="DT26" s="64">
        <v>0</v>
      </c>
      <c r="DU26" s="64">
        <v>0</v>
      </c>
      <c r="DV26" s="64">
        <v>0</v>
      </c>
      <c r="DW26" s="208"/>
      <c r="DX26" s="64">
        <v>0</v>
      </c>
      <c r="DY26" s="64">
        <v>0</v>
      </c>
      <c r="DZ26" s="64">
        <v>0</v>
      </c>
      <c r="EA26" s="64">
        <v>0</v>
      </c>
      <c r="EB26" s="64">
        <v>0</v>
      </c>
      <c r="EC26" s="208"/>
      <c r="ED26" s="64">
        <v>0</v>
      </c>
      <c r="EE26" s="64">
        <v>0</v>
      </c>
      <c r="EF26" s="64">
        <v>0</v>
      </c>
      <c r="EG26" s="64">
        <v>0</v>
      </c>
      <c r="EH26" s="64">
        <v>0</v>
      </c>
      <c r="EI26" s="208"/>
      <c r="EJ26" s="64"/>
      <c r="EK26" s="64"/>
      <c r="EL26" s="64"/>
      <c r="EM26" s="64"/>
      <c r="EN26" s="64"/>
      <c r="EO26" s="208"/>
      <c r="EP26" s="64"/>
      <c r="EQ26" s="64"/>
      <c r="ER26" s="64"/>
      <c r="ES26" s="64"/>
      <c r="ET26" s="64"/>
      <c r="EU26" s="208"/>
      <c r="EV26" s="64"/>
      <c r="EW26" s="64"/>
      <c r="EX26" s="64"/>
      <c r="EY26" s="64"/>
      <c r="EZ26" s="64"/>
      <c r="FA26" s="208"/>
      <c r="FB26" s="64"/>
      <c r="FC26" s="64"/>
      <c r="FD26" s="64"/>
      <c r="FE26" s="64"/>
      <c r="FF26" s="64"/>
      <c r="FG26" s="208"/>
      <c r="FH26" s="64"/>
      <c r="FI26" s="64"/>
      <c r="FJ26" s="64"/>
      <c r="FK26" s="64"/>
      <c r="FL26" s="64"/>
      <c r="FM26" s="208"/>
      <c r="FN26" s="64"/>
      <c r="FO26" s="64"/>
      <c r="FP26" s="64"/>
      <c r="FQ26" s="64"/>
      <c r="FR26" s="64"/>
      <c r="FS26" s="208"/>
      <c r="FT26" s="64"/>
      <c r="FU26" s="64"/>
      <c r="FV26" s="64"/>
      <c r="FW26" s="64"/>
      <c r="FX26" s="64"/>
      <c r="FY26" s="208"/>
    </row>
    <row r="27" spans="1:181" ht="12.75" customHeight="1" x14ac:dyDescent="0.2">
      <c r="A27" s="53" t="s">
        <v>26</v>
      </c>
      <c r="B27" s="237">
        <f>'Interpolation FR-metal CR'!B28+'Interpolation FR-metal CR'!C28*($E$2^1)+'Interpolation FR-metal CR'!D28*($E$2^2)+'Interpolation FR-metal CR'!E28*($E$2^3)+'Interpolation FR-metal CR'!F28*($E$2^4)</f>
        <v>0</v>
      </c>
      <c r="C27" s="299">
        <v>0</v>
      </c>
      <c r="D27" s="299">
        <v>0</v>
      </c>
      <c r="E27" s="299">
        <v>0</v>
      </c>
      <c r="F27" s="237">
        <f>'Interpolation FR-metal CR'!L28+'Interpolation FR-metal CR'!M28*($E$2^1)+'Interpolation FR-metal CR'!N28*($E$2^2)+'Interpolation FR-metal CR'!O28*($E$2^3)+'Interpolation FR-metal CR'!P28*($E$2^4)</f>
        <v>0</v>
      </c>
      <c r="G27" s="208"/>
      <c r="H27" s="237">
        <f>'Interpolation FR-oxide CR'!B28+'Interpolation FR-oxide CR'!C28*$K$2+'Interpolation FR-oxide CR'!D28*$K$2^2+'Interpolation FR-oxide CR'!E28*$K$2^3+'Interpolation FR-oxide CR'!F28*$K$2^4</f>
        <v>0</v>
      </c>
      <c r="I27" s="299">
        <v>0</v>
      </c>
      <c r="J27" s="299">
        <v>0</v>
      </c>
      <c r="K27" s="299">
        <v>0</v>
      </c>
      <c r="L27" s="237">
        <f>'Interpolation FR-oxide CR'!L28+'Interpolation FR-oxide CR'!M28*$K$2+'Interpolation FR-oxide CR'!N28*$K$2^2+'Interpolation FR-oxide CR'!O28*$K$2^3+'Interpolation FR-oxide CR'!P28*$K$2^4</f>
        <v>0</v>
      </c>
      <c r="M27" s="208"/>
      <c r="N27" s="49">
        <v>0</v>
      </c>
      <c r="O27" s="49">
        <v>0</v>
      </c>
      <c r="P27" s="49">
        <v>0</v>
      </c>
      <c r="Q27" s="49">
        <v>0</v>
      </c>
      <c r="R27" s="49">
        <v>0</v>
      </c>
      <c r="S27" s="208"/>
      <c r="T27" s="49">
        <v>0</v>
      </c>
      <c r="U27" s="49">
        <v>0</v>
      </c>
      <c r="V27" s="49">
        <v>0</v>
      </c>
      <c r="W27" s="49">
        <v>0</v>
      </c>
      <c r="X27" s="49">
        <v>0</v>
      </c>
      <c r="Y27" s="208"/>
      <c r="Z27" s="49">
        <v>0</v>
      </c>
      <c r="AA27" s="49">
        <v>0</v>
      </c>
      <c r="AB27" s="49">
        <v>0</v>
      </c>
      <c r="AC27" s="49">
        <v>0</v>
      </c>
      <c r="AD27" s="49">
        <v>0</v>
      </c>
      <c r="AE27" s="208"/>
      <c r="AF27" s="49">
        <v>0</v>
      </c>
      <c r="AG27" s="49">
        <v>0</v>
      </c>
      <c r="AH27" s="49">
        <v>0</v>
      </c>
      <c r="AI27" s="49">
        <v>0</v>
      </c>
      <c r="AJ27" s="49">
        <v>0</v>
      </c>
      <c r="AK27" s="208"/>
      <c r="AL27" s="49">
        <v>0</v>
      </c>
      <c r="AM27" s="49">
        <v>0</v>
      </c>
      <c r="AN27" s="49">
        <v>0</v>
      </c>
      <c r="AO27" s="49">
        <v>0</v>
      </c>
      <c r="AP27" s="49">
        <v>0</v>
      </c>
      <c r="AQ27" s="208"/>
      <c r="AR27" s="49">
        <v>0</v>
      </c>
      <c r="AS27" s="49">
        <v>0</v>
      </c>
      <c r="AT27" s="49">
        <v>0</v>
      </c>
      <c r="AU27" s="49">
        <v>0</v>
      </c>
      <c r="AV27" s="49">
        <v>0</v>
      </c>
      <c r="AW27" s="208"/>
      <c r="AX27" s="49">
        <v>0</v>
      </c>
      <c r="AY27" s="49">
        <v>0</v>
      </c>
      <c r="AZ27" s="49">
        <v>0</v>
      </c>
      <c r="BA27" s="49">
        <v>0</v>
      </c>
      <c r="BB27" s="49">
        <v>0</v>
      </c>
      <c r="BC27" s="208"/>
      <c r="BD27" s="49">
        <v>0</v>
      </c>
      <c r="BE27" s="49">
        <v>0</v>
      </c>
      <c r="BF27" s="49">
        <v>0</v>
      </c>
      <c r="BG27" s="49">
        <v>0</v>
      </c>
      <c r="BH27" s="49">
        <v>0</v>
      </c>
      <c r="BI27" s="208"/>
      <c r="BJ27" s="49">
        <v>0</v>
      </c>
      <c r="BK27" s="49">
        <v>0</v>
      </c>
      <c r="BL27" s="49">
        <v>0</v>
      </c>
      <c r="BM27" s="49">
        <v>0</v>
      </c>
      <c r="BN27" s="49">
        <v>0</v>
      </c>
      <c r="BO27" s="208"/>
      <c r="BP27" s="49">
        <v>0</v>
      </c>
      <c r="BQ27" s="49">
        <v>0</v>
      </c>
      <c r="BR27" s="49">
        <v>0</v>
      </c>
      <c r="BS27" s="49">
        <v>0</v>
      </c>
      <c r="BT27" s="49">
        <v>0</v>
      </c>
      <c r="BU27" s="208"/>
      <c r="BV27" s="64"/>
      <c r="BW27" s="64"/>
      <c r="BX27" s="64"/>
      <c r="BY27" s="64"/>
      <c r="BZ27" s="64"/>
      <c r="CA27" s="208"/>
      <c r="CB27" s="64"/>
      <c r="CC27" s="64"/>
      <c r="CD27" s="64"/>
      <c r="CE27" s="64"/>
      <c r="CF27" s="64"/>
      <c r="CG27" s="208"/>
      <c r="CH27" s="64"/>
      <c r="CI27" s="64"/>
      <c r="CJ27" s="64"/>
      <c r="CK27" s="64"/>
      <c r="CL27" s="64"/>
      <c r="CM27" s="208"/>
      <c r="CN27" s="64"/>
      <c r="CO27" s="64"/>
      <c r="CP27" s="64"/>
      <c r="CQ27" s="64"/>
      <c r="CR27" s="64"/>
      <c r="CS27" s="208"/>
      <c r="CT27" s="64"/>
      <c r="CU27" s="64"/>
      <c r="CV27" s="64"/>
      <c r="CW27" s="64"/>
      <c r="CX27" s="64"/>
      <c r="CY27" s="208"/>
      <c r="CZ27" s="64"/>
      <c r="DA27" s="64"/>
      <c r="DB27" s="64"/>
      <c r="DC27" s="64"/>
      <c r="DD27" s="64"/>
      <c r="DE27" s="208"/>
      <c r="DF27" s="230">
        <v>0</v>
      </c>
      <c r="DG27" s="230">
        <v>0</v>
      </c>
      <c r="DH27" s="230">
        <v>0</v>
      </c>
      <c r="DI27" s="230">
        <v>0</v>
      </c>
      <c r="DJ27" s="230">
        <v>0</v>
      </c>
      <c r="DK27" s="208"/>
      <c r="DL27" s="64">
        <v>0</v>
      </c>
      <c r="DM27" s="64">
        <v>0</v>
      </c>
      <c r="DN27" s="64">
        <v>0</v>
      </c>
      <c r="DO27" s="64">
        <v>0</v>
      </c>
      <c r="DP27" s="64">
        <v>0</v>
      </c>
      <c r="DQ27" s="208"/>
      <c r="DR27" s="64">
        <v>0</v>
      </c>
      <c r="DS27" s="64">
        <v>0</v>
      </c>
      <c r="DT27" s="64">
        <v>0</v>
      </c>
      <c r="DU27" s="64">
        <v>0</v>
      </c>
      <c r="DV27" s="64">
        <v>0</v>
      </c>
      <c r="DW27" s="208"/>
      <c r="DX27" s="64">
        <v>0</v>
      </c>
      <c r="DY27" s="64">
        <v>0</v>
      </c>
      <c r="DZ27" s="64">
        <v>0</v>
      </c>
      <c r="EA27" s="64">
        <v>0</v>
      </c>
      <c r="EB27" s="64">
        <v>0</v>
      </c>
      <c r="EC27" s="208"/>
      <c r="ED27" s="64">
        <v>0</v>
      </c>
      <c r="EE27" s="64">
        <v>0</v>
      </c>
      <c r="EF27" s="64">
        <v>0</v>
      </c>
      <c r="EG27" s="64">
        <v>0</v>
      </c>
      <c r="EH27" s="64">
        <v>0</v>
      </c>
      <c r="EI27" s="208"/>
      <c r="EJ27" s="64"/>
      <c r="EK27" s="64"/>
      <c r="EL27" s="64"/>
      <c r="EM27" s="64"/>
      <c r="EN27" s="64"/>
      <c r="EO27" s="208"/>
      <c r="EP27" s="64"/>
      <c r="EQ27" s="64"/>
      <c r="ER27" s="64"/>
      <c r="ES27" s="64"/>
      <c r="ET27" s="64"/>
      <c r="EU27" s="208"/>
      <c r="EV27" s="64"/>
      <c r="EW27" s="64"/>
      <c r="EX27" s="64"/>
      <c r="EY27" s="64"/>
      <c r="EZ27" s="64"/>
      <c r="FA27" s="208"/>
      <c r="FB27" s="64"/>
      <c r="FC27" s="64"/>
      <c r="FD27" s="64"/>
      <c r="FE27" s="64"/>
      <c r="FF27" s="64"/>
      <c r="FG27" s="208"/>
      <c r="FH27" s="64"/>
      <c r="FI27" s="64"/>
      <c r="FJ27" s="64"/>
      <c r="FK27" s="64"/>
      <c r="FL27" s="64"/>
      <c r="FM27" s="208"/>
      <c r="FN27" s="64"/>
      <c r="FO27" s="64"/>
      <c r="FP27" s="64"/>
      <c r="FQ27" s="64"/>
      <c r="FR27" s="64"/>
      <c r="FS27" s="208"/>
      <c r="FT27" s="64"/>
      <c r="FU27" s="64"/>
      <c r="FV27" s="64"/>
      <c r="FW27" s="64"/>
      <c r="FX27" s="64"/>
      <c r="FY27" s="208"/>
    </row>
    <row r="28" spans="1:181" ht="12.75" customHeight="1" x14ac:dyDescent="0.2">
      <c r="A28" s="53" t="s">
        <v>27</v>
      </c>
      <c r="B28" s="237">
        <f>'Interpolation FR-metal CR'!B29+'Interpolation FR-metal CR'!C29*($E$2^1)+'Interpolation FR-metal CR'!D29*($E$2^2)+'Interpolation FR-metal CR'!E29*($E$2^3)+'Interpolation FR-metal CR'!F29*($E$2^4)</f>
        <v>0</v>
      </c>
      <c r="C28" s="299">
        <v>0</v>
      </c>
      <c r="D28" s="299">
        <v>0</v>
      </c>
      <c r="E28" s="299">
        <v>0</v>
      </c>
      <c r="F28" s="237">
        <f>'Interpolation FR-metal CR'!L29+'Interpolation FR-metal CR'!M29*($E$2^1)+'Interpolation FR-metal CR'!N29*($E$2^2)+'Interpolation FR-metal CR'!O29*($E$2^3)+'Interpolation FR-metal CR'!P29*($E$2^4)</f>
        <v>0</v>
      </c>
      <c r="G28" s="208"/>
      <c r="H28" s="237">
        <f>'Interpolation FR-oxide CR'!B29+'Interpolation FR-oxide CR'!C29*$K$2+'Interpolation FR-oxide CR'!D29*$K$2^2+'Interpolation FR-oxide CR'!E29*$K$2^3+'Interpolation FR-oxide CR'!F29*$K$2^4</f>
        <v>0</v>
      </c>
      <c r="I28" s="299">
        <v>0</v>
      </c>
      <c r="J28" s="299">
        <v>0</v>
      </c>
      <c r="K28" s="299">
        <v>0</v>
      </c>
      <c r="L28" s="237">
        <f>'Interpolation FR-oxide CR'!L29+'Interpolation FR-oxide CR'!M29*$K$2+'Interpolation FR-oxide CR'!N29*$K$2^2+'Interpolation FR-oxide CR'!O29*$K$2^3+'Interpolation FR-oxide CR'!P29*$K$2^4</f>
        <v>0</v>
      </c>
      <c r="M28" s="208"/>
      <c r="N28" s="49">
        <v>0</v>
      </c>
      <c r="O28" s="49">
        <v>0</v>
      </c>
      <c r="P28" s="49">
        <v>0</v>
      </c>
      <c r="Q28" s="49">
        <v>0</v>
      </c>
      <c r="R28" s="49">
        <v>0</v>
      </c>
      <c r="S28" s="208"/>
      <c r="T28" s="49">
        <v>0</v>
      </c>
      <c r="U28" s="49">
        <v>0</v>
      </c>
      <c r="V28" s="49">
        <v>0</v>
      </c>
      <c r="W28" s="49">
        <v>0</v>
      </c>
      <c r="X28" s="49">
        <v>0</v>
      </c>
      <c r="Y28" s="208"/>
      <c r="Z28" s="49">
        <v>0</v>
      </c>
      <c r="AA28" s="49">
        <v>0</v>
      </c>
      <c r="AB28" s="49">
        <v>0</v>
      </c>
      <c r="AC28" s="49">
        <v>0</v>
      </c>
      <c r="AD28" s="49">
        <v>0</v>
      </c>
      <c r="AE28" s="208"/>
      <c r="AF28" s="49">
        <v>0</v>
      </c>
      <c r="AG28" s="49">
        <v>0</v>
      </c>
      <c r="AH28" s="49">
        <v>0</v>
      </c>
      <c r="AI28" s="49">
        <v>0</v>
      </c>
      <c r="AJ28" s="49">
        <v>0</v>
      </c>
      <c r="AK28" s="208"/>
      <c r="AL28" s="49">
        <v>0</v>
      </c>
      <c r="AM28" s="49">
        <v>0</v>
      </c>
      <c r="AN28" s="49">
        <v>0</v>
      </c>
      <c r="AO28" s="49">
        <v>0</v>
      </c>
      <c r="AP28" s="49">
        <v>0</v>
      </c>
      <c r="AQ28" s="208"/>
      <c r="AR28" s="49">
        <v>0</v>
      </c>
      <c r="AS28" s="49">
        <v>0</v>
      </c>
      <c r="AT28" s="49">
        <v>0</v>
      </c>
      <c r="AU28" s="49">
        <v>0</v>
      </c>
      <c r="AV28" s="49">
        <v>0</v>
      </c>
      <c r="AW28" s="208"/>
      <c r="AX28" s="49">
        <v>0</v>
      </c>
      <c r="AY28" s="49">
        <v>0</v>
      </c>
      <c r="AZ28" s="49">
        <v>0</v>
      </c>
      <c r="BA28" s="49">
        <v>0</v>
      </c>
      <c r="BB28" s="49">
        <v>0</v>
      </c>
      <c r="BC28" s="208"/>
      <c r="BD28" s="49">
        <v>0</v>
      </c>
      <c r="BE28" s="49">
        <v>0</v>
      </c>
      <c r="BF28" s="49">
        <v>0</v>
      </c>
      <c r="BG28" s="49">
        <v>0</v>
      </c>
      <c r="BH28" s="49">
        <v>0</v>
      </c>
      <c r="BI28" s="208"/>
      <c r="BJ28" s="49">
        <v>0</v>
      </c>
      <c r="BK28" s="49">
        <v>0</v>
      </c>
      <c r="BL28" s="49">
        <v>0</v>
      </c>
      <c r="BM28" s="49">
        <v>0</v>
      </c>
      <c r="BN28" s="49">
        <v>0</v>
      </c>
      <c r="BO28" s="208"/>
      <c r="BP28" s="49">
        <v>0</v>
      </c>
      <c r="BQ28" s="49">
        <v>0</v>
      </c>
      <c r="BR28" s="49">
        <v>0</v>
      </c>
      <c r="BS28" s="49">
        <v>0</v>
      </c>
      <c r="BT28" s="49">
        <v>0</v>
      </c>
      <c r="BU28" s="208"/>
      <c r="BV28" s="64"/>
      <c r="BW28" s="64"/>
      <c r="BX28" s="64"/>
      <c r="BY28" s="64"/>
      <c r="BZ28" s="64"/>
      <c r="CA28" s="208"/>
      <c r="CB28" s="64"/>
      <c r="CC28" s="64"/>
      <c r="CD28" s="64"/>
      <c r="CE28" s="64"/>
      <c r="CF28" s="64"/>
      <c r="CG28" s="208"/>
      <c r="CH28" s="64"/>
      <c r="CI28" s="64"/>
      <c r="CJ28" s="64"/>
      <c r="CK28" s="64"/>
      <c r="CL28" s="64"/>
      <c r="CM28" s="208"/>
      <c r="CN28" s="64"/>
      <c r="CO28" s="64"/>
      <c r="CP28" s="64"/>
      <c r="CQ28" s="64"/>
      <c r="CR28" s="64"/>
      <c r="CS28" s="208"/>
      <c r="CT28" s="64"/>
      <c r="CU28" s="64"/>
      <c r="CV28" s="64"/>
      <c r="CW28" s="64"/>
      <c r="CX28" s="64"/>
      <c r="CY28" s="208"/>
      <c r="CZ28" s="64"/>
      <c r="DA28" s="64"/>
      <c r="DB28" s="64"/>
      <c r="DC28" s="64"/>
      <c r="DD28" s="64"/>
      <c r="DE28" s="208"/>
      <c r="DF28" s="230">
        <v>0</v>
      </c>
      <c r="DG28" s="230">
        <v>0</v>
      </c>
      <c r="DH28" s="230">
        <v>0</v>
      </c>
      <c r="DI28" s="230">
        <v>0</v>
      </c>
      <c r="DJ28" s="230">
        <v>0</v>
      </c>
      <c r="DK28" s="208"/>
      <c r="DL28" s="64">
        <v>0</v>
      </c>
      <c r="DM28" s="64">
        <v>0</v>
      </c>
      <c r="DN28" s="64">
        <v>0</v>
      </c>
      <c r="DO28" s="64">
        <v>0</v>
      </c>
      <c r="DP28" s="64">
        <v>0</v>
      </c>
      <c r="DQ28" s="208"/>
      <c r="DR28" s="64">
        <v>0</v>
      </c>
      <c r="DS28" s="64">
        <v>0</v>
      </c>
      <c r="DT28" s="64">
        <v>0</v>
      </c>
      <c r="DU28" s="64">
        <v>0</v>
      </c>
      <c r="DV28" s="64">
        <v>0</v>
      </c>
      <c r="DW28" s="208"/>
      <c r="DX28" s="64">
        <v>0</v>
      </c>
      <c r="DY28" s="64">
        <v>0</v>
      </c>
      <c r="DZ28" s="64">
        <v>0</v>
      </c>
      <c r="EA28" s="64">
        <v>0</v>
      </c>
      <c r="EB28" s="64">
        <v>0</v>
      </c>
      <c r="EC28" s="208"/>
      <c r="ED28" s="64">
        <v>0</v>
      </c>
      <c r="EE28" s="64">
        <v>0</v>
      </c>
      <c r="EF28" s="64">
        <v>0</v>
      </c>
      <c r="EG28" s="64">
        <v>0</v>
      </c>
      <c r="EH28" s="64">
        <v>0</v>
      </c>
      <c r="EI28" s="208"/>
      <c r="EJ28" s="64"/>
      <c r="EK28" s="64"/>
      <c r="EL28" s="64"/>
      <c r="EM28" s="64"/>
      <c r="EN28" s="64"/>
      <c r="EO28" s="208"/>
      <c r="EP28" s="64"/>
      <c r="EQ28" s="64"/>
      <c r="ER28" s="64"/>
      <c r="ES28" s="64"/>
      <c r="ET28" s="64"/>
      <c r="EU28" s="208"/>
      <c r="EV28" s="64"/>
      <c r="EW28" s="64"/>
      <c r="EX28" s="64"/>
      <c r="EY28" s="64"/>
      <c r="EZ28" s="64"/>
      <c r="FA28" s="208"/>
      <c r="FB28" s="64"/>
      <c r="FC28" s="64"/>
      <c r="FD28" s="64"/>
      <c r="FE28" s="64"/>
      <c r="FF28" s="64"/>
      <c r="FG28" s="208"/>
      <c r="FH28" s="64"/>
      <c r="FI28" s="64"/>
      <c r="FJ28" s="64"/>
      <c r="FK28" s="64"/>
      <c r="FL28" s="64"/>
      <c r="FM28" s="208"/>
      <c r="FN28" s="64"/>
      <c r="FO28" s="64"/>
      <c r="FP28" s="64"/>
      <c r="FQ28" s="64"/>
      <c r="FR28" s="64"/>
      <c r="FS28" s="208"/>
      <c r="FT28" s="64"/>
      <c r="FU28" s="64"/>
      <c r="FV28" s="64"/>
      <c r="FW28" s="64"/>
      <c r="FX28" s="64"/>
      <c r="FY28" s="208"/>
    </row>
    <row r="29" spans="1:181" ht="12.75" customHeight="1" x14ac:dyDescent="0.2">
      <c r="A29" s="53" t="s">
        <v>28</v>
      </c>
      <c r="B29" s="237">
        <f>'Interpolation FR-metal CR'!B30+'Interpolation FR-metal CR'!C30*($E$2^1)+'Interpolation FR-metal CR'!D30*($E$2^2)+'Interpolation FR-metal CR'!E30*($E$2^3)+'Interpolation FR-metal CR'!F30*($E$2^4)</f>
        <v>0</v>
      </c>
      <c r="C29" s="299">
        <v>0</v>
      </c>
      <c r="D29" s="299">
        <v>0</v>
      </c>
      <c r="E29" s="299">
        <v>0</v>
      </c>
      <c r="F29" s="237">
        <f>'Interpolation FR-metal CR'!L30+'Interpolation FR-metal CR'!M30*($E$2^1)+'Interpolation FR-metal CR'!N30*($E$2^2)+'Interpolation FR-metal CR'!O30*($E$2^3)+'Interpolation FR-metal CR'!P30*($E$2^4)</f>
        <v>0</v>
      </c>
      <c r="G29" s="208"/>
      <c r="H29" s="237">
        <f>'Interpolation FR-oxide CR'!B30+'Interpolation FR-oxide CR'!C30*$K$2+'Interpolation FR-oxide CR'!D30*$K$2^2+'Interpolation FR-oxide CR'!E30*$K$2^3+'Interpolation FR-oxide CR'!F30*$K$2^4</f>
        <v>0</v>
      </c>
      <c r="I29" s="299">
        <v>0</v>
      </c>
      <c r="J29" s="299">
        <v>0</v>
      </c>
      <c r="K29" s="299">
        <v>0</v>
      </c>
      <c r="L29" s="237">
        <f>'Interpolation FR-oxide CR'!L30+'Interpolation FR-oxide CR'!M30*$K$2+'Interpolation FR-oxide CR'!N30*$K$2^2+'Interpolation FR-oxide CR'!O30*$K$2^3+'Interpolation FR-oxide CR'!P30*$K$2^4</f>
        <v>0</v>
      </c>
      <c r="M29" s="208"/>
      <c r="N29" s="49">
        <v>0</v>
      </c>
      <c r="O29" s="49">
        <v>0</v>
      </c>
      <c r="P29" s="49">
        <v>0</v>
      </c>
      <c r="Q29" s="49">
        <v>0</v>
      </c>
      <c r="R29" s="49">
        <v>0</v>
      </c>
      <c r="S29" s="208"/>
      <c r="T29" s="49">
        <v>0</v>
      </c>
      <c r="U29" s="49">
        <v>0</v>
      </c>
      <c r="V29" s="49">
        <v>0</v>
      </c>
      <c r="W29" s="49">
        <v>0</v>
      </c>
      <c r="X29" s="49">
        <v>0</v>
      </c>
      <c r="Y29" s="208"/>
      <c r="Z29" s="49">
        <v>0</v>
      </c>
      <c r="AA29" s="49">
        <v>0</v>
      </c>
      <c r="AB29" s="49">
        <v>0</v>
      </c>
      <c r="AC29" s="49">
        <v>0</v>
      </c>
      <c r="AD29" s="49">
        <v>0</v>
      </c>
      <c r="AE29" s="208"/>
      <c r="AF29" s="49">
        <v>0</v>
      </c>
      <c r="AG29" s="49">
        <v>0</v>
      </c>
      <c r="AH29" s="49">
        <v>0</v>
      </c>
      <c r="AI29" s="49">
        <v>0</v>
      </c>
      <c r="AJ29" s="49">
        <v>0</v>
      </c>
      <c r="AK29" s="208"/>
      <c r="AL29" s="15">
        <f>SUM(AL31:AL36)</f>
        <v>0.84792011967680903</v>
      </c>
      <c r="AM29" s="49">
        <v>0</v>
      </c>
      <c r="AN29" s="49">
        <v>0</v>
      </c>
      <c r="AO29" s="49">
        <v>0</v>
      </c>
      <c r="AP29" s="49">
        <v>0</v>
      </c>
      <c r="AQ29" s="208"/>
      <c r="AR29" s="15">
        <f>SUM(AR31:AR36)</f>
        <v>0.21152706240344343</v>
      </c>
      <c r="AS29" s="49">
        <v>0</v>
      </c>
      <c r="AT29" s="49">
        <v>0</v>
      </c>
      <c r="AU29" s="49">
        <v>0</v>
      </c>
      <c r="AV29" s="49">
        <v>0</v>
      </c>
      <c r="AW29" s="208"/>
      <c r="AX29" s="15">
        <f>SUM(AX31:AX36)</f>
        <v>0.50346444245740318</v>
      </c>
      <c r="AY29" s="49">
        <v>0</v>
      </c>
      <c r="AZ29" s="49">
        <v>0</v>
      </c>
      <c r="BA29" s="49">
        <v>0</v>
      </c>
      <c r="BB29" s="49">
        <v>0</v>
      </c>
      <c r="BC29" s="208"/>
      <c r="BD29" s="15">
        <f>SUM(BD31:BD36)</f>
        <v>0.668826418323057</v>
      </c>
      <c r="BE29" s="49">
        <v>0</v>
      </c>
      <c r="BF29" s="49">
        <v>0</v>
      </c>
      <c r="BG29" s="49">
        <v>0</v>
      </c>
      <c r="BH29" s="49">
        <v>0</v>
      </c>
      <c r="BI29" s="208"/>
      <c r="BJ29" s="15">
        <f>SUM(BJ31:BJ36)</f>
        <v>0.76449406324615987</v>
      </c>
      <c r="BK29" s="49">
        <v>0</v>
      </c>
      <c r="BL29" s="49">
        <v>0</v>
      </c>
      <c r="BM29" s="49">
        <v>0</v>
      </c>
      <c r="BN29" s="49">
        <v>0</v>
      </c>
      <c r="BO29" s="208"/>
      <c r="BP29" s="15"/>
      <c r="BQ29" s="49">
        <v>0</v>
      </c>
      <c r="BR29" s="49">
        <v>0</v>
      </c>
      <c r="BS29" s="49">
        <v>0</v>
      </c>
      <c r="BT29" s="49">
        <v>0</v>
      </c>
      <c r="BU29" s="208"/>
      <c r="BV29" s="15"/>
      <c r="BW29" s="64"/>
      <c r="BX29" s="64"/>
      <c r="BY29" s="64"/>
      <c r="BZ29" s="64"/>
      <c r="CA29" s="208"/>
      <c r="CB29" s="15"/>
      <c r="CC29" s="64"/>
      <c r="CD29" s="64"/>
      <c r="CE29" s="64"/>
      <c r="CF29" s="64"/>
      <c r="CG29" s="208"/>
      <c r="CH29" s="64"/>
      <c r="CI29" s="64"/>
      <c r="CJ29" s="64"/>
      <c r="CK29" s="64"/>
      <c r="CL29" s="64"/>
      <c r="CM29" s="208"/>
      <c r="CN29" s="64"/>
      <c r="CO29" s="64"/>
      <c r="CP29" s="64"/>
      <c r="CQ29" s="64"/>
      <c r="CR29" s="64"/>
      <c r="CS29" s="208"/>
      <c r="CT29" s="64"/>
      <c r="CU29" s="64"/>
      <c r="CV29" s="64"/>
      <c r="CW29" s="64"/>
      <c r="CX29" s="64"/>
      <c r="CY29" s="208"/>
      <c r="CZ29" s="64"/>
      <c r="DA29" s="64"/>
      <c r="DB29" s="64"/>
      <c r="DC29" s="64"/>
      <c r="DD29" s="64"/>
      <c r="DE29" s="208"/>
      <c r="DF29" s="230">
        <v>0</v>
      </c>
      <c r="DG29" s="230">
        <v>0</v>
      </c>
      <c r="DH29" s="230">
        <v>0</v>
      </c>
      <c r="DI29" s="230">
        <v>0</v>
      </c>
      <c r="DJ29" s="230">
        <v>0</v>
      </c>
      <c r="DK29" s="208"/>
      <c r="DL29" s="64">
        <v>0</v>
      </c>
      <c r="DM29" s="64">
        <v>0</v>
      </c>
      <c r="DN29" s="64">
        <v>0</v>
      </c>
      <c r="DO29" s="64">
        <v>0</v>
      </c>
      <c r="DP29" s="64">
        <v>0</v>
      </c>
      <c r="DQ29" s="208"/>
      <c r="DR29" s="64">
        <v>0</v>
      </c>
      <c r="DS29" s="64">
        <v>0</v>
      </c>
      <c r="DT29" s="64">
        <v>0</v>
      </c>
      <c r="DU29" s="64">
        <v>0</v>
      </c>
      <c r="DV29" s="64">
        <v>0</v>
      </c>
      <c r="DW29" s="208"/>
      <c r="DX29" s="64">
        <v>0</v>
      </c>
      <c r="DY29" s="64">
        <v>0</v>
      </c>
      <c r="DZ29" s="64">
        <v>0</v>
      </c>
      <c r="EA29" s="64">
        <v>0</v>
      </c>
      <c r="EB29" s="64">
        <v>0</v>
      </c>
      <c r="EC29" s="208"/>
      <c r="ED29" s="64">
        <v>0</v>
      </c>
      <c r="EE29" s="64">
        <v>0</v>
      </c>
      <c r="EF29" s="64">
        <v>0</v>
      </c>
      <c r="EG29" s="64">
        <v>0</v>
      </c>
      <c r="EH29" s="64">
        <v>0</v>
      </c>
      <c r="EI29" s="208"/>
      <c r="EJ29" s="64"/>
      <c r="EK29" s="64"/>
      <c r="EL29" s="64"/>
      <c r="EM29" s="64"/>
      <c r="EN29" s="64"/>
      <c r="EO29" s="208"/>
      <c r="EP29" s="64"/>
      <c r="EQ29" s="64"/>
      <c r="ER29" s="64"/>
      <c r="ES29" s="64"/>
      <c r="ET29" s="64"/>
      <c r="EU29" s="208"/>
      <c r="EV29" s="64"/>
      <c r="EW29" s="64"/>
      <c r="EX29" s="64"/>
      <c r="EY29" s="64"/>
      <c r="EZ29" s="64"/>
      <c r="FA29" s="208"/>
      <c r="FB29" s="64"/>
      <c r="FC29" s="64"/>
      <c r="FD29" s="64"/>
      <c r="FE29" s="64"/>
      <c r="FF29" s="64"/>
      <c r="FG29" s="208"/>
      <c r="FH29" s="64"/>
      <c r="FI29" s="64"/>
      <c r="FJ29" s="64"/>
      <c r="FK29" s="64"/>
      <c r="FL29" s="64"/>
      <c r="FM29" s="208"/>
      <c r="FN29" s="64"/>
      <c r="FO29" s="64"/>
      <c r="FP29" s="64"/>
      <c r="FQ29" s="64"/>
      <c r="FR29" s="64"/>
      <c r="FS29" s="208"/>
      <c r="FT29" s="64"/>
      <c r="FU29" s="64"/>
      <c r="FV29" s="64"/>
      <c r="FW29" s="64"/>
      <c r="FX29" s="64"/>
      <c r="FY29" s="208"/>
    </row>
    <row r="30" spans="1:181" ht="12.75" customHeight="1" x14ac:dyDescent="0.2">
      <c r="A30" s="54" t="s">
        <v>29</v>
      </c>
      <c r="B30" s="237">
        <f>'Interpolation FR-metal CR'!B31+'Interpolation FR-metal CR'!C31*($E$2^1)+'Interpolation FR-metal CR'!D31*($E$2^2)+'Interpolation FR-metal CR'!E31*($E$2^3)+'Interpolation FR-metal CR'!F31*($E$2^4)</f>
        <v>0</v>
      </c>
      <c r="C30" s="299">
        <v>0</v>
      </c>
      <c r="D30" s="299">
        <v>0</v>
      </c>
      <c r="E30" s="299">
        <v>0</v>
      </c>
      <c r="F30" s="237">
        <f>'Interpolation FR-metal CR'!L31+'Interpolation FR-metal CR'!M31*($E$2^1)+'Interpolation FR-metal CR'!N31*($E$2^2)+'Interpolation FR-metal CR'!O31*($E$2^3)+'Interpolation FR-metal CR'!P31*($E$2^4)</f>
        <v>0</v>
      </c>
      <c r="G30" s="208"/>
      <c r="H30" s="237">
        <f>'Interpolation FR-oxide CR'!B31+'Interpolation FR-oxide CR'!C31*$K$2+'Interpolation FR-oxide CR'!D31*$K$2^2+'Interpolation FR-oxide CR'!E31*$K$2^3+'Interpolation FR-oxide CR'!F31*$K$2^4</f>
        <v>0</v>
      </c>
      <c r="I30" s="299">
        <v>0</v>
      </c>
      <c r="J30" s="299">
        <v>0</v>
      </c>
      <c r="K30" s="299">
        <v>0</v>
      </c>
      <c r="L30" s="237">
        <f>'Interpolation FR-oxide CR'!L31+'Interpolation FR-oxide CR'!M31*$K$2+'Interpolation FR-oxide CR'!N31*$K$2^2+'Interpolation FR-oxide CR'!O31*$K$2^3+'Interpolation FR-oxide CR'!P31*$K$2^4</f>
        <v>0</v>
      </c>
      <c r="M30" s="208"/>
      <c r="N30" s="49">
        <v>0</v>
      </c>
      <c r="O30" s="49">
        <v>0</v>
      </c>
      <c r="P30" s="49">
        <v>0</v>
      </c>
      <c r="Q30" s="49">
        <v>0</v>
      </c>
      <c r="R30" s="49">
        <v>0</v>
      </c>
      <c r="S30" s="208"/>
      <c r="T30" s="49">
        <v>0</v>
      </c>
      <c r="U30" s="49">
        <v>0</v>
      </c>
      <c r="V30" s="49">
        <v>0</v>
      </c>
      <c r="W30" s="49">
        <v>0</v>
      </c>
      <c r="X30" s="49">
        <v>0</v>
      </c>
      <c r="Y30" s="208"/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208"/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208"/>
      <c r="AL30" s="15">
        <f>SUM(AL38:AL43)</f>
        <v>0.13659880074590655</v>
      </c>
      <c r="AM30" s="49">
        <v>0</v>
      </c>
      <c r="AN30" s="49">
        <v>0</v>
      </c>
      <c r="AO30" s="49">
        <v>0</v>
      </c>
      <c r="AP30" s="49">
        <v>0</v>
      </c>
      <c r="AQ30" s="208"/>
      <c r="AR30" s="15">
        <f>SUM(AR38:AR43)</f>
        <v>0.70822412763838705</v>
      </c>
      <c r="AS30" s="49">
        <v>0</v>
      </c>
      <c r="AT30" s="49">
        <v>0</v>
      </c>
      <c r="AU30" s="49">
        <v>0</v>
      </c>
      <c r="AV30" s="49">
        <v>0</v>
      </c>
      <c r="AW30" s="208"/>
      <c r="AX30" s="15">
        <f>SUM(AX38:AX43)</f>
        <v>0.4459963487634544</v>
      </c>
      <c r="AY30" s="49">
        <v>0</v>
      </c>
      <c r="AZ30" s="49">
        <v>0</v>
      </c>
      <c r="BA30" s="49">
        <v>0</v>
      </c>
      <c r="BB30" s="49">
        <v>0</v>
      </c>
      <c r="BC30" s="208"/>
      <c r="BD30" s="15">
        <f>SUM(BD38:BD43)</f>
        <v>0.29747049521119828</v>
      </c>
      <c r="BE30" s="49">
        <v>0</v>
      </c>
      <c r="BF30" s="49">
        <v>0</v>
      </c>
      <c r="BG30" s="49">
        <v>0</v>
      </c>
      <c r="BH30" s="49">
        <v>0</v>
      </c>
      <c r="BI30" s="208"/>
      <c r="BJ30" s="15">
        <f>SUM(BJ38:BJ43)</f>
        <v>0.2115385177563999</v>
      </c>
      <c r="BK30" s="49">
        <v>0</v>
      </c>
      <c r="BL30" s="49">
        <v>0</v>
      </c>
      <c r="BM30" s="49">
        <v>0</v>
      </c>
      <c r="BN30" s="49">
        <v>0</v>
      </c>
      <c r="BO30" s="208"/>
      <c r="BP30" s="15"/>
      <c r="BQ30" s="49">
        <v>0</v>
      </c>
      <c r="BR30" s="49">
        <v>0</v>
      </c>
      <c r="BS30" s="49">
        <v>0</v>
      </c>
      <c r="BT30" s="49">
        <v>0</v>
      </c>
      <c r="BU30" s="208"/>
      <c r="BV30" s="15"/>
      <c r="BW30" s="64"/>
      <c r="BX30" s="64"/>
      <c r="BY30" s="64"/>
      <c r="BZ30" s="64"/>
      <c r="CA30" s="208"/>
      <c r="CB30" s="15"/>
      <c r="CC30" s="64"/>
      <c r="CD30" s="64"/>
      <c r="CE30" s="64"/>
      <c r="CF30" s="64"/>
      <c r="CG30" s="208"/>
      <c r="CH30" s="64"/>
      <c r="CI30" s="64"/>
      <c r="CJ30" s="64"/>
      <c r="CK30" s="64"/>
      <c r="CL30" s="64"/>
      <c r="CM30" s="208"/>
      <c r="CN30" s="64"/>
      <c r="CO30" s="64"/>
      <c r="CP30" s="64"/>
      <c r="CQ30" s="64"/>
      <c r="CR30" s="64"/>
      <c r="CS30" s="208"/>
      <c r="CT30" s="64"/>
      <c r="CU30" s="64"/>
      <c r="CV30" s="64"/>
      <c r="CW30" s="64"/>
      <c r="CX30" s="64"/>
      <c r="CY30" s="208"/>
      <c r="CZ30" s="64"/>
      <c r="DA30" s="64"/>
      <c r="DB30" s="64"/>
      <c r="DC30" s="64"/>
      <c r="DD30" s="64"/>
      <c r="DE30" s="208"/>
      <c r="DF30" s="230">
        <v>0</v>
      </c>
      <c r="DG30" s="230">
        <v>0</v>
      </c>
      <c r="DH30" s="230">
        <v>0</v>
      </c>
      <c r="DI30" s="230">
        <v>0</v>
      </c>
      <c r="DJ30" s="230">
        <v>0</v>
      </c>
      <c r="DK30" s="208"/>
      <c r="DL30" s="64">
        <v>0</v>
      </c>
      <c r="DM30" s="64">
        <v>0</v>
      </c>
      <c r="DN30" s="64">
        <v>0</v>
      </c>
      <c r="DO30" s="64">
        <v>0</v>
      </c>
      <c r="DP30" s="64">
        <v>0</v>
      </c>
      <c r="DQ30" s="208"/>
      <c r="DR30" s="64">
        <v>0</v>
      </c>
      <c r="DS30" s="64">
        <v>0</v>
      </c>
      <c r="DT30" s="64">
        <v>0</v>
      </c>
      <c r="DU30" s="64">
        <v>0</v>
      </c>
      <c r="DV30" s="64">
        <v>0</v>
      </c>
      <c r="DW30" s="208"/>
      <c r="DX30" s="64">
        <v>0</v>
      </c>
      <c r="DY30" s="64">
        <v>0</v>
      </c>
      <c r="DZ30" s="64">
        <v>0</v>
      </c>
      <c r="EA30" s="64">
        <v>0</v>
      </c>
      <c r="EB30" s="64">
        <v>0</v>
      </c>
      <c r="EC30" s="208"/>
      <c r="ED30" s="64">
        <v>0</v>
      </c>
      <c r="EE30" s="64">
        <v>0</v>
      </c>
      <c r="EF30" s="64">
        <v>0</v>
      </c>
      <c r="EG30" s="64">
        <v>0</v>
      </c>
      <c r="EH30" s="64">
        <v>0</v>
      </c>
      <c r="EI30" s="208"/>
      <c r="EJ30" s="64"/>
      <c r="EK30" s="64"/>
      <c r="EL30" s="64"/>
      <c r="EM30" s="64"/>
      <c r="EN30" s="64"/>
      <c r="EO30" s="208"/>
      <c r="EP30" s="64"/>
      <c r="EQ30" s="64"/>
      <c r="ER30" s="64"/>
      <c r="ES30" s="64"/>
      <c r="ET30" s="64"/>
      <c r="EU30" s="208"/>
      <c r="EV30" s="64"/>
      <c r="EW30" s="64"/>
      <c r="EX30" s="64"/>
      <c r="EY30" s="64"/>
      <c r="EZ30" s="64"/>
      <c r="FA30" s="208"/>
      <c r="FB30" s="64"/>
      <c r="FC30" s="64"/>
      <c r="FD30" s="64"/>
      <c r="FE30" s="64"/>
      <c r="FF30" s="64"/>
      <c r="FG30" s="208"/>
      <c r="FH30" s="64"/>
      <c r="FI30" s="64"/>
      <c r="FJ30" s="64"/>
      <c r="FK30" s="64"/>
      <c r="FL30" s="64"/>
      <c r="FM30" s="208"/>
      <c r="FN30" s="64"/>
      <c r="FO30" s="64"/>
      <c r="FP30" s="64"/>
      <c r="FQ30" s="64"/>
      <c r="FR30" s="64"/>
      <c r="FS30" s="208"/>
      <c r="FT30" s="64"/>
      <c r="FU30" s="64"/>
      <c r="FV30" s="64"/>
      <c r="FW30" s="64"/>
      <c r="FX30" s="64"/>
      <c r="FY30" s="208"/>
    </row>
    <row r="31" spans="1:181" ht="12.75" customHeight="1" x14ac:dyDescent="0.2">
      <c r="A31" s="55" t="s">
        <v>31</v>
      </c>
      <c r="B31" s="15">
        <f>'Interpolation FR-metal CR'!B32+'Interpolation FR-metal CR'!C32*($E$2^1)+'Interpolation FR-metal CR'!D32*($E$2^2)+'Interpolation FR-metal CR'!E32*($E$2^3)+'Interpolation FR-metal CR'!F32*($E$2^4)</f>
        <v>7.9909942545402484E-14</v>
      </c>
      <c r="C31" s="243">
        <f t="shared" ref="C31:C59" si="0">10^(0.25*(LOG(F31)-LOG(B31))+LOG(B31))</f>
        <v>2.182302840529083E-12</v>
      </c>
      <c r="D31" s="243">
        <f t="shared" ref="D31:D59" si="1">10^(LOG(B31)+0.5*(LOG(F31)-LOG(B31)))</f>
        <v>5.9597661268188608E-11</v>
      </c>
      <c r="E31" s="243">
        <f t="shared" ref="E31:E59" si="2">10^(LOG(B31)+0.75*(LOG(F31)-LOG(B31)))</f>
        <v>1.6275840193548115E-9</v>
      </c>
      <c r="F31" s="15">
        <f>'Interpolation FR-metal CR'!L32+'Interpolation FR-metal CR'!M32*($E$2^1)+'Interpolation FR-metal CR'!N32*($E$2^2)+'Interpolation FR-metal CR'!O32*($E$2^3)+'Interpolation FR-metal CR'!P32*($E$2^4)</f>
        <v>4.4448551901031512E-8</v>
      </c>
      <c r="G31" s="208"/>
      <c r="H31" s="15">
        <f>'Interpolation FR-oxide CR'!B32+'Interpolation FR-oxide CR'!C32*$K$2+'Interpolation FR-oxide CR'!D32*$K$2^2+'Interpolation FR-oxide CR'!E32*$K$2^3+'Interpolation FR-oxide CR'!F32*$K$2^4</f>
        <v>1.3374740528015257E-13</v>
      </c>
      <c r="I31" s="243">
        <f>10^(0.25*(LOG(L31)-LOG(H31))+LOG(H31))</f>
        <v>3.7112894805526628E-12</v>
      </c>
      <c r="J31" s="243">
        <f>10^(LOG(H31)+0.5*(LOG(L31)-LOG(H31)))</f>
        <v>1.0298270519424266E-10</v>
      </c>
      <c r="K31" s="243">
        <f>10^(LOG(H31)+0.75*(LOG(L31)-LOG(H31)))</f>
        <v>2.8576152910456975E-9</v>
      </c>
      <c r="L31" s="15">
        <f>'Interpolation FR-oxide CR'!L32+'Interpolation FR-oxide CR'!M32*$K$2+'Interpolation FR-oxide CR'!N32*$K$2^2+'Interpolation FR-oxide CR'!O32*$K$2^3+'Interpolation FR-oxide CR'!P32*$K$2^4</f>
        <v>7.929452946701885E-8</v>
      </c>
      <c r="M31" s="208"/>
      <c r="N31" s="15">
        <v>1.9873355021918424E-13</v>
      </c>
      <c r="O31" s="15">
        <v>6.4336172152903058E-12</v>
      </c>
      <c r="P31" s="15">
        <v>1.9388413815531407E-10</v>
      </c>
      <c r="Q31" s="15">
        <v>5.5350795892617019E-9</v>
      </c>
      <c r="R31" s="15">
        <v>1.5066493054352573E-7</v>
      </c>
      <c r="S31" s="208"/>
      <c r="T31" s="15">
        <v>1.1689829744484887E-13</v>
      </c>
      <c r="U31" s="15">
        <v>3.4057041366353308E-12</v>
      </c>
      <c r="V31" s="15">
        <v>9.8402027076569348E-11</v>
      </c>
      <c r="W31" s="15">
        <v>2.8130543207883835E-9</v>
      </c>
      <c r="X31" s="15">
        <v>7.9166520706300093E-8</v>
      </c>
      <c r="Y31" s="208"/>
      <c r="Z31" s="15">
        <v>7.55781691193295E-14</v>
      </c>
      <c r="AA31" s="15">
        <v>2.1017851626869312E-12</v>
      </c>
      <c r="AB31" s="15">
        <v>5.8278050621003173E-11</v>
      </c>
      <c r="AC31" s="15">
        <v>1.6100822487827592E-9</v>
      </c>
      <c r="AD31" s="15">
        <v>4.4235369004977921E-8</v>
      </c>
      <c r="AE31" s="208"/>
      <c r="AF31" s="15">
        <v>5.2709620767520623E-14</v>
      </c>
      <c r="AG31" s="15">
        <v>1.3482074055464523E-12</v>
      </c>
      <c r="AH31" s="15">
        <v>3.4424454957339067E-11</v>
      </c>
      <c r="AI31" s="15">
        <v>8.7746893740888527E-10</v>
      </c>
      <c r="AJ31" s="15">
        <v>2.2315210698859269E-8</v>
      </c>
      <c r="AK31" s="208"/>
      <c r="AL31" s="15">
        <v>3.905582154953453E-14</v>
      </c>
      <c r="AM31" s="15">
        <v>8.0971971937335334E-13</v>
      </c>
      <c r="AN31" s="15">
        <v>1.6720147403231581E-11</v>
      </c>
      <c r="AO31" s="15">
        <v>3.44248019835534E-10</v>
      </c>
      <c r="AP31" s="15">
        <v>7.0707877833331985E-9</v>
      </c>
      <c r="AQ31" s="208"/>
      <c r="AR31" s="15">
        <v>2.0249166688515913E-13</v>
      </c>
      <c r="AS31" s="15">
        <v>6.3528034168919172E-12</v>
      </c>
      <c r="AT31" s="15">
        <v>1.7808845195038691E-10</v>
      </c>
      <c r="AU31" s="15">
        <v>4.69952922031225E-9</v>
      </c>
      <c r="AV31" s="15">
        <v>1.1868003824537411E-7</v>
      </c>
      <c r="AW31" s="208"/>
      <c r="AX31" s="15">
        <v>1.2751250593805742E-13</v>
      </c>
      <c r="AY31" s="15">
        <v>3.4722931867636996E-12</v>
      </c>
      <c r="AZ31" s="15">
        <v>9.3695258864583328E-11</v>
      </c>
      <c r="BA31" s="15">
        <v>2.4986374028295665E-9</v>
      </c>
      <c r="BB31" s="15">
        <v>6.5461267704750333E-8</v>
      </c>
      <c r="BC31" s="208"/>
      <c r="BD31" s="15">
        <v>8.5035643856800337E-14</v>
      </c>
      <c r="BE31" s="15">
        <v>2.1314965403467933E-12</v>
      </c>
      <c r="BF31" s="15">
        <v>5.3223538370280317E-11</v>
      </c>
      <c r="BG31" s="15">
        <v>1.322542256288861E-9</v>
      </c>
      <c r="BH31" s="15">
        <v>3.2609591558589619E-8</v>
      </c>
      <c r="BI31" s="208"/>
      <c r="BJ31" s="15">
        <v>6.048315457847608E-14</v>
      </c>
      <c r="BK31" s="15">
        <v>1.3648376461500445E-12</v>
      </c>
      <c r="BL31" s="15">
        <v>3.0730527351167632E-11</v>
      </c>
      <c r="BM31" s="15">
        <v>6.9030121152862822E-10</v>
      </c>
      <c r="BN31" s="15">
        <v>1.5453064247074131E-8</v>
      </c>
      <c r="BO31" s="208"/>
      <c r="BP31" s="15">
        <v>4.5285640985939328E-14</v>
      </c>
      <c r="BQ31" s="15">
        <v>8.1323566000495993E-13</v>
      </c>
      <c r="BR31" s="15">
        <v>1.4604016290926509E-11</v>
      </c>
      <c r="BS31" s="15">
        <v>2.6225767303950411E-10</v>
      </c>
      <c r="BT31" s="15">
        <v>4.7096008178810506E-9</v>
      </c>
      <c r="BU31" s="208"/>
      <c r="BV31" s="64"/>
      <c r="BW31" s="64"/>
      <c r="BX31" s="64"/>
      <c r="BY31" s="64"/>
      <c r="BZ31" s="64"/>
      <c r="CA31" s="208"/>
      <c r="CB31" s="64"/>
      <c r="CC31" s="64"/>
      <c r="CD31" s="64"/>
      <c r="CE31" s="64"/>
      <c r="CF31" s="64"/>
      <c r="CG31" s="208"/>
      <c r="CH31" s="64"/>
      <c r="CI31" s="64"/>
      <c r="CJ31" s="64"/>
      <c r="CK31" s="64"/>
      <c r="CL31" s="64"/>
      <c r="CM31" s="208"/>
      <c r="CN31" s="64"/>
      <c r="CO31" s="64"/>
      <c r="CP31" s="64"/>
      <c r="CQ31" s="64"/>
      <c r="CR31" s="64"/>
      <c r="CS31" s="208"/>
      <c r="CT31" s="64"/>
      <c r="CU31" s="64"/>
      <c r="CV31" s="64"/>
      <c r="CW31" s="64"/>
      <c r="CX31" s="64"/>
      <c r="CY31" s="208"/>
      <c r="CZ31" s="515">
        <v>0</v>
      </c>
      <c r="DA31" s="515">
        <v>0</v>
      </c>
      <c r="DB31" s="515">
        <v>0</v>
      </c>
      <c r="DC31" s="515">
        <v>0</v>
      </c>
      <c r="DD31" s="515">
        <v>0</v>
      </c>
      <c r="DE31" s="208"/>
      <c r="DF31" s="15">
        <v>3.2912133481074999E-14</v>
      </c>
      <c r="DG31" s="243">
        <v>6.3999198039281159E-13</v>
      </c>
      <c r="DH31" s="243">
        <v>1.2384326177451198E-11</v>
      </c>
      <c r="DI31" s="243">
        <v>2.3885829695034216E-10</v>
      </c>
      <c r="DJ31" s="15">
        <v>4.5963370987926151E-9</v>
      </c>
      <c r="DK31" s="208"/>
      <c r="DL31" s="64">
        <v>2.0560968899971568E-14</v>
      </c>
      <c r="DM31" s="64">
        <v>3.6778151815899328E-13</v>
      </c>
      <c r="DN31" s="64">
        <v>6.5440681758605653E-12</v>
      </c>
      <c r="DO31" s="64">
        <v>1.1608020619932719E-10</v>
      </c>
      <c r="DP31" s="64">
        <v>2.0551100953893329E-9</v>
      </c>
      <c r="DQ31" s="208"/>
      <c r="DR31" s="64">
        <v>1.4979962470809382E-14</v>
      </c>
      <c r="DS31" s="64">
        <v>2.612197162029605E-13</v>
      </c>
      <c r="DT31" s="64">
        <v>4.5358643534886691E-12</v>
      </c>
      <c r="DU31" s="64">
        <v>7.8571262695669517E-11</v>
      </c>
      <c r="DV31" s="64">
        <v>1.3590420640336002E-9</v>
      </c>
      <c r="DW31" s="208"/>
      <c r="DX31" s="64">
        <v>1.3001299235688565E-14</v>
      </c>
      <c r="DY31" s="64">
        <v>2.1892507400723182E-13</v>
      </c>
      <c r="DZ31" s="64">
        <v>3.6709488552766558E-12</v>
      </c>
      <c r="EA31" s="64">
        <v>6.1413948703859075E-11</v>
      </c>
      <c r="EB31" s="64">
        <v>1.0260643984373429E-9</v>
      </c>
      <c r="EC31" s="208"/>
      <c r="ED31" s="64">
        <v>1.2219369064497607E-14</v>
      </c>
      <c r="EE31" s="64">
        <v>2.0182230674936358E-13</v>
      </c>
      <c r="EF31" s="64">
        <v>3.3194510692038527E-12</v>
      </c>
      <c r="EG31" s="64">
        <v>5.4474624638761271E-11</v>
      </c>
      <c r="EH31" s="64">
        <v>8.9282211941627421E-10</v>
      </c>
      <c r="EI31" s="208"/>
      <c r="EJ31" s="64"/>
      <c r="EK31" s="64"/>
      <c r="EL31" s="64"/>
      <c r="EM31" s="64"/>
      <c r="EN31" s="64"/>
      <c r="EO31" s="208"/>
      <c r="EP31" s="64"/>
      <c r="EQ31" s="64"/>
      <c r="ER31" s="64"/>
      <c r="ES31" s="64"/>
      <c r="ET31" s="64"/>
      <c r="EU31" s="208"/>
      <c r="EV31" s="64"/>
      <c r="EW31" s="64"/>
      <c r="EX31" s="64"/>
      <c r="EY31" s="64"/>
      <c r="EZ31" s="64"/>
      <c r="FA31" s="208"/>
      <c r="FB31" s="64"/>
      <c r="FC31" s="64"/>
      <c r="FD31" s="64"/>
      <c r="FE31" s="64"/>
      <c r="FF31" s="64"/>
      <c r="FG31" s="208"/>
      <c r="FH31" s="64"/>
      <c r="FI31" s="64"/>
      <c r="FJ31" s="64"/>
      <c r="FK31" s="64"/>
      <c r="FL31" s="64"/>
      <c r="FM31" s="208"/>
      <c r="FN31" s="64"/>
      <c r="FO31" s="64"/>
      <c r="FP31" s="64"/>
      <c r="FQ31" s="64"/>
      <c r="FR31" s="64"/>
      <c r="FS31" s="208"/>
      <c r="FT31" s="64"/>
      <c r="FU31" s="64"/>
      <c r="FV31" s="64"/>
      <c r="FW31" s="64"/>
      <c r="FX31" s="64"/>
      <c r="FY31" s="208"/>
    </row>
    <row r="32" spans="1:181" ht="12.75" customHeight="1" x14ac:dyDescent="0.2">
      <c r="A32" s="240" t="s">
        <v>32</v>
      </c>
      <c r="B32" s="296">
        <f>'Interpolation FR-metal CR'!B33+'Interpolation FR-metal CR'!C33*($E$2^1)+'Interpolation FR-metal CR'!D33*($E$2^2)+'Interpolation FR-metal CR'!E33*($E$2^3)+'Interpolation FR-metal CR'!F33*($E$2^4)</f>
        <v>0</v>
      </c>
      <c r="C32" s="414">
        <v>0</v>
      </c>
      <c r="D32" s="414">
        <v>0</v>
      </c>
      <c r="E32" s="414">
        <v>0</v>
      </c>
      <c r="F32" s="296">
        <f>'Interpolation FR-metal CR'!L33+'Interpolation FR-metal CR'!M33*($E$2^1)+'Interpolation FR-metal CR'!N33*($E$2^2)+'Interpolation FR-metal CR'!O33*($E$2^3)+'Interpolation FR-metal CR'!P33*($E$2^4)</f>
        <v>0</v>
      </c>
      <c r="G32" s="208"/>
      <c r="H32" s="296">
        <f>'Interpolation FR-oxide CR'!B33+'Interpolation FR-oxide CR'!C33*$K$2+'Interpolation FR-oxide CR'!D33*$K$2^2+'Interpolation FR-oxide CR'!E33*$K$2^3+'Interpolation FR-oxide CR'!F33*$K$2^4</f>
        <v>0</v>
      </c>
      <c r="I32" s="414">
        <v>0</v>
      </c>
      <c r="J32" s="414">
        <v>0</v>
      </c>
      <c r="K32" s="414">
        <v>0</v>
      </c>
      <c r="L32" s="296">
        <f>'Interpolation FR-oxide CR'!L33+'Interpolation FR-oxide CR'!M33*$K$2+'Interpolation FR-oxide CR'!N33*$K$2^2+'Interpolation FR-oxide CR'!O33*$K$2^3+'Interpolation FR-oxide CR'!P33*$K$2^4</f>
        <v>0</v>
      </c>
      <c r="M32" s="208"/>
      <c r="N32" s="44"/>
      <c r="O32" s="44"/>
      <c r="P32" s="44"/>
      <c r="Q32" s="44"/>
      <c r="R32" s="44"/>
      <c r="S32" s="208"/>
      <c r="T32" s="44"/>
      <c r="U32" s="44"/>
      <c r="V32" s="44"/>
      <c r="W32" s="44"/>
      <c r="X32" s="44"/>
      <c r="Y32" s="208"/>
      <c r="Z32" s="44"/>
      <c r="AA32" s="44"/>
      <c r="AB32" s="44"/>
      <c r="AC32" s="44"/>
      <c r="AD32" s="44"/>
      <c r="AE32" s="208"/>
      <c r="AF32" s="44"/>
      <c r="AG32" s="44"/>
      <c r="AH32" s="44"/>
      <c r="AI32" s="44"/>
      <c r="AJ32" s="44"/>
      <c r="AK32" s="208"/>
      <c r="AL32" s="44"/>
      <c r="AM32" s="44"/>
      <c r="AN32" s="44"/>
      <c r="AO32" s="44"/>
      <c r="AP32" s="44"/>
      <c r="AQ32" s="208"/>
      <c r="AR32" s="44"/>
      <c r="AS32" s="44"/>
      <c r="AT32" s="44"/>
      <c r="AU32" s="44"/>
      <c r="AV32" s="44"/>
      <c r="AW32" s="208"/>
      <c r="AX32" s="44"/>
      <c r="AY32" s="44"/>
      <c r="AZ32" s="44"/>
      <c r="BA32" s="44"/>
      <c r="BB32" s="44"/>
      <c r="BC32" s="208"/>
      <c r="BD32" s="44"/>
      <c r="BE32" s="44"/>
      <c r="BF32" s="44"/>
      <c r="BG32" s="44"/>
      <c r="BH32" s="44"/>
      <c r="BI32" s="208"/>
      <c r="BJ32" s="44"/>
      <c r="BK32" s="44"/>
      <c r="BL32" s="44"/>
      <c r="BM32" s="44"/>
      <c r="BN32" s="44"/>
      <c r="BO32" s="208"/>
      <c r="BP32" s="44"/>
      <c r="BQ32" s="44"/>
      <c r="BR32" s="44"/>
      <c r="BS32" s="44"/>
      <c r="BT32" s="44"/>
      <c r="BU32" s="208"/>
      <c r="BV32" s="191"/>
      <c r="BW32" s="191"/>
      <c r="BX32" s="191"/>
      <c r="BY32" s="191"/>
      <c r="BZ32" s="191"/>
      <c r="CA32" s="208"/>
      <c r="CB32" s="191"/>
      <c r="CC32" s="191"/>
      <c r="CD32" s="191"/>
      <c r="CE32" s="191"/>
      <c r="CF32" s="191"/>
      <c r="CG32" s="208"/>
      <c r="CH32" s="191"/>
      <c r="CI32" s="191"/>
      <c r="CJ32" s="191"/>
      <c r="CK32" s="191"/>
      <c r="CL32" s="191"/>
      <c r="CM32" s="208"/>
      <c r="CN32" s="191"/>
      <c r="CO32" s="191"/>
      <c r="CP32" s="191"/>
      <c r="CQ32" s="191"/>
      <c r="CR32" s="191"/>
      <c r="CS32" s="208"/>
      <c r="CT32" s="191"/>
      <c r="CU32" s="191"/>
      <c r="CV32" s="191"/>
      <c r="CW32" s="191"/>
      <c r="CX32" s="191"/>
      <c r="CY32" s="208"/>
      <c r="CZ32" s="515">
        <v>0</v>
      </c>
      <c r="DA32" s="515">
        <v>0</v>
      </c>
      <c r="DB32" s="515">
        <v>0</v>
      </c>
      <c r="DC32" s="515">
        <v>0</v>
      </c>
      <c r="DD32" s="515">
        <v>0</v>
      </c>
      <c r="DE32" s="208"/>
      <c r="DF32" s="519">
        <v>0</v>
      </c>
      <c r="DG32" s="520">
        <v>0</v>
      </c>
      <c r="DH32" s="520">
        <v>0</v>
      </c>
      <c r="DI32" s="520">
        <v>0</v>
      </c>
      <c r="DJ32" s="521">
        <v>0</v>
      </c>
      <c r="DK32" s="208"/>
      <c r="DL32" s="191">
        <v>0</v>
      </c>
      <c r="DM32" s="191">
        <v>0</v>
      </c>
      <c r="DN32" s="191">
        <v>0</v>
      </c>
      <c r="DO32" s="191">
        <v>0</v>
      </c>
      <c r="DP32" s="191">
        <v>0</v>
      </c>
      <c r="DQ32" s="208"/>
      <c r="DR32" s="191">
        <v>0</v>
      </c>
      <c r="DS32" s="191">
        <v>0</v>
      </c>
      <c r="DT32" s="191">
        <v>0</v>
      </c>
      <c r="DU32" s="191">
        <v>0</v>
      </c>
      <c r="DV32" s="191">
        <v>0</v>
      </c>
      <c r="DW32" s="208"/>
      <c r="DX32" s="191">
        <v>0</v>
      </c>
      <c r="DY32" s="191">
        <v>0</v>
      </c>
      <c r="DZ32" s="191">
        <v>0</v>
      </c>
      <c r="EA32" s="191">
        <v>0</v>
      </c>
      <c r="EB32" s="191">
        <v>0</v>
      </c>
      <c r="EC32" s="208"/>
      <c r="ED32" s="191">
        <v>0</v>
      </c>
      <c r="EE32" s="191">
        <v>0</v>
      </c>
      <c r="EF32" s="191">
        <v>0</v>
      </c>
      <c r="EG32" s="191">
        <v>0</v>
      </c>
      <c r="EH32" s="191">
        <v>0</v>
      </c>
      <c r="EI32" s="208"/>
      <c r="EJ32" s="191"/>
      <c r="EK32" s="191"/>
      <c r="EL32" s="191"/>
      <c r="EM32" s="191"/>
      <c r="EN32" s="191"/>
      <c r="EO32" s="208"/>
      <c r="EP32" s="191"/>
      <c r="EQ32" s="191"/>
      <c r="ER32" s="191"/>
      <c r="ES32" s="191"/>
      <c r="ET32" s="191"/>
      <c r="EU32" s="208"/>
      <c r="EV32" s="191"/>
      <c r="EW32" s="191"/>
      <c r="EX32" s="191"/>
      <c r="EY32" s="191"/>
      <c r="EZ32" s="191"/>
      <c r="FA32" s="208"/>
      <c r="FB32" s="191"/>
      <c r="FC32" s="191"/>
      <c r="FD32" s="191"/>
      <c r="FE32" s="191"/>
      <c r="FF32" s="191"/>
      <c r="FG32" s="208"/>
      <c r="FH32" s="191"/>
      <c r="FI32" s="191"/>
      <c r="FJ32" s="191"/>
      <c r="FK32" s="191"/>
      <c r="FL32" s="191"/>
      <c r="FM32" s="208"/>
      <c r="FN32" s="191"/>
      <c r="FO32" s="191"/>
      <c r="FP32" s="191"/>
      <c r="FQ32" s="191"/>
      <c r="FR32" s="191"/>
      <c r="FS32" s="208"/>
      <c r="FT32" s="191"/>
      <c r="FU32" s="191"/>
      <c r="FV32" s="191"/>
      <c r="FW32" s="191"/>
      <c r="FX32" s="191"/>
      <c r="FY32" s="208"/>
    </row>
    <row r="33" spans="1:181" ht="12.75" customHeight="1" x14ac:dyDescent="0.2">
      <c r="A33" s="56" t="s">
        <v>2</v>
      </c>
      <c r="B33" s="15">
        <f>'Interpolation FR-metal CR'!B34+'Interpolation FR-metal CR'!C34*($E$2^1)+'Interpolation FR-metal CR'!D34*($E$2^2)+'Interpolation FR-metal CR'!E34*($E$2^3)+'Interpolation FR-metal CR'!F34*($E$2^4)</f>
        <v>2.2162500254832237E-7</v>
      </c>
      <c r="C33" s="243">
        <f t="shared" si="0"/>
        <v>1.8693527545608124E-6</v>
      </c>
      <c r="D33" s="243">
        <f t="shared" si="1"/>
        <v>1.5767533810731356E-5</v>
      </c>
      <c r="E33" s="243">
        <f t="shared" si="2"/>
        <v>1.3299529575998471E-4</v>
      </c>
      <c r="F33" s="15">
        <f>'Interpolation FR-metal CR'!L34+'Interpolation FR-metal CR'!M34*($E$2^1)+'Interpolation FR-metal CR'!N34*($E$2^2)+'Interpolation FR-metal CR'!O34*($E$2^3)+'Interpolation FR-metal CR'!P34*($E$2^4)</f>
        <v>1.1217828296171159E-3</v>
      </c>
      <c r="G33" s="208"/>
      <c r="H33" s="15">
        <f>'Interpolation FR-oxide CR'!B34+'Interpolation FR-oxide CR'!C34*$K$2+'Interpolation FR-oxide CR'!D34*$K$2^2+'Interpolation FR-oxide CR'!E34*$K$2^3+'Interpolation FR-oxide CR'!F34*$K$2^4</f>
        <v>3.7086024474387192E-7</v>
      </c>
      <c r="I33" s="243">
        <f>10^(0.25*(LOG(L33)-LOG(H33))+LOG(H33))</f>
        <v>3.1684926564365073E-6</v>
      </c>
      <c r="J33" s="243">
        <f>10^(LOG(H33)+0.5*(LOG(L33)-LOG(H33)))</f>
        <v>2.7070428432752573E-5</v>
      </c>
      <c r="K33" s="243">
        <f>10^(LOG(H33)+0.75*(LOG(L33)-LOG(H33)))</f>
        <v>2.3127972035666354E-4</v>
      </c>
      <c r="L33" s="15">
        <f>'Interpolation FR-oxide CR'!L34+'Interpolation FR-oxide CR'!M34*$K$2+'Interpolation FR-oxide CR'!N34*$K$2^2+'Interpolation FR-oxide CR'!O34*$K$2^3+'Interpolation FR-oxide CR'!P34*$K$2^4</f>
        <v>1.9759683220801393E-3</v>
      </c>
      <c r="M33" s="208"/>
      <c r="N33" s="15">
        <v>5.5102625945708435E-7</v>
      </c>
      <c r="O33" s="15">
        <v>5.4777206615659666E-6</v>
      </c>
      <c r="P33" s="15">
        <v>5.0690958444306692E-5</v>
      </c>
      <c r="Q33" s="15">
        <v>4.4438117295027567E-4</v>
      </c>
      <c r="R33" s="15">
        <v>3.714390118744167E-3</v>
      </c>
      <c r="S33" s="208"/>
      <c r="T33" s="15">
        <v>3.2416209970126033E-7</v>
      </c>
      <c r="U33" s="15">
        <v>2.9077646098127677E-6</v>
      </c>
      <c r="V33" s="15">
        <v>2.586751165519602E-5</v>
      </c>
      <c r="W33" s="15">
        <v>2.2768111307341272E-4</v>
      </c>
      <c r="X33" s="15">
        <v>1.9728257356235691E-3</v>
      </c>
      <c r="Y33" s="208"/>
      <c r="Z33" s="15">
        <v>2.0960791115919995E-7</v>
      </c>
      <c r="AA33" s="15">
        <v>1.8004404534499844E-6</v>
      </c>
      <c r="AB33" s="15">
        <v>1.5419652776584115E-5</v>
      </c>
      <c r="AC33" s="15">
        <v>1.3158208907992523E-4</v>
      </c>
      <c r="AD33" s="15">
        <v>1.1165997008807643E-3</v>
      </c>
      <c r="AE33" s="208"/>
      <c r="AF33" s="15">
        <v>1.4610925973910606E-7</v>
      </c>
      <c r="AG33" s="15">
        <v>1.1664648290016079E-6</v>
      </c>
      <c r="AH33" s="15">
        <v>9.2962780399118885E-6</v>
      </c>
      <c r="AI33" s="15">
        <v>7.3960676406994126E-5</v>
      </c>
      <c r="AJ33" s="15">
        <v>5.8707989277452239E-4</v>
      </c>
      <c r="AK33" s="208"/>
      <c r="AL33" s="15">
        <v>1.0830052479936923E-7</v>
      </c>
      <c r="AM33" s="15">
        <v>7.0915891606871996E-7</v>
      </c>
      <c r="AN33" s="15">
        <v>4.6250136801597295E-6</v>
      </c>
      <c r="AO33" s="15">
        <v>3.0075194100092559E-5</v>
      </c>
      <c r="AP33" s="15">
        <v>1.9510520660404141E-4</v>
      </c>
      <c r="AQ33" s="208"/>
      <c r="AR33" s="15">
        <v>5.6137967155170611E-7</v>
      </c>
      <c r="AS33" s="15">
        <v>4.8672484721642637E-6</v>
      </c>
      <c r="AT33" s="15">
        <v>3.7707039324133478E-5</v>
      </c>
      <c r="AU33" s="15">
        <v>2.7498537938733155E-4</v>
      </c>
      <c r="AV33" s="15">
        <v>1.9191172147391021E-3</v>
      </c>
      <c r="AW33" s="208"/>
      <c r="AX33" s="15">
        <v>3.5356900985702266E-7</v>
      </c>
      <c r="AY33" s="15">
        <v>3.2054148349505561E-6</v>
      </c>
      <c r="AZ33" s="15">
        <v>2.8795983276098863E-5</v>
      </c>
      <c r="BA33" s="15">
        <v>2.5566070187554158E-4</v>
      </c>
      <c r="BB33" s="15">
        <v>2.2299318698781267E-3</v>
      </c>
      <c r="BC33" s="208"/>
      <c r="BD33" s="15">
        <v>2.3577209609349386E-7</v>
      </c>
      <c r="BE33" s="15">
        <v>2.0955930071410649E-6</v>
      </c>
      <c r="BF33" s="15">
        <v>1.8554829178395666E-5</v>
      </c>
      <c r="BG33" s="15">
        <v>1.6349093671919732E-4</v>
      </c>
      <c r="BH33" s="15">
        <v>1.4294217719218697E-3</v>
      </c>
      <c r="BI33" s="208"/>
      <c r="BJ33" s="15">
        <v>1.6768626439459323E-7</v>
      </c>
      <c r="BK33" s="15">
        <v>1.4025724701762015E-6</v>
      </c>
      <c r="BL33" s="15">
        <v>1.1705651543550353E-5</v>
      </c>
      <c r="BM33" s="15">
        <v>9.7464279344547413E-5</v>
      </c>
      <c r="BN33" s="15">
        <v>8.0872843292993137E-4</v>
      </c>
      <c r="BO33" s="208"/>
      <c r="BP33" s="15">
        <v>1.2558479736303941E-7</v>
      </c>
      <c r="BQ33" s="15">
        <v>8.9624688437141592E-7</v>
      </c>
      <c r="BR33" s="15">
        <v>6.3961442357025004E-6</v>
      </c>
      <c r="BS33" s="15">
        <v>4.5646642456785948E-5</v>
      </c>
      <c r="BT33" s="15">
        <v>3.2576125409229488E-4</v>
      </c>
      <c r="BU33" s="208"/>
      <c r="BV33" s="24">
        <v>1.3869999999999998E-4</v>
      </c>
      <c r="BW33" s="24">
        <v>3.0850312914234429E-4</v>
      </c>
      <c r="BX33" s="24">
        <v>6.7796272426915479E-4</v>
      </c>
      <c r="BY33" s="24">
        <v>1.4663302578157515E-3</v>
      </c>
      <c r="BZ33" s="24">
        <v>3.065E-3</v>
      </c>
      <c r="CA33" s="208"/>
      <c r="CB33" s="24">
        <v>9.722411038943795E-5</v>
      </c>
      <c r="CC33" s="24">
        <v>1.1341212109622244E-4</v>
      </c>
      <c r="CD33" s="24">
        <v>1.3152193362979495E-4</v>
      </c>
      <c r="CE33" s="24">
        <v>1.5193415665322438E-4</v>
      </c>
      <c r="CF33" s="24">
        <v>1.7491164919174524E-4</v>
      </c>
      <c r="CG33" s="208"/>
      <c r="CH33" s="24">
        <v>6.9290000000000009E-5</v>
      </c>
      <c r="CI33" s="24">
        <v>2.2509503555154979E-4</v>
      </c>
      <c r="CJ33" s="24">
        <v>7.2036027754034311E-4</v>
      </c>
      <c r="CK33" s="24">
        <v>2.2522290787268685E-3</v>
      </c>
      <c r="CL33" s="24">
        <v>6.6410000000000002E-3</v>
      </c>
      <c r="CM33" s="208"/>
      <c r="CN33" s="24">
        <v>1.076E-4</v>
      </c>
      <c r="CO33" s="24">
        <v>2.7886015787539551E-4</v>
      </c>
      <c r="CP33" s="24">
        <v>7.1712879732585013E-4</v>
      </c>
      <c r="CQ33" s="24">
        <v>1.8239117326466633E-3</v>
      </c>
      <c r="CR33" s="24">
        <v>4.5139999999999998E-3</v>
      </c>
      <c r="CS33" s="208"/>
      <c r="CT33" s="24">
        <v>6.2412035006922462E-5</v>
      </c>
      <c r="CU33" s="24">
        <v>8.7923746268510046E-5</v>
      </c>
      <c r="CV33" s="24">
        <v>1.147435799457736E-4</v>
      </c>
      <c r="CW33" s="24">
        <v>1.4374707185954976E-4</v>
      </c>
      <c r="CX33" s="24">
        <v>1.7506644771980427E-4</v>
      </c>
      <c r="CY33" s="208"/>
      <c r="CZ33" s="515">
        <v>0</v>
      </c>
      <c r="DA33" s="515">
        <v>0</v>
      </c>
      <c r="DB33" s="515">
        <v>0</v>
      </c>
      <c r="DC33" s="515">
        <v>0</v>
      </c>
      <c r="DD33" s="515">
        <v>0</v>
      </c>
      <c r="DE33" s="208"/>
      <c r="DF33" s="15">
        <v>9.124512035306998E-8</v>
      </c>
      <c r="DG33" s="243">
        <v>3.8588576846893869E-7</v>
      </c>
      <c r="DH33" s="243">
        <v>1.6240045039529705E-6</v>
      </c>
      <c r="DI33" s="243">
        <v>6.8121750029469722E-6</v>
      </c>
      <c r="DJ33" s="15">
        <v>2.85093919623649E-5</v>
      </c>
      <c r="DK33" s="208"/>
      <c r="DL33" s="24">
        <v>5.7017359399725799E-8</v>
      </c>
      <c r="DM33" s="24">
        <v>1.7776755880996021E-7</v>
      </c>
      <c r="DN33" s="24">
        <v>5.5132730987774274E-7</v>
      </c>
      <c r="DO33" s="24">
        <v>1.7045861077199848E-6</v>
      </c>
      <c r="DP33" s="24">
        <v>5.2601114941042243E-6</v>
      </c>
      <c r="DQ33" s="208"/>
      <c r="DR33" s="24">
        <v>4.1538962846560468E-8</v>
      </c>
      <c r="DS33" s="24">
        <v>1.1250472687978113E-7</v>
      </c>
      <c r="DT33" s="24">
        <v>3.0342039382630901E-7</v>
      </c>
      <c r="DU33" s="24">
        <v>8.1633484556748762E-7</v>
      </c>
      <c r="DV33" s="24">
        <v>2.1930947444253577E-6</v>
      </c>
      <c r="DW33" s="208"/>
      <c r="DX33" s="24">
        <v>3.6060843001487384E-8</v>
      </c>
      <c r="DY33" s="24">
        <v>9.0424203573079925E-8</v>
      </c>
      <c r="DZ33" s="24">
        <v>2.2579149913065493E-7</v>
      </c>
      <c r="EA33" s="24">
        <v>5.6251789281156017E-7</v>
      </c>
      <c r="EB33" s="24">
        <v>1.3995357752647164E-6</v>
      </c>
      <c r="EC33" s="208"/>
      <c r="ED33" s="24">
        <v>3.3874500631056278E-8</v>
      </c>
      <c r="EE33" s="24">
        <v>8.2606697170811624E-8</v>
      </c>
      <c r="EF33" s="24">
        <v>2.0060157426106784E-7</v>
      </c>
      <c r="EG33" s="24">
        <v>4.8605373538468116E-7</v>
      </c>
      <c r="EH33" s="24">
        <v>1.1761885653957782E-6</v>
      </c>
      <c r="EI33" s="208"/>
      <c r="EJ33" s="24"/>
      <c r="EK33" s="24"/>
      <c r="EL33" s="24"/>
      <c r="EM33" s="24"/>
      <c r="EN33" s="24"/>
      <c r="EO33" s="208"/>
      <c r="EP33" s="24"/>
      <c r="EQ33" s="24"/>
      <c r="ER33" s="24"/>
      <c r="ES33" s="24"/>
      <c r="ET33" s="24"/>
      <c r="EU33" s="208"/>
      <c r="EV33" s="24"/>
      <c r="EW33" s="24"/>
      <c r="EX33" s="24"/>
      <c r="EY33" s="24"/>
      <c r="EZ33" s="24"/>
      <c r="FA33" s="208"/>
      <c r="FB33" s="24"/>
      <c r="FC33" s="24"/>
      <c r="FD33" s="24"/>
      <c r="FE33" s="24"/>
      <c r="FF33" s="24"/>
      <c r="FG33" s="208"/>
      <c r="FH33" s="24"/>
      <c r="FI33" s="24"/>
      <c r="FJ33" s="24"/>
      <c r="FK33" s="24"/>
      <c r="FL33" s="24"/>
      <c r="FM33" s="208"/>
      <c r="FN33" s="24"/>
      <c r="FO33" s="24"/>
      <c r="FP33" s="24"/>
      <c r="FQ33" s="24"/>
      <c r="FR33" s="24"/>
      <c r="FS33" s="208"/>
      <c r="FT33" s="24"/>
      <c r="FU33" s="24"/>
      <c r="FV33" s="24"/>
      <c r="FW33" s="24"/>
      <c r="FX33" s="24"/>
      <c r="FY33" s="208"/>
    </row>
    <row r="34" spans="1:181" ht="12.75" customHeight="1" x14ac:dyDescent="0.2">
      <c r="A34" s="239" t="s">
        <v>3</v>
      </c>
      <c r="B34" s="181">
        <f>'Interpolation FR-metal CR'!B35+'Interpolation FR-metal CR'!C35*($E$2^1)+'Interpolation FR-metal CR'!D35*($E$2^2)+'Interpolation FR-metal CR'!E35*($E$2^3)+'Interpolation FR-metal CR'!F35*($E$2^4)</f>
        <v>1.3675476660905232E-3</v>
      </c>
      <c r="C34" s="423">
        <f t="shared" si="0"/>
        <v>1.0678250555536573E-3</v>
      </c>
      <c r="D34" s="423">
        <f t="shared" si="1"/>
        <v>8.3379203339059051E-4</v>
      </c>
      <c r="E34" s="423">
        <f t="shared" si="2"/>
        <v>6.5105154756380543E-4</v>
      </c>
      <c r="F34" s="181">
        <f>'Interpolation FR-metal CR'!L35+'Interpolation FR-metal CR'!M35*($E$2^1)+'Interpolation FR-metal CR'!N35*($E$2^2)+'Interpolation FR-metal CR'!O35*($E$2^3)+'Interpolation FR-metal CR'!P35*($E$2^4)</f>
        <v>5.0836191833301557E-4</v>
      </c>
      <c r="G34" s="208"/>
      <c r="H34" s="181">
        <f>'Interpolation FR-oxide CR'!B35+'Interpolation FR-oxide CR'!C35*$K$2+'Interpolation FR-oxide CR'!D35*$K$2^2+'Interpolation FR-oxide CR'!E35*$K$2^3+'Interpolation FR-oxide CR'!F35*$K$2^4</f>
        <v>9.5795031797267581E-4</v>
      </c>
      <c r="I34" s="423">
        <f>10^(0.25*(LOG(L34)-LOG(H34))+LOG(H34))</f>
        <v>8.6333580714205807E-4</v>
      </c>
      <c r="J34" s="423">
        <f>10^(LOG(H34)+0.5*(LOG(L34)-LOG(H34)))</f>
        <v>7.780661501016272E-4</v>
      </c>
      <c r="K34" s="423">
        <f>10^(LOG(H34)+0.75*(LOG(L34)-LOG(H34)))</f>
        <v>7.012183775140854E-4</v>
      </c>
      <c r="L34" s="181">
        <f>'Interpolation FR-oxide CR'!L35+'Interpolation FR-oxide CR'!M35*$K$2+'Interpolation FR-oxide CR'!N35*$K$2^2+'Interpolation FR-oxide CR'!O35*$K$2^3+'Interpolation FR-oxide CR'!P35*$K$2^4</f>
        <v>6.3196067956337995E-4</v>
      </c>
      <c r="M34" s="208"/>
      <c r="N34" s="181">
        <v>4.6420478997883112E-4</v>
      </c>
      <c r="O34" s="181">
        <v>5.9792486688849946E-4</v>
      </c>
      <c r="P34" s="181">
        <v>7.1694633543515783E-4</v>
      </c>
      <c r="Q34" s="181">
        <v>8.1436895603468555E-4</v>
      </c>
      <c r="R34" s="181">
        <v>8.8198761490429945E-4</v>
      </c>
      <c r="S34" s="208"/>
      <c r="T34" s="181">
        <v>1.0861085810338152E-3</v>
      </c>
      <c r="U34" s="181">
        <v>9.6319692054658149E-4</v>
      </c>
      <c r="V34" s="181">
        <v>8.4714026241402977E-4</v>
      </c>
      <c r="W34" s="181">
        <v>7.371782384763603E-4</v>
      </c>
      <c r="X34" s="181">
        <v>6.3150828977771335E-4</v>
      </c>
      <c r="Y34" s="208"/>
      <c r="Z34" s="181">
        <v>1.4004869311095005E-3</v>
      </c>
      <c r="AA34" s="181">
        <v>1.0925429004873808E-3</v>
      </c>
      <c r="AB34" s="181">
        <v>8.4981164432298474E-4</v>
      </c>
      <c r="AC34" s="181">
        <v>6.5861741041896413E-4</v>
      </c>
      <c r="AD34" s="181">
        <v>5.0760078304729192E-4</v>
      </c>
      <c r="AE34" s="208"/>
      <c r="AF34" s="181">
        <v>1.574122968791889E-3</v>
      </c>
      <c r="AG34" s="181">
        <v>1.1389682313637291E-3</v>
      </c>
      <c r="AH34" s="181">
        <v>8.2267464628162242E-4</v>
      </c>
      <c r="AI34" s="181">
        <v>5.9319697765253417E-4</v>
      </c>
      <c r="AJ34" s="181">
        <v>4.2675076479036764E-4</v>
      </c>
      <c r="AK34" s="208"/>
      <c r="AL34" s="181">
        <v>1.6781729976531057E-3</v>
      </c>
      <c r="AM34" s="181">
        <v>1.1434276280324453E-3</v>
      </c>
      <c r="AN34" s="181">
        <v>7.759559758524178E-4</v>
      </c>
      <c r="AO34" s="181">
        <v>5.2503885683892536E-4</v>
      </c>
      <c r="AP34" s="181">
        <v>3.5441395376091702E-4</v>
      </c>
      <c r="AQ34" s="208"/>
      <c r="AR34" s="181">
        <v>4.3555957377479116E-4</v>
      </c>
      <c r="AS34" s="181">
        <v>4.8024796350336916E-4</v>
      </c>
      <c r="AT34" s="181">
        <v>4.7314644428716047E-4</v>
      </c>
      <c r="AU34" s="181">
        <v>4.3880733930474873E-4</v>
      </c>
      <c r="AV34" s="181">
        <v>3.8945466717202489E-4</v>
      </c>
      <c r="AW34" s="208"/>
      <c r="AX34" s="181">
        <v>1.0056954010957328E-3</v>
      </c>
      <c r="AY34" s="181">
        <v>9.4384196936058535E-4</v>
      </c>
      <c r="AZ34" s="181">
        <v>8.7774775168875834E-4</v>
      </c>
      <c r="BA34" s="181">
        <v>8.0672322567071505E-4</v>
      </c>
      <c r="BB34" s="181">
        <v>7.2840840546835295E-4</v>
      </c>
      <c r="BC34" s="208"/>
      <c r="BD34" s="181">
        <v>1.3280807941060087E-3</v>
      </c>
      <c r="BE34" s="181">
        <v>1.1062812283265135E-3</v>
      </c>
      <c r="BF34" s="181">
        <v>9.1799871666849891E-4</v>
      </c>
      <c r="BG34" s="181">
        <v>7.5806301196092597E-4</v>
      </c>
      <c r="BH34" s="181">
        <v>6.2115291579141767E-4</v>
      </c>
      <c r="BI34" s="208"/>
      <c r="BJ34" s="181">
        <v>1.5147469198547796E-3</v>
      </c>
      <c r="BK34" s="181">
        <v>1.1652978419276802E-3</v>
      </c>
      <c r="BL34" s="181">
        <v>8.9449160180446528E-4</v>
      </c>
      <c r="BM34" s="181">
        <v>6.8500729304785287E-4</v>
      </c>
      <c r="BN34" s="181">
        <v>5.2278302237506206E-4</v>
      </c>
      <c r="BO34" s="208"/>
      <c r="BP34" s="181">
        <v>1.6304921170738488E-3</v>
      </c>
      <c r="BQ34" s="181">
        <v>1.1713303578653844E-3</v>
      </c>
      <c r="BR34" s="181">
        <v>8.4147282460912969E-4</v>
      </c>
      <c r="BS34" s="181">
        <v>6.0450624352130402E-4</v>
      </c>
      <c r="BT34" s="181">
        <v>4.3427165770443206E-4</v>
      </c>
      <c r="BU34" s="208"/>
      <c r="BV34" s="181">
        <v>4.1780000000000003E-3</v>
      </c>
      <c r="BW34" s="181">
        <v>3.1680173254304681E-3</v>
      </c>
      <c r="BX34" s="181">
        <v>2.373393730189517E-3</v>
      </c>
      <c r="BY34" s="181">
        <v>1.7499747039705987E-3</v>
      </c>
      <c r="BZ34" s="181">
        <v>1.2470000000000001E-3</v>
      </c>
      <c r="CA34" s="208"/>
      <c r="CB34" s="181">
        <v>3.9469814216718004E-3</v>
      </c>
      <c r="CC34" s="181">
        <v>2.1842198638346135E-3</v>
      </c>
      <c r="CD34" s="181">
        <v>1.2016578832287832E-3</v>
      </c>
      <c r="CE34" s="181">
        <v>6.5854256282984916E-4</v>
      </c>
      <c r="CF34" s="181">
        <v>3.5966066240858386E-4</v>
      </c>
      <c r="CG34" s="208"/>
      <c r="CH34" s="181">
        <v>2.088E-3</v>
      </c>
      <c r="CI34" s="181">
        <v>2.0574573816850147E-3</v>
      </c>
      <c r="CJ34" s="181">
        <v>1.9971913945282067E-3</v>
      </c>
      <c r="CK34" s="181">
        <v>1.8940327708057974E-3</v>
      </c>
      <c r="CL34" s="181">
        <v>1.694E-3</v>
      </c>
      <c r="CM34" s="208"/>
      <c r="CN34" s="181">
        <v>3.2429999999999998E-3</v>
      </c>
      <c r="CO34" s="181">
        <v>2.727529133912822E-3</v>
      </c>
      <c r="CP34" s="181">
        <v>2.2762939481171629E-3</v>
      </c>
      <c r="CQ34" s="181">
        <v>1.8788116745403435E-3</v>
      </c>
      <c r="CR34" s="181">
        <v>1.5089999999999999E-3</v>
      </c>
      <c r="CS34" s="208"/>
      <c r="CT34" s="181">
        <v>2.8963897941969904E-3</v>
      </c>
      <c r="CU34" s="181">
        <v>1.8720447860474372E-3</v>
      </c>
      <c r="CV34" s="181">
        <v>1.1208818340357331E-3</v>
      </c>
      <c r="CW34" s="181">
        <v>6.4424614271582712E-4</v>
      </c>
      <c r="CX34" s="181">
        <v>3.5997896562851725E-4</v>
      </c>
      <c r="CY34" s="208"/>
      <c r="CZ34" s="515">
        <v>2.6461016306313949E-3</v>
      </c>
      <c r="DA34" s="515">
        <v>2.6461016306313949E-3</v>
      </c>
      <c r="DB34" s="515">
        <v>2.6461016306313949E-3</v>
      </c>
      <c r="DC34" s="515">
        <v>2.6461016306313949E-3</v>
      </c>
      <c r="DD34" s="515">
        <v>2.6461016306313949E-3</v>
      </c>
      <c r="DE34" s="208"/>
      <c r="DF34" s="181">
        <v>1.7246737150194169E-3</v>
      </c>
      <c r="DG34" s="423">
        <v>1.6178893750966297E-3</v>
      </c>
      <c r="DH34" s="423">
        <v>1.5103237614010414E-3</v>
      </c>
      <c r="DI34" s="423">
        <v>1.405275215539935E-3</v>
      </c>
      <c r="DJ34" s="181">
        <v>1.3045367261645001E-3</v>
      </c>
      <c r="DK34" s="208"/>
      <c r="DL34" s="181">
        <v>1.8183993025747244E-3</v>
      </c>
      <c r="DM34" s="181">
        <v>1.7811438549349327E-3</v>
      </c>
      <c r="DN34" s="181">
        <v>1.7354828509326176E-3</v>
      </c>
      <c r="DO34" s="181">
        <v>1.6857536086818386E-3</v>
      </c>
      <c r="DP34" s="181">
        <v>1.6343099904450222E-3</v>
      </c>
      <c r="DQ34" s="208"/>
      <c r="DR34" s="181">
        <v>1.8608243137473311E-3</v>
      </c>
      <c r="DS34" s="181">
        <v>1.8472778950893852E-3</v>
      </c>
      <c r="DT34" s="181">
        <v>1.8260723139959028E-3</v>
      </c>
      <c r="DU34" s="181">
        <v>1.8007494040047196E-3</v>
      </c>
      <c r="DV34" s="181">
        <v>1.7731851252459296E-3</v>
      </c>
      <c r="DW34" s="208"/>
      <c r="DX34" s="181">
        <v>1.8759879581844632E-3</v>
      </c>
      <c r="DY34" s="181">
        <v>1.8666309431865933E-3</v>
      </c>
      <c r="DZ34" s="181">
        <v>1.849528180514321E-3</v>
      </c>
      <c r="EA34" s="181">
        <v>1.8283919660077555E-3</v>
      </c>
      <c r="EB34" s="181">
        <v>1.8050804594032398E-3</v>
      </c>
      <c r="EC34" s="208"/>
      <c r="ED34" s="181">
        <v>1.8818589181467287E-3</v>
      </c>
      <c r="EE34" s="181">
        <v>1.8735445205778621E-3</v>
      </c>
      <c r="EF34" s="181">
        <v>1.8574524108192106E-3</v>
      </c>
      <c r="EG34" s="181">
        <v>1.8373937860744047E-3</v>
      </c>
      <c r="EH34" s="181">
        <v>1.8152210144504761E-3</v>
      </c>
      <c r="EI34" s="208"/>
      <c r="EJ34" s="181"/>
      <c r="EK34" s="181"/>
      <c r="EL34" s="181"/>
      <c r="EM34" s="181"/>
      <c r="EN34" s="181"/>
      <c r="EO34" s="208"/>
      <c r="EP34" s="181"/>
      <c r="EQ34" s="181"/>
      <c r="ER34" s="181"/>
      <c r="ES34" s="181"/>
      <c r="ET34" s="181"/>
      <c r="EU34" s="208"/>
      <c r="EV34" s="181"/>
      <c r="EW34" s="181"/>
      <c r="EX34" s="181"/>
      <c r="EY34" s="181"/>
      <c r="EZ34" s="181"/>
      <c r="FA34" s="208"/>
      <c r="FB34" s="181"/>
      <c r="FC34" s="181"/>
      <c r="FD34" s="181"/>
      <c r="FE34" s="181"/>
      <c r="FF34" s="181"/>
      <c r="FG34" s="208"/>
      <c r="FH34" s="181"/>
      <c r="FI34" s="181"/>
      <c r="FJ34" s="181"/>
      <c r="FK34" s="181"/>
      <c r="FL34" s="181"/>
      <c r="FM34" s="208"/>
      <c r="FN34" s="181"/>
      <c r="FO34" s="181"/>
      <c r="FP34" s="181"/>
      <c r="FQ34" s="181"/>
      <c r="FR34" s="181"/>
      <c r="FS34" s="208"/>
      <c r="FT34" s="181"/>
      <c r="FU34" s="181"/>
      <c r="FV34" s="181"/>
      <c r="FW34" s="181"/>
      <c r="FX34" s="181"/>
      <c r="FY34" s="208"/>
    </row>
    <row r="35" spans="1:181" ht="12.75" customHeight="1" x14ac:dyDescent="0.2">
      <c r="A35" s="56" t="s">
        <v>4</v>
      </c>
      <c r="B35" s="15">
        <f>'Interpolation FR-metal CR'!B36+'Interpolation FR-metal CR'!C36*($E$2^1)+'Interpolation FR-metal CR'!D36*($E$2^2)+'Interpolation FR-metal CR'!E36*($E$2^3)+'Interpolation FR-metal CR'!F36*($E$2^4)</f>
        <v>6.799563341289133E-6</v>
      </c>
      <c r="C35" s="243">
        <f t="shared" si="0"/>
        <v>2.0373131155378397E-5</v>
      </c>
      <c r="D35" s="243">
        <f t="shared" si="1"/>
        <v>6.1042812933860733E-5</v>
      </c>
      <c r="E35" s="243">
        <f t="shared" si="2"/>
        <v>1.8289898506320722E-4</v>
      </c>
      <c r="F35" s="15">
        <f>'Interpolation FR-metal CR'!L36+'Interpolation FR-metal CR'!M36*($E$2^1)+'Interpolation FR-metal CR'!N36*($E$2^2)+'Interpolation FR-metal CR'!O36*($E$2^3)+'Interpolation FR-metal CR'!P36*($E$2^4)</f>
        <v>5.4800945646781246E-4</v>
      </c>
      <c r="G35" s="208"/>
      <c r="H35" s="15">
        <f>'Interpolation FR-oxide CR'!B36+'Interpolation FR-oxide CR'!C36*$K$2+'Interpolation FR-oxide CR'!D36*$K$2^2+'Interpolation FR-oxide CR'!E36*$K$2^3+'Interpolation FR-oxide CR'!F36*$K$2^4</f>
        <v>1.1381460752344633E-5</v>
      </c>
      <c r="I35" s="243">
        <f>10^(0.25*(LOG(L35)-LOG(H35))+LOG(H35))</f>
        <v>3.2712930468862137E-5</v>
      </c>
      <c r="J35" s="243">
        <f>10^(LOG(H35)+0.5*(LOG(L35)-LOG(H35)))</f>
        <v>9.4024470421352215E-5</v>
      </c>
      <c r="K35" s="243">
        <f>10^(LOG(H35)+0.75*(LOG(L35)-LOG(H35)))</f>
        <v>2.7024790843579966E-4</v>
      </c>
      <c r="L35" s="15">
        <f>'Interpolation FR-oxide CR'!L36+'Interpolation FR-oxide CR'!M36*$K$2+'Interpolation FR-oxide CR'!N36*$K$2^2+'Interpolation FR-oxide CR'!O36*$K$2^3+'Interpolation FR-oxide CR'!P36*$K$2^4</f>
        <v>7.7675451599607242E-4</v>
      </c>
      <c r="M35" s="208"/>
      <c r="N35" s="15">
        <v>1.6909181354030772E-5</v>
      </c>
      <c r="O35" s="15">
        <v>5.4414275732110156E-5</v>
      </c>
      <c r="P35" s="15">
        <v>1.6300696431538239E-4</v>
      </c>
      <c r="Q35" s="15">
        <v>4.6258760652964539E-4</v>
      </c>
      <c r="R35" s="15">
        <v>1.2516662523148565E-3</v>
      </c>
      <c r="S35" s="208"/>
      <c r="T35" s="15">
        <v>9.9478263385349906E-6</v>
      </c>
      <c r="U35" s="15">
        <v>3.0023679778899759E-5</v>
      </c>
      <c r="V35" s="15">
        <v>8.9866544130641488E-5</v>
      </c>
      <c r="W35" s="15">
        <v>2.6613935990850901E-4</v>
      </c>
      <c r="X35" s="15">
        <v>7.7590677033068122E-4</v>
      </c>
      <c r="Y35" s="208"/>
      <c r="Z35" s="15">
        <v>6.4307767160224126E-6</v>
      </c>
      <c r="AA35" s="15">
        <v>1.963220712846037E-5</v>
      </c>
      <c r="AB35" s="15">
        <v>5.9758482941589286E-5</v>
      </c>
      <c r="AC35" s="15">
        <v>1.8124095884922508E-4</v>
      </c>
      <c r="AD35" s="15">
        <v>5.46627762918635E-4</v>
      </c>
      <c r="AE35" s="208"/>
      <c r="AF35" s="15">
        <v>4.4842049114151604E-6</v>
      </c>
      <c r="AG35" s="15">
        <v>1.3864485649262475E-5</v>
      </c>
      <c r="AH35" s="15">
        <v>4.2792299335960044E-5</v>
      </c>
      <c r="AI35" s="15">
        <v>1.3185050487930943E-4</v>
      </c>
      <c r="AJ35" s="15">
        <v>4.0532419927114753E-4</v>
      </c>
      <c r="AK35" s="208"/>
      <c r="AL35" s="15">
        <v>3.3237368043164686E-6</v>
      </c>
      <c r="AM35" s="15">
        <v>1.0337140483416405E-5</v>
      </c>
      <c r="AN35" s="15">
        <v>3.2020687962023729E-5</v>
      </c>
      <c r="AO35" s="15">
        <v>9.8897852567458701E-5</v>
      </c>
      <c r="AP35" s="15">
        <v>3.0472498742017382E-4</v>
      </c>
      <c r="AQ35" s="208"/>
      <c r="AR35" s="15">
        <v>1.7225751542224224E-5</v>
      </c>
      <c r="AS35" s="15">
        <v>4.2966228570645648E-5</v>
      </c>
      <c r="AT35" s="15">
        <v>9.5760933525508826E-5</v>
      </c>
      <c r="AU35" s="15">
        <v>2.0090824552780132E-4</v>
      </c>
      <c r="AV35" s="15">
        <v>4.0337769402831736E-4</v>
      </c>
      <c r="AW35" s="208"/>
      <c r="AX35" s="15">
        <v>1.0850265910956248E-5</v>
      </c>
      <c r="AY35" s="15">
        <v>3.3130054791904503E-5</v>
      </c>
      <c r="AZ35" s="15">
        <v>1.0024011274270966E-4</v>
      </c>
      <c r="BA35" s="15">
        <v>2.9974043472789387E-4</v>
      </c>
      <c r="BB35" s="15">
        <v>8.805310451384566E-4</v>
      </c>
      <c r="BC35" s="208"/>
      <c r="BD35" s="15">
        <v>7.2349849119382992E-6</v>
      </c>
      <c r="BE35" s="15">
        <v>2.2673073828556395E-5</v>
      </c>
      <c r="BF35" s="15">
        <v>7.0781320151909688E-5</v>
      </c>
      <c r="BG35" s="15">
        <v>2.1989412005197348E-4</v>
      </c>
      <c r="BH35" s="15">
        <v>6.7785774645535805E-4</v>
      </c>
      <c r="BI35" s="208"/>
      <c r="BJ35" s="15">
        <v>5.1454990774150538E-6</v>
      </c>
      <c r="BK35" s="15">
        <v>1.6322331845976893E-5</v>
      </c>
      <c r="BL35" s="15">
        <v>5.1662969231431673E-5</v>
      </c>
      <c r="BM35" s="15">
        <v>1.631383723856925E-4</v>
      </c>
      <c r="BN35" s="15">
        <v>5.133815293382806E-4</v>
      </c>
      <c r="BO35" s="208"/>
      <c r="BP35" s="15">
        <v>3.8534540434800583E-6</v>
      </c>
      <c r="BQ35" s="15">
        <v>1.222728389625088E-5</v>
      </c>
      <c r="BR35" s="15">
        <v>3.8798041910601614E-5</v>
      </c>
      <c r="BS35" s="15">
        <v>1.2310894789629827E-4</v>
      </c>
      <c r="BT35" s="15">
        <v>3.9063345225141751E-4</v>
      </c>
      <c r="BU35" s="208"/>
      <c r="BV35" s="24">
        <v>3.0769999999999999E-3</v>
      </c>
      <c r="BW35" s="24">
        <v>2.9924150366197966E-3</v>
      </c>
      <c r="BX35" s="24">
        <v>2.875274355147193E-3</v>
      </c>
      <c r="BY35" s="24">
        <v>2.7190455986814258E-3</v>
      </c>
      <c r="BZ35" s="24">
        <v>2.4849999999999998E-3</v>
      </c>
      <c r="CA35" s="208"/>
      <c r="CB35" s="24">
        <v>2.15735694325491E-3</v>
      </c>
      <c r="CC35" s="24">
        <v>1.3439550421563086E-3</v>
      </c>
      <c r="CD35" s="24">
        <v>8.3233985892321432E-4</v>
      </c>
      <c r="CE35" s="24">
        <v>5.134937549390973E-4</v>
      </c>
      <c r="CF35" s="24">
        <v>3.1570082767219118E-4</v>
      </c>
      <c r="CG35" s="208"/>
      <c r="CH35" s="24">
        <v>1.5380000000000001E-3</v>
      </c>
      <c r="CI35" s="24">
        <v>1.7658501082921999E-3</v>
      </c>
      <c r="CJ35" s="24">
        <v>1.9972839942252732E-3</v>
      </c>
      <c r="CK35" s="24">
        <v>2.2070123924856329E-3</v>
      </c>
      <c r="CL35" s="24">
        <v>2.3E-3</v>
      </c>
      <c r="CM35" s="208"/>
      <c r="CN35" s="24">
        <v>2.3879999999999999E-3</v>
      </c>
      <c r="CO35" s="24">
        <v>2.4875999640583905E-3</v>
      </c>
      <c r="CP35" s="24">
        <v>2.5713622120601162E-3</v>
      </c>
      <c r="CQ35" s="24">
        <v>2.628705499041976E-3</v>
      </c>
      <c r="CR35" s="24">
        <v>2.6150000000000001E-3</v>
      </c>
      <c r="CS35" s="208"/>
      <c r="CT35" s="24">
        <v>1.3849943432771607E-3</v>
      </c>
      <c r="CU35" s="24">
        <v>1.0419698987573446E-3</v>
      </c>
      <c r="CV35" s="24">
        <v>7.261840680245922E-4</v>
      </c>
      <c r="CW35" s="24">
        <v>4.8583260793453155E-4</v>
      </c>
      <c r="CX35" s="24">
        <v>3.1598022600647313E-4</v>
      </c>
      <c r="CY35" s="208"/>
      <c r="CZ35" s="515">
        <v>0</v>
      </c>
      <c r="DA35" s="515">
        <v>0</v>
      </c>
      <c r="DB35" s="515">
        <v>0</v>
      </c>
      <c r="DC35" s="515">
        <v>0</v>
      </c>
      <c r="DD35" s="515">
        <v>0</v>
      </c>
      <c r="DE35" s="208"/>
      <c r="DF35" s="15">
        <v>2.800361647635258E-6</v>
      </c>
      <c r="DG35" s="243">
        <v>7.1059268922269995E-6</v>
      </c>
      <c r="DH35" s="243">
        <v>1.7943481143011549E-5</v>
      </c>
      <c r="DI35" s="243">
        <v>4.5160918878952807E-5</v>
      </c>
      <c r="DJ35" s="15">
        <v>1.1340244772961319E-4</v>
      </c>
      <c r="DK35" s="208"/>
      <c r="DL35" s="24">
        <v>1.7497948057129039E-6</v>
      </c>
      <c r="DM35" s="24">
        <v>4.1376427412412773E-6</v>
      </c>
      <c r="DN35" s="24">
        <v>9.7326351870401465E-6</v>
      </c>
      <c r="DO35" s="24">
        <v>2.2822348981884185E-5</v>
      </c>
      <c r="DP35" s="24">
        <v>5.3414209464230141E-5</v>
      </c>
      <c r="DQ35" s="208"/>
      <c r="DR35" s="24">
        <v>1.2746390003078417E-6</v>
      </c>
      <c r="DS35" s="24">
        <v>2.7732109203403423E-6</v>
      </c>
      <c r="DT35" s="24">
        <v>6.008104502259296E-6</v>
      </c>
      <c r="DU35" s="24">
        <v>1.2984990118288478E-5</v>
      </c>
      <c r="DV35" s="24">
        <v>2.8022782818523173E-5</v>
      </c>
      <c r="DW35" s="208"/>
      <c r="DX35" s="24">
        <v>1.1063039169520671E-6</v>
      </c>
      <c r="DY35" s="24">
        <v>2.378609419878177E-6</v>
      </c>
      <c r="DZ35" s="24">
        <v>5.0926742349038425E-6</v>
      </c>
      <c r="EA35" s="24">
        <v>1.0878637810134912E-5</v>
      </c>
      <c r="EB35" s="24">
        <v>2.3207162762558842E-5</v>
      </c>
      <c r="EC35" s="208"/>
      <c r="ED35" s="24">
        <v>1.039704374999516E-6</v>
      </c>
      <c r="EE35" s="24">
        <v>2.2381128130254961E-6</v>
      </c>
      <c r="EF35" s="24">
        <v>4.7976746973472046E-6</v>
      </c>
      <c r="EG35" s="24">
        <v>1.0261491536219969E-5</v>
      </c>
      <c r="EH35" s="24">
        <v>2.1919614131012257E-5</v>
      </c>
      <c r="EI35" s="208"/>
      <c r="EJ35" s="24"/>
      <c r="EK35" s="24"/>
      <c r="EL35" s="24"/>
      <c r="EM35" s="24"/>
      <c r="EN35" s="24"/>
      <c r="EO35" s="208"/>
      <c r="EP35" s="24"/>
      <c r="EQ35" s="24"/>
      <c r="ER35" s="24"/>
      <c r="ES35" s="24"/>
      <c r="ET35" s="24"/>
      <c r="EU35" s="208"/>
      <c r="EV35" s="24"/>
      <c r="EW35" s="24"/>
      <c r="EX35" s="24"/>
      <c r="EY35" s="24"/>
      <c r="EZ35" s="24"/>
      <c r="FA35" s="208"/>
      <c r="FB35" s="24"/>
      <c r="FC35" s="24"/>
      <c r="FD35" s="24"/>
      <c r="FE35" s="24"/>
      <c r="FF35" s="24"/>
      <c r="FG35" s="208"/>
      <c r="FH35" s="24"/>
      <c r="FI35" s="24"/>
      <c r="FJ35" s="24"/>
      <c r="FK35" s="24"/>
      <c r="FL35" s="24"/>
      <c r="FM35" s="208"/>
      <c r="FN35" s="24"/>
      <c r="FO35" s="24"/>
      <c r="FP35" s="24"/>
      <c r="FQ35" s="24"/>
      <c r="FR35" s="24"/>
      <c r="FS35" s="208"/>
      <c r="FT35" s="24"/>
      <c r="FU35" s="24"/>
      <c r="FV35" s="24"/>
      <c r="FW35" s="24"/>
      <c r="FX35" s="24"/>
      <c r="FY35" s="208"/>
    </row>
    <row r="36" spans="1:181" ht="12.75" customHeight="1" x14ac:dyDescent="0.2">
      <c r="A36" s="56" t="s">
        <v>5</v>
      </c>
      <c r="B36" s="44">
        <f>IF(('Interpolation FR-metal CR'!B37+'Interpolation FR-metal CR'!C37*($E$2^1)+'Interpolation FR-metal CR'!D37*($E$2^2)+'Interpolation FR-metal CR'!E37*($E$2^3)+'Interpolation FR-metal CR'!F37*($E$2^4))&lt;0,0,('Interpolation FR-metal CR'!B37+'Interpolation FR-metal CR'!C37*($E$2^1)+'Interpolation FR-metal CR'!D37*($E$2^2)+'Interpolation FR-metal CR'!E37*($E$2^3)+'Interpolation FR-metal CR'!F37*($E$2^4)))</f>
        <v>0.68744805638838069</v>
      </c>
      <c r="C36" s="305">
        <f>IF(B36=0,0,10^(0.25*(LOG(F36)-LOG(B36))+LOG(B36)))</f>
        <v>0.6814891300432091</v>
      </c>
      <c r="D36" s="305">
        <f>IF(B36=0,0,10^(LOG(B36)+0.5*(LOG(F36)-LOG(B36))))</f>
        <v>0.67558185676892357</v>
      </c>
      <c r="E36" s="305">
        <f>IF(B36=0,0,10^(LOG(B36)+0.75*(LOG(F36)-LOG(B36))))</f>
        <v>0.66972578882719391</v>
      </c>
      <c r="F36" s="44">
        <f>IF(('Interpolation FR-metal CR'!L37+'Interpolation FR-metal CR'!M37*($E$2^1)+'Interpolation FR-metal CR'!N37*($E$2^2)+'Interpolation FR-metal CR'!O37*($E$2^3)+'Interpolation FR-metal CR'!P37*($E$2^4))&lt;0,0,('Interpolation FR-metal CR'!L37+'Interpolation FR-metal CR'!M37*($E$2^1)+'Interpolation FR-metal CR'!N37*($E$2^2)+'Interpolation FR-metal CR'!O37*($E$2^3)+'Interpolation FR-metal CR'!P37*($E$2^4)))</f>
        <v>0.66392048236076817</v>
      </c>
      <c r="G36" s="208"/>
      <c r="H36" s="306">
        <f>IF(('Interpolation FR-oxide CR'!B37+'Interpolation FR-oxide CR'!C37*$K$2+'Interpolation FR-oxide CR'!D37*$K$2^2+'Interpolation FR-oxide CR'!E37*$K$2^3+'Interpolation FR-oxide CR'!F37*$K$2^4)&lt;0,0,('Interpolation FR-oxide CR'!B37+'Interpolation FR-oxide CR'!C37*$K$2+'Interpolation FR-oxide CR'!D37*$K$2^2+'Interpolation FR-oxide CR'!E37*$K$2^3+'Interpolation FR-oxide CR'!F37*$K$2^4))</f>
        <v>0.47814922070014898</v>
      </c>
      <c r="I36" s="305">
        <f>IF(H36=0,0,10^(0.25*(LOG(L36)-LOG(H36))+LOG(H36)))</f>
        <v>0.46916716177981616</v>
      </c>
      <c r="J36" s="305">
        <f>IF(H36=0,0,10^(LOG(H36)+0.5*(LOG(L36)-LOG(H36))))</f>
        <v>0.46035383132113428</v>
      </c>
      <c r="K36" s="305">
        <f>IF(H36=0,0,10^(LOG(H36)+0.75*(LOG(L36)-LOG(H36))))</f>
        <v>0.45170605975084366</v>
      </c>
      <c r="L36" s="44">
        <f>IF(('Interpolation FR-oxide CR'!L37+'Interpolation FR-oxide CR'!M37*$K$2+'Interpolation FR-oxide CR'!N37*$K$2^2+'Interpolation FR-oxide CR'!O37*$K$2^3+'Interpolation FR-oxide CR'!P37*$K$2^4)&lt;0,0,('Interpolation FR-oxide CR'!L37+'Interpolation FR-oxide CR'!M37*$K$2+'Interpolation FR-oxide CR'!N37*$K$2^2+'Interpolation FR-oxide CR'!O37*$K$2^3+'Interpolation FR-oxide CR'!P37*$K$2^4))</f>
        <v>0.44322073703628934</v>
      </c>
      <c r="M36" s="208"/>
      <c r="N36" s="15">
        <v>0.22567580580280525</v>
      </c>
      <c r="O36" s="15">
        <v>0.12756398637644339</v>
      </c>
      <c r="P36" s="15">
        <v>6.7123438974984156E-2</v>
      </c>
      <c r="Q36" s="15">
        <v>3.3459145239606775E-2</v>
      </c>
      <c r="R36" s="15">
        <v>1.5902382727788E-2</v>
      </c>
      <c r="S36" s="208"/>
      <c r="T36" s="15">
        <v>0.54363445535113086</v>
      </c>
      <c r="U36" s="15">
        <v>0.5248658155427246</v>
      </c>
      <c r="V36" s="15">
        <v>0.5025600926797601</v>
      </c>
      <c r="W36" s="15">
        <v>0.47610709744029656</v>
      </c>
      <c r="X36" s="15">
        <v>0.44402832850005503</v>
      </c>
      <c r="Y36" s="208"/>
      <c r="Z36" s="15">
        <v>0.70429458481122731</v>
      </c>
      <c r="AA36" s="15">
        <v>0.69808057240057331</v>
      </c>
      <c r="AB36" s="15">
        <v>0.68989261154207471</v>
      </c>
      <c r="AC36" s="15">
        <v>0.67933468184725154</v>
      </c>
      <c r="AD36" s="15">
        <v>0.66521897264044816</v>
      </c>
      <c r="AE36" s="208"/>
      <c r="AF36" s="15">
        <v>0.79321313735271526</v>
      </c>
      <c r="AG36" s="15">
        <v>0.79373515508774417</v>
      </c>
      <c r="AH36" s="15">
        <v>0.79287528610800673</v>
      </c>
      <c r="AI36" s="15">
        <v>0.79065761911682242</v>
      </c>
      <c r="AJ36" s="15">
        <v>0.78664104221823894</v>
      </c>
      <c r="AK36" s="208"/>
      <c r="AL36" s="15">
        <v>0.84623851464178779</v>
      </c>
      <c r="AM36" s="15">
        <v>0.85411768969898072</v>
      </c>
      <c r="AN36" s="15">
        <v>0.8586162303705791</v>
      </c>
      <c r="AO36" s="15">
        <v>0.8606100904093571</v>
      </c>
      <c r="AP36" s="15">
        <v>0.86055528662591507</v>
      </c>
      <c r="AQ36" s="208"/>
      <c r="AR36" s="15">
        <v>0.21107371569825237</v>
      </c>
      <c r="AS36" s="15">
        <v>8.3392959359980701E-2</v>
      </c>
      <c r="AT36" s="15">
        <v>2.9439924870768214E-2</v>
      </c>
      <c r="AU36" s="15">
        <v>9.783455233782417E-3</v>
      </c>
      <c r="AV36" s="15">
        <v>3.1113764110537994E-3</v>
      </c>
      <c r="AW36" s="208"/>
      <c r="AX36" s="15">
        <v>0.50244754322125917</v>
      </c>
      <c r="AY36" s="15">
        <v>0.48224018875416863</v>
      </c>
      <c r="AZ36" s="15">
        <v>0.45864186429522136</v>
      </c>
      <c r="BA36" s="15">
        <v>0.43109042983287699</v>
      </c>
      <c r="BB36" s="15">
        <v>0.39806924270281363</v>
      </c>
      <c r="BC36" s="208"/>
      <c r="BD36" s="15">
        <v>0.66749086677185798</v>
      </c>
      <c r="BE36" s="15">
        <v>0.65977507564211146</v>
      </c>
      <c r="BF36" s="15">
        <v>0.64965377517694456</v>
      </c>
      <c r="BG36" s="15">
        <v>0.63658255010416065</v>
      </c>
      <c r="BH36" s="15">
        <v>0.61895272835824888</v>
      </c>
      <c r="BI36" s="208"/>
      <c r="BJ36" s="15">
        <v>0.7629740031409028</v>
      </c>
      <c r="BK36" s="15">
        <v>0.76201223982022337</v>
      </c>
      <c r="BL36" s="15">
        <v>0.75937555937071977</v>
      </c>
      <c r="BM36" s="15">
        <v>0.75497207076753525</v>
      </c>
      <c r="BN36" s="15">
        <v>0.74801879172433294</v>
      </c>
      <c r="BO36" s="208"/>
      <c r="BP36" s="15">
        <v>0.82199685396736566</v>
      </c>
      <c r="BQ36" s="15">
        <v>0.8238304826478009</v>
      </c>
      <c r="BR36" s="15">
        <v>0.82566820160439902</v>
      </c>
      <c r="BS36" s="15">
        <v>0.82751001996134033</v>
      </c>
      <c r="BT36" s="15">
        <v>0.82935594686315905</v>
      </c>
      <c r="BU36" s="208"/>
      <c r="BV36" s="24">
        <v>0.50290000000000001</v>
      </c>
      <c r="BW36" s="24">
        <v>0.47534067552609965</v>
      </c>
      <c r="BX36" s="24">
        <v>0.44390644734193324</v>
      </c>
      <c r="BY36" s="24">
        <v>0.4079976522858037</v>
      </c>
      <c r="BZ36" s="24">
        <v>0.36240699999999998</v>
      </c>
      <c r="CA36" s="208"/>
      <c r="CB36" s="24">
        <v>0.86657334271964326</v>
      </c>
      <c r="CC36" s="24">
        <v>0.87764562456559192</v>
      </c>
      <c r="CD36" s="24">
        <v>0.88366219668616452</v>
      </c>
      <c r="CE36" s="24">
        <v>0.88628190458020339</v>
      </c>
      <c r="CF36" s="24">
        <v>0.8858568938204826</v>
      </c>
      <c r="CG36" s="208"/>
      <c r="CH36" s="24">
        <v>0.25109999999999999</v>
      </c>
      <c r="CI36" s="24">
        <v>0.24390558156950717</v>
      </c>
      <c r="CJ36" s="24">
        <v>0.23339161518337981</v>
      </c>
      <c r="CK36" s="24">
        <v>0.21818642425608856</v>
      </c>
      <c r="CL36" s="24">
        <v>0.19236600000000001</v>
      </c>
      <c r="CM36" s="208"/>
      <c r="CN36" s="24">
        <v>0.38426100000000002</v>
      </c>
      <c r="CO36" s="24">
        <v>0.38896804440477156</v>
      </c>
      <c r="CP36" s="24">
        <v>0.39069516282073286</v>
      </c>
      <c r="CQ36" s="24">
        <v>0.3881129250166917</v>
      </c>
      <c r="CR36" s="24">
        <v>0.37517099999999998</v>
      </c>
      <c r="CS36" s="208"/>
      <c r="CT36" s="24">
        <v>0.74025934022392637</v>
      </c>
      <c r="CU36" s="24">
        <v>0.84279243840029128</v>
      </c>
      <c r="CV36" s="24">
        <v>0.8888771363003829</v>
      </c>
      <c r="CW36" s="24">
        <v>0.89993520279123407</v>
      </c>
      <c r="CX36" s="24">
        <v>0.88575588587514587</v>
      </c>
      <c r="CY36" s="208"/>
      <c r="CZ36" s="515">
        <v>0.87938777524650003</v>
      </c>
      <c r="DA36" s="515">
        <v>0.87938777524650003</v>
      </c>
      <c r="DB36" s="515">
        <v>0.87938777524650003</v>
      </c>
      <c r="DC36" s="515">
        <v>0.87938777524650003</v>
      </c>
      <c r="DD36" s="515">
        <v>0.87938777524650003</v>
      </c>
      <c r="DE36" s="208"/>
      <c r="DF36" s="15">
        <v>0.87012908815848145</v>
      </c>
      <c r="DG36" s="243">
        <v>0.87980341085622238</v>
      </c>
      <c r="DH36" s="243">
        <v>0.88525206627920605</v>
      </c>
      <c r="DI36" s="243">
        <v>0.88780657399040641</v>
      </c>
      <c r="DJ36" s="15">
        <v>0.88832800888626184</v>
      </c>
      <c r="DK36" s="208"/>
      <c r="DL36" s="24">
        <v>0.91809782859249334</v>
      </c>
      <c r="DM36" s="24">
        <v>0.9275857005552689</v>
      </c>
      <c r="DN36" s="24">
        <v>0.93224640825722171</v>
      </c>
      <c r="DO36" s="24">
        <v>0.93402786828680573</v>
      </c>
      <c r="DP36" s="24">
        <v>0.93401858075080824</v>
      </c>
      <c r="DQ36" s="208"/>
      <c r="DR36" s="24">
        <v>0.93980884507282614</v>
      </c>
      <c r="DS36" s="24">
        <v>0.94731784458574897</v>
      </c>
      <c r="DT36" s="24">
        <v>0.95084731693546509</v>
      </c>
      <c r="DU36" s="24">
        <v>0.95208433964956007</v>
      </c>
      <c r="DV36" s="24">
        <v>0.95193117555990991</v>
      </c>
      <c r="DW36" s="208"/>
      <c r="DX36" s="24">
        <v>0.94749038613967573</v>
      </c>
      <c r="DY36" s="24">
        <v>0.95468793895286541</v>
      </c>
      <c r="DZ36" s="24">
        <v>0.95790433211227843</v>
      </c>
      <c r="EA36" s="24">
        <v>0.95893395793580338</v>
      </c>
      <c r="EB36" s="24">
        <v>0.95868110580174737</v>
      </c>
      <c r="EC36" s="208"/>
      <c r="ED36" s="24">
        <v>0.95052542240360705</v>
      </c>
      <c r="EE36" s="24">
        <v>0.95759690913217188</v>
      </c>
      <c r="EF36" s="24">
        <v>0.96067935184681907</v>
      </c>
      <c r="EG36" s="24">
        <v>0.96162345287002748</v>
      </c>
      <c r="EH36" s="24">
        <v>0.96133412014210384</v>
      </c>
      <c r="EI36" s="208"/>
      <c r="EJ36" s="24"/>
      <c r="EK36" s="24"/>
      <c r="EL36" s="24"/>
      <c r="EM36" s="24"/>
      <c r="EN36" s="24"/>
      <c r="EO36" s="208"/>
      <c r="EP36" s="24"/>
      <c r="EQ36" s="24"/>
      <c r="ER36" s="24"/>
      <c r="ES36" s="24"/>
      <c r="ET36" s="24"/>
      <c r="EU36" s="208"/>
      <c r="EV36" s="24"/>
      <c r="EW36" s="24"/>
      <c r="EX36" s="24"/>
      <c r="EY36" s="24"/>
      <c r="EZ36" s="24"/>
      <c r="FA36" s="208"/>
      <c r="FB36" s="24"/>
      <c r="FC36" s="24"/>
      <c r="FD36" s="24"/>
      <c r="FE36" s="24"/>
      <c r="FF36" s="24"/>
      <c r="FG36" s="208"/>
      <c r="FH36" s="24"/>
      <c r="FI36" s="24"/>
      <c r="FJ36" s="24"/>
      <c r="FK36" s="24"/>
      <c r="FL36" s="24"/>
      <c r="FM36" s="208"/>
      <c r="FN36" s="24"/>
      <c r="FO36" s="24"/>
      <c r="FP36" s="24"/>
      <c r="FQ36" s="24"/>
      <c r="FR36" s="24"/>
      <c r="FS36" s="208"/>
      <c r="FT36" s="24"/>
      <c r="FU36" s="24"/>
      <c r="FV36" s="24"/>
      <c r="FW36" s="24"/>
      <c r="FX36" s="24"/>
      <c r="FY36" s="208"/>
    </row>
    <row r="37" spans="1:181" ht="12.75" customHeight="1" x14ac:dyDescent="0.2">
      <c r="A37" s="57" t="s">
        <v>6</v>
      </c>
      <c r="B37" s="15">
        <f>'Interpolation FR-metal CR'!B38+'Interpolation FR-metal CR'!C38*($E$2^1)+'Interpolation FR-metal CR'!D38*($E$2^2)+'Interpolation FR-metal CR'!E38*($E$2^3)+'Interpolation FR-metal CR'!F38*($E$2^4)</f>
        <v>1.4700131506463881E-2</v>
      </c>
      <c r="C37" s="243">
        <f t="shared" si="0"/>
        <v>1.227924140631967E-2</v>
      </c>
      <c r="D37" s="243">
        <f t="shared" si="1"/>
        <v>1.0257035418246104E-2</v>
      </c>
      <c r="E37" s="243">
        <f t="shared" si="2"/>
        <v>8.5678562779138018E-3</v>
      </c>
      <c r="F37" s="15">
        <f>'Interpolation FR-metal CR'!L38+'Interpolation FR-metal CR'!M38*($E$2^1)+'Interpolation FR-metal CR'!N38*($E$2^2)+'Interpolation FR-metal CR'!O38*($E$2^3)+'Interpolation FR-metal CR'!P38*($E$2^4)</f>
        <v>7.1568594828484381E-3</v>
      </c>
      <c r="G37" s="208"/>
      <c r="H37" s="15">
        <f>'Interpolation FR-oxide CR'!B38+'Interpolation FR-oxide CR'!C38*$K$2+'Interpolation FR-oxide CR'!D38*$K$2^2+'Interpolation FR-oxide CR'!E38*$K$2^3+'Interpolation FR-oxide CR'!F38*$K$2^4</f>
        <v>2.4603552100534255E-2</v>
      </c>
      <c r="I37" s="243">
        <f t="shared" ref="I37:I42" si="3">10^(0.25*(LOG(L37)-LOG(H37))+LOG(H37))</f>
        <v>2.1274093331223706E-2</v>
      </c>
      <c r="J37" s="243">
        <f t="shared" ref="J37:J42" si="4">10^(LOG(H37)+0.5*(LOG(L37)-LOG(H37)))</f>
        <v>1.8395191280359442E-2</v>
      </c>
      <c r="K37" s="243">
        <f t="shared" ref="K37:K42" si="5">10^(LOG(H37)+0.75*(LOG(L37)-LOG(H37)))</f>
        <v>1.5905874669844174E-2</v>
      </c>
      <c r="L37" s="15">
        <f>'Interpolation FR-oxide CR'!L38+'Interpolation FR-oxide CR'!M38*$K$2+'Interpolation FR-oxide CR'!N38*$K$2^2+'Interpolation FR-oxide CR'!O38*$K$2^3+'Interpolation FR-oxide CR'!P38*$K$2^4</f>
        <v>1.3753423117862096E-2</v>
      </c>
      <c r="M37" s="208"/>
      <c r="N37" s="15">
        <v>3.6550038205125021E-2</v>
      </c>
      <c r="O37" s="15">
        <v>3.7369001873546519E-2</v>
      </c>
      <c r="P37" s="15">
        <v>3.5566259791819169E-2</v>
      </c>
      <c r="Q37" s="15">
        <v>3.2067080481679895E-2</v>
      </c>
      <c r="R37" s="15">
        <v>2.7566863976386254E-2</v>
      </c>
      <c r="S37" s="208"/>
      <c r="T37" s="15">
        <v>2.1505109949941051E-2</v>
      </c>
      <c r="U37" s="15">
        <v>1.9522195788721546E-2</v>
      </c>
      <c r="V37" s="15">
        <v>1.7575757747509871E-2</v>
      </c>
      <c r="W37" s="15">
        <v>1.5655840832196597E-2</v>
      </c>
      <c r="X37" s="15">
        <v>1.3728658531376304E-2</v>
      </c>
      <c r="Y37" s="208"/>
      <c r="Z37" s="15">
        <v>1.3902841122413363E-2</v>
      </c>
      <c r="AA37" s="15">
        <v>1.1824150917451533E-2</v>
      </c>
      <c r="AB37" s="15">
        <v>1.0026771274635585E-2</v>
      </c>
      <c r="AC37" s="15">
        <v>8.4718567399689106E-3</v>
      </c>
      <c r="AD37" s="15">
        <v>7.118273084170906E-3</v>
      </c>
      <c r="AE37" s="208"/>
      <c r="AF37" s="15">
        <v>9.6936046835878475E-3</v>
      </c>
      <c r="AG37" s="15">
        <v>7.4492730388057817E-3</v>
      </c>
      <c r="AH37" s="15">
        <v>5.7146025228336566E-3</v>
      </c>
      <c r="AI37" s="15">
        <v>4.3763543416456777E-3</v>
      </c>
      <c r="AJ37" s="15">
        <v>3.3438246133356171E-3</v>
      </c>
      <c r="AK37" s="208"/>
      <c r="AL37" s="15">
        <v>7.1844249498382697E-3</v>
      </c>
      <c r="AM37" s="15">
        <v>4.2721363529449E-3</v>
      </c>
      <c r="AN37" s="15">
        <v>2.5301988055560602E-3</v>
      </c>
      <c r="AO37" s="15">
        <v>1.4941360704261459E-3</v>
      </c>
      <c r="AP37" s="15">
        <v>8.802188349000497E-4</v>
      </c>
      <c r="AQ37" s="208"/>
      <c r="AR37" s="15">
        <v>3.7246949612957811E-2</v>
      </c>
      <c r="AS37" s="15">
        <v>3.8705833286365149E-2</v>
      </c>
      <c r="AT37" s="15">
        <v>3.5939680584664166E-2</v>
      </c>
      <c r="AU37" s="15">
        <v>3.1413784314393046E-2</v>
      </c>
      <c r="AV37" s="15">
        <v>2.6276712538912259E-2</v>
      </c>
      <c r="AW37" s="208"/>
      <c r="AX37" s="15">
        <v>2.3456222092401918E-2</v>
      </c>
      <c r="AY37" s="15">
        <v>2.1149740772475247E-2</v>
      </c>
      <c r="AZ37" s="15">
        <v>1.8896860290620317E-2</v>
      </c>
      <c r="BA37" s="15">
        <v>1.6686246303332687E-2</v>
      </c>
      <c r="BB37" s="15">
        <v>1.4475154266570743E-2</v>
      </c>
      <c r="BC37" s="208"/>
      <c r="BD37" s="15">
        <v>1.5641129255986045E-2</v>
      </c>
      <c r="BE37" s="15">
        <v>1.3072431280792782E-2</v>
      </c>
      <c r="BF37" s="15">
        <v>1.0883789005011404E-2</v>
      </c>
      <c r="BG37" s="15">
        <v>9.0175915896279404E-3</v>
      </c>
      <c r="BH37" s="15">
        <v>7.4136315645818374E-3</v>
      </c>
      <c r="BI37" s="208"/>
      <c r="BJ37" s="15">
        <v>1.1124078957840166E-2</v>
      </c>
      <c r="BK37" s="15">
        <v>8.2609290386312009E-3</v>
      </c>
      <c r="BL37" s="15">
        <v>6.1211945307697944E-3</v>
      </c>
      <c r="BM37" s="15">
        <v>4.525046788466304E-3</v>
      </c>
      <c r="BN37" s="15">
        <v>3.3336294086059289E-3</v>
      </c>
      <c r="BO37" s="208"/>
      <c r="BP37" s="15">
        <v>8.3312816554378215E-3</v>
      </c>
      <c r="BQ37" s="15">
        <v>4.4983833210353015E-3</v>
      </c>
      <c r="BR37" s="15">
        <v>2.4288522870620898E-3</v>
      </c>
      <c r="BS37" s="15">
        <v>1.3114319103888679E-3</v>
      </c>
      <c r="BT37" s="15">
        <v>7.0809314537052836E-4</v>
      </c>
      <c r="BU37" s="208"/>
      <c r="BV37" s="24">
        <v>2.3290000000000002E-2</v>
      </c>
      <c r="BW37" s="24">
        <v>2.1946630705900298E-2</v>
      </c>
      <c r="BX37" s="24">
        <v>2.0432869137348375E-2</v>
      </c>
      <c r="BY37" s="24">
        <v>1.8722790973558088E-2</v>
      </c>
      <c r="BZ37" s="24">
        <v>1.6580000000000001E-2</v>
      </c>
      <c r="CA37" s="208"/>
      <c r="CB37" s="24">
        <v>6.0565044327385532E-3</v>
      </c>
      <c r="CC37" s="24">
        <v>3.513631026329104E-3</v>
      </c>
      <c r="CD37" s="24">
        <v>2.0264854258690585E-3</v>
      </c>
      <c r="CE37" s="24">
        <v>1.1642582876006419E-3</v>
      </c>
      <c r="CF37" s="24">
        <v>6.6659380346203762E-4</v>
      </c>
      <c r="CG37" s="208"/>
      <c r="CH37" s="24">
        <v>2.2210000000000001E-2</v>
      </c>
      <c r="CI37" s="24">
        <v>2.0246946133736406E-2</v>
      </c>
      <c r="CJ37" s="24">
        <v>1.8182725436114773E-2</v>
      </c>
      <c r="CK37" s="24">
        <v>1.5952817574028492E-2</v>
      </c>
      <c r="CL37" s="24">
        <v>1.32E-2</v>
      </c>
      <c r="CM37" s="208"/>
      <c r="CN37" s="24">
        <v>2.1059999999999999E-2</v>
      </c>
      <c r="CO37" s="24">
        <v>1.7633187940909949E-2</v>
      </c>
      <c r="CP37" s="24">
        <v>1.4650073448544172E-2</v>
      </c>
      <c r="CQ37" s="24">
        <v>1.2037733613927955E-2</v>
      </c>
      <c r="CR37" s="24">
        <v>9.6249999999999999E-3</v>
      </c>
      <c r="CS37" s="208"/>
      <c r="CT37" s="24">
        <v>8.9035350639246023E-3</v>
      </c>
      <c r="CU37" s="24">
        <v>5.0709276723136078E-3</v>
      </c>
      <c r="CV37" s="24">
        <v>2.6754493236581002E-3</v>
      </c>
      <c r="CW37" s="24">
        <v>1.3550472604324589E-3</v>
      </c>
      <c r="CX37" s="24">
        <v>6.6718374552745196E-4</v>
      </c>
      <c r="CY37" s="208"/>
      <c r="CZ37" s="515">
        <v>0</v>
      </c>
      <c r="DA37" s="515">
        <v>0</v>
      </c>
      <c r="DB37" s="515">
        <v>0</v>
      </c>
      <c r="DC37" s="515">
        <v>0</v>
      </c>
      <c r="DD37" s="515">
        <v>0</v>
      </c>
      <c r="DE37" s="208"/>
      <c r="DF37" s="24">
        <v>6.0525326328106635E-3</v>
      </c>
      <c r="DG37" s="243">
        <v>3.4798525655009025E-3</v>
      </c>
      <c r="DH37" s="243">
        <v>1.9909662691743068E-3</v>
      </c>
      <c r="DI37" s="243">
        <v>1.1353690731413233E-3</v>
      </c>
      <c r="DJ37" s="24">
        <v>6.4597217228786732E-4</v>
      </c>
      <c r="DK37" s="208"/>
      <c r="DL37" s="24">
        <v>3.7826506850919023E-3</v>
      </c>
      <c r="DM37" s="24">
        <v>2.0699562083348862E-3</v>
      </c>
      <c r="DN37" s="24">
        <v>1.1267762043002049E-3</v>
      </c>
      <c r="DO37" s="24">
        <v>6.1145798064142737E-4</v>
      </c>
      <c r="DP37" s="24">
        <v>3.3117849988737954E-4</v>
      </c>
      <c r="DQ37" s="208"/>
      <c r="DR37" s="24">
        <v>2.7547949235708197E-3</v>
      </c>
      <c r="DS37" s="24">
        <v>1.4785169863342042E-3</v>
      </c>
      <c r="DT37" s="24">
        <v>7.9017309829317321E-4</v>
      </c>
      <c r="DU37" s="24">
        <v>4.2127698206447368E-4</v>
      </c>
      <c r="DV37" s="24">
        <v>2.2427388864960953E-4</v>
      </c>
      <c r="DW37" s="208"/>
      <c r="DX37" s="24">
        <v>2.3914543329271952E-3</v>
      </c>
      <c r="DY37" s="24">
        <v>1.2627030301473816E-3</v>
      </c>
      <c r="DZ37" s="24">
        <v>6.6391798087039368E-4</v>
      </c>
      <c r="EA37" s="24">
        <v>3.4828397973258262E-4</v>
      </c>
      <c r="EB37" s="24">
        <v>1.8246159838617787E-4</v>
      </c>
      <c r="EC37" s="208"/>
      <c r="ED37" s="24">
        <v>2.2479256672628045E-3</v>
      </c>
      <c r="EE37" s="24">
        <v>1.176455596385926E-3</v>
      </c>
      <c r="EF37" s="24">
        <v>6.1312052621672252E-4</v>
      </c>
      <c r="EG37" s="24">
        <v>3.1882108920842868E-4</v>
      </c>
      <c r="EH37" s="24">
        <v>1.6557354458807388E-4</v>
      </c>
      <c r="EI37" s="208"/>
      <c r="EJ37" s="24"/>
      <c r="EK37" s="24"/>
      <c r="EL37" s="24"/>
      <c r="EM37" s="24"/>
      <c r="EN37" s="24"/>
      <c r="EO37" s="208"/>
      <c r="EP37" s="24"/>
      <c r="EQ37" s="24"/>
      <c r="ER37" s="24"/>
      <c r="ES37" s="24"/>
      <c r="ET37" s="24"/>
      <c r="EU37" s="208"/>
      <c r="EV37" s="24"/>
      <c r="EW37" s="24"/>
      <c r="EX37" s="24"/>
      <c r="EY37" s="24"/>
      <c r="EZ37" s="24"/>
      <c r="FA37" s="208"/>
      <c r="FB37" s="24"/>
      <c r="FC37" s="24"/>
      <c r="FD37" s="24"/>
      <c r="FE37" s="24"/>
      <c r="FF37" s="24"/>
      <c r="FG37" s="208"/>
      <c r="FH37" s="24"/>
      <c r="FI37" s="24"/>
      <c r="FJ37" s="24"/>
      <c r="FK37" s="24"/>
      <c r="FL37" s="24"/>
      <c r="FM37" s="208"/>
      <c r="FN37" s="24"/>
      <c r="FO37" s="24"/>
      <c r="FP37" s="24"/>
      <c r="FQ37" s="24"/>
      <c r="FR37" s="24"/>
      <c r="FS37" s="208"/>
      <c r="FT37" s="24"/>
      <c r="FU37" s="24"/>
      <c r="FV37" s="24"/>
      <c r="FW37" s="24"/>
      <c r="FX37" s="24"/>
      <c r="FY37" s="208"/>
    </row>
    <row r="38" spans="1:181" ht="12.75" customHeight="1" x14ac:dyDescent="0.2">
      <c r="A38" s="58" t="s">
        <v>7</v>
      </c>
      <c r="B38" s="15">
        <f>'Interpolation FR-metal CR'!B39+'Interpolation FR-metal CR'!C39*($E$2^1)+'Interpolation FR-metal CR'!D39*($E$2^2)+'Interpolation FR-metal CR'!E39*($E$2^3)+'Interpolation FR-metal CR'!F39*($E$2^4)</f>
        <v>7.1443747425540905E-3</v>
      </c>
      <c r="C38" s="243">
        <f t="shared" si="0"/>
        <v>7.98249112642491E-3</v>
      </c>
      <c r="D38" s="243">
        <f t="shared" si="1"/>
        <v>8.9189280909238496E-3</v>
      </c>
      <c r="E38" s="243">
        <f t="shared" si="2"/>
        <v>9.9652197579951571E-3</v>
      </c>
      <c r="F38" s="15">
        <f>'Interpolation FR-metal CR'!L39+'Interpolation FR-metal CR'!M39*($E$2^1)+'Interpolation FR-metal CR'!N39*($E$2^2)+'Interpolation FR-metal CR'!O39*($E$2^3)+'Interpolation FR-metal CR'!P39*($E$2^4)</f>
        <v>1.1134253333222108E-2</v>
      </c>
      <c r="G38" s="208"/>
      <c r="H38" s="15">
        <f>'Interpolation FR-oxide CR'!B39+'Interpolation FR-oxide CR'!C39*$K$2+'Interpolation FR-oxide CR'!D39*$K$2^2+'Interpolation FR-oxide CR'!E39*$K$2^3+'Interpolation FR-oxide CR'!F39*$K$2^4</f>
        <v>1.1956587909143581E-2</v>
      </c>
      <c r="I38" s="243">
        <f t="shared" si="3"/>
        <v>1.392294169664306E-2</v>
      </c>
      <c r="J38" s="243">
        <f t="shared" si="4"/>
        <v>1.6212677643584264E-2</v>
      </c>
      <c r="K38" s="243">
        <f t="shared" si="5"/>
        <v>1.887897845885202E-2</v>
      </c>
      <c r="L38" s="15">
        <f>'Interpolation FR-oxide CR'!L39+'Interpolation FR-oxide CR'!M39*$K$2+'Interpolation FR-oxide CR'!N39*$K$2^2+'Interpolation FR-oxide CR'!O39*$K$2^3+'Interpolation FR-oxide CR'!P39*$K$2^4</f>
        <v>2.1983773161050966E-2</v>
      </c>
      <c r="M38" s="208"/>
      <c r="N38" s="15">
        <v>1.7763392585994232E-2</v>
      </c>
      <c r="O38" s="15">
        <v>2.4332637657545852E-2</v>
      </c>
      <c r="P38" s="15">
        <v>3.1028122652757624E-2</v>
      </c>
      <c r="Q38" s="15">
        <v>3.7481445975011726E-2</v>
      </c>
      <c r="R38" s="15">
        <v>4.3170183087870795E-2</v>
      </c>
      <c r="S38" s="208"/>
      <c r="T38" s="15">
        <v>1.0450969289594126E-2</v>
      </c>
      <c r="U38" s="15">
        <v>1.2776473894942107E-2</v>
      </c>
      <c r="V38" s="15">
        <v>1.5490443411765139E-2</v>
      </c>
      <c r="W38" s="15">
        <v>1.8582050356855395E-2</v>
      </c>
      <c r="X38" s="15">
        <v>2.1943847785889498E-2</v>
      </c>
      <c r="Y38" s="208"/>
      <c r="Z38" s="15">
        <v>6.7568668092598217E-3</v>
      </c>
      <c r="AA38" s="15">
        <v>7.6860670444252798E-3</v>
      </c>
      <c r="AB38" s="15">
        <v>8.7174149347449895E-3</v>
      </c>
      <c r="AC38" s="15">
        <v>9.8513924184652438E-3</v>
      </c>
      <c r="AD38" s="15">
        <v>1.1070980015271568E-2</v>
      </c>
      <c r="AE38" s="208"/>
      <c r="AF38" s="15">
        <v>4.7100656004621256E-3</v>
      </c>
      <c r="AG38" s="15">
        <v>4.8373143759599078E-3</v>
      </c>
      <c r="AH38" s="15">
        <v>4.9593552374131737E-3</v>
      </c>
      <c r="AI38" s="15">
        <v>5.0757524936928949E-3</v>
      </c>
      <c r="AJ38" s="15">
        <v>5.1829881690610164E-3</v>
      </c>
      <c r="AK38" s="208"/>
      <c r="AL38" s="15">
        <v>3.4912840279600851E-3</v>
      </c>
      <c r="AM38" s="15">
        <v>2.8426023037949164E-3</v>
      </c>
      <c r="AN38" s="15">
        <v>2.3051727310042249E-3</v>
      </c>
      <c r="AO38" s="15">
        <v>1.8638750992574632E-3</v>
      </c>
      <c r="AP38" s="15">
        <v>1.5034713003906038E-3</v>
      </c>
      <c r="AQ38" s="208"/>
      <c r="AR38" s="15">
        <v>1.8099891172248261E-2</v>
      </c>
      <c r="AS38" s="15">
        <v>2.5565281273126881E-2</v>
      </c>
      <c r="AT38" s="15">
        <v>3.2265415930563243E-2</v>
      </c>
      <c r="AU38" s="15">
        <v>3.8332947460109144E-2</v>
      </c>
      <c r="AV38" s="15">
        <v>4.358247479951368E-2</v>
      </c>
      <c r="AW38" s="208"/>
      <c r="AX38" s="15">
        <v>1.1400482235041252E-2</v>
      </c>
      <c r="AY38" s="15">
        <v>1.3920185224511463E-2</v>
      </c>
      <c r="AZ38" s="15">
        <v>1.6842417392557915E-2</v>
      </c>
      <c r="BA38" s="15">
        <v>2.0139479023257415E-2</v>
      </c>
      <c r="BB38" s="15">
        <v>2.3658520982224207E-2</v>
      </c>
      <c r="BC38" s="208"/>
      <c r="BD38" s="15">
        <v>7.6020348791322936E-3</v>
      </c>
      <c r="BE38" s="15">
        <v>8.7436953663609391E-3</v>
      </c>
      <c r="BF38" s="15">
        <v>1.0018337597283274E-2</v>
      </c>
      <c r="BG38" s="15">
        <v>1.142307447879477E-2</v>
      </c>
      <c r="BH38" s="15">
        <v>1.2924100999472695E-2</v>
      </c>
      <c r="BI38" s="208"/>
      <c r="BJ38" s="15">
        <v>5.4065243950448564E-3</v>
      </c>
      <c r="BK38" s="15">
        <v>5.6804832826993666E-3</v>
      </c>
      <c r="BL38" s="15">
        <v>5.9551796361606213E-3</v>
      </c>
      <c r="BM38" s="15">
        <v>6.22850832557736E-3</v>
      </c>
      <c r="BN38" s="15">
        <v>6.4920309895475942E-3</v>
      </c>
      <c r="BO38" s="208"/>
      <c r="BP38" s="15">
        <v>4.0483770107975423E-3</v>
      </c>
      <c r="BQ38" s="15">
        <v>3.51612286927672E-3</v>
      </c>
      <c r="BR38" s="15">
        <v>3.0538460224620134E-3</v>
      </c>
      <c r="BS38" s="15">
        <v>2.6523463131495934E-3</v>
      </c>
      <c r="BT38" s="15">
        <v>2.3036331606551227E-3</v>
      </c>
      <c r="BU38" s="208"/>
      <c r="BV38" s="24">
        <v>1.1560000000000001E-2</v>
      </c>
      <c r="BW38" s="24">
        <v>1.4642994528127952E-2</v>
      </c>
      <c r="BX38" s="24">
        <v>1.8325890887727569E-2</v>
      </c>
      <c r="BY38" s="24">
        <v>2.2572519158013438E-2</v>
      </c>
      <c r="BZ38" s="24">
        <v>2.6870000000000002E-2</v>
      </c>
      <c r="CA38" s="208"/>
      <c r="CB38" s="24">
        <v>3.0040068023070724E-3</v>
      </c>
      <c r="CC38" s="24">
        <v>2.2728907314231495E-3</v>
      </c>
      <c r="CD38" s="24">
        <v>1.7096587010204344E-3</v>
      </c>
      <c r="CE38" s="24">
        <v>1.2810285419761992E-3</v>
      </c>
      <c r="CF38" s="24">
        <v>9.5656452842482671E-4</v>
      </c>
      <c r="CG38" s="208"/>
      <c r="CH38" s="24">
        <v>2.7009999999999999E-2</v>
      </c>
      <c r="CI38" s="24">
        <v>3.4117205875558471E-2</v>
      </c>
      <c r="CJ38" s="24">
        <v>4.2453237242883503E-2</v>
      </c>
      <c r="CK38" s="24">
        <v>5.1609200808587191E-2</v>
      </c>
      <c r="CL38" s="24">
        <v>5.917E-2</v>
      </c>
      <c r="CM38" s="208"/>
      <c r="CN38" s="24">
        <v>5.5050000000000002E-2</v>
      </c>
      <c r="CO38" s="24">
        <v>5.1574983270367851E-2</v>
      </c>
      <c r="CP38" s="24">
        <v>4.7946550154468075E-2</v>
      </c>
      <c r="CQ38" s="24">
        <v>4.4083045837392157E-2</v>
      </c>
      <c r="CR38" s="24">
        <v>3.9440000000000003E-2</v>
      </c>
      <c r="CS38" s="208"/>
      <c r="CT38" s="24">
        <v>2.3267517013458743E-2</v>
      </c>
      <c r="CU38" s="24">
        <v>1.1407522688950233E-2</v>
      </c>
      <c r="CV38" s="24">
        <v>5.181040804524248E-3</v>
      </c>
      <c r="CW38" s="24">
        <v>2.2588692020950201E-3</v>
      </c>
      <c r="CX38" s="24">
        <v>9.5741109743082439E-4</v>
      </c>
      <c r="CY38" s="208"/>
      <c r="CZ38" s="515">
        <v>5.8983061561434299E-4</v>
      </c>
      <c r="DA38" s="515">
        <v>5.8983061561434299E-4</v>
      </c>
      <c r="DB38" s="515">
        <v>5.8983061561434299E-4</v>
      </c>
      <c r="DC38" s="515">
        <v>5.8983061561434299E-4</v>
      </c>
      <c r="DD38" s="515">
        <v>5.8983061561434299E-4</v>
      </c>
      <c r="DE38" s="208"/>
      <c r="DF38" s="24">
        <v>2.9411419482139873E-3</v>
      </c>
      <c r="DG38" s="243">
        <v>2.194929223838626E-3</v>
      </c>
      <c r="DH38" s="243">
        <v>1.6300630763396264E-3</v>
      </c>
      <c r="DI38" s="243">
        <v>1.2065863249329711E-3</v>
      </c>
      <c r="DJ38" s="24">
        <v>8.9107852909032115E-4</v>
      </c>
      <c r="DK38" s="208"/>
      <c r="DL38" s="24">
        <v>1.8383164144516397E-3</v>
      </c>
      <c r="DM38" s="24">
        <v>1.1581106032736944E-3</v>
      </c>
      <c r="DN38" s="24">
        <v>7.257572779653383E-4</v>
      </c>
      <c r="DO38" s="24">
        <v>4.5340384967757234E-4</v>
      </c>
      <c r="DP38" s="24">
        <v>2.8271286570080467E-4</v>
      </c>
      <c r="DQ38" s="208"/>
      <c r="DR38" s="24">
        <v>1.3388005275006194E-3</v>
      </c>
      <c r="DS38" s="24">
        <v>8.1011461149731721E-4</v>
      </c>
      <c r="DT38" s="24">
        <v>4.8813048685420634E-4</v>
      </c>
      <c r="DU38" s="24">
        <v>2.9341003945133009E-4</v>
      </c>
      <c r="DV38" s="24">
        <v>1.7610816773503839E-4</v>
      </c>
      <c r="DW38" s="208"/>
      <c r="DX38" s="24">
        <v>1.1623122154941284E-3</v>
      </c>
      <c r="DY38" s="24">
        <v>6.6639032568164332E-4</v>
      </c>
      <c r="DZ38" s="24">
        <v>3.804596837224454E-4</v>
      </c>
      <c r="EA38" s="24">
        <v>2.1671773892946797E-4</v>
      </c>
      <c r="EB38" s="24">
        <v>1.2328186292583334E-4</v>
      </c>
      <c r="EC38" s="208"/>
      <c r="ED38" s="24">
        <v>1.0922496499730389E-3</v>
      </c>
      <c r="EE38" s="24">
        <v>6.1022322388506458E-4</v>
      </c>
      <c r="EF38" s="24">
        <v>3.3949413176971339E-4</v>
      </c>
      <c r="EG38" s="24">
        <v>1.8845457332592673E-4</v>
      </c>
      <c r="EH38" s="24">
        <v>1.0447774977024525E-4</v>
      </c>
      <c r="EI38" s="208"/>
      <c r="EJ38" s="24"/>
      <c r="EK38" s="24"/>
      <c r="EL38" s="24"/>
      <c r="EM38" s="24"/>
      <c r="EN38" s="24"/>
      <c r="EO38" s="208"/>
      <c r="EP38" s="24"/>
      <c r="EQ38" s="24"/>
      <c r="ER38" s="24"/>
      <c r="ES38" s="24"/>
      <c r="ET38" s="24"/>
      <c r="EU38" s="208"/>
      <c r="EV38" s="24"/>
      <c r="EW38" s="24"/>
      <c r="EX38" s="24"/>
      <c r="EY38" s="24"/>
      <c r="EZ38" s="24"/>
      <c r="FA38" s="208"/>
      <c r="FB38" s="24"/>
      <c r="FC38" s="24"/>
      <c r="FD38" s="24"/>
      <c r="FE38" s="24"/>
      <c r="FF38" s="24"/>
      <c r="FG38" s="208"/>
      <c r="FH38" s="24"/>
      <c r="FI38" s="24"/>
      <c r="FJ38" s="24"/>
      <c r="FK38" s="24"/>
      <c r="FL38" s="24"/>
      <c r="FM38" s="208"/>
      <c r="FN38" s="24"/>
      <c r="FO38" s="24"/>
      <c r="FP38" s="24"/>
      <c r="FQ38" s="24"/>
      <c r="FR38" s="24"/>
      <c r="FS38" s="208"/>
      <c r="FT38" s="24"/>
      <c r="FU38" s="24"/>
      <c r="FV38" s="24"/>
      <c r="FW38" s="24"/>
      <c r="FX38" s="24"/>
      <c r="FY38" s="208"/>
    </row>
    <row r="39" spans="1:181" ht="12.75" customHeight="1" x14ac:dyDescent="0.2">
      <c r="A39" s="238" t="s">
        <v>8</v>
      </c>
      <c r="B39" s="46">
        <f>'Interpolation FR-metal CR'!B40+'Interpolation FR-metal CR'!C40*($E$2^1)+'Interpolation FR-metal CR'!D40*($E$2^2)+'Interpolation FR-metal CR'!E40*($E$2^3)+'Interpolation FR-metal CR'!F40*($E$2^4)</f>
        <v>0.14863074014818572</v>
      </c>
      <c r="C39" s="424">
        <f t="shared" si="0"/>
        <v>0.14338474159819187</v>
      </c>
      <c r="D39" s="424">
        <f t="shared" si="1"/>
        <v>0.13832390326982574</v>
      </c>
      <c r="E39" s="424">
        <f t="shared" si="2"/>
        <v>0.13344168983766819</v>
      </c>
      <c r="F39" s="46">
        <f>'Interpolation FR-metal CR'!L40+'Interpolation FR-metal CR'!M40*($E$2^1)+'Interpolation FR-metal CR'!N40*($E$2^2)+'Interpolation FR-metal CR'!O40*($E$2^3)+'Interpolation FR-metal CR'!P40*($E$2^4)</f>
        <v>0.12873179664397766</v>
      </c>
      <c r="G39" s="208"/>
      <c r="H39" s="46">
        <f>'Interpolation FR-oxide CR'!B40+'Interpolation FR-oxide CR'!C40*$K$2+'Interpolation FR-oxide CR'!D40*$K$2^2+'Interpolation FR-oxide CR'!E40*$K$2^3+'Interpolation FR-oxide CR'!F40*$K$2^4</f>
        <v>0.24878855903503944</v>
      </c>
      <c r="I39" s="424">
        <f t="shared" si="3"/>
        <v>0.22686310834515044</v>
      </c>
      <c r="J39" s="424">
        <f t="shared" si="4"/>
        <v>0.20686992250626315</v>
      </c>
      <c r="K39" s="424">
        <f t="shared" si="5"/>
        <v>0.18863871323070547</v>
      </c>
      <c r="L39" s="46">
        <f>'Interpolation FR-oxide CR'!L40+'Interpolation FR-oxide CR'!M40*$K$2+'Interpolation FR-oxide CR'!N40*$K$2^2+'Interpolation FR-oxide CR'!O40*$K$2^3+'Interpolation FR-oxide CR'!P40*$K$2^4</f>
        <v>0.17201419954251207</v>
      </c>
      <c r="M39" s="208"/>
      <c r="N39" s="46">
        <v>0.36960139616255017</v>
      </c>
      <c r="O39" s="46">
        <v>0.37047418918173491</v>
      </c>
      <c r="P39" s="46">
        <v>0.34568882866673173</v>
      </c>
      <c r="Q39" s="46">
        <v>0.30556757017342956</v>
      </c>
      <c r="R39" s="46">
        <v>0.25753478236057953</v>
      </c>
      <c r="S39" s="208"/>
      <c r="T39" s="46">
        <v>0.21745178157205847</v>
      </c>
      <c r="U39" s="46">
        <v>0.20822298225055627</v>
      </c>
      <c r="V39" s="46">
        <v>0.19773919040244578</v>
      </c>
      <c r="W39" s="46">
        <v>0.18579489913788794</v>
      </c>
      <c r="X39" s="46">
        <v>0.17185579761572042</v>
      </c>
      <c r="Y39" s="208"/>
      <c r="Z39" s="46">
        <v>0.14056883681795451</v>
      </c>
      <c r="AA39" s="46">
        <v>0.138187375421054</v>
      </c>
      <c r="AB39" s="46">
        <v>0.13544794651609146</v>
      </c>
      <c r="AC39" s="46">
        <v>0.13228263374084287</v>
      </c>
      <c r="AD39" s="46">
        <v>0.12847297704956481</v>
      </c>
      <c r="AE39" s="208"/>
      <c r="AF39" s="46">
        <v>9.8016337111213825E-2</v>
      </c>
      <c r="AG39" s="46">
        <v>9.9629806311383198E-2</v>
      </c>
      <c r="AH39" s="46">
        <v>0.10109359735312069</v>
      </c>
      <c r="AI39" s="46">
        <v>0.10240291745856106</v>
      </c>
      <c r="AJ39" s="46">
        <v>0.10349171188695194</v>
      </c>
      <c r="AK39" s="208"/>
      <c r="AL39" s="46">
        <v>7.263447222482125E-2</v>
      </c>
      <c r="AM39" s="46">
        <v>7.6712298233541878E-2</v>
      </c>
      <c r="AN39" s="46">
        <v>8.0694447154447166E-2</v>
      </c>
      <c r="AO39" s="46">
        <v>8.4634663175067071E-2</v>
      </c>
      <c r="AP39" s="46">
        <v>8.8555979867339041E-2</v>
      </c>
      <c r="AQ39" s="208"/>
      <c r="AR39" s="46">
        <v>0.37664016232774772</v>
      </c>
      <c r="AS39" s="46">
        <v>0.38900530431600266</v>
      </c>
      <c r="AT39" s="46">
        <v>0.35900169506212504</v>
      </c>
      <c r="AU39" s="46">
        <v>0.3118787093892848</v>
      </c>
      <c r="AV39" s="46">
        <v>0.25928636867504951</v>
      </c>
      <c r="AW39" s="208"/>
      <c r="AX39" s="46">
        <v>0.23715323961380128</v>
      </c>
      <c r="AY39" s="46">
        <v>0.22666470033197786</v>
      </c>
      <c r="AZ39" s="46">
        <v>0.21467246301347045</v>
      </c>
      <c r="BA39" s="46">
        <v>0.20093388528263836</v>
      </c>
      <c r="BB39" s="46">
        <v>0.1847674980450687</v>
      </c>
      <c r="BC39" s="208"/>
      <c r="BD39" s="46">
        <v>0.15820153626906278</v>
      </c>
      <c r="BE39" s="46">
        <v>0.15399933529357782</v>
      </c>
      <c r="BF39" s="46">
        <v>0.14933530039958393</v>
      </c>
      <c r="BG39" s="46">
        <v>0.14410956767228925</v>
      </c>
      <c r="BH39" s="46">
        <v>0.13799175546755726</v>
      </c>
      <c r="BI39" s="208"/>
      <c r="BJ39" s="46">
        <v>0.11249091083141795</v>
      </c>
      <c r="BK39" s="46">
        <v>0.11259324031082944</v>
      </c>
      <c r="BL39" s="46">
        <v>0.11244746354224734</v>
      </c>
      <c r="BM39" s="46">
        <v>0.11203832617504508</v>
      </c>
      <c r="BN39" s="46">
        <v>0.11124766707246632</v>
      </c>
      <c r="BO39" s="208"/>
      <c r="BP39" s="46">
        <v>8.4246926618382997E-2</v>
      </c>
      <c r="BQ39" s="46">
        <v>8.6693484262073489E-2</v>
      </c>
      <c r="BR39" s="46">
        <v>8.9211090720767189E-2</v>
      </c>
      <c r="BS39" s="46">
        <v>9.1801809274733193E-2</v>
      </c>
      <c r="BT39" s="46">
        <v>9.4467763122558335E-2</v>
      </c>
      <c r="BU39" s="208"/>
      <c r="BV39" s="46">
        <v>0.23330000000000001</v>
      </c>
      <c r="BW39" s="46">
        <v>0.22523891905158117</v>
      </c>
      <c r="BX39" s="46">
        <v>0.21484995173240576</v>
      </c>
      <c r="BY39" s="46">
        <v>0.20170042993968726</v>
      </c>
      <c r="BZ39" s="46">
        <v>0.183</v>
      </c>
      <c r="CA39" s="208"/>
      <c r="CB39" s="46">
        <v>6.0613535155509941E-2</v>
      </c>
      <c r="CC39" s="46">
        <v>6.5212410006644003E-2</v>
      </c>
      <c r="CD39" s="46">
        <v>6.97499826808652E-2</v>
      </c>
      <c r="CE39" s="46">
        <v>7.4314999609363164E-2</v>
      </c>
      <c r="CF39" s="46">
        <v>7.8906891767837425E-2</v>
      </c>
      <c r="CG39" s="208"/>
      <c r="CH39" s="46">
        <v>0.18229999999999999</v>
      </c>
      <c r="CI39" s="46">
        <v>0.16941079974440143</v>
      </c>
      <c r="CJ39" s="46">
        <v>0.15509007326632618</v>
      </c>
      <c r="CK39" s="46">
        <v>0.13870939399297508</v>
      </c>
      <c r="CL39" s="46">
        <v>0.11700000000000001</v>
      </c>
      <c r="CM39" s="208"/>
      <c r="CN39" s="46">
        <v>2.0789999999999999E-2</v>
      </c>
      <c r="CO39" s="46">
        <v>2.7330459825473573E-2</v>
      </c>
      <c r="CP39" s="46">
        <v>3.5651342132087024E-2</v>
      </c>
      <c r="CQ39" s="46">
        <v>4.5993958617074317E-2</v>
      </c>
      <c r="CR39" s="46">
        <v>5.774E-2</v>
      </c>
      <c r="CS39" s="208"/>
      <c r="CT39" s="46">
        <v>8.7871489846576157E-3</v>
      </c>
      <c r="CU39" s="46">
        <v>1.6562083488075561E-2</v>
      </c>
      <c r="CV39" s="46">
        <v>2.8917871238228535E-2</v>
      </c>
      <c r="CW39" s="46">
        <v>4.8469224343941318E-2</v>
      </c>
      <c r="CX39" s="46">
        <v>7.8976725142320015E-2</v>
      </c>
      <c r="CY39" s="208"/>
      <c r="CZ39" s="515">
        <v>7.0779673873721138E-2</v>
      </c>
      <c r="DA39" s="515">
        <v>7.0779673873721138E-2</v>
      </c>
      <c r="DB39" s="515">
        <v>7.0779673873721138E-2</v>
      </c>
      <c r="DC39" s="515">
        <v>7.0779673873721138E-2</v>
      </c>
      <c r="DD39" s="515">
        <v>7.0779673873721138E-2</v>
      </c>
      <c r="DE39" s="208"/>
      <c r="DF39" s="46">
        <v>6.1207521617254658E-2</v>
      </c>
      <c r="DG39" s="424">
        <v>6.5367961213109019E-2</v>
      </c>
      <c r="DH39" s="424">
        <v>6.9471142092590504E-2</v>
      </c>
      <c r="DI39" s="424">
        <v>7.358919245527451E-2</v>
      </c>
      <c r="DJ39" s="46">
        <v>7.7772709100812853E-2</v>
      </c>
      <c r="DK39" s="208"/>
      <c r="DL39" s="46">
        <v>3.8257660804658374E-2</v>
      </c>
      <c r="DM39" s="46">
        <v>4.1395846181691204E-2</v>
      </c>
      <c r="DN39" s="46">
        <v>4.4556052363177404E-2</v>
      </c>
      <c r="DO39" s="46">
        <v>4.780893711251314E-2</v>
      </c>
      <c r="DP39" s="46">
        <v>5.1200952170484981E-2</v>
      </c>
      <c r="DQ39" s="208"/>
      <c r="DR39" s="46">
        <v>2.7863005838447481E-2</v>
      </c>
      <c r="DS39" s="46">
        <v>3.0185155539709917E-2</v>
      </c>
      <c r="DT39" s="46">
        <v>3.2562500496461082E-2</v>
      </c>
      <c r="DU39" s="46">
        <v>3.5042222728020059E-2</v>
      </c>
      <c r="DV39" s="46">
        <v>3.7655726944447396E-2</v>
      </c>
      <c r="DW39" s="208"/>
      <c r="DX39" s="46">
        <v>2.4185583488288E-2</v>
      </c>
      <c r="DY39" s="46">
        <v>2.6258263266890715E-2</v>
      </c>
      <c r="DZ39" s="46">
        <v>2.8388961421897143E-2</v>
      </c>
      <c r="EA39" s="46">
        <v>3.0622374994170937E-2</v>
      </c>
      <c r="EB39" s="46">
        <v>3.2987328499420938E-2</v>
      </c>
      <c r="EC39" s="208"/>
      <c r="ED39" s="46">
        <v>2.2732282073623506E-2</v>
      </c>
      <c r="EE39" s="46">
        <v>2.4698305644579841E-2</v>
      </c>
      <c r="EF39" s="46">
        <v>2.6721941394975701E-2</v>
      </c>
      <c r="EG39" s="46">
        <v>2.8846938135974481E-2</v>
      </c>
      <c r="EH39" s="46">
        <v>3.110098607954687E-2</v>
      </c>
      <c r="EI39" s="208"/>
      <c r="EJ39" s="46"/>
      <c r="EK39" s="46"/>
      <c r="EL39" s="46"/>
      <c r="EM39" s="46"/>
      <c r="EN39" s="46"/>
      <c r="EO39" s="208"/>
      <c r="EP39" s="46"/>
      <c r="EQ39" s="46"/>
      <c r="ER39" s="46"/>
      <c r="ES39" s="46"/>
      <c r="ET39" s="46"/>
      <c r="EU39" s="208"/>
      <c r="EV39" s="46"/>
      <c r="EW39" s="46"/>
      <c r="EX39" s="46"/>
      <c r="EY39" s="46"/>
      <c r="EZ39" s="46"/>
      <c r="FA39" s="208"/>
      <c r="FB39" s="46"/>
      <c r="FC39" s="46"/>
      <c r="FD39" s="46"/>
      <c r="FE39" s="46"/>
      <c r="FF39" s="46"/>
      <c r="FG39" s="208"/>
      <c r="FH39" s="46"/>
      <c r="FI39" s="46"/>
      <c r="FJ39" s="46"/>
      <c r="FK39" s="46"/>
      <c r="FL39" s="46"/>
      <c r="FM39" s="208"/>
      <c r="FN39" s="46"/>
      <c r="FO39" s="46"/>
      <c r="FP39" s="46"/>
      <c r="FQ39" s="46"/>
      <c r="FR39" s="46"/>
      <c r="FS39" s="208"/>
      <c r="FT39" s="46"/>
      <c r="FU39" s="46"/>
      <c r="FV39" s="46"/>
      <c r="FW39" s="46"/>
      <c r="FX39" s="46"/>
      <c r="FY39" s="208"/>
    </row>
    <row r="40" spans="1:181" ht="12.75" customHeight="1" x14ac:dyDescent="0.2">
      <c r="A40" s="58" t="s">
        <v>9</v>
      </c>
      <c r="B40" s="15">
        <f>'Interpolation FR-metal CR'!B41+'Interpolation FR-metal CR'!C41*($E$2^1)+'Interpolation FR-metal CR'!D41*($E$2^2)+'Interpolation FR-metal CR'!E41*($E$2^3)+'Interpolation FR-metal CR'!F41*($E$2^4)</f>
        <v>7.0133246878508165E-2</v>
      </c>
      <c r="C40" s="243">
        <f t="shared" si="0"/>
        <v>7.7158284061802015E-2</v>
      </c>
      <c r="D40" s="243">
        <f t="shared" si="1"/>
        <v>8.488699816899696E-2</v>
      </c>
      <c r="E40" s="243">
        <f t="shared" si="2"/>
        <v>9.3389874408969592E-2</v>
      </c>
      <c r="F40" s="15">
        <f>'Interpolation FR-metal CR'!L41+'Interpolation FR-metal CR'!M41*($E$2^1)+'Interpolation FR-metal CR'!N41*($E$2^2)+'Interpolation FR-metal CR'!O41*($E$2^3)+'Interpolation FR-metal CR'!P41*($E$2^4)</f>
        <v>0.10274445828275867</v>
      </c>
      <c r="G40" s="208"/>
      <c r="H40" s="15">
        <f>'Interpolation FR-oxide CR'!B41+'Interpolation FR-oxide CR'!C41*$K$2+'Interpolation FR-oxide CR'!D41*$K$2^2+'Interpolation FR-oxide CR'!E41*$K$2^3+'Interpolation FR-oxide CR'!F41*$K$2^4</f>
        <v>0.11742613943401783</v>
      </c>
      <c r="I40" s="243">
        <f t="shared" si="3"/>
        <v>0.12998930997660241</v>
      </c>
      <c r="J40" s="243">
        <f t="shared" si="4"/>
        <v>0.14389658716224626</v>
      </c>
      <c r="K40" s="243">
        <f t="shared" si="5"/>
        <v>0.15929177407487571</v>
      </c>
      <c r="L40" s="15">
        <f>'Interpolation FR-oxide CR'!L41+'Interpolation FR-oxide CR'!M41*$K$2+'Interpolation FR-oxide CR'!N41*$K$2^2+'Interpolation FR-oxide CR'!O41*$K$2^3+'Interpolation FR-oxide CR'!P41*$K$2^4</f>
        <v>0.17633405898161927</v>
      </c>
      <c r="M40" s="208"/>
      <c r="N40" s="15">
        <v>0.17445313930532427</v>
      </c>
      <c r="O40" s="15">
        <v>0.22206154366658734</v>
      </c>
      <c r="P40" s="15">
        <v>0.26313035743408536</v>
      </c>
      <c r="Q40" s="15">
        <v>0.29536775612743865</v>
      </c>
      <c r="R40" s="15">
        <v>0.31612724604973108</v>
      </c>
      <c r="S40" s="208"/>
      <c r="T40" s="15">
        <v>0.10262915860570035</v>
      </c>
      <c r="U40" s="15">
        <v>0.11928556877647148</v>
      </c>
      <c r="V40" s="15">
        <v>0.13750023494244082</v>
      </c>
      <c r="W40" s="15">
        <v>0.15681800344493729</v>
      </c>
      <c r="X40" s="15">
        <v>0.17606691983190215</v>
      </c>
      <c r="Y40" s="208"/>
      <c r="Z40" s="15">
        <v>6.6328325406664515E-2</v>
      </c>
      <c r="AA40" s="15">
        <v>7.4319130871323247E-2</v>
      </c>
      <c r="AB40" s="15">
        <v>8.302845393566069E-2</v>
      </c>
      <c r="AC40" s="15">
        <v>9.2422908417501295E-2</v>
      </c>
      <c r="AD40" s="15">
        <v>0.10230829756636813</v>
      </c>
      <c r="AE40" s="208"/>
      <c r="AF40" s="15">
        <v>4.6261430503689444E-2</v>
      </c>
      <c r="AG40" s="15">
        <v>4.981648043570111E-2</v>
      </c>
      <c r="AH40" s="15">
        <v>5.3551368291567633E-2</v>
      </c>
      <c r="AI40" s="15">
        <v>5.746751486896428E-2</v>
      </c>
      <c r="AJ40" s="15">
        <v>6.152885364552884E-2</v>
      </c>
      <c r="AK40" s="208"/>
      <c r="AL40" s="15">
        <v>3.4280662098450009E-2</v>
      </c>
      <c r="AM40" s="15">
        <v>3.5018464933227696E-2</v>
      </c>
      <c r="AN40" s="15">
        <v>3.5628821332520474E-2</v>
      </c>
      <c r="AO40" s="15">
        <v>3.6143630126585204E-2</v>
      </c>
      <c r="AP40" s="15">
        <v>3.6578600584010884E-2</v>
      </c>
      <c r="AQ40" s="208"/>
      <c r="AR40" s="15">
        <v>0.17769838451529804</v>
      </c>
      <c r="AS40" s="15">
        <v>0.23316862142815181</v>
      </c>
      <c r="AT40" s="15">
        <v>0.27338130448378101</v>
      </c>
      <c r="AU40" s="15">
        <v>0.30172810920972859</v>
      </c>
      <c r="AV40" s="15">
        <v>0.31868928282700409</v>
      </c>
      <c r="AW40" s="208"/>
      <c r="AX40" s="15">
        <v>0.11192400425205469</v>
      </c>
      <c r="AY40" s="15">
        <v>0.12983068689681945</v>
      </c>
      <c r="AZ40" s="15">
        <v>0.14923445030516846</v>
      </c>
      <c r="BA40" s="15">
        <v>0.16952947602656546</v>
      </c>
      <c r="BB40" s="15">
        <v>0.18919815743848459</v>
      </c>
      <c r="BC40" s="208"/>
      <c r="BD40" s="15">
        <v>7.4640160903781491E-2</v>
      </c>
      <c r="BE40" s="15">
        <v>8.4526270208718737E-2</v>
      </c>
      <c r="BF40" s="15">
        <v>9.5355627513700317E-2</v>
      </c>
      <c r="BG40" s="15">
        <v>0.10705024189129911</v>
      </c>
      <c r="BH40" s="15">
        <v>0.11925015887774697</v>
      </c>
      <c r="BI40" s="208"/>
      <c r="BJ40" s="15">
        <v>5.3085148888083786E-2</v>
      </c>
      <c r="BK40" s="15">
        <v>5.8671589438252743E-2</v>
      </c>
      <c r="BL40" s="15">
        <v>6.4703105940091418E-2</v>
      </c>
      <c r="BM40" s="15">
        <v>7.1187215571369797E-2</v>
      </c>
      <c r="BN40" s="15">
        <v>7.8052395381958753E-2</v>
      </c>
      <c r="BO40" s="208"/>
      <c r="BP40" s="15">
        <v>3.9749683612280019E-2</v>
      </c>
      <c r="BQ40" s="15">
        <v>4.2503775781079514E-2</v>
      </c>
      <c r="BR40" s="15">
        <v>4.5448687674338434E-2</v>
      </c>
      <c r="BS40" s="15">
        <v>4.8597640406315451E-2</v>
      </c>
      <c r="BT40" s="15">
        <v>5.1964771127925025E-2</v>
      </c>
      <c r="BU40" s="208"/>
      <c r="BV40" s="24">
        <v>0.1104</v>
      </c>
      <c r="BW40" s="24">
        <v>0.13078305798178211</v>
      </c>
      <c r="BX40" s="24">
        <v>0.15307244976542825</v>
      </c>
      <c r="BY40" s="24">
        <v>0.17632841958822107</v>
      </c>
      <c r="BZ40" s="24">
        <v>0.1963</v>
      </c>
      <c r="CA40" s="208"/>
      <c r="CB40" s="24">
        <v>2.8677475752774861E-2</v>
      </c>
      <c r="CC40" s="24">
        <v>2.8142098064172314E-2</v>
      </c>
      <c r="CD40" s="24">
        <v>2.7455239732984194E-2</v>
      </c>
      <c r="CE40" s="24">
        <v>2.6681640629111589E-2</v>
      </c>
      <c r="CF40" s="24">
        <v>2.584079682556541E-2</v>
      </c>
      <c r="CG40" s="208"/>
      <c r="CH40" s="24">
        <v>0.1361</v>
      </c>
      <c r="CI40" s="24">
        <v>0.15232970337056551</v>
      </c>
      <c r="CJ40" s="24">
        <v>0.16795755816744279</v>
      </c>
      <c r="CK40" s="24">
        <v>0.18092287169618645</v>
      </c>
      <c r="CL40" s="24">
        <v>0.18379999999999999</v>
      </c>
      <c r="CM40" s="208"/>
      <c r="CN40" s="24">
        <v>0.12720000000000001</v>
      </c>
      <c r="CO40" s="24">
        <v>0.13193288891995517</v>
      </c>
      <c r="CP40" s="24">
        <v>0.13578616703544757</v>
      </c>
      <c r="CQ40" s="24">
        <v>0.13821460822493503</v>
      </c>
      <c r="CR40" s="24">
        <v>0.13689999999999999</v>
      </c>
      <c r="CS40" s="208"/>
      <c r="CT40" s="24">
        <v>5.3780067461287502E-2</v>
      </c>
      <c r="CU40" s="24">
        <v>4.8752032390625907E-2</v>
      </c>
      <c r="CV40" s="24">
        <v>4.0940060352445171E-2</v>
      </c>
      <c r="CW40" s="24">
        <v>3.3002940142821562E-2</v>
      </c>
      <c r="CX40" s="24">
        <v>2.5863666184644436E-2</v>
      </c>
      <c r="CY40" s="208"/>
      <c r="CZ40" s="515">
        <v>2.8901700165102802E-2</v>
      </c>
      <c r="DA40" s="515">
        <v>2.8901700165102802E-2</v>
      </c>
      <c r="DB40" s="515">
        <v>2.8901700165102802E-2</v>
      </c>
      <c r="DC40" s="515">
        <v>2.8901700165102802E-2</v>
      </c>
      <c r="DD40" s="515">
        <v>2.8901700165102802E-2</v>
      </c>
      <c r="DE40" s="208"/>
      <c r="DF40" s="24">
        <v>2.8885268863236849E-2</v>
      </c>
      <c r="DG40" s="243">
        <v>2.801687069052709E-2</v>
      </c>
      <c r="DH40" s="243">
        <v>2.7042210604498299E-2</v>
      </c>
      <c r="DI40" s="243">
        <v>2.601566043840315E-2</v>
      </c>
      <c r="DJ40" s="24">
        <v>2.4970722696197097E-2</v>
      </c>
      <c r="DK40" s="208"/>
      <c r="DL40" s="24">
        <v>1.8046043767694676E-2</v>
      </c>
      <c r="DM40" s="24">
        <v>1.5922561481820967E-2</v>
      </c>
      <c r="DN40" s="24">
        <v>1.3975116971916805E-2</v>
      </c>
      <c r="DO40" s="24">
        <v>1.2227858670737942E-2</v>
      </c>
      <c r="DP40" s="24">
        <v>1.0678541392907887E-2</v>
      </c>
      <c r="DQ40" s="208"/>
      <c r="DR40" s="24">
        <v>1.314716200535661E-2</v>
      </c>
      <c r="DS40" s="24">
        <v>1.1319868067124353E-2</v>
      </c>
      <c r="DT40" s="24">
        <v>9.7053140466162747E-3</v>
      </c>
      <c r="DU40" s="24">
        <v>8.3009422007805939E-3</v>
      </c>
      <c r="DV40" s="24">
        <v>7.0894195549495677E-3</v>
      </c>
      <c r="DW40" s="208"/>
      <c r="DX40" s="24">
        <v>1.1413791139140332E-2</v>
      </c>
      <c r="DY40" s="24">
        <v>9.5209183095173473E-3</v>
      </c>
      <c r="DZ40" s="24">
        <v>7.908640494349993E-3</v>
      </c>
      <c r="EA40" s="24">
        <v>6.5543659970292659E-3</v>
      </c>
      <c r="EB40" s="24">
        <v>5.4247340626496342E-3</v>
      </c>
      <c r="EC40" s="208"/>
      <c r="ED40" s="24">
        <v>1.072877705240699E-2</v>
      </c>
      <c r="EE40" s="24">
        <v>8.8190451124102731E-3</v>
      </c>
      <c r="EF40" s="24">
        <v>7.218876794939242E-3</v>
      </c>
      <c r="EG40" s="24">
        <v>5.8958790390172527E-3</v>
      </c>
      <c r="EH40" s="24">
        <v>4.8091710015723292E-3</v>
      </c>
      <c r="EI40" s="208"/>
      <c r="EJ40" s="24"/>
      <c r="EK40" s="24"/>
      <c r="EL40" s="24"/>
      <c r="EM40" s="24"/>
      <c r="EN40" s="24"/>
      <c r="EO40" s="208"/>
      <c r="EP40" s="24"/>
      <c r="EQ40" s="24"/>
      <c r="ER40" s="24"/>
      <c r="ES40" s="24"/>
      <c r="ET40" s="24"/>
      <c r="EU40" s="208"/>
      <c r="EV40" s="24"/>
      <c r="EW40" s="24"/>
      <c r="EX40" s="24"/>
      <c r="EY40" s="24"/>
      <c r="EZ40" s="24"/>
      <c r="FA40" s="208"/>
      <c r="FB40" s="24"/>
      <c r="FC40" s="24"/>
      <c r="FD40" s="24"/>
      <c r="FE40" s="24"/>
      <c r="FF40" s="24"/>
      <c r="FG40" s="208"/>
      <c r="FH40" s="24"/>
      <c r="FI40" s="24"/>
      <c r="FJ40" s="24"/>
      <c r="FK40" s="24"/>
      <c r="FL40" s="24"/>
      <c r="FM40" s="208"/>
      <c r="FN40" s="24"/>
      <c r="FO40" s="24"/>
      <c r="FP40" s="24"/>
      <c r="FQ40" s="24"/>
      <c r="FR40" s="24"/>
      <c r="FS40" s="208"/>
      <c r="FT40" s="24"/>
      <c r="FU40" s="24"/>
      <c r="FV40" s="24"/>
      <c r="FW40" s="24"/>
      <c r="FX40" s="24"/>
      <c r="FY40" s="208"/>
    </row>
    <row r="41" spans="1:181" ht="12.75" customHeight="1" x14ac:dyDescent="0.2">
      <c r="A41" s="238" t="s">
        <v>10</v>
      </c>
      <c r="B41" s="46">
        <f>'Interpolation FR-metal CR'!B42+'Interpolation FR-metal CR'!C42*($E$2^1)+'Interpolation FR-metal CR'!D42*($E$2^2)+'Interpolation FR-metal CR'!E42*($E$2^3)+'Interpolation FR-metal CR'!F42*($E$2^4)</f>
        <v>3.3108318176775606E-2</v>
      </c>
      <c r="C41" s="424">
        <f t="shared" si="0"/>
        <v>2.9777352430129904E-2</v>
      </c>
      <c r="D41" s="424">
        <f t="shared" si="1"/>
        <v>2.6781508894950394E-2</v>
      </c>
      <c r="E41" s="424">
        <f t="shared" si="2"/>
        <v>2.4087071554573992E-2</v>
      </c>
      <c r="F41" s="46">
        <f>'Interpolation FR-metal CR'!L42+'Interpolation FR-metal CR'!M42*($E$2^1)+'Interpolation FR-metal CR'!N42*($E$2^2)+'Interpolation FR-metal CR'!O42*($E$2^3)+'Interpolation FR-metal CR'!P42*($E$2^4)</f>
        <v>2.1663716497488345E-2</v>
      </c>
      <c r="G41" s="208"/>
      <c r="H41" s="46">
        <f>'Interpolation FR-oxide CR'!B42+'Interpolation FR-oxide CR'!C42*$K$2+'Interpolation FR-oxide CR'!D42*$K$2^2+'Interpolation FR-oxide CR'!E42*$K$2^3+'Interpolation FR-oxide CR'!F42*$K$2^4</f>
        <v>5.5413779023370663E-2</v>
      </c>
      <c r="I41" s="424">
        <f t="shared" si="3"/>
        <v>5.1681251450586274E-2</v>
      </c>
      <c r="J41" s="424">
        <f t="shared" si="4"/>
        <v>4.8200137196422896E-2</v>
      </c>
      <c r="K41" s="424">
        <f t="shared" si="5"/>
        <v>4.4953501715710366E-2</v>
      </c>
      <c r="L41" s="46">
        <f>'Interpolation FR-oxide CR'!L42+'Interpolation FR-oxide CR'!M42*$K$2+'Interpolation FR-oxide CR'!N42*$K$2^2+'Interpolation FR-oxide CR'!O42*$K$2^3+'Interpolation FR-oxide CR'!P42*$K$2^4</f>
        <v>4.1925551130056707E-2</v>
      </c>
      <c r="M41" s="208"/>
      <c r="N41" s="46">
        <v>8.2340361376149848E-2</v>
      </c>
      <c r="O41" s="46">
        <v>9.0001563836056342E-2</v>
      </c>
      <c r="P41" s="46">
        <v>9.1577836307787139E-2</v>
      </c>
      <c r="Q41" s="46">
        <v>8.8272459610402323E-2</v>
      </c>
      <c r="R41" s="46">
        <v>8.112725725208407E-2</v>
      </c>
      <c r="S41" s="208"/>
      <c r="T41" s="46">
        <v>4.8433760815672626E-2</v>
      </c>
      <c r="U41" s="46">
        <v>4.7424568572869329E-2</v>
      </c>
      <c r="V41" s="46">
        <v>4.6052899853734557E-2</v>
      </c>
      <c r="W41" s="46">
        <v>4.4247375989150614E-2</v>
      </c>
      <c r="X41" s="46">
        <v>4.1851152856304884E-2</v>
      </c>
      <c r="Y41" s="208"/>
      <c r="Z41" s="46">
        <v>3.1312651161668315E-2</v>
      </c>
      <c r="AA41" s="46">
        <v>2.8673416166367528E-2</v>
      </c>
      <c r="AB41" s="46">
        <v>2.6179646377646852E-2</v>
      </c>
      <c r="AC41" s="46">
        <v>2.3816309473744076E-2</v>
      </c>
      <c r="AD41" s="46">
        <v>2.1545853418464191E-2</v>
      </c>
      <c r="AE41" s="208"/>
      <c r="AF41" s="46">
        <v>2.1827865174414821E-2</v>
      </c>
      <c r="AG41" s="46">
        <v>1.8333354744117483E-2</v>
      </c>
      <c r="AH41" s="46">
        <v>1.5371497156143601E-2</v>
      </c>
      <c r="AI41" s="46">
        <v>1.2866034457686347E-2</v>
      </c>
      <c r="AJ41" s="46">
        <v>1.0744292261528617E-2</v>
      </c>
      <c r="AK41" s="208"/>
      <c r="AL41" s="46">
        <v>1.6178559971414038E-2</v>
      </c>
      <c r="AM41" s="46">
        <v>1.1765282398203973E-2</v>
      </c>
      <c r="AN41" s="46">
        <v>8.5216029739488518E-3</v>
      </c>
      <c r="AO41" s="46">
        <v>6.1541233940681315E-3</v>
      </c>
      <c r="AP41" s="46">
        <v>4.4338000762583468E-3</v>
      </c>
      <c r="AQ41" s="208"/>
      <c r="AR41" s="46">
        <v>8.3883399050475871E-2</v>
      </c>
      <c r="AS41" s="46">
        <v>9.5486814832966518E-2</v>
      </c>
      <c r="AT41" s="46">
        <v>9.7123175683441421E-2</v>
      </c>
      <c r="AU41" s="46">
        <v>9.2993072083293923E-2</v>
      </c>
      <c r="AV41" s="46">
        <v>8.5208524273531094E-2</v>
      </c>
      <c r="AW41" s="208"/>
      <c r="AX41" s="46">
        <v>5.2830771045325423E-2</v>
      </c>
      <c r="AY41" s="46">
        <v>5.2279256158961639E-2</v>
      </c>
      <c r="AZ41" s="46">
        <v>5.1263643538079683E-2</v>
      </c>
      <c r="BA41" s="46">
        <v>4.967912463459262E-2</v>
      </c>
      <c r="BB41" s="46">
        <v>4.7297038987502968E-2</v>
      </c>
      <c r="BC41" s="208"/>
      <c r="BD41" s="46">
        <v>3.5226795489119542E-2</v>
      </c>
      <c r="BE41" s="46">
        <v>3.3002900691832572E-2</v>
      </c>
      <c r="BF41" s="46">
        <v>3.0801124410620603E-2</v>
      </c>
      <c r="BG41" s="46">
        <v>2.8606697993406285E-2</v>
      </c>
      <c r="BH41" s="46">
        <v>2.6363245875346258E-2</v>
      </c>
      <c r="BI41" s="208"/>
      <c r="BJ41" s="46">
        <v>2.5051429813444062E-2</v>
      </c>
      <c r="BK41" s="46">
        <v>2.1930836262073407E-2</v>
      </c>
      <c r="BL41" s="46">
        <v>1.9156683660315074E-2</v>
      </c>
      <c r="BM41" s="46">
        <v>1.6694178989389293E-2</v>
      </c>
      <c r="BN41" s="46">
        <v>1.4498302453317196E-2</v>
      </c>
      <c r="BO41" s="208"/>
      <c r="BP41" s="46">
        <v>1.8763210825260675E-2</v>
      </c>
      <c r="BQ41" s="46">
        <v>1.4839183596066808E-2</v>
      </c>
      <c r="BR41" s="46">
        <v>1.1735804274038416E-2</v>
      </c>
      <c r="BS41" s="46">
        <v>9.2814473968126001E-3</v>
      </c>
      <c r="BT41" s="46">
        <v>7.340380238819012E-3</v>
      </c>
      <c r="BU41" s="208"/>
      <c r="BV41" s="46">
        <v>5.194E-2</v>
      </c>
      <c r="BW41" s="46">
        <v>5.1127933332594674E-2</v>
      </c>
      <c r="BX41" s="46">
        <v>4.9725328578440538E-2</v>
      </c>
      <c r="BY41" s="46">
        <v>4.7596697735890849E-2</v>
      </c>
      <c r="BZ41" s="46">
        <v>4.403E-2</v>
      </c>
      <c r="CA41" s="208"/>
      <c r="CB41" s="46">
        <v>1.3499846549835173E-2</v>
      </c>
      <c r="CC41" s="46">
        <v>9.1055202383303474E-3</v>
      </c>
      <c r="CD41" s="46">
        <v>6.1056782322340599E-3</v>
      </c>
      <c r="CE41" s="46">
        <v>4.0783226821800517E-3</v>
      </c>
      <c r="CF41" s="46">
        <v>2.7147843499020384E-3</v>
      </c>
      <c r="CG41" s="208"/>
      <c r="CH41" s="46">
        <v>5.1240000000000001E-2</v>
      </c>
      <c r="CI41" s="46">
        <v>4.8750430696398755E-2</v>
      </c>
      <c r="CJ41" s="46">
        <v>4.5691590645564231E-2</v>
      </c>
      <c r="CK41" s="46">
        <v>4.183820680693149E-2</v>
      </c>
      <c r="CL41" s="46">
        <v>3.6130000000000002E-2</v>
      </c>
      <c r="CM41" s="208"/>
      <c r="CN41" s="46">
        <v>5.28E-2</v>
      </c>
      <c r="CO41" s="46">
        <v>4.5513967810101974E-2</v>
      </c>
      <c r="CP41" s="46">
        <v>3.8930678207469815E-2</v>
      </c>
      <c r="CQ41" s="46">
        <v>3.2933296333882013E-2</v>
      </c>
      <c r="CR41" s="46">
        <v>2.7109999999999999E-2</v>
      </c>
      <c r="CS41" s="208"/>
      <c r="CT41" s="46">
        <v>2.2321880119414463E-2</v>
      </c>
      <c r="CU41" s="46">
        <v>1.4352652031425587E-2</v>
      </c>
      <c r="CV41" s="46">
        <v>8.5490510545283074E-3</v>
      </c>
      <c r="CW41" s="46">
        <v>4.8882348791783724E-3</v>
      </c>
      <c r="CX41" s="46">
        <v>2.717186960724728E-3</v>
      </c>
      <c r="CY41" s="208"/>
      <c r="CZ41" s="515">
        <v>1.2858307420392673E-2</v>
      </c>
      <c r="DA41" s="515">
        <v>1.2858307420392673E-2</v>
      </c>
      <c r="DB41" s="515">
        <v>1.2858307420392673E-2</v>
      </c>
      <c r="DC41" s="515">
        <v>1.2858307420392673E-2</v>
      </c>
      <c r="DD41" s="515">
        <v>1.2858307420392673E-2</v>
      </c>
      <c r="DE41" s="208"/>
      <c r="DF41" s="46">
        <v>1.3631902346787815E-2</v>
      </c>
      <c r="DG41" s="424">
        <v>9.1377152618933224E-3</v>
      </c>
      <c r="DH41" s="424">
        <v>6.095342717455883E-3</v>
      </c>
      <c r="DI41" s="424">
        <v>4.0525533170270561E-3</v>
      </c>
      <c r="DJ41" s="46">
        <v>2.6882084190726959E-3</v>
      </c>
      <c r="DK41" s="208"/>
      <c r="DL41" s="46">
        <v>8.5180415686556335E-3</v>
      </c>
      <c r="DM41" s="46">
        <v>4.9971920992528994E-3</v>
      </c>
      <c r="DN41" s="46">
        <v>2.9162444357831384E-3</v>
      </c>
      <c r="DO41" s="46">
        <v>1.6965796108591494E-3</v>
      </c>
      <c r="DP41" s="46">
        <v>9.8512452187614818E-4</v>
      </c>
      <c r="DQ41" s="208"/>
      <c r="DR41" s="46">
        <v>6.2046147145814112E-3</v>
      </c>
      <c r="DS41" s="46">
        <v>3.5248198051234781E-3</v>
      </c>
      <c r="DT41" s="46">
        <v>1.9939666885955402E-3</v>
      </c>
      <c r="DU41" s="46">
        <v>1.1252485099420455E-3</v>
      </c>
      <c r="DV41" s="46">
        <v>6.340806298335824E-4</v>
      </c>
      <c r="DW41" s="208"/>
      <c r="DX41" s="46">
        <v>5.3851979048192009E-3</v>
      </c>
      <c r="DY41" s="46">
        <v>2.920060867699368E-3</v>
      </c>
      <c r="DZ41" s="46">
        <v>1.5767259591207658E-3</v>
      </c>
      <c r="EA41" s="46">
        <v>8.4942764449574251E-4</v>
      </c>
      <c r="EB41" s="46">
        <v>4.5699923499091652E-4</v>
      </c>
      <c r="EC41" s="208"/>
      <c r="ED41" s="46">
        <v>5.062308200627693E-3</v>
      </c>
      <c r="EE41" s="46">
        <v>2.6819308940501671E-3</v>
      </c>
      <c r="EF41" s="46">
        <v>1.4148920490216312E-3</v>
      </c>
      <c r="EG41" s="46">
        <v>7.4478324609284115E-4</v>
      </c>
      <c r="EH41" s="46">
        <v>3.9154277175266941E-4</v>
      </c>
      <c r="EI41" s="208"/>
      <c r="EJ41" s="46"/>
      <c r="EK41" s="46"/>
      <c r="EL41" s="46"/>
      <c r="EM41" s="46"/>
      <c r="EN41" s="46"/>
      <c r="EO41" s="208"/>
      <c r="EP41" s="46"/>
      <c r="EQ41" s="46"/>
      <c r="ER41" s="46"/>
      <c r="ES41" s="46"/>
      <c r="ET41" s="46"/>
      <c r="EU41" s="208"/>
      <c r="EV41" s="46"/>
      <c r="EW41" s="46"/>
      <c r="EX41" s="46"/>
      <c r="EY41" s="46"/>
      <c r="EZ41" s="46"/>
      <c r="FA41" s="208"/>
      <c r="FB41" s="46"/>
      <c r="FC41" s="46"/>
      <c r="FD41" s="46"/>
      <c r="FE41" s="46"/>
      <c r="FF41" s="46"/>
      <c r="FG41" s="208"/>
      <c r="FH41" s="46"/>
      <c r="FI41" s="46"/>
      <c r="FJ41" s="46"/>
      <c r="FK41" s="46"/>
      <c r="FL41" s="46"/>
      <c r="FM41" s="208"/>
      <c r="FN41" s="46"/>
      <c r="FO41" s="46"/>
      <c r="FP41" s="46"/>
      <c r="FQ41" s="46"/>
      <c r="FR41" s="46"/>
      <c r="FS41" s="208"/>
      <c r="FT41" s="46"/>
      <c r="FU41" s="46"/>
      <c r="FV41" s="46"/>
      <c r="FW41" s="46"/>
      <c r="FX41" s="46"/>
      <c r="FY41" s="208"/>
    </row>
    <row r="42" spans="1:181" ht="12.75" customHeight="1" x14ac:dyDescent="0.2">
      <c r="A42" s="58" t="s">
        <v>11</v>
      </c>
      <c r="B42" s="15">
        <f>'Interpolation FR-metal CR'!B43+'Interpolation FR-metal CR'!C43*($E$2^1)+'Interpolation FR-metal CR'!D43*($E$2^2)+'Interpolation FR-metal CR'!E43*($E$2^3)+'Interpolation FR-metal CR'!F43*($E$2^4)</f>
        <v>2.0486661018514499E-2</v>
      </c>
      <c r="C42" s="243">
        <f t="shared" si="0"/>
        <v>2.2800509958538006E-2</v>
      </c>
      <c r="D42" s="243">
        <f t="shared" si="1"/>
        <v>2.5375694648316415E-2</v>
      </c>
      <c r="E42" s="243">
        <f t="shared" si="2"/>
        <v>2.8241731437391233E-2</v>
      </c>
      <c r="F42" s="15">
        <f>'Interpolation FR-metal CR'!L43+'Interpolation FR-metal CR'!M43*($E$2^1)+'Interpolation FR-metal CR'!N43*($E$2^2)+'Interpolation FR-metal CR'!O43*($E$2^3)+'Interpolation FR-metal CR'!P43*($E$2^4)</f>
        <v>3.1431470374926274E-2</v>
      </c>
      <c r="G42" s="208"/>
      <c r="H42" s="15">
        <f>'Interpolation FR-oxide CR'!B43+'Interpolation FR-oxide CR'!C43*$K$2+'Interpolation FR-oxide CR'!D43*$K$2^2+'Interpolation FR-oxide CR'!E43*$K$2^3+'Interpolation FR-oxide CR'!F43*$K$2^4</f>
        <v>3.4287062921115885E-2</v>
      </c>
      <c r="I42" s="243">
        <f t="shared" si="3"/>
        <v>4.0115458751371007E-2</v>
      </c>
      <c r="J42" s="243">
        <f t="shared" si="4"/>
        <v>4.6934613050273376E-2</v>
      </c>
      <c r="K42" s="243">
        <f t="shared" si="5"/>
        <v>5.4912943058481288E-2</v>
      </c>
      <c r="L42" s="15">
        <f>'Interpolation FR-oxide CR'!L43+'Interpolation FR-oxide CR'!M43*$K$2+'Interpolation FR-oxide CR'!N43*$K$2^2+'Interpolation FR-oxide CR'!O43*$K$2^3+'Interpolation FR-oxide CR'!P43*$K$2^4</f>
        <v>6.4247494958871179E-2</v>
      </c>
      <c r="M42" s="208"/>
      <c r="N42" s="15">
        <v>5.0936595757034193E-2</v>
      </c>
      <c r="O42" s="15">
        <v>7.0293205171945691E-2</v>
      </c>
      <c r="P42" s="15">
        <v>9.0302507949820102E-2</v>
      </c>
      <c r="Q42" s="15">
        <v>0.10989572654774264</v>
      </c>
      <c r="R42" s="15">
        <v>0.12751712522584388</v>
      </c>
      <c r="S42" s="208"/>
      <c r="T42" s="15">
        <v>2.9969514824418991E-2</v>
      </c>
      <c r="U42" s="15">
        <v>3.6811672839881189E-2</v>
      </c>
      <c r="V42" s="15">
        <v>4.4842497464578232E-2</v>
      </c>
      <c r="W42" s="15">
        <v>5.4046923330067151E-2</v>
      </c>
      <c r="X42" s="15">
        <v>6.4127089140002536E-2</v>
      </c>
      <c r="Y42" s="208"/>
      <c r="Z42" s="15">
        <v>1.9375353085916026E-2</v>
      </c>
      <c r="AA42" s="15">
        <v>2.1951573172310744E-2</v>
      </c>
      <c r="AB42" s="15">
        <v>2.4797415172089825E-2</v>
      </c>
      <c r="AC42" s="15">
        <v>2.7910879899897132E-2</v>
      </c>
      <c r="AD42" s="15">
        <v>3.1240587295781684E-2</v>
      </c>
      <c r="AE42" s="208"/>
      <c r="AF42" s="15">
        <v>1.3506629248012251E-2</v>
      </c>
      <c r="AG42" s="15">
        <v>1.3596389149762104E-2</v>
      </c>
      <c r="AH42" s="15">
        <v>1.3662926795660658E-2</v>
      </c>
      <c r="AI42" s="15">
        <v>1.3706236165187541E-2</v>
      </c>
      <c r="AJ42" s="15">
        <v>1.371820352617107E-2</v>
      </c>
      <c r="AK42" s="208"/>
      <c r="AL42" s="15">
        <v>1.0013822423261156E-2</v>
      </c>
      <c r="AM42" s="15">
        <v>7.4755752375975431E-3</v>
      </c>
      <c r="AN42" s="15">
        <v>5.5583487900206473E-3</v>
      </c>
      <c r="AO42" s="15">
        <v>4.1207184050806832E-3</v>
      </c>
      <c r="AP42" s="15">
        <v>3.0476499463944974E-3</v>
      </c>
      <c r="AQ42" s="208"/>
      <c r="AR42" s="15">
        <v>5.1902290572617082E-2</v>
      </c>
      <c r="AS42" s="15">
        <v>7.4015537074003407E-2</v>
      </c>
      <c r="AT42" s="15">
        <v>9.4312953619508685E-2</v>
      </c>
      <c r="AU42" s="15">
        <v>0.11312746369219974</v>
      </c>
      <c r="AV42" s="15">
        <v>0.12985823108853789</v>
      </c>
      <c r="AW42" s="208"/>
      <c r="AX42" s="15">
        <v>3.2687851617231742E-2</v>
      </c>
      <c r="AY42" s="15">
        <v>4.0050818765741528E-2</v>
      </c>
      <c r="AZ42" s="15">
        <v>4.8626615143238953E-2</v>
      </c>
      <c r="BA42" s="15">
        <v>5.8347341743411794E-2</v>
      </c>
      <c r="BB42" s="15">
        <v>6.878023622691011E-2</v>
      </c>
      <c r="BC42" s="208"/>
      <c r="BD42" s="15">
        <v>2.1799967670102172E-2</v>
      </c>
      <c r="BE42" s="15">
        <v>2.4983949532038779E-2</v>
      </c>
      <c r="BF42" s="15">
        <v>2.8523434800682059E-2</v>
      </c>
      <c r="BG42" s="15">
        <v>3.2406285382379975E-2</v>
      </c>
      <c r="BH42" s="15">
        <v>3.6533112242570422E-2</v>
      </c>
      <c r="BI42" s="208"/>
      <c r="BJ42" s="15">
        <v>1.550450382840925E-2</v>
      </c>
      <c r="BK42" s="15">
        <v>1.6071941456076919E-2</v>
      </c>
      <c r="BL42" s="15">
        <v>1.6623454234410598E-2</v>
      </c>
      <c r="BM42" s="15">
        <v>1.7153541795773213E-2</v>
      </c>
      <c r="BN42" s="15">
        <v>1.7639801349969328E-2</v>
      </c>
      <c r="BO42" s="208"/>
      <c r="BP42" s="15">
        <v>1.1609367904675972E-2</v>
      </c>
      <c r="BQ42" s="15">
        <v>9.7778433038640394E-3</v>
      </c>
      <c r="BR42" s="15">
        <v>8.235264870571541E-3</v>
      </c>
      <c r="BS42" s="15">
        <v>6.9360476928146935E-3</v>
      </c>
      <c r="BT42" s="15">
        <v>5.8417984549489306E-3</v>
      </c>
      <c r="BU42" s="208"/>
      <c r="BV42" s="24">
        <v>3.2329999999999998E-2</v>
      </c>
      <c r="BW42" s="24">
        <v>4.0621610329015762E-2</v>
      </c>
      <c r="BX42" s="24">
        <v>5.0427994561585025E-2</v>
      </c>
      <c r="BY42" s="24">
        <v>6.161209783135814E-2</v>
      </c>
      <c r="BZ42" s="24">
        <v>7.2749999999999995E-2</v>
      </c>
      <c r="CA42" s="208"/>
      <c r="CB42" s="24">
        <v>8.403460513959897E-3</v>
      </c>
      <c r="CC42" s="24">
        <v>5.4532306227774397E-3</v>
      </c>
      <c r="CD42" s="24">
        <v>3.5180562839338312E-3</v>
      </c>
      <c r="CE42" s="24">
        <v>2.2608420583550199E-3</v>
      </c>
      <c r="CF42" s="24">
        <v>1.4479172593717896E-3</v>
      </c>
      <c r="CG42" s="208"/>
      <c r="CH42" s="24">
        <v>4.3869999999999999E-2</v>
      </c>
      <c r="CI42" s="24">
        <v>5.4009814805123291E-2</v>
      </c>
      <c r="CJ42" s="24">
        <v>6.5503759482860871E-2</v>
      </c>
      <c r="CK42" s="24">
        <v>7.7613761057701028E-2</v>
      </c>
      <c r="CL42" s="24">
        <v>8.6730000000000002E-2</v>
      </c>
      <c r="CM42" s="208"/>
      <c r="CN42" s="24">
        <v>0.1605</v>
      </c>
      <c r="CO42" s="24">
        <v>0.16168198079271801</v>
      </c>
      <c r="CP42" s="24">
        <v>0.16161612945990708</v>
      </c>
      <c r="CQ42" s="24">
        <v>0.15977312989626646</v>
      </c>
      <c r="CR42" s="24">
        <v>0.1537</v>
      </c>
      <c r="CS42" s="208"/>
      <c r="CT42" s="24">
        <v>6.7843385372715254E-2</v>
      </c>
      <c r="CU42" s="24">
        <v>2.8233636082493716E-2</v>
      </c>
      <c r="CV42" s="24">
        <v>1.0884550145384194E-2</v>
      </c>
      <c r="CW42" s="24">
        <v>4.0281214519150297E-3</v>
      </c>
      <c r="CX42" s="24">
        <v>1.4491986803722649E-3</v>
      </c>
      <c r="CY42" s="208"/>
      <c r="CZ42" s="515">
        <v>4.8366110480376114E-3</v>
      </c>
      <c r="DA42" s="515">
        <v>4.8366110480376114E-3</v>
      </c>
      <c r="DB42" s="515">
        <v>4.8366110480376114E-3</v>
      </c>
      <c r="DC42" s="515">
        <v>4.8366110480376114E-3</v>
      </c>
      <c r="DD42" s="515">
        <v>4.8366110480376114E-3</v>
      </c>
      <c r="DE42" s="208"/>
      <c r="DF42" s="24">
        <v>8.4353147417249013E-3</v>
      </c>
      <c r="DG42" s="243">
        <v>5.3990985394243469E-3</v>
      </c>
      <c r="DH42" s="243">
        <v>3.4389080969554832E-3</v>
      </c>
      <c r="DI42" s="243">
        <v>2.1831822167508335E-3</v>
      </c>
      <c r="DJ42" s="24">
        <v>1.3828115302261996E-3</v>
      </c>
      <c r="DK42" s="208"/>
      <c r="DL42" s="24">
        <v>5.271682379154605E-3</v>
      </c>
      <c r="DM42" s="24">
        <v>2.6204836326670609E-3</v>
      </c>
      <c r="DN42" s="24">
        <v>1.2957620490336786E-3</v>
      </c>
      <c r="DO42" s="24">
        <v>6.3873615874758441E-4</v>
      </c>
      <c r="DP42" s="24">
        <v>3.1425653268893041E-4</v>
      </c>
      <c r="DQ42" s="208"/>
      <c r="DR42" s="24">
        <v>3.8397898526234373E-3</v>
      </c>
      <c r="DS42" s="24">
        <v>1.8084365181186889E-3</v>
      </c>
      <c r="DT42" s="24">
        <v>8.4812127397446667E-4</v>
      </c>
      <c r="DU42" s="24">
        <v>3.9679136735084881E-4</v>
      </c>
      <c r="DV42" s="24">
        <v>1.8536680523265574E-4</v>
      </c>
      <c r="DW42" s="208"/>
      <c r="DX42" s="24">
        <v>3.332893822527952E-3</v>
      </c>
      <c r="DY42" s="24">
        <v>1.4431746741876768E-3</v>
      </c>
      <c r="DZ42" s="24">
        <v>6.2228652528452237E-4</v>
      </c>
      <c r="EA42" s="24">
        <v>2.6771194824551104E-4</v>
      </c>
      <c r="EB42" s="24">
        <v>1.1501752585074646E-4</v>
      </c>
      <c r="EC42" s="208"/>
      <c r="ED42" s="24">
        <v>3.1330145205473096E-3</v>
      </c>
      <c r="EE42" s="24">
        <v>1.3000469195810144E-3</v>
      </c>
      <c r="EF42" s="24">
        <v>5.3719550178452742E-4</v>
      </c>
      <c r="EG42" s="24">
        <v>2.2148105209714018E-4</v>
      </c>
      <c r="EH42" s="24">
        <v>9.119762071299595E-5</v>
      </c>
      <c r="EI42" s="208"/>
      <c r="EJ42" s="24"/>
      <c r="EK42" s="24"/>
      <c r="EL42" s="24"/>
      <c r="EM42" s="24"/>
      <c r="EN42" s="24"/>
      <c r="EO42" s="208"/>
      <c r="EP42" s="24"/>
      <c r="EQ42" s="24"/>
      <c r="ER42" s="24"/>
      <c r="ES42" s="24"/>
      <c r="ET42" s="24"/>
      <c r="EU42" s="208"/>
      <c r="EV42" s="24"/>
      <c r="EW42" s="24"/>
      <c r="EX42" s="24"/>
      <c r="EY42" s="24"/>
      <c r="EZ42" s="24"/>
      <c r="FA42" s="208"/>
      <c r="FB42" s="24"/>
      <c r="FC42" s="24"/>
      <c r="FD42" s="24"/>
      <c r="FE42" s="24"/>
      <c r="FF42" s="24"/>
      <c r="FG42" s="208"/>
      <c r="FH42" s="24"/>
      <c r="FI42" s="24"/>
      <c r="FJ42" s="24"/>
      <c r="FK42" s="24"/>
      <c r="FL42" s="24"/>
      <c r="FM42" s="208"/>
      <c r="FN42" s="24"/>
      <c r="FO42" s="24"/>
      <c r="FP42" s="24"/>
      <c r="FQ42" s="24"/>
      <c r="FR42" s="24"/>
      <c r="FS42" s="208"/>
      <c r="FT42" s="24"/>
      <c r="FU42" s="24"/>
      <c r="FV42" s="24"/>
      <c r="FW42" s="24"/>
      <c r="FX42" s="24"/>
      <c r="FY42" s="208"/>
    </row>
    <row r="43" spans="1:181" ht="12.75" customHeight="1" x14ac:dyDescent="0.2">
      <c r="A43" s="58" t="s">
        <v>12</v>
      </c>
      <c r="B43" s="296">
        <f>'Interpolation FR-metal CR'!B44+'Interpolation FR-metal CR'!C44*($E$2^1)+'Interpolation FR-metal CR'!D44*($E$2^2)+'Interpolation FR-metal CR'!E44*($E$2^3)+'Interpolation FR-metal CR'!F44*($E$2^4)</f>
        <v>0</v>
      </c>
      <c r="C43" s="414">
        <v>0</v>
      </c>
      <c r="D43" s="414">
        <v>0</v>
      </c>
      <c r="E43" s="414">
        <v>0</v>
      </c>
      <c r="F43" s="296">
        <f>'Interpolation FR-metal CR'!L44+'Interpolation FR-metal CR'!M44*($E$2^1)+'Interpolation FR-metal CR'!N44*($E$2^2)+'Interpolation FR-metal CR'!O44*($E$2^3)+'Interpolation FR-metal CR'!P44*($E$2^4)</f>
        <v>0</v>
      </c>
      <c r="G43" s="208"/>
      <c r="H43" s="296">
        <f>'Interpolation FR-oxide CR'!B44+'Interpolation FR-oxide CR'!C44*$K$2+'Interpolation FR-oxide CR'!D44*$K$2^2+'Interpolation FR-oxide CR'!E44*$K$2^3+'Interpolation FR-oxide CR'!F44*$K$2^4</f>
        <v>0</v>
      </c>
      <c r="I43" s="414">
        <v>0</v>
      </c>
      <c r="J43" s="414">
        <v>0</v>
      </c>
      <c r="K43" s="414">
        <v>0</v>
      </c>
      <c r="L43" s="296">
        <f>'Interpolation FR-oxide CR'!L44+'Interpolation FR-oxide CR'!M44*$K$2+'Interpolation FR-oxide CR'!N44*$K$2^2+'Interpolation FR-oxide CR'!O44*$K$2^3+'Interpolation FR-oxide CR'!P44*$K$2^4</f>
        <v>0</v>
      </c>
      <c r="M43" s="208"/>
      <c r="N43" s="44"/>
      <c r="O43" s="44"/>
      <c r="P43" s="44"/>
      <c r="Q43" s="44"/>
      <c r="R43" s="44"/>
      <c r="S43" s="208"/>
      <c r="T43" s="44"/>
      <c r="U43" s="44"/>
      <c r="V43" s="44"/>
      <c r="W43" s="44"/>
      <c r="X43" s="44"/>
      <c r="Y43" s="208"/>
      <c r="Z43" s="44"/>
      <c r="AA43" s="44"/>
      <c r="AB43" s="44"/>
      <c r="AC43" s="44"/>
      <c r="AD43" s="44"/>
      <c r="AE43" s="208"/>
      <c r="AF43" s="44"/>
      <c r="AG43" s="44"/>
      <c r="AH43" s="44"/>
      <c r="AI43" s="44"/>
      <c r="AJ43" s="44"/>
      <c r="AK43" s="208"/>
      <c r="AL43" s="44"/>
      <c r="AM43" s="44"/>
      <c r="AN43" s="44"/>
      <c r="AO43" s="44"/>
      <c r="AP43" s="44"/>
      <c r="AQ43" s="208"/>
      <c r="AR43" s="44"/>
      <c r="AS43" s="44"/>
      <c r="AT43" s="44"/>
      <c r="AU43" s="44"/>
      <c r="AV43" s="44"/>
      <c r="AW43" s="208"/>
      <c r="AX43" s="44"/>
      <c r="AY43" s="44"/>
      <c r="AZ43" s="44"/>
      <c r="BA43" s="44"/>
      <c r="BB43" s="44"/>
      <c r="BC43" s="208"/>
      <c r="BD43" s="44"/>
      <c r="BE43" s="44"/>
      <c r="BF43" s="44"/>
      <c r="BG43" s="44"/>
      <c r="BH43" s="44"/>
      <c r="BI43" s="208"/>
      <c r="BJ43" s="44"/>
      <c r="BK43" s="44"/>
      <c r="BL43" s="44"/>
      <c r="BM43" s="44"/>
      <c r="BN43" s="44"/>
      <c r="BO43" s="208"/>
      <c r="BP43" s="44"/>
      <c r="BQ43" s="44"/>
      <c r="BR43" s="44"/>
      <c r="BS43" s="44"/>
      <c r="BT43" s="44"/>
      <c r="BU43" s="208"/>
      <c r="BV43" s="44"/>
      <c r="BW43" s="44"/>
      <c r="BX43" s="44"/>
      <c r="BY43" s="44"/>
      <c r="BZ43" s="44"/>
      <c r="CA43" s="208"/>
      <c r="CB43" s="44"/>
      <c r="CC43" s="44"/>
      <c r="CD43" s="44"/>
      <c r="CE43" s="44"/>
      <c r="CF43" s="44"/>
      <c r="CG43" s="208"/>
      <c r="CH43" s="44"/>
      <c r="CI43" s="44"/>
      <c r="CJ43" s="44"/>
      <c r="CK43" s="44"/>
      <c r="CL43" s="44"/>
      <c r="CM43" s="208"/>
      <c r="CN43" s="44"/>
      <c r="CO43" s="44"/>
      <c r="CP43" s="44"/>
      <c r="CQ43" s="44"/>
      <c r="CR43" s="44"/>
      <c r="CS43" s="208"/>
      <c r="CT43" s="44"/>
      <c r="CU43" s="44"/>
      <c r="CV43" s="44"/>
      <c r="CW43" s="44"/>
      <c r="CX43" s="44"/>
      <c r="CY43" s="208"/>
      <c r="CZ43" s="64"/>
      <c r="DA43" s="64"/>
      <c r="DB43" s="64"/>
      <c r="DC43" s="64"/>
      <c r="DD43" s="64"/>
      <c r="DE43" s="208"/>
      <c r="DF43" s="519">
        <v>0</v>
      </c>
      <c r="DG43" s="520">
        <v>0</v>
      </c>
      <c r="DH43" s="520">
        <v>0</v>
      </c>
      <c r="DI43" s="520">
        <v>0</v>
      </c>
      <c r="DJ43" s="521">
        <v>0</v>
      </c>
      <c r="DK43" s="208"/>
      <c r="DL43" s="64">
        <v>0</v>
      </c>
      <c r="DM43" s="64">
        <v>0</v>
      </c>
      <c r="DN43" s="64">
        <v>0</v>
      </c>
      <c r="DO43" s="64">
        <v>0</v>
      </c>
      <c r="DP43" s="64">
        <v>0</v>
      </c>
      <c r="DQ43" s="208"/>
      <c r="DR43" s="64">
        <v>0</v>
      </c>
      <c r="DS43" s="64">
        <v>0</v>
      </c>
      <c r="DT43" s="64">
        <v>0</v>
      </c>
      <c r="DU43" s="64">
        <v>0</v>
      </c>
      <c r="DV43" s="64">
        <v>0</v>
      </c>
      <c r="DW43" s="208"/>
      <c r="DX43" s="64">
        <v>0</v>
      </c>
      <c r="DY43" s="64">
        <v>0</v>
      </c>
      <c r="DZ43" s="64">
        <v>0</v>
      </c>
      <c r="EA43" s="64">
        <v>0</v>
      </c>
      <c r="EB43" s="64">
        <v>0</v>
      </c>
      <c r="EC43" s="208"/>
      <c r="ED43" s="64">
        <v>0</v>
      </c>
      <c r="EE43" s="64">
        <v>0</v>
      </c>
      <c r="EF43" s="64">
        <v>0</v>
      </c>
      <c r="EG43" s="64">
        <v>0</v>
      </c>
      <c r="EH43" s="64">
        <v>0</v>
      </c>
      <c r="EI43" s="208"/>
      <c r="EJ43" s="64"/>
      <c r="EK43" s="64"/>
      <c r="EL43" s="64"/>
      <c r="EM43" s="64"/>
      <c r="EN43" s="64"/>
      <c r="EO43" s="208"/>
      <c r="EP43" s="64"/>
      <c r="EQ43" s="64"/>
      <c r="ER43" s="64"/>
      <c r="ES43" s="64"/>
      <c r="ET43" s="64"/>
      <c r="EU43" s="208"/>
      <c r="EV43" s="64"/>
      <c r="EW43" s="64"/>
      <c r="EX43" s="64"/>
      <c r="EY43" s="64"/>
      <c r="EZ43" s="64"/>
      <c r="FA43" s="208"/>
      <c r="FB43" s="64"/>
      <c r="FC43" s="64"/>
      <c r="FD43" s="64"/>
      <c r="FE43" s="64"/>
      <c r="FF43" s="64"/>
      <c r="FG43" s="208"/>
      <c r="FH43" s="64"/>
      <c r="FI43" s="64"/>
      <c r="FJ43" s="64"/>
      <c r="FK43" s="64"/>
      <c r="FL43" s="64"/>
      <c r="FM43" s="208"/>
      <c r="FN43" s="64"/>
      <c r="FO43" s="64"/>
      <c r="FP43" s="64"/>
      <c r="FQ43" s="64"/>
      <c r="FR43" s="64"/>
      <c r="FS43" s="208"/>
      <c r="FT43" s="64"/>
      <c r="FU43" s="64"/>
      <c r="FV43" s="64"/>
      <c r="FW43" s="64"/>
      <c r="FX43" s="64"/>
      <c r="FY43" s="208"/>
    </row>
    <row r="44" spans="1:181" ht="12.75" customHeight="1" x14ac:dyDescent="0.2">
      <c r="A44" s="58" t="s">
        <v>13</v>
      </c>
      <c r="B44" s="15">
        <f>'Interpolation FR-metal CR'!B45+'Interpolation FR-metal CR'!C45*($E$2^1)+'Interpolation FR-metal CR'!D45*($E$2^2)+'Interpolation FR-metal CR'!E45*($E$2^3)+'Interpolation FR-metal CR'!F45*($E$2^4)</f>
        <v>1.0504245730300656E-2</v>
      </c>
      <c r="C44" s="243">
        <f t="shared" si="0"/>
        <v>1.0518415970505467E-2</v>
      </c>
      <c r="D44" s="243">
        <f t="shared" si="1"/>
        <v>1.053260532638146E-2</v>
      </c>
      <c r="E44" s="243">
        <f t="shared" si="2"/>
        <v>1.0546813823715716E-2</v>
      </c>
      <c r="F44" s="15">
        <f>'Interpolation FR-metal CR'!L45+'Interpolation FR-metal CR'!M45*($E$2^1)+'Interpolation FR-metal CR'!N45*($E$2^2)+'Interpolation FR-metal CR'!O45*($E$2^3)+'Interpolation FR-metal CR'!P45*($E$2^4)</f>
        <v>1.0561041488330078E-2</v>
      </c>
      <c r="G44" s="208"/>
      <c r="H44" s="15">
        <f>'Interpolation FR-oxide CR'!B45+'Interpolation FR-oxide CR'!C45*$K$2+'Interpolation FR-oxide CR'!D45*$K$2^2+'Interpolation FR-oxide CR'!E45*$K$2^3+'Interpolation FR-oxide CR'!F45*$K$2^4</f>
        <v>1.7576060316771572E-2</v>
      </c>
      <c r="I44" s="243">
        <f t="shared" ref="I44:I53" si="6">10^(0.25*(LOG(L44)-LOG(H44))+LOG(H44))</f>
        <v>1.799283267562455E-2</v>
      </c>
      <c r="J44" s="243">
        <f t="shared" ref="J44:J53" si="7">10^(LOG(H44)+0.5*(LOG(L44)-LOG(H44)))</f>
        <v>1.8419487749714827E-2</v>
      </c>
      <c r="K44" s="243">
        <f t="shared" ref="K44:K53" si="8">10^(LOG(H44)+0.75*(LOG(L44)-LOG(H44)))</f>
        <v>1.885625988294351E-2</v>
      </c>
      <c r="L44" s="15">
        <f>'Interpolation FR-oxide CR'!L45+'Interpolation FR-oxide CR'!M45*$K$2+'Interpolation FR-oxide CR'!N45*$K$2^2+'Interpolation FR-oxide CR'!O45*$K$2^3+'Interpolation FR-oxide CR'!P45*$K$2^4</f>
        <v>1.930338897609191E-2</v>
      </c>
      <c r="M44" s="208"/>
      <c r="N44" s="15">
        <v>2.6111456920850238E-2</v>
      </c>
      <c r="O44" s="15">
        <v>3.1246950013200006E-2</v>
      </c>
      <c r="P44" s="15">
        <v>3.4808651310920841E-2</v>
      </c>
      <c r="Q44" s="15">
        <v>3.6733413473167026E-2</v>
      </c>
      <c r="R44" s="15">
        <v>3.6960862251710795E-2</v>
      </c>
      <c r="S44" s="208"/>
      <c r="T44" s="15">
        <v>1.5363364980750017E-2</v>
      </c>
      <c r="U44" s="15">
        <v>1.6512277371363692E-2</v>
      </c>
      <c r="V44" s="15">
        <v>1.7600540289161849E-2</v>
      </c>
      <c r="W44" s="15">
        <v>1.8561880382350529E-2</v>
      </c>
      <c r="X44" s="15">
        <v>1.9271135538469646E-2</v>
      </c>
      <c r="Y44" s="208"/>
      <c r="Z44" s="15">
        <v>9.9347448037851293E-3</v>
      </c>
      <c r="AA44" s="15">
        <v>1.0129902674195163E-2</v>
      </c>
      <c r="AB44" s="15">
        <v>1.0298608986911567E-2</v>
      </c>
      <c r="AC44" s="15">
        <v>1.0432255548797953E-2</v>
      </c>
      <c r="AD44" s="15">
        <v>1.0508879485089743E-2</v>
      </c>
      <c r="AE44" s="208"/>
      <c r="AF44" s="15">
        <v>6.9258609874277436E-3</v>
      </c>
      <c r="AG44" s="15">
        <v>6.5167152956101849E-3</v>
      </c>
      <c r="AH44" s="15">
        <v>6.1210689696671984E-3</v>
      </c>
      <c r="AI44" s="15">
        <v>5.7395799813809581E-3</v>
      </c>
      <c r="AJ44" s="15">
        <v>5.369545333829202E-3</v>
      </c>
      <c r="AK44" s="208"/>
      <c r="AL44" s="15">
        <v>5.1345471861793867E-3</v>
      </c>
      <c r="AM44" s="15">
        <v>4.0381190323719321E-3</v>
      </c>
      <c r="AN44" s="15">
        <v>3.1630971547527411E-3</v>
      </c>
      <c r="AO44" s="15">
        <v>2.4704263420012923E-3</v>
      </c>
      <c r="AP44" s="15">
        <v>1.9248473374146599E-3</v>
      </c>
      <c r="AQ44" s="208"/>
      <c r="AR44" s="15">
        <v>2.6608250248466195E-2</v>
      </c>
      <c r="AS44" s="15">
        <v>3.2592341410242386E-2</v>
      </c>
      <c r="AT44" s="15">
        <v>3.5671952957049655E-2</v>
      </c>
      <c r="AU44" s="15">
        <v>3.6752464395222249E-2</v>
      </c>
      <c r="AV44" s="15">
        <v>3.6236877871883531E-2</v>
      </c>
      <c r="AW44" s="208"/>
      <c r="AX44" s="15">
        <v>1.675858883831266E-2</v>
      </c>
      <c r="AY44" s="15">
        <v>1.8064181217614664E-2</v>
      </c>
      <c r="AZ44" s="15">
        <v>1.9294642524267058E-2</v>
      </c>
      <c r="BA44" s="15">
        <v>2.0367587284606508E-2</v>
      </c>
      <c r="BB44" s="15">
        <v>2.1122143505541872E-2</v>
      </c>
      <c r="BC44" s="208"/>
      <c r="BD44" s="15">
        <v>1.1176521480634572E-2</v>
      </c>
      <c r="BE44" s="15">
        <v>1.1552397736821334E-2</v>
      </c>
      <c r="BF44" s="15">
        <v>1.18952368071408E-2</v>
      </c>
      <c r="BG44" s="15">
        <v>1.2188794459083108E-2</v>
      </c>
      <c r="BH44" s="15">
        <v>1.2393055759921506E-2</v>
      </c>
      <c r="BI44" s="208"/>
      <c r="BJ44" s="15">
        <v>7.9477708781763735E-3</v>
      </c>
      <c r="BK44" s="15">
        <v>7.7143433347846594E-3</v>
      </c>
      <c r="BL44" s="15">
        <v>7.4712806405008046E-3</v>
      </c>
      <c r="BM44" s="15">
        <v>7.2188952299453643E-3</v>
      </c>
      <c r="BN44" s="15">
        <v>6.9511038942159575E-3</v>
      </c>
      <c r="BO44" s="208"/>
      <c r="BP44" s="15">
        <v>5.9528014046710759E-3</v>
      </c>
      <c r="BQ44" s="15">
        <v>5.1054282171203559E-3</v>
      </c>
      <c r="BR44" s="15">
        <v>4.3786774508747482E-3</v>
      </c>
      <c r="BS44" s="15">
        <v>3.7553786682389427E-3</v>
      </c>
      <c r="BT44" s="15">
        <v>3.2208056199816023E-3</v>
      </c>
      <c r="BU44" s="208"/>
      <c r="BV44" s="24">
        <v>1.6549999999999999E-2</v>
      </c>
      <c r="BW44" s="24">
        <v>1.8839452255903597E-2</v>
      </c>
      <c r="BX44" s="24">
        <v>2.1188571385513506E-2</v>
      </c>
      <c r="BY44" s="24">
        <v>2.3453886409049794E-2</v>
      </c>
      <c r="BZ44" s="24">
        <v>2.5090000000000001E-2</v>
      </c>
      <c r="CA44" s="208"/>
      <c r="CB44" s="24">
        <v>4.2991968215100092E-3</v>
      </c>
      <c r="CC44" s="24">
        <v>3.2166092505542202E-3</v>
      </c>
      <c r="CD44" s="24">
        <v>2.3925581534115967E-3</v>
      </c>
      <c r="CE44" s="24">
        <v>1.7727407195503942E-3</v>
      </c>
      <c r="CF44" s="24">
        <v>1.3089830388971311E-3</v>
      </c>
      <c r="CG44" s="208"/>
      <c r="CH44" s="24">
        <v>0.1792</v>
      </c>
      <c r="CI44" s="24">
        <v>0.16136807509057127</v>
      </c>
      <c r="CJ44" s="24">
        <v>0.14314814221802125</v>
      </c>
      <c r="CK44" s="24">
        <v>0.12406028612320022</v>
      </c>
      <c r="CL44" s="24">
        <v>0.1014</v>
      </c>
      <c r="CM44" s="208"/>
      <c r="CN44" s="24">
        <v>6.9989999999999997E-2</v>
      </c>
      <c r="CO44" s="24">
        <v>6.0471502688312195E-2</v>
      </c>
      <c r="CP44" s="24">
        <v>5.1844420456553977E-2</v>
      </c>
      <c r="CQ44" s="24">
        <v>4.3959146147716795E-2</v>
      </c>
      <c r="CR44" s="24">
        <v>3.6269999999999997E-2</v>
      </c>
      <c r="CS44" s="208"/>
      <c r="CT44" s="24">
        <v>2.9591160653631772E-2</v>
      </c>
      <c r="CU44" s="24">
        <v>1.4775944383126427E-2</v>
      </c>
      <c r="CV44" s="24">
        <v>6.834911034801357E-3</v>
      </c>
      <c r="CW44" s="24">
        <v>3.0350013205579108E-3</v>
      </c>
      <c r="CX44" s="24">
        <v>1.3101415017474436E-3</v>
      </c>
      <c r="CY44" s="208"/>
      <c r="CZ44" s="24"/>
      <c r="DA44" s="24"/>
      <c r="DB44" s="24"/>
      <c r="DC44" s="24"/>
      <c r="DD44" s="24"/>
      <c r="DE44" s="208"/>
      <c r="DF44" s="24">
        <v>4.3258383393688432E-3</v>
      </c>
      <c r="DG44" s="243">
        <v>3.2002877932591962E-3</v>
      </c>
      <c r="DH44" s="243">
        <v>2.3560642976501278E-3</v>
      </c>
      <c r="DI44" s="243">
        <v>1.7288421456158577E-3</v>
      </c>
      <c r="DJ44" s="24">
        <v>1.2656893789915332E-3</v>
      </c>
      <c r="DK44" s="208"/>
      <c r="DL44" s="24">
        <v>2.7027650863410209E-3</v>
      </c>
      <c r="DM44" s="24">
        <v>1.678661629662451E-3</v>
      </c>
      <c r="DN44" s="24">
        <v>1.0371214485271568E-3</v>
      </c>
      <c r="DO44" s="24">
        <v>6.3877588163553883E-4</v>
      </c>
      <c r="DP44" s="24">
        <v>3.9267564900278385E-4</v>
      </c>
      <c r="DQ44" s="208"/>
      <c r="DR44" s="24">
        <v>1.9681736000076717E-3</v>
      </c>
      <c r="DS44" s="24">
        <v>1.1719662020218242E-3</v>
      </c>
      <c r="DT44" s="24">
        <v>6.9490534114047329E-4</v>
      </c>
      <c r="DU44" s="24">
        <v>4.1104160364921136E-4</v>
      </c>
      <c r="DV44" s="24">
        <v>2.4277916022544369E-4</v>
      </c>
      <c r="DW44" s="208"/>
      <c r="DX44" s="24">
        <v>1.7084231307248746E-3</v>
      </c>
      <c r="DY44" s="24">
        <v>9.5898392940894927E-4</v>
      </c>
      <c r="DZ44" s="24">
        <v>5.3604505424095447E-4</v>
      </c>
      <c r="EA44" s="24">
        <v>2.9894900816652303E-4</v>
      </c>
      <c r="EB44" s="24">
        <v>1.6649908434063964E-4</v>
      </c>
      <c r="EC44" s="208"/>
      <c r="ED44" s="24">
        <v>1.6058412089738577E-3</v>
      </c>
      <c r="EE44" s="24">
        <v>8.7604202786406365E-4</v>
      </c>
      <c r="EF44" s="24">
        <v>4.7590909773411095E-4</v>
      </c>
      <c r="EG44" s="24">
        <v>2.5796093470645189E-4</v>
      </c>
      <c r="EH44" s="24">
        <v>1.3964538781144109E-4</v>
      </c>
      <c r="EI44" s="208"/>
      <c r="EJ44" s="24"/>
      <c r="EK44" s="24"/>
      <c r="EL44" s="24"/>
      <c r="EM44" s="24"/>
      <c r="EN44" s="24"/>
      <c r="EO44" s="208"/>
      <c r="EP44" s="24"/>
      <c r="EQ44" s="24"/>
      <c r="ER44" s="24"/>
      <c r="ES44" s="24"/>
      <c r="ET44" s="24"/>
      <c r="EU44" s="208"/>
      <c r="EV44" s="24"/>
      <c r="EW44" s="24"/>
      <c r="EX44" s="24"/>
      <c r="EY44" s="24"/>
      <c r="EZ44" s="24"/>
      <c r="FA44" s="208"/>
      <c r="FB44" s="24"/>
      <c r="FC44" s="24"/>
      <c r="FD44" s="24"/>
      <c r="FE44" s="24"/>
      <c r="FF44" s="24"/>
      <c r="FG44" s="208"/>
      <c r="FH44" s="24"/>
      <c r="FI44" s="24"/>
      <c r="FJ44" s="24"/>
      <c r="FK44" s="24"/>
      <c r="FL44" s="24"/>
      <c r="FM44" s="208"/>
      <c r="FN44" s="24"/>
      <c r="FO44" s="24"/>
      <c r="FP44" s="24"/>
      <c r="FQ44" s="24"/>
      <c r="FR44" s="24"/>
      <c r="FS44" s="208"/>
      <c r="FT44" s="24"/>
      <c r="FU44" s="24"/>
      <c r="FV44" s="24"/>
      <c r="FW44" s="24"/>
      <c r="FX44" s="24"/>
      <c r="FY44" s="208"/>
    </row>
    <row r="45" spans="1:181" ht="12.75" customHeight="1" x14ac:dyDescent="0.2">
      <c r="A45" s="238" t="s">
        <v>35</v>
      </c>
      <c r="B45" s="46">
        <f>'Interpolation FR-metal CR'!B46+'Interpolation FR-metal CR'!C46*($E$2^1)+'Interpolation FR-metal CR'!D46*($E$2^2)+'Interpolation FR-metal CR'!E46*($E$2^3)+'Interpolation FR-metal CR'!F46*($E$2^4)</f>
        <v>1.9910865167329682E-5</v>
      </c>
      <c r="C45" s="424">
        <f t="shared" si="0"/>
        <v>4.7255983148968013E-5</v>
      </c>
      <c r="D45" s="424">
        <f t="shared" si="1"/>
        <v>1.1215624859133388E-4</v>
      </c>
      <c r="E45" s="424">
        <f t="shared" si="2"/>
        <v>2.6618902538600049E-4</v>
      </c>
      <c r="F45" s="46">
        <f>'Interpolation FR-metal CR'!L46+'Interpolation FR-metal CR'!M46*($E$2^1)+'Interpolation FR-metal CR'!N46*($E$2^2)+'Interpolation FR-metal CR'!O46*($E$2^3)+'Interpolation FR-metal CR'!P46*($E$2^4)</f>
        <v>6.3176682642204491E-4</v>
      </c>
      <c r="G45" s="208"/>
      <c r="H45" s="46">
        <f>'Interpolation FR-oxide CR'!B46+'Interpolation FR-oxide CR'!C46*$K$2+'Interpolation FR-oxide CR'!D46*$K$2^2+'Interpolation FR-oxide CR'!E46*$K$2^3+'Interpolation FR-oxide CR'!F46*$K$2^4</f>
        <v>3.3318972057864982E-5</v>
      </c>
      <c r="I45" s="424">
        <f t="shared" si="6"/>
        <v>8.0537821432178033E-5</v>
      </c>
      <c r="J45" s="424">
        <f t="shared" si="7"/>
        <v>1.9467409347973254E-4</v>
      </c>
      <c r="K45" s="424">
        <f t="shared" si="8"/>
        <v>4.7056155726871819E-4</v>
      </c>
      <c r="L45" s="46">
        <f>'Interpolation FR-oxide CR'!L46+'Interpolation FR-oxide CR'!M46*$K$2+'Interpolation FR-oxide CR'!N46*$K$2^2+'Interpolation FR-oxide CR'!O46*$K$2^3+'Interpolation FR-oxide CR'!P46*$K$2^4</f>
        <v>1.1374301285867511E-3</v>
      </c>
      <c r="M45" s="208"/>
      <c r="N45" s="46">
        <v>4.9507242302144514E-5</v>
      </c>
      <c r="O45" s="46">
        <v>1.3866363966761916E-4</v>
      </c>
      <c r="P45" s="46">
        <v>3.6154261181172857E-4</v>
      </c>
      <c r="Q45" s="46">
        <v>8.9299887874812244E-4</v>
      </c>
      <c r="R45" s="46">
        <v>2.1030473566543205E-3</v>
      </c>
      <c r="S45" s="208"/>
      <c r="T45" s="46">
        <v>2.9123274393810583E-5</v>
      </c>
      <c r="U45" s="46">
        <v>7.3909818579299396E-5</v>
      </c>
      <c r="V45" s="46">
        <v>1.8602121115258711E-4</v>
      </c>
      <c r="W45" s="46">
        <v>4.6323327123513121E-4</v>
      </c>
      <c r="X45" s="46">
        <v>1.1356026251855386E-3</v>
      </c>
      <c r="Y45" s="208"/>
      <c r="Z45" s="46">
        <v>1.8831202746280593E-5</v>
      </c>
      <c r="AA45" s="46">
        <v>4.5511399603238708E-5</v>
      </c>
      <c r="AB45" s="46">
        <v>1.0966980298865793E-4</v>
      </c>
      <c r="AC45" s="46">
        <v>2.6331784138325647E-4</v>
      </c>
      <c r="AD45" s="46">
        <v>6.2871244354500934E-4</v>
      </c>
      <c r="AE45" s="208"/>
      <c r="AF45" s="46">
        <v>1.312652711409796E-5</v>
      </c>
      <c r="AG45" s="46">
        <v>2.9509296374828913E-5</v>
      </c>
      <c r="AH45" s="46">
        <v>6.6223391143404876E-5</v>
      </c>
      <c r="AI45" s="46">
        <v>1.4836050132146611E-4</v>
      </c>
      <c r="AJ45" s="46">
        <v>3.316116122911602E-4</v>
      </c>
      <c r="AK45" s="208"/>
      <c r="AL45" s="46">
        <v>9.7327432003127602E-6</v>
      </c>
      <c r="AM45" s="46">
        <v>1.8645159152841431E-5</v>
      </c>
      <c r="AN45" s="46">
        <v>3.5575693325944404E-5</v>
      </c>
      <c r="AO45" s="46">
        <v>6.7680976129505041E-5</v>
      </c>
      <c r="AP45" s="46">
        <v>1.2845317929029089E-4</v>
      </c>
      <c r="AQ45" s="208"/>
      <c r="AR45" s="46">
        <v>5.04470581221766E-5</v>
      </c>
      <c r="AS45" s="46">
        <v>1.437032231484599E-4</v>
      </c>
      <c r="AT45" s="46">
        <v>3.6577098710963813E-4</v>
      </c>
      <c r="AU45" s="46">
        <v>8.7639572989889585E-4</v>
      </c>
      <c r="AV45" s="46">
        <v>2.0095368719092771E-3</v>
      </c>
      <c r="AW45" s="208"/>
      <c r="AX45" s="46">
        <v>3.1776493305883673E-5</v>
      </c>
      <c r="AY45" s="46">
        <v>8.0002246320165827E-5</v>
      </c>
      <c r="AZ45" s="46">
        <v>1.9958872951995787E-4</v>
      </c>
      <c r="BA45" s="46">
        <v>4.9210099150512516E-4</v>
      </c>
      <c r="BB45" s="46">
        <v>1.1919773961790237E-3</v>
      </c>
      <c r="BC45" s="208"/>
      <c r="BD45" s="46">
        <v>2.1187884346062047E-5</v>
      </c>
      <c r="BE45" s="46">
        <v>5.1823938182481262E-5</v>
      </c>
      <c r="BF45" s="46">
        <v>1.2627248154155671E-4</v>
      </c>
      <c r="BG45" s="46">
        <v>3.0617781540561974E-4</v>
      </c>
      <c r="BH45" s="46">
        <v>7.3666275603277774E-4</v>
      </c>
      <c r="BI45" s="208"/>
      <c r="BJ45" s="46">
        <v>1.5065461244349928E-5</v>
      </c>
      <c r="BK45" s="46">
        <v>3.5049188480607731E-5</v>
      </c>
      <c r="BL45" s="46">
        <v>8.1360940898226309E-5</v>
      </c>
      <c r="BM45" s="46">
        <v>1.8842284651732335E-4</v>
      </c>
      <c r="BN45" s="46">
        <v>4.3486906089281987E-4</v>
      </c>
      <c r="BO45" s="208"/>
      <c r="BP45" s="46">
        <v>1.1281329252648601E-5</v>
      </c>
      <c r="BQ45" s="46">
        <v>2.3718306013310573E-5</v>
      </c>
      <c r="BR45" s="46">
        <v>4.9866290358378508E-5</v>
      </c>
      <c r="BS45" s="46">
        <v>1.0484083107413415E-4</v>
      </c>
      <c r="BT45" s="46">
        <v>2.204214466590726E-4</v>
      </c>
      <c r="BU45" s="208"/>
      <c r="BV45" s="46">
        <v>2.9770000000000001E-5</v>
      </c>
      <c r="BW45" s="46">
        <v>1.430507969020194E-4</v>
      </c>
      <c r="BX45" s="46">
        <v>6.7914867653207512E-4</v>
      </c>
      <c r="BY45" s="46">
        <v>3.1733587594710935E-3</v>
      </c>
      <c r="BZ45" s="46">
        <v>1.4330000000000001E-2</v>
      </c>
      <c r="CA45" s="208"/>
      <c r="CB45" s="46">
        <v>7.7342870858430683E-6</v>
      </c>
      <c r="CC45" s="46">
        <v>1.4250297799678173E-5</v>
      </c>
      <c r="CD45" s="46">
        <v>2.6102422163362579E-5</v>
      </c>
      <c r="CE45" s="46">
        <v>4.7627326164703844E-5</v>
      </c>
      <c r="CF45" s="46">
        <v>8.6603944400405627E-5</v>
      </c>
      <c r="CG45" s="208"/>
      <c r="CH45" s="46">
        <v>5.174E-4</v>
      </c>
      <c r="CI45" s="46">
        <v>1.7559663401480446E-3</v>
      </c>
      <c r="CJ45" s="46">
        <v>5.8707614467667178E-3</v>
      </c>
      <c r="CK45" s="46">
        <v>1.9175718477642149E-2</v>
      </c>
      <c r="CL45" s="46">
        <v>5.9069999999999998E-2</v>
      </c>
      <c r="CM45" s="208"/>
      <c r="CN45" s="46">
        <v>1.5890000000000001E-4</v>
      </c>
      <c r="CO45" s="46">
        <v>5.6565839143150561E-4</v>
      </c>
      <c r="CP45" s="46">
        <v>1.9981177013328791E-3</v>
      </c>
      <c r="CQ45" s="46">
        <v>6.980457079398936E-3</v>
      </c>
      <c r="CR45" s="46">
        <v>2.3730000000000001E-2</v>
      </c>
      <c r="CS45" s="208"/>
      <c r="CT45" s="46">
        <v>6.7164466576991164E-5</v>
      </c>
      <c r="CU45" s="46">
        <v>7.792724786269417E-5</v>
      </c>
      <c r="CV45" s="46">
        <v>8.375745597459847E-5</v>
      </c>
      <c r="CW45" s="46">
        <v>8.641835932776524E-5</v>
      </c>
      <c r="CX45" s="46">
        <v>8.668058974209235E-5</v>
      </c>
      <c r="CY45" s="208"/>
      <c r="CZ45" s="46"/>
      <c r="DA45" s="46"/>
      <c r="DB45" s="46"/>
      <c r="DC45" s="46"/>
      <c r="DD45" s="46"/>
      <c r="DE45" s="208"/>
      <c r="DF45" s="46">
        <v>8.198646991853315E-6</v>
      </c>
      <c r="DG45" s="424">
        <v>1.4535039828945742E-5</v>
      </c>
      <c r="DH45" s="424">
        <v>2.5643046421677007E-5</v>
      </c>
      <c r="DI45" s="424">
        <v>4.5091336778778692E-5</v>
      </c>
      <c r="DJ45" s="46">
        <v>7.9107961636237965E-5</v>
      </c>
      <c r="DK45" s="208"/>
      <c r="DL45" s="46">
        <v>5.1225291204480222E-6</v>
      </c>
      <c r="DM45" s="46">
        <v>7.3572802839251366E-6</v>
      </c>
      <c r="DN45" s="46">
        <v>1.0511428864933778E-5</v>
      </c>
      <c r="DO45" s="46">
        <v>1.4971270308748205E-5</v>
      </c>
      <c r="DP45" s="46">
        <v>2.1282474112470367E-5</v>
      </c>
      <c r="DQ45" s="208"/>
      <c r="DR45" s="46">
        <v>3.7325705897229574E-6</v>
      </c>
      <c r="DS45" s="46">
        <v>5.0977314349063047E-6</v>
      </c>
      <c r="DT45" s="46">
        <v>6.9327374083167987E-6</v>
      </c>
      <c r="DU45" s="46">
        <v>9.4055050063477754E-6</v>
      </c>
      <c r="DV45" s="46">
        <v>1.274162969367435E-5</v>
      </c>
      <c r="DW45" s="208"/>
      <c r="DX45" s="46">
        <v>3.2403801151147259E-6</v>
      </c>
      <c r="DY45" s="46">
        <v>4.1124968737312046E-6</v>
      </c>
      <c r="DZ45" s="46">
        <v>5.1974375613589351E-6</v>
      </c>
      <c r="EA45" s="46">
        <v>6.5535835427871105E-6</v>
      </c>
      <c r="EB45" s="46">
        <v>8.252533737216406E-6</v>
      </c>
      <c r="EC45" s="208"/>
      <c r="ED45" s="46">
        <v>3.0447056552986978E-6</v>
      </c>
      <c r="EE45" s="46">
        <v>3.7242643042784466E-6</v>
      </c>
      <c r="EF45" s="46">
        <v>4.5364110233125663E-6</v>
      </c>
      <c r="EG45" s="46">
        <v>5.5133449968042285E-6</v>
      </c>
      <c r="EH45" s="46">
        <v>6.6920728665502998E-6</v>
      </c>
      <c r="EI45" s="208"/>
      <c r="EJ45" s="46"/>
      <c r="EK45" s="46"/>
      <c r="EL45" s="46"/>
      <c r="EM45" s="46"/>
      <c r="EN45" s="46"/>
      <c r="EO45" s="208"/>
      <c r="EP45" s="46"/>
      <c r="EQ45" s="46"/>
      <c r="ER45" s="46"/>
      <c r="ES45" s="46"/>
      <c r="ET45" s="46"/>
      <c r="EU45" s="208"/>
      <c r="EV45" s="46"/>
      <c r="EW45" s="46"/>
      <c r="EX45" s="46"/>
      <c r="EY45" s="46"/>
      <c r="EZ45" s="46"/>
      <c r="FA45" s="208"/>
      <c r="FB45" s="46"/>
      <c r="FC45" s="46"/>
      <c r="FD45" s="46"/>
      <c r="FE45" s="46"/>
      <c r="FF45" s="46"/>
      <c r="FG45" s="208"/>
      <c r="FH45" s="46"/>
      <c r="FI45" s="46"/>
      <c r="FJ45" s="46"/>
      <c r="FK45" s="46"/>
      <c r="FL45" s="46"/>
      <c r="FM45" s="208"/>
      <c r="FN45" s="46"/>
      <c r="FO45" s="46"/>
      <c r="FP45" s="46"/>
      <c r="FQ45" s="46"/>
      <c r="FR45" s="46"/>
      <c r="FS45" s="208"/>
      <c r="FT45" s="46"/>
      <c r="FU45" s="46"/>
      <c r="FV45" s="46"/>
      <c r="FW45" s="46"/>
      <c r="FX45" s="46"/>
      <c r="FY45" s="208"/>
    </row>
    <row r="46" spans="1:181" ht="12.75" customHeight="1" x14ac:dyDescent="0.2">
      <c r="A46" s="58" t="s">
        <v>14</v>
      </c>
      <c r="B46" s="15">
        <f>'Interpolation FR-metal CR'!B47+'Interpolation FR-metal CR'!C47*($E$2^1)+'Interpolation FR-metal CR'!D47*($E$2^2)+'Interpolation FR-metal CR'!E47*($E$2^3)+'Interpolation FR-metal CR'!F47*($E$2^4)</f>
        <v>4.6547849180089383E-3</v>
      </c>
      <c r="C46" s="243">
        <f t="shared" si="0"/>
        <v>5.6514203697847296E-3</v>
      </c>
      <c r="D46" s="243">
        <f t="shared" si="1"/>
        <v>6.8614453210180427E-3</v>
      </c>
      <c r="E46" s="243">
        <f t="shared" si="2"/>
        <v>8.3305485723607006E-3</v>
      </c>
      <c r="F46" s="15">
        <f>'Interpolation FR-metal CR'!L47+'Interpolation FR-metal CR'!M47*($E$2^1)+'Interpolation FR-metal CR'!N47*($E$2^2)+'Interpolation FR-metal CR'!O47*($E$2^3)+'Interpolation FR-metal CR'!P47*($E$2^4)</f>
        <v>1.0114201348202873E-2</v>
      </c>
      <c r="G46" s="208"/>
      <c r="H46" s="15">
        <f>'Interpolation FR-oxide CR'!B47+'Interpolation FR-oxide CR'!C47*$K$2+'Interpolation FR-oxide CR'!D47*$K$2^2+'Interpolation FR-oxide CR'!E47*$K$2^3+'Interpolation FR-oxide CR'!F47*$K$2^4</f>
        <v>7.7923685249442539E-3</v>
      </c>
      <c r="I46" s="243">
        <f t="shared" si="6"/>
        <v>9.9659254064566171E-3</v>
      </c>
      <c r="J46" s="243">
        <f t="shared" si="7"/>
        <v>1.2745761303398837E-2</v>
      </c>
      <c r="K46" s="243">
        <f t="shared" si="8"/>
        <v>1.6300988074621766E-2</v>
      </c>
      <c r="L46" s="15">
        <f>'Interpolation FR-oxide CR'!L47+'Interpolation FR-oxide CR'!M47*$K$2+'Interpolation FR-oxide CR'!N47*$K$2^2+'Interpolation FR-oxide CR'!O47*$K$2^3+'Interpolation FR-oxide CR'!P47*$K$2^4</f>
        <v>2.0847888634012168E-2</v>
      </c>
      <c r="M46" s="208"/>
      <c r="N46" s="15">
        <v>1.157386201996392E-2</v>
      </c>
      <c r="O46" s="15">
        <v>1.7468219487301758E-2</v>
      </c>
      <c r="P46" s="15">
        <v>2.454268173242536E-2</v>
      </c>
      <c r="Q46" s="15">
        <v>3.2665545699146648E-2</v>
      </c>
      <c r="R46" s="15">
        <v>4.1453817985607495E-2</v>
      </c>
      <c r="S46" s="208"/>
      <c r="T46" s="15">
        <v>6.8109350969416541E-3</v>
      </c>
      <c r="U46" s="15">
        <v>9.1449402830685294E-3</v>
      </c>
      <c r="V46" s="15">
        <v>1.2177367229761229E-2</v>
      </c>
      <c r="W46" s="15">
        <v>1.6043638875204009E-2</v>
      </c>
      <c r="X46" s="15">
        <v>2.0808545240671859E-2</v>
      </c>
      <c r="Y46" s="208"/>
      <c r="Z46" s="15">
        <v>4.4022162587050301E-3</v>
      </c>
      <c r="AA46" s="15">
        <v>5.4408042165748341E-3</v>
      </c>
      <c r="AB46" s="15">
        <v>6.7047032838859063E-3</v>
      </c>
      <c r="AC46" s="15">
        <v>8.2323225576691438E-3</v>
      </c>
      <c r="AD46" s="15">
        <v>1.0051797737237264E-2</v>
      </c>
      <c r="AE46" s="208"/>
      <c r="AF46" s="15">
        <v>3.069924892621965E-3</v>
      </c>
      <c r="AG46" s="15">
        <v>3.3562977147011106E-3</v>
      </c>
      <c r="AH46" s="15">
        <v>3.6629985925268902E-3</v>
      </c>
      <c r="AI46" s="15">
        <v>3.9908677876289043E-3</v>
      </c>
      <c r="AJ46" s="15">
        <v>4.338129287756942E-3</v>
      </c>
      <c r="AK46" s="208"/>
      <c r="AL46" s="15">
        <v>2.27514125479048E-3</v>
      </c>
      <c r="AM46" s="15">
        <v>1.7788710214211925E-3</v>
      </c>
      <c r="AN46" s="15">
        <v>1.3852782096958965E-3</v>
      </c>
      <c r="AO46" s="15">
        <v>1.0756116773620202E-3</v>
      </c>
      <c r="AP46" s="15">
        <v>8.3318034683633883E-4</v>
      </c>
      <c r="AQ46" s="208"/>
      <c r="AR46" s="15">
        <v>1.1795884206525723E-2</v>
      </c>
      <c r="AS46" s="15">
        <v>1.8355527306136821E-2</v>
      </c>
      <c r="AT46" s="15">
        <v>2.5522035632652422E-2</v>
      </c>
      <c r="AU46" s="15">
        <v>3.3405041027571962E-2</v>
      </c>
      <c r="AV46" s="15">
        <v>4.1842096442477127E-2</v>
      </c>
      <c r="AW46" s="208"/>
      <c r="AX46" s="15">
        <v>7.4289207684640523E-3</v>
      </c>
      <c r="AY46" s="15">
        <v>9.920038978691096E-3</v>
      </c>
      <c r="AZ46" s="15">
        <v>1.3126188921259146E-2</v>
      </c>
      <c r="BA46" s="15">
        <v>1.7165178212997519E-2</v>
      </c>
      <c r="BB46" s="15">
        <v>2.205228193350503E-2</v>
      </c>
      <c r="BC46" s="208"/>
      <c r="BD46" s="15">
        <v>4.9546744890437283E-3</v>
      </c>
      <c r="BE46" s="15">
        <v>6.1878362573393048E-3</v>
      </c>
      <c r="BF46" s="15">
        <v>7.6983558479742139E-3</v>
      </c>
      <c r="BG46" s="15">
        <v>9.5311181439954613E-3</v>
      </c>
      <c r="BH46" s="15">
        <v>1.17089974852454E-2</v>
      </c>
      <c r="BI46" s="208"/>
      <c r="BJ46" s="15">
        <v>3.5223416424987023E-3</v>
      </c>
      <c r="BK46" s="15">
        <v>3.9610982282650515E-3</v>
      </c>
      <c r="BL46" s="15">
        <v>4.4446974967151734E-3</v>
      </c>
      <c r="BM46" s="15">
        <v>4.9756337770510486E-3</v>
      </c>
      <c r="BN46" s="15">
        <v>5.5508815270357646E-3</v>
      </c>
      <c r="BO46" s="208"/>
      <c r="BP46" s="15">
        <v>2.6387109131372401E-3</v>
      </c>
      <c r="BQ46" s="15">
        <v>2.3558748373821354E-3</v>
      </c>
      <c r="BR46" s="15">
        <v>2.1033551730801703E-3</v>
      </c>
      <c r="BS46" s="15">
        <v>1.877902388498367E-3</v>
      </c>
      <c r="BT46" s="15">
        <v>1.6766152601624621E-3</v>
      </c>
      <c r="BU46" s="208"/>
      <c r="BV46" s="24">
        <v>7.3870000000000003E-3</v>
      </c>
      <c r="BW46" s="24">
        <v>1.0159288466521567E-2</v>
      </c>
      <c r="BX46" s="24">
        <v>1.380452969727595E-2</v>
      </c>
      <c r="BY46" s="24">
        <v>1.8461189327766178E-2</v>
      </c>
      <c r="BZ46" s="24">
        <v>2.3859999999999999E-2</v>
      </c>
      <c r="CA46" s="208"/>
      <c r="CB46" s="24">
        <v>1.9207217020077987E-3</v>
      </c>
      <c r="CC46" s="24">
        <v>1.2500236146479222E-3</v>
      </c>
      <c r="CD46" s="24">
        <v>8.0877032676678149E-4</v>
      </c>
      <c r="CE46" s="24">
        <v>5.212555862990386E-4</v>
      </c>
      <c r="CF46" s="24">
        <v>3.3479758494868938E-4</v>
      </c>
      <c r="CG46" s="208"/>
      <c r="CH46" s="24">
        <v>8.0019999999999994E-2</v>
      </c>
      <c r="CI46" s="24">
        <v>8.0792513406445873E-2</v>
      </c>
      <c r="CJ46" s="24">
        <v>8.0358565492767001E-2</v>
      </c>
      <c r="CK46" s="24">
        <v>7.8085823821893066E-2</v>
      </c>
      <c r="CL46" s="24">
        <v>7.1559999999999999E-2</v>
      </c>
      <c r="CM46" s="208"/>
      <c r="CN46" s="24">
        <v>6.1159999999999999E-2</v>
      </c>
      <c r="CO46" s="24">
        <v>6.3119140143846703E-2</v>
      </c>
      <c r="CP46" s="24">
        <v>6.4638484759798887E-2</v>
      </c>
      <c r="CQ46" s="24">
        <v>6.5466213328898099E-2</v>
      </c>
      <c r="CR46" s="24">
        <v>6.4519999999999994E-2</v>
      </c>
      <c r="CS46" s="208"/>
      <c r="CT46" s="24">
        <v>2.5866806117088147E-2</v>
      </c>
      <c r="CU46" s="24">
        <v>9.499547706678409E-3</v>
      </c>
      <c r="CV46" s="24">
        <v>3.2318218938008317E-3</v>
      </c>
      <c r="CW46" s="24">
        <v>1.055456428451173E-3</v>
      </c>
      <c r="CX46" s="24">
        <v>3.3509388410078858E-4</v>
      </c>
      <c r="CY46" s="208"/>
      <c r="CZ46" s="24"/>
      <c r="DA46" s="24"/>
      <c r="DB46" s="24"/>
      <c r="DC46" s="24"/>
      <c r="DD46" s="24"/>
      <c r="DE46" s="208"/>
      <c r="DF46" s="24">
        <v>1.9167086880555429E-3</v>
      </c>
      <c r="DG46" s="243">
        <v>1.2323637890545491E-3</v>
      </c>
      <c r="DH46" s="243">
        <v>7.8849891470280774E-4</v>
      </c>
      <c r="DI46" s="243">
        <v>5.0284411367039125E-4</v>
      </c>
      <c r="DJ46" s="24">
        <v>3.1994051013616628E-4</v>
      </c>
      <c r="DK46" s="208"/>
      <c r="DL46" s="24">
        <v>1.1979977735026338E-3</v>
      </c>
      <c r="DM46" s="24">
        <v>5.5552064164986832E-4</v>
      </c>
      <c r="DN46" s="24">
        <v>2.5624534202954471E-4</v>
      </c>
      <c r="DO46" s="24">
        <v>1.1783225804496837E-4</v>
      </c>
      <c r="DP46" s="24">
        <v>5.4080286896509517E-5</v>
      </c>
      <c r="DQ46" s="208"/>
      <c r="DR46" s="24">
        <v>8.7257676622795436E-4</v>
      </c>
      <c r="DS46" s="24">
        <v>3.7795572459797333E-4</v>
      </c>
      <c r="DT46" s="24">
        <v>1.6301857308098281E-4</v>
      </c>
      <c r="DU46" s="24">
        <v>7.0142754458076776E-5</v>
      </c>
      <c r="DV46" s="24">
        <v>3.0136584974958458E-5</v>
      </c>
      <c r="DW46" s="208"/>
      <c r="DX46" s="24">
        <v>7.5752223926326258E-4</v>
      </c>
      <c r="DY46" s="24">
        <v>2.9414796551302286E-4</v>
      </c>
      <c r="DZ46" s="24">
        <v>1.1373925728638671E-4</v>
      </c>
      <c r="EA46" s="24">
        <v>4.3879410714732485E-5</v>
      </c>
      <c r="EB46" s="24">
        <v>1.6905580735733321E-5</v>
      </c>
      <c r="EC46" s="208"/>
      <c r="ED46" s="24">
        <v>7.1177145410461289E-4</v>
      </c>
      <c r="EE46" s="24">
        <v>2.6125907607013371E-4</v>
      </c>
      <c r="EF46" s="24">
        <v>9.5494625271415744E-5</v>
      </c>
      <c r="EG46" s="24">
        <v>3.4827102220959816E-5</v>
      </c>
      <c r="EH46" s="24">
        <v>1.2685233684207257E-5</v>
      </c>
      <c r="EI46" s="208"/>
      <c r="EJ46" s="24"/>
      <c r="EK46" s="24"/>
      <c r="EL46" s="24"/>
      <c r="EM46" s="24"/>
      <c r="EN46" s="24"/>
      <c r="EO46" s="208"/>
      <c r="EP46" s="24"/>
      <c r="EQ46" s="24"/>
      <c r="ER46" s="24"/>
      <c r="ES46" s="24"/>
      <c r="ET46" s="24"/>
      <c r="EU46" s="208"/>
      <c r="EV46" s="24"/>
      <c r="EW46" s="24"/>
      <c r="EX46" s="24"/>
      <c r="EY46" s="24"/>
      <c r="EZ46" s="24"/>
      <c r="FA46" s="208"/>
      <c r="FB46" s="24"/>
      <c r="FC46" s="24"/>
      <c r="FD46" s="24"/>
      <c r="FE46" s="24"/>
      <c r="FF46" s="24"/>
      <c r="FG46" s="208"/>
      <c r="FH46" s="24"/>
      <c r="FI46" s="24"/>
      <c r="FJ46" s="24"/>
      <c r="FK46" s="24"/>
      <c r="FL46" s="24"/>
      <c r="FM46" s="208"/>
      <c r="FN46" s="24"/>
      <c r="FO46" s="24"/>
      <c r="FP46" s="24"/>
      <c r="FQ46" s="24"/>
      <c r="FR46" s="24"/>
      <c r="FS46" s="208"/>
      <c r="FT46" s="24"/>
      <c r="FU46" s="24"/>
      <c r="FV46" s="24"/>
      <c r="FW46" s="24"/>
      <c r="FX46" s="24"/>
      <c r="FY46" s="208"/>
    </row>
    <row r="47" spans="1:181" ht="12.75" customHeight="1" x14ac:dyDescent="0.2">
      <c r="A47" s="58" t="s">
        <v>15</v>
      </c>
      <c r="B47" s="15">
        <f>'Interpolation FR-metal CR'!B48+'Interpolation FR-metal CR'!C48*($E$2^1)+'Interpolation FR-metal CR'!D48*($E$2^2)+'Interpolation FR-metal CR'!E48*($E$2^3)+'Interpolation FR-metal CR'!F48*($E$2^4)</f>
        <v>3.1136522457851329E-7</v>
      </c>
      <c r="C47" s="243">
        <f t="shared" si="0"/>
        <v>1.2293096877732789E-6</v>
      </c>
      <c r="D47" s="243">
        <f t="shared" si="1"/>
        <v>4.8534717083415792E-6</v>
      </c>
      <c r="E47" s="243">
        <f t="shared" si="2"/>
        <v>1.9162126401477339E-5</v>
      </c>
      <c r="F47" s="15">
        <f>'Interpolation FR-metal CR'!L48+'Interpolation FR-metal CR'!M48*($E$2^1)+'Interpolation FR-metal CR'!N48*($E$2^2)+'Interpolation FR-metal CR'!O48*($E$2^3)+'Interpolation FR-metal CR'!P48*($E$2^4)</f>
        <v>7.5654523254996302E-5</v>
      </c>
      <c r="G47" s="208"/>
      <c r="H47" s="15">
        <f>'Interpolation FR-oxide CR'!B48+'Interpolation FR-oxide CR'!C48*$K$2+'Interpolation FR-oxide CR'!D48*$K$2^2+'Interpolation FR-oxide CR'!E48*$K$2^3+'Interpolation FR-oxide CR'!F48*$K$2^4</f>
        <v>5.2132666084339995E-7</v>
      </c>
      <c r="I47" s="243">
        <f t="shared" si="6"/>
        <v>2.1798138251648211E-6</v>
      </c>
      <c r="J47" s="243">
        <f t="shared" si="7"/>
        <v>9.114416486378452E-6</v>
      </c>
      <c r="K47" s="243">
        <f t="shared" si="8"/>
        <v>3.8109946330341181E-5</v>
      </c>
      <c r="L47" s="15">
        <f>'Interpolation FR-oxide CR'!L48+'Interpolation FR-oxide CR'!M48*$K$2+'Interpolation FR-oxide CR'!N48*$K$2^2+'Interpolation FR-oxide CR'!O48*$K$2^3+'Interpolation FR-oxide CR'!P48*$K$2^4</f>
        <v>1.5934843568670115E-4</v>
      </c>
      <c r="M47" s="208"/>
      <c r="N47" s="15">
        <v>7.7459154336358645E-7</v>
      </c>
      <c r="O47" s="15">
        <v>3.7651914337359197E-6</v>
      </c>
      <c r="P47" s="15">
        <v>1.7037442704607388E-5</v>
      </c>
      <c r="Q47" s="15">
        <v>7.3032519216236589E-5</v>
      </c>
      <c r="R47" s="15">
        <v>2.9849349502822646E-4</v>
      </c>
      <c r="S47" s="208"/>
      <c r="T47" s="15">
        <v>4.5562945170464436E-7</v>
      </c>
      <c r="U47" s="15">
        <v>2.0001348470006306E-6</v>
      </c>
      <c r="V47" s="15">
        <v>8.7077341408513971E-6</v>
      </c>
      <c r="W47" s="15">
        <v>3.750835269635012E-5</v>
      </c>
      <c r="X47" s="15">
        <v>1.5905238565203249E-4</v>
      </c>
      <c r="Y47" s="208"/>
      <c r="Z47" s="15">
        <v>2.9447135750969643E-7</v>
      </c>
      <c r="AA47" s="15">
        <v>1.1834421672776177E-6</v>
      </c>
      <c r="AB47" s="15">
        <v>4.7421551664996244E-6</v>
      </c>
      <c r="AC47" s="15">
        <v>1.8933496863973867E-5</v>
      </c>
      <c r="AD47" s="15">
        <v>7.5173444570224147E-5</v>
      </c>
      <c r="AE47" s="208"/>
      <c r="AF47" s="15">
        <v>2.0534517650332775E-7</v>
      </c>
      <c r="AG47" s="15">
        <v>7.4813086244001182E-7</v>
      </c>
      <c r="AH47" s="15">
        <v>2.7209100435359611E-6</v>
      </c>
      <c r="AI47" s="15">
        <v>9.8788208700727049E-6</v>
      </c>
      <c r="AJ47" s="15">
        <v>3.5784965214032657E-5</v>
      </c>
      <c r="AK47" s="208"/>
      <c r="AL47" s="15">
        <v>1.5218289316501371E-7</v>
      </c>
      <c r="AM47" s="15">
        <v>4.7667843993447958E-7</v>
      </c>
      <c r="AN47" s="15">
        <v>1.4871049872180942E-6</v>
      </c>
      <c r="AO47" s="15">
        <v>4.6257665782432267E-6</v>
      </c>
      <c r="AP47" s="15">
        <v>1.4354590276214706E-5</v>
      </c>
      <c r="AQ47" s="208"/>
      <c r="AR47" s="15">
        <v>7.8882600251711367E-7</v>
      </c>
      <c r="AS47" s="15">
        <v>3.8934367734827031E-6</v>
      </c>
      <c r="AT47" s="15">
        <v>1.7171060401434558E-5</v>
      </c>
      <c r="AU47" s="15">
        <v>7.1286839161706155E-5</v>
      </c>
      <c r="AV47" s="15">
        <v>2.8322157217153498E-4</v>
      </c>
      <c r="AW47" s="208"/>
      <c r="AX47" s="15">
        <v>4.96995399646235E-7</v>
      </c>
      <c r="AY47" s="15">
        <v>2.0818095430473086E-6</v>
      </c>
      <c r="AZ47" s="15">
        <v>8.6410643858509624E-6</v>
      </c>
      <c r="BA47" s="15">
        <v>3.5446869090003901E-5</v>
      </c>
      <c r="BB47" s="15">
        <v>1.4285125985589024E-4</v>
      </c>
      <c r="BC47" s="208"/>
      <c r="BD47" s="15">
        <v>3.3140511479401089E-7</v>
      </c>
      <c r="BE47" s="15">
        <v>1.3089470712118934E-6</v>
      </c>
      <c r="BF47" s="15">
        <v>5.1501567614328478E-6</v>
      </c>
      <c r="BG47" s="15">
        <v>2.0165338326561768E-5</v>
      </c>
      <c r="BH47" s="15">
        <v>7.8346674324745875E-5</v>
      </c>
      <c r="BI47" s="208"/>
      <c r="BJ47" s="15">
        <v>2.3566285764860708E-7</v>
      </c>
      <c r="BK47" s="15">
        <v>8.6647367229644669E-7</v>
      </c>
      <c r="BL47" s="15">
        <v>3.1787916536281788E-6</v>
      </c>
      <c r="BM47" s="15">
        <v>1.1634517024954234E-5</v>
      </c>
      <c r="BN47" s="15">
        <v>4.2436739313896844E-5</v>
      </c>
      <c r="BO47" s="208"/>
      <c r="BP47" s="15">
        <v>1.764907954977747E-7</v>
      </c>
      <c r="BQ47" s="15">
        <v>5.9081893015347726E-7</v>
      </c>
      <c r="BR47" s="15">
        <v>1.9778199041099662E-6</v>
      </c>
      <c r="BS47" s="15">
        <v>6.620931343681545E-6</v>
      </c>
      <c r="BT47" s="15">
        <v>2.2164167610332375E-5</v>
      </c>
      <c r="BU47" s="208"/>
      <c r="BV47" s="24">
        <v>9.9999999999999993E-41</v>
      </c>
      <c r="BW47" s="24">
        <v>1.0065090446511765E-31</v>
      </c>
      <c r="BX47" s="24">
        <v>1.0009179877226516E-22</v>
      </c>
      <c r="BY47" s="24">
        <v>9.7962315954047735E-14</v>
      </c>
      <c r="BZ47" s="24">
        <v>9.2659999999999997E-5</v>
      </c>
      <c r="CA47" s="208"/>
      <c r="CB47" s="24"/>
      <c r="CC47" s="24"/>
      <c r="CD47" s="24"/>
      <c r="CE47" s="24"/>
      <c r="CF47" s="24">
        <v>7.4308023842718055E-6</v>
      </c>
      <c r="CG47" s="208"/>
      <c r="CH47" s="24">
        <v>9.9999999999999993E-41</v>
      </c>
      <c r="CI47" s="24">
        <v>1.4040132065683211E-31</v>
      </c>
      <c r="CJ47" s="24">
        <v>1.9419179240440508E-22</v>
      </c>
      <c r="CK47" s="24">
        <v>2.6240343292385069E-13</v>
      </c>
      <c r="CL47" s="24">
        <v>3.344E-4</v>
      </c>
      <c r="CM47" s="208"/>
      <c r="CN47" s="24">
        <v>9.9999999999999993E-41</v>
      </c>
      <c r="CO47" s="24">
        <v>1.0825166902656356E-31</v>
      </c>
      <c r="CP47" s="24">
        <v>1.1628018074411966E-22</v>
      </c>
      <c r="CQ47" s="24">
        <v>1.235300895019827E-13</v>
      </c>
      <c r="CR47" s="24">
        <v>1.2770000000000001E-4</v>
      </c>
      <c r="CS47" s="208"/>
      <c r="CT47" s="24">
        <v>9.9999999999999993E-41</v>
      </c>
      <c r="CU47" s="24">
        <v>5.6847212117216936E-32</v>
      </c>
      <c r="CV47" s="24">
        <v>2.9936616396794145E-23</v>
      </c>
      <c r="CW47" s="24">
        <v>1.5133683735903809E-14</v>
      </c>
      <c r="CX47" s="24">
        <v>7.4373787173902593E-6</v>
      </c>
      <c r="CY47" s="208"/>
      <c r="CZ47" s="24"/>
      <c r="DA47" s="24"/>
      <c r="DB47" s="24"/>
      <c r="DC47" s="24"/>
      <c r="DD47" s="24"/>
      <c r="DE47" s="208"/>
      <c r="DF47" s="24">
        <v>1.2823270863287431E-7</v>
      </c>
      <c r="DG47" s="243">
        <v>3.489191702102469E-7</v>
      </c>
      <c r="DH47" s="243">
        <v>9.4477893104769871E-7</v>
      </c>
      <c r="DI47" s="243">
        <v>2.5497973662646505E-6</v>
      </c>
      <c r="DJ47" s="24">
        <v>6.8656985049978106E-6</v>
      </c>
      <c r="DK47" s="208"/>
      <c r="DL47" s="24">
        <v>8.0141616463853043E-8</v>
      </c>
      <c r="DM47" s="24">
        <v>1.7880377927271958E-7</v>
      </c>
      <c r="DN47" s="24">
        <v>3.9683217651286341E-7</v>
      </c>
      <c r="DO47" s="24">
        <v>8.7798987122508672E-7</v>
      </c>
      <c r="DP47" s="24">
        <v>1.938825390715933E-6</v>
      </c>
      <c r="DQ47" s="208"/>
      <c r="DR47" s="24">
        <v>5.8364485702375057E-8</v>
      </c>
      <c r="DS47" s="24">
        <v>1.2444833461392381E-7</v>
      </c>
      <c r="DT47" s="24">
        <v>2.6423381342012071E-7</v>
      </c>
      <c r="DU47" s="24">
        <v>5.5967674896392948E-7</v>
      </c>
      <c r="DV47" s="24">
        <v>1.1837272070338586E-6</v>
      </c>
      <c r="DW47" s="208"/>
      <c r="DX47" s="24">
        <v>5.0675508402306536E-8</v>
      </c>
      <c r="DY47" s="24">
        <v>1.0078982139272347E-7</v>
      </c>
      <c r="DZ47" s="24">
        <v>1.9962241910903529E-7</v>
      </c>
      <c r="EA47" s="24">
        <v>3.9446439786448756E-7</v>
      </c>
      <c r="EB47" s="24">
        <v>7.7844013538781503E-7</v>
      </c>
      <c r="EC47" s="208"/>
      <c r="ED47" s="24">
        <v>4.7615780105907994E-8</v>
      </c>
      <c r="EE47" s="24">
        <v>9.1397637406551253E-8</v>
      </c>
      <c r="EF47" s="24">
        <v>1.7470114731947121E-7</v>
      </c>
      <c r="EG47" s="24">
        <v>3.3318651373517667E-7</v>
      </c>
      <c r="EH47" s="24">
        <v>6.346317435379109E-7</v>
      </c>
      <c r="EI47" s="208"/>
      <c r="EJ47" s="24"/>
      <c r="EK47" s="24"/>
      <c r="EL47" s="24"/>
      <c r="EM47" s="24"/>
      <c r="EN47" s="24"/>
      <c r="EO47" s="208"/>
      <c r="EP47" s="24"/>
      <c r="EQ47" s="24"/>
      <c r="ER47" s="24"/>
      <c r="ES47" s="24"/>
      <c r="ET47" s="24"/>
      <c r="EU47" s="208"/>
      <c r="EV47" s="24"/>
      <c r="EW47" s="24"/>
      <c r="EX47" s="24"/>
      <c r="EY47" s="24"/>
      <c r="EZ47" s="24"/>
      <c r="FA47" s="208"/>
      <c r="FB47" s="24"/>
      <c r="FC47" s="24"/>
      <c r="FD47" s="24"/>
      <c r="FE47" s="24"/>
      <c r="FF47" s="24"/>
      <c r="FG47" s="208"/>
      <c r="FH47" s="24"/>
      <c r="FI47" s="24"/>
      <c r="FJ47" s="24"/>
      <c r="FK47" s="24"/>
      <c r="FL47" s="24"/>
      <c r="FM47" s="208"/>
      <c r="FN47" s="24"/>
      <c r="FO47" s="24"/>
      <c r="FP47" s="24"/>
      <c r="FQ47" s="24"/>
      <c r="FR47" s="24"/>
      <c r="FS47" s="208"/>
      <c r="FT47" s="24"/>
      <c r="FU47" s="24"/>
      <c r="FV47" s="24"/>
      <c r="FW47" s="24"/>
      <c r="FX47" s="24"/>
      <c r="FY47" s="208"/>
    </row>
    <row r="48" spans="1:181" ht="12.75" customHeight="1" x14ac:dyDescent="0.2">
      <c r="A48" s="238" t="s">
        <v>16</v>
      </c>
      <c r="B48" s="46">
        <f>'Interpolation FR-metal CR'!B49+'Interpolation FR-metal CR'!C49*($E$2^1)+'Interpolation FR-metal CR'!D49*($E$2^2)+'Interpolation FR-metal CR'!E49*($E$2^3)+'Interpolation FR-metal CR'!F49*($E$2^4)</f>
        <v>1.5923725441701302E-5</v>
      </c>
      <c r="C48" s="424">
        <f t="shared" si="0"/>
        <v>2.0762504591281907E-5</v>
      </c>
      <c r="D48" s="424">
        <f t="shared" si="1"/>
        <v>2.707165471304082E-5</v>
      </c>
      <c r="E48" s="424">
        <f t="shared" si="2"/>
        <v>3.5297980823076496E-5</v>
      </c>
      <c r="F48" s="46">
        <f>'Interpolation FR-metal CR'!L49+'Interpolation FR-metal CR'!M49*($E$2^1)+'Interpolation FR-metal CR'!N49*($E$2^2)+'Interpolation FR-metal CR'!O49*($E$2^3)+'Interpolation FR-metal CR'!P49*($E$2^4)</f>
        <v>4.6024059607486392E-5</v>
      </c>
      <c r="G48" s="208"/>
      <c r="H48" s="46">
        <f>'Interpolation FR-oxide CR'!B49+'Interpolation FR-oxide CR'!C49*$K$2+'Interpolation FR-oxide CR'!D49*$K$2^2+'Interpolation FR-oxide CR'!E49*$K$2^3+'Interpolation FR-oxide CR'!F49*$K$2^4</f>
        <v>2.6652978980944364E-5</v>
      </c>
      <c r="I48" s="424">
        <f t="shared" si="6"/>
        <v>3.7643539531816622E-5</v>
      </c>
      <c r="J48" s="424">
        <f t="shared" si="7"/>
        <v>5.3166142122295444E-5</v>
      </c>
      <c r="K48" s="424">
        <f t="shared" si="8"/>
        <v>7.5089609088938749E-5</v>
      </c>
      <c r="L48" s="46">
        <f>'Interpolation FR-oxide CR'!L49+'Interpolation FR-oxide CR'!M49*$K$2+'Interpolation FR-oxide CR'!N49*$K$2^2+'Interpolation FR-oxide CR'!O49*$K$2^3+'Interpolation FR-oxide CR'!P49*$K$2^4</f>
        <v>1.0605338600946034E-4</v>
      </c>
      <c r="M48" s="208"/>
      <c r="N48" s="46">
        <v>3.9600792604994516E-5</v>
      </c>
      <c r="O48" s="46">
        <v>6.6854884115931081E-5</v>
      </c>
      <c r="P48" s="46">
        <v>1.0506678374623263E-4</v>
      </c>
      <c r="Q48" s="46">
        <v>1.5641999318587673E-4</v>
      </c>
      <c r="R48" s="46">
        <v>2.2203723138195219E-4</v>
      </c>
      <c r="S48" s="208"/>
      <c r="T48" s="46">
        <v>2.3295618662457658E-5</v>
      </c>
      <c r="U48" s="46">
        <v>3.453992804890889E-5</v>
      </c>
      <c r="V48" s="46">
        <v>5.0788689374919978E-5</v>
      </c>
      <c r="W48" s="46">
        <v>7.3890657077945249E-5</v>
      </c>
      <c r="X48" s="46">
        <v>1.0582820201235795E-4</v>
      </c>
      <c r="Y48" s="208"/>
      <c r="Z48" s="46">
        <v>1.506016087049828E-5</v>
      </c>
      <c r="AA48" s="46">
        <v>1.9984604165731171E-5</v>
      </c>
      <c r="AB48" s="46">
        <v>2.6441508599723206E-5</v>
      </c>
      <c r="AC48" s="46">
        <v>3.4858063776639376E-5</v>
      </c>
      <c r="AD48" s="46">
        <v>4.5698172996454783E-5</v>
      </c>
      <c r="AE48" s="208"/>
      <c r="AF48" s="46">
        <v>1.0500821583768985E-5</v>
      </c>
      <c r="AG48" s="46">
        <v>1.2254414644015381E-5</v>
      </c>
      <c r="AH48" s="46">
        <v>1.4275962893370765E-5</v>
      </c>
      <c r="AI48" s="46">
        <v>1.6602464633404073E-5</v>
      </c>
      <c r="AJ48" s="46">
        <v>1.9263902837028034E-5</v>
      </c>
      <c r="AK48" s="208"/>
      <c r="AL48" s="46">
        <v>7.7822934607146243E-6</v>
      </c>
      <c r="AM48" s="46">
        <v>7.3898247193781116E-6</v>
      </c>
      <c r="AN48" s="46">
        <v>6.9890334498715512E-6</v>
      </c>
      <c r="AO48" s="46">
        <v>6.5906168407612033E-6</v>
      </c>
      <c r="AP48" s="46">
        <v>6.2001188072920124E-6</v>
      </c>
      <c r="AQ48" s="208"/>
      <c r="AR48" s="46">
        <v>4.0349445187711317E-5</v>
      </c>
      <c r="AS48" s="46">
        <v>7.2965079332725953E-5</v>
      </c>
      <c r="AT48" s="46">
        <v>1.1789750964479215E-4</v>
      </c>
      <c r="AU48" s="46">
        <v>1.7932566805805517E-4</v>
      </c>
      <c r="AV48" s="46">
        <v>2.6102674703208607E-4</v>
      </c>
      <c r="AW48" s="208"/>
      <c r="AX48" s="46">
        <v>2.5410990632878455E-5</v>
      </c>
      <c r="AY48" s="46">
        <v>3.8326774933361132E-5</v>
      </c>
      <c r="AZ48" s="46">
        <v>5.7282317032418748E-5</v>
      </c>
      <c r="BA48" s="46">
        <v>8.4610307002112647E-5</v>
      </c>
      <c r="BB48" s="46">
        <v>1.2277827249113692E-4</v>
      </c>
      <c r="BC48" s="208"/>
      <c r="BD48" s="46">
        <v>1.6947307068398461E-5</v>
      </c>
      <c r="BE48" s="46">
        <v>2.3638599925258857E-5</v>
      </c>
      <c r="BF48" s="46">
        <v>3.2845682175967158E-5</v>
      </c>
      <c r="BG48" s="46">
        <v>4.5417322104608728E-5</v>
      </c>
      <c r="BH48" s="46">
        <v>6.2315308618520742E-5</v>
      </c>
      <c r="BI48" s="208"/>
      <c r="BJ48" s="46">
        <v>1.2051168879077047E-5</v>
      </c>
      <c r="BK48" s="46">
        <v>1.5340842765552253E-5</v>
      </c>
      <c r="BL48" s="46">
        <v>1.9485507706180449E-5</v>
      </c>
      <c r="BM48" s="46">
        <v>2.4691861715126482E-5</v>
      </c>
      <c r="BN48" s="46">
        <v>3.118195195826919E-5</v>
      </c>
      <c r="BO48" s="208"/>
      <c r="BP48" s="46">
        <v>9.0270636378019747E-6</v>
      </c>
      <c r="BQ48" s="46">
        <v>1.0142621388036817E-5</v>
      </c>
      <c r="BR48" s="46">
        <v>1.1396038927904441E-5</v>
      </c>
      <c r="BS48" s="46">
        <v>1.2804352866754347E-5</v>
      </c>
      <c r="BT48" s="46">
        <v>1.4386705185334877E-5</v>
      </c>
      <c r="BU48" s="208"/>
      <c r="BV48" s="46">
        <v>2.491E-5</v>
      </c>
      <c r="BW48" s="46">
        <v>3.7843309365849314E-5</v>
      </c>
      <c r="BX48" s="46">
        <v>5.6802522054375724E-5</v>
      </c>
      <c r="BY48" s="46">
        <v>8.3912346814904952E-5</v>
      </c>
      <c r="BZ48" s="46">
        <v>1.198E-4</v>
      </c>
      <c r="CA48" s="208"/>
      <c r="CB48" s="46">
        <v>6.4735255546084611E-6</v>
      </c>
      <c r="CC48" s="46">
        <v>5.3162899468300694E-6</v>
      </c>
      <c r="CD48" s="46">
        <v>4.3403991393513725E-6</v>
      </c>
      <c r="CE48" s="46">
        <v>3.5299552548634004E-6</v>
      </c>
      <c r="CF48" s="46">
        <v>2.8609799407847801E-6</v>
      </c>
      <c r="CG48" s="208"/>
      <c r="CH48" s="46">
        <v>2.3340000000000001E-4</v>
      </c>
      <c r="CI48" s="46">
        <v>2.8225804728793189E-4</v>
      </c>
      <c r="CJ48" s="46">
        <v>3.362639406589089E-4</v>
      </c>
      <c r="CK48" s="46">
        <v>3.9137513309923369E-4</v>
      </c>
      <c r="CL48" s="46">
        <v>4.2960000000000003E-4</v>
      </c>
      <c r="CM48" s="208"/>
      <c r="CN48" s="46">
        <v>2.6389999999999996E-4</v>
      </c>
      <c r="CO48" s="46">
        <v>2.4941329005268519E-4</v>
      </c>
      <c r="CP48" s="46">
        <v>2.3390326731949942E-4</v>
      </c>
      <c r="CQ48" s="46">
        <v>2.1694465084136084E-4</v>
      </c>
      <c r="CR48" s="46">
        <v>1.9580000000000002E-4</v>
      </c>
      <c r="CS48" s="208"/>
      <c r="CT48" s="46">
        <v>1.1158515349722502E-4</v>
      </c>
      <c r="CU48" s="46">
        <v>4.8616507586752188E-5</v>
      </c>
      <c r="CV48" s="46">
        <v>1.9622099360611511E-5</v>
      </c>
      <c r="CW48" s="46">
        <v>7.6024852011235419E-6</v>
      </c>
      <c r="CX48" s="46">
        <v>2.8635119361417873E-6</v>
      </c>
      <c r="CY48" s="208"/>
      <c r="CZ48" s="46"/>
      <c r="DA48" s="46"/>
      <c r="DB48" s="46"/>
      <c r="DC48" s="46"/>
      <c r="DD48" s="46"/>
      <c r="DE48" s="208"/>
      <c r="DF48" s="46">
        <v>6.5571770952376115E-6</v>
      </c>
      <c r="DG48" s="424">
        <v>5.2602470106683608E-6</v>
      </c>
      <c r="DH48" s="424">
        <v>4.199278872939624E-6</v>
      </c>
      <c r="DI48" s="424">
        <v>3.3412840330179834E-6</v>
      </c>
      <c r="DJ48" s="46">
        <v>2.6525016658781822E-6</v>
      </c>
      <c r="DK48" s="208"/>
      <c r="DL48" s="46">
        <v>4.0980633106464681E-6</v>
      </c>
      <c r="DM48" s="46">
        <v>2.5734167085024932E-6</v>
      </c>
      <c r="DN48" s="46">
        <v>1.6075080566670233E-6</v>
      </c>
      <c r="DO48" s="46">
        <v>1.0010335698418336E-6</v>
      </c>
      <c r="DP48" s="46">
        <v>6.2217232825976589E-7</v>
      </c>
      <c r="DQ48" s="208"/>
      <c r="DR48" s="46">
        <v>2.9850362884933058E-6</v>
      </c>
      <c r="DS48" s="46">
        <v>1.7780127845428543E-6</v>
      </c>
      <c r="DT48" s="46">
        <v>1.0545787616221836E-6</v>
      </c>
      <c r="DU48" s="46">
        <v>6.2398296193485491E-7</v>
      </c>
      <c r="DV48" s="46">
        <v>3.6866502118861822E-7</v>
      </c>
      <c r="DW48" s="208"/>
      <c r="DX48" s="46">
        <v>2.5911839261209391E-6</v>
      </c>
      <c r="DY48" s="46">
        <v>1.4190165543322798E-6</v>
      </c>
      <c r="DZ48" s="46">
        <v>7.7383926190119575E-7</v>
      </c>
      <c r="EA48" s="46">
        <v>4.2103666645327591E-7</v>
      </c>
      <c r="EB48" s="46">
        <v>2.2877469528481299E-7</v>
      </c>
      <c r="EC48" s="208"/>
      <c r="ED48" s="46">
        <v>2.4355445021511358E-6</v>
      </c>
      <c r="EE48" s="46">
        <v>1.2782092492799369E-6</v>
      </c>
      <c r="EF48" s="46">
        <v>6.6801246171081861E-7</v>
      </c>
      <c r="EG48" s="46">
        <v>3.4833574479602349E-7</v>
      </c>
      <c r="EH48" s="46">
        <v>1.814070830054043E-7</v>
      </c>
      <c r="EI48" s="208"/>
      <c r="EJ48" s="46"/>
      <c r="EK48" s="46"/>
      <c r="EL48" s="46"/>
      <c r="EM48" s="46"/>
      <c r="EN48" s="46"/>
      <c r="EO48" s="208"/>
      <c r="EP48" s="46"/>
      <c r="EQ48" s="46"/>
      <c r="ER48" s="46"/>
      <c r="ES48" s="46"/>
      <c r="ET48" s="46"/>
      <c r="EU48" s="208"/>
      <c r="EV48" s="46"/>
      <c r="EW48" s="46"/>
      <c r="EX48" s="46"/>
      <c r="EY48" s="46"/>
      <c r="EZ48" s="46"/>
      <c r="FA48" s="208"/>
      <c r="FB48" s="46"/>
      <c r="FC48" s="46"/>
      <c r="FD48" s="46"/>
      <c r="FE48" s="46"/>
      <c r="FF48" s="46"/>
      <c r="FG48" s="208"/>
      <c r="FH48" s="46"/>
      <c r="FI48" s="46"/>
      <c r="FJ48" s="46"/>
      <c r="FK48" s="46"/>
      <c r="FL48" s="46"/>
      <c r="FM48" s="208"/>
      <c r="FN48" s="46"/>
      <c r="FO48" s="46"/>
      <c r="FP48" s="46"/>
      <c r="FQ48" s="46"/>
      <c r="FR48" s="46"/>
      <c r="FS48" s="208"/>
      <c r="FT48" s="46"/>
      <c r="FU48" s="46"/>
      <c r="FV48" s="46"/>
      <c r="FW48" s="46"/>
      <c r="FX48" s="46"/>
      <c r="FY48" s="208"/>
    </row>
    <row r="49" spans="1:181" ht="12.75" customHeight="1" x14ac:dyDescent="0.2">
      <c r="A49" s="58" t="s">
        <v>17</v>
      </c>
      <c r="B49" s="15">
        <f>'Interpolation FR-metal CR'!B50+'Interpolation FR-metal CR'!C50*($E$2^1)+'Interpolation FR-metal CR'!D50*($E$2^2)+'Interpolation FR-metal CR'!E50*($E$2^3)+'Interpolation FR-metal CR'!F50*($E$2^4)</f>
        <v>1.632237622848432E-3</v>
      </c>
      <c r="C49" s="243">
        <f t="shared" si="0"/>
        <v>2.3288823012834101E-3</v>
      </c>
      <c r="D49" s="243">
        <f t="shared" si="1"/>
        <v>3.3228573446102698E-3</v>
      </c>
      <c r="E49" s="243">
        <f t="shared" si="2"/>
        <v>4.7410643837800179E-3</v>
      </c>
      <c r="F49" s="15">
        <f>'Interpolation FR-metal CR'!L50+'Interpolation FR-metal CR'!M50*($E$2^1)+'Interpolation FR-metal CR'!N50*($E$2^2)+'Interpolation FR-metal CR'!O50*($E$2^3)+'Interpolation FR-metal CR'!P50*($E$2^4)</f>
        <v>6.7645671059597488E-3</v>
      </c>
      <c r="G49" s="208"/>
      <c r="H49" s="15">
        <f>'Interpolation FR-oxide CR'!B50+'Interpolation FR-oxide CR'!C50*$K$2+'Interpolation FR-oxide CR'!D50*$K$2^2+'Interpolation FR-oxide CR'!E50*$K$2^3+'Interpolation FR-oxide CR'!F50*$K$2^4</f>
        <v>2.731273560012586E-3</v>
      </c>
      <c r="I49" s="243">
        <f t="shared" si="6"/>
        <v>4.1797134197925408E-3</v>
      </c>
      <c r="J49" s="243">
        <f t="shared" si="7"/>
        <v>6.3962850617985487E-3</v>
      </c>
      <c r="K49" s="243">
        <f t="shared" si="8"/>
        <v>9.788341563814194E-3</v>
      </c>
      <c r="L49" s="15">
        <f>'Interpolation FR-oxide CR'!L50+'Interpolation FR-oxide CR'!M50*$K$2+'Interpolation FR-oxide CR'!N50*$K$2^2+'Interpolation FR-oxide CR'!O50*$K$2^3+'Interpolation FR-oxide CR'!P50*$K$2^4</f>
        <v>1.4979262125467508E-2</v>
      </c>
      <c r="M49" s="208"/>
      <c r="N49" s="15">
        <v>4.0581035002329631E-3</v>
      </c>
      <c r="O49" s="15">
        <v>7.3738171311317421E-3</v>
      </c>
      <c r="P49" s="15">
        <v>1.2472819639964557E-2</v>
      </c>
      <c r="Q49" s="15">
        <v>1.9986256126462407E-2</v>
      </c>
      <c r="R49" s="15">
        <v>3.0535495458622542E-2</v>
      </c>
      <c r="S49" s="208"/>
      <c r="T49" s="15">
        <v>2.3873782928287039E-3</v>
      </c>
      <c r="U49" s="15">
        <v>3.8353873863878562E-3</v>
      </c>
      <c r="V49" s="15">
        <v>6.1107656368591399E-3</v>
      </c>
      <c r="W49" s="15">
        <v>9.6329424431773926E-3</v>
      </c>
      <c r="X49" s="15">
        <v>1.4948983734165309E-2</v>
      </c>
      <c r="Y49" s="208"/>
      <c r="Z49" s="15">
        <v>1.543726505807651E-3</v>
      </c>
      <c r="AA49" s="15">
        <v>2.2417628134029114E-3</v>
      </c>
      <c r="AB49" s="15">
        <v>3.2458892682899116E-3</v>
      </c>
      <c r="AC49" s="15">
        <v>4.6827836179070366E-3</v>
      </c>
      <c r="AD49" s="15">
        <v>6.7182015324400695E-3</v>
      </c>
      <c r="AE49" s="208"/>
      <c r="AF49" s="15">
        <v>1.0759891196094778E-3</v>
      </c>
      <c r="AG49" s="15">
        <v>1.3609561211461556E-3</v>
      </c>
      <c r="AH49" s="15">
        <v>1.7183986168151882E-3</v>
      </c>
      <c r="AI49" s="15">
        <v>2.1659978423649254E-3</v>
      </c>
      <c r="AJ49" s="15">
        <v>2.7239346669182176E-3</v>
      </c>
      <c r="AK49" s="208"/>
      <c r="AL49" s="15">
        <v>7.9772484093005409E-4</v>
      </c>
      <c r="AM49" s="15">
        <v>7.0865141860648653E-4</v>
      </c>
      <c r="AN49" s="15">
        <v>6.2700160615076085E-4</v>
      </c>
      <c r="AO49" s="15">
        <v>5.5313432407838332E-4</v>
      </c>
      <c r="AP49" s="15">
        <v>4.8680784414989003E-4</v>
      </c>
      <c r="AQ49" s="208"/>
      <c r="AR49" s="15">
        <v>4.1350605107223961E-3</v>
      </c>
      <c r="AS49" s="15">
        <v>7.9211900978896164E-3</v>
      </c>
      <c r="AT49" s="15">
        <v>1.3558482459696802E-2</v>
      </c>
      <c r="AU49" s="15">
        <v>2.1846405203844635E-2</v>
      </c>
      <c r="AV49" s="15">
        <v>3.3686323383123065E-2</v>
      </c>
      <c r="AW49" s="208"/>
      <c r="AX49" s="15">
        <v>2.6040238028968393E-3</v>
      </c>
      <c r="AY49" s="15">
        <v>4.2247162057084814E-3</v>
      </c>
      <c r="AZ49" s="15">
        <v>6.7918447707053754E-3</v>
      </c>
      <c r="BA49" s="15">
        <v>1.079101649350306E-2</v>
      </c>
      <c r="BB49" s="15">
        <v>1.6843506736911346E-2</v>
      </c>
      <c r="BC49" s="208"/>
      <c r="BD49" s="15">
        <v>1.7364363843112075E-3</v>
      </c>
      <c r="BE49" s="15">
        <v>2.6060415136993221E-3</v>
      </c>
      <c r="BF49" s="15">
        <v>3.8961822719988568E-3</v>
      </c>
      <c r="BG49" s="15">
        <v>5.7967411014057182E-3</v>
      </c>
      <c r="BH49" s="15">
        <v>8.5577290298295937E-3</v>
      </c>
      <c r="BI49" s="208"/>
      <c r="BJ49" s="15">
        <v>1.2350197882798545E-3</v>
      </c>
      <c r="BK49" s="15">
        <v>1.6519658349785397E-3</v>
      </c>
      <c r="BL49" s="15">
        <v>2.2048074487013825E-3</v>
      </c>
      <c r="BM49" s="15">
        <v>2.935755453295844E-3</v>
      </c>
      <c r="BN49" s="15">
        <v>3.8956186572620365E-3</v>
      </c>
      <c r="BO49" s="208"/>
      <c r="BP49" s="15">
        <v>9.2480896807838314E-4</v>
      </c>
      <c r="BQ49" s="15">
        <v>9.7341680775731845E-4</v>
      </c>
      <c r="BR49" s="15">
        <v>1.0245794691992414E-3</v>
      </c>
      <c r="BS49" s="15">
        <v>1.0784312335053853E-3</v>
      </c>
      <c r="BT49" s="15">
        <v>1.1351134395742877E-3</v>
      </c>
      <c r="BU49" s="208"/>
      <c r="BV49" s="24">
        <v>2.6210000000000001E-3</v>
      </c>
      <c r="BW49" s="24">
        <v>4.1937044754681079E-3</v>
      </c>
      <c r="BX49" s="24">
        <v>6.6296676212144866E-3</v>
      </c>
      <c r="BY49" s="24">
        <v>1.0314909585330599E-2</v>
      </c>
      <c r="BZ49" s="24">
        <v>1.5509999999999999E-2</v>
      </c>
      <c r="CA49" s="208"/>
      <c r="CB49" s="24">
        <v>6.8129613514793165E-4</v>
      </c>
      <c r="CC49" s="24">
        <v>4.7543901762944535E-4</v>
      </c>
      <c r="CD49" s="24">
        <v>3.2984274180171777E-4</v>
      </c>
      <c r="CE49" s="24">
        <v>2.2794893414959086E-4</v>
      </c>
      <c r="CF49" s="24">
        <v>1.5699082822275877E-4</v>
      </c>
      <c r="CG49" s="208"/>
      <c r="CH49" s="24">
        <v>1.968E-2</v>
      </c>
      <c r="CI49" s="24">
        <v>2.5046239239398995E-2</v>
      </c>
      <c r="CJ49" s="24">
        <v>3.1401358679557768E-2</v>
      </c>
      <c r="CK49" s="24">
        <v>3.8462128928560282E-2</v>
      </c>
      <c r="CL49" s="24">
        <v>4.4429999999999997E-2</v>
      </c>
      <c r="CM49" s="208"/>
      <c r="CN49" s="24">
        <v>3.1919999999999997E-2</v>
      </c>
      <c r="CO49" s="24">
        <v>3.5399377417031169E-2</v>
      </c>
      <c r="CP49" s="24">
        <v>3.8955148241402178E-2</v>
      </c>
      <c r="CQ49" s="24">
        <v>4.2396505293400041E-2</v>
      </c>
      <c r="CR49" s="24">
        <v>4.4900000000000002E-2</v>
      </c>
      <c r="CS49" s="208"/>
      <c r="CT49" s="24">
        <v>1.350078519497064E-2</v>
      </c>
      <c r="CU49" s="24">
        <v>4.8271198722220068E-3</v>
      </c>
      <c r="CV49" s="24">
        <v>1.5988271355075895E-3</v>
      </c>
      <c r="CW49" s="24">
        <v>5.0835059631485814E-4</v>
      </c>
      <c r="CX49" s="24">
        <v>1.5712976664818641E-4</v>
      </c>
      <c r="CY49" s="208"/>
      <c r="CZ49" s="24"/>
      <c r="DA49" s="24"/>
      <c r="DB49" s="24"/>
      <c r="DC49" s="24"/>
      <c r="DD49" s="24"/>
      <c r="DE49" s="208"/>
      <c r="DF49" s="24">
        <v>6.719123454934188E-4</v>
      </c>
      <c r="DG49" s="243">
        <v>4.6550978587871683E-4</v>
      </c>
      <c r="DH49" s="243">
        <v>3.2094038046596117E-4</v>
      </c>
      <c r="DI49" s="243">
        <v>2.2054134090767583E-4</v>
      </c>
      <c r="DJ49" s="24">
        <v>1.5120259684670749E-4</v>
      </c>
      <c r="DK49" s="208"/>
      <c r="DL49" s="24">
        <v>4.1980990307716068E-4</v>
      </c>
      <c r="DM49" s="24">
        <v>1.977376790699747E-4</v>
      </c>
      <c r="DN49" s="24">
        <v>9.2648368194265954E-5</v>
      </c>
      <c r="DO49" s="24">
        <v>4.3275147668542177E-5</v>
      </c>
      <c r="DP49" s="24">
        <v>2.0174645326080168E-5</v>
      </c>
      <c r="DQ49" s="208"/>
      <c r="DR49" s="24">
        <v>3.0586495137682621E-4</v>
      </c>
      <c r="DS49" s="24">
        <v>1.330810528104416E-4</v>
      </c>
      <c r="DT49" s="24">
        <v>5.7658271434938493E-5</v>
      </c>
      <c r="DU49" s="24">
        <v>2.4920490028720426E-5</v>
      </c>
      <c r="DV49" s="24">
        <v>1.0755163811379806E-5</v>
      </c>
      <c r="DW49" s="208"/>
      <c r="DX49" s="24">
        <v>2.6558935139007854E-4</v>
      </c>
      <c r="DY49" s="24">
        <v>1.0142351669636681E-4</v>
      </c>
      <c r="DZ49" s="24">
        <v>3.8569210495810265E-5</v>
      </c>
      <c r="EA49" s="24">
        <v>1.4633516196376495E-5</v>
      </c>
      <c r="EB49" s="24">
        <v>5.5446679788083025E-6</v>
      </c>
      <c r="EC49" s="208"/>
      <c r="ED49" s="24">
        <v>2.4954505160627085E-4</v>
      </c>
      <c r="EE49" s="24">
        <v>8.9039307467864184E-5</v>
      </c>
      <c r="EF49" s="24">
        <v>3.1636709492349901E-5</v>
      </c>
      <c r="EG49" s="24">
        <v>1.1215837520839575E-5</v>
      </c>
      <c r="EH49" s="24">
        <v>3.9711366487278384E-6</v>
      </c>
      <c r="EI49" s="208"/>
      <c r="EJ49" s="24"/>
      <c r="EK49" s="24"/>
      <c r="EL49" s="24"/>
      <c r="EM49" s="24"/>
      <c r="EN49" s="24"/>
      <c r="EO49" s="208"/>
      <c r="EP49" s="24"/>
      <c r="EQ49" s="24"/>
      <c r="ER49" s="24"/>
      <c r="ES49" s="24"/>
      <c r="ET49" s="24"/>
      <c r="EU49" s="208"/>
      <c r="EV49" s="24"/>
      <c r="EW49" s="24"/>
      <c r="EX49" s="24"/>
      <c r="EY49" s="24"/>
      <c r="EZ49" s="24"/>
      <c r="FA49" s="208"/>
      <c r="FB49" s="24"/>
      <c r="FC49" s="24"/>
      <c r="FD49" s="24"/>
      <c r="FE49" s="24"/>
      <c r="FF49" s="24"/>
      <c r="FG49" s="208"/>
      <c r="FH49" s="24"/>
      <c r="FI49" s="24"/>
      <c r="FJ49" s="24"/>
      <c r="FK49" s="24"/>
      <c r="FL49" s="24"/>
      <c r="FM49" s="208"/>
      <c r="FN49" s="24"/>
      <c r="FO49" s="24"/>
      <c r="FP49" s="24"/>
      <c r="FQ49" s="24"/>
      <c r="FR49" s="24"/>
      <c r="FS49" s="208"/>
      <c r="FT49" s="24"/>
      <c r="FU49" s="24"/>
      <c r="FV49" s="24"/>
      <c r="FW49" s="24"/>
      <c r="FX49" s="24"/>
      <c r="FY49" s="208"/>
    </row>
    <row r="50" spans="1:181" ht="12.75" customHeight="1" x14ac:dyDescent="0.2">
      <c r="A50" s="238" t="s">
        <v>18</v>
      </c>
      <c r="B50" s="46">
        <f>'Interpolation FR-metal CR'!B51+'Interpolation FR-metal CR'!C51*($E$2^1)+'Interpolation FR-metal CR'!D51*($E$2^2)+'Interpolation FR-metal CR'!E51*($E$2^3)+'Interpolation FR-metal CR'!F51*($E$2^4)</f>
        <v>1.2987034505034477E-4</v>
      </c>
      <c r="C50" s="424">
        <f t="shared" si="0"/>
        <v>2.4927492934150085E-4</v>
      </c>
      <c r="D50" s="424">
        <f t="shared" si="1"/>
        <v>4.7846173330887989E-4</v>
      </c>
      <c r="E50" s="424">
        <f t="shared" si="2"/>
        <v>9.1836604204715319E-4</v>
      </c>
      <c r="F50" s="46">
        <f>'Interpolation FR-metal CR'!L51+'Interpolation FR-metal CR'!M51*($E$2^1)+'Interpolation FR-metal CR'!N51*($E$2^2)+'Interpolation FR-metal CR'!O51*($E$2^3)+'Interpolation FR-metal CR'!P51*($E$2^4)</f>
        <v>1.7627244322188725E-3</v>
      </c>
      <c r="G50" s="208"/>
      <c r="H50" s="46">
        <f>'Interpolation FR-oxide CR'!B51+'Interpolation FR-oxide CR'!C51*$K$2+'Interpolation FR-oxide CR'!D51*$K$2^2+'Interpolation FR-oxide CR'!E51*$K$2^3+'Interpolation FR-oxide CR'!F51*$K$2^4</f>
        <v>2.173853254969251E-4</v>
      </c>
      <c r="I50" s="424">
        <f t="shared" si="6"/>
        <v>4.5111630358981637E-4</v>
      </c>
      <c r="J50" s="424">
        <f t="shared" si="7"/>
        <v>9.3615297582457196E-4</v>
      </c>
      <c r="K50" s="424">
        <f t="shared" si="8"/>
        <v>1.9426972316701381E-3</v>
      </c>
      <c r="L50" s="46">
        <f>'Interpolation FR-oxide CR'!L51+'Interpolation FR-oxide CR'!M51*$K$2+'Interpolation FR-oxide CR'!N51*$K$2^2+'Interpolation FR-oxide CR'!O51*$K$2^3+'Interpolation FR-oxide CR'!P51*$K$2^4</f>
        <v>4.031469889431886E-3</v>
      </c>
      <c r="M50" s="208"/>
      <c r="N50" s="46">
        <v>3.2297986744847892E-4</v>
      </c>
      <c r="O50" s="46">
        <v>7.9826142516742024E-4</v>
      </c>
      <c r="P50" s="46">
        <v>1.8366139132715757E-3</v>
      </c>
      <c r="Q50" s="46">
        <v>4.0029957014818922E-3</v>
      </c>
      <c r="R50" s="46">
        <v>8.3187695545010876E-3</v>
      </c>
      <c r="S50" s="208"/>
      <c r="T50" s="46">
        <v>1.9000398320811679E-4</v>
      </c>
      <c r="U50" s="46">
        <v>4.1392996898529175E-4</v>
      </c>
      <c r="V50" s="46">
        <v>8.9431277299112974E-4</v>
      </c>
      <c r="W50" s="46">
        <v>1.911740504464518E-3</v>
      </c>
      <c r="X50" s="46">
        <v>4.0230721029650635E-3</v>
      </c>
      <c r="Y50" s="208"/>
      <c r="Z50" s="46">
        <v>1.2282393419822554E-4</v>
      </c>
      <c r="AA50" s="46">
        <v>2.3992605277314421E-4</v>
      </c>
      <c r="AB50" s="46">
        <v>4.6730083125302819E-4</v>
      </c>
      <c r="AC50" s="46">
        <v>9.0686376432106525E-4</v>
      </c>
      <c r="AD50" s="46">
        <v>1.7501130030465437E-3</v>
      </c>
      <c r="AE50" s="208"/>
      <c r="AF50" s="46">
        <v>8.5613004320326481E-5</v>
      </c>
      <c r="AG50" s="46">
        <v>1.4488182580820944E-4</v>
      </c>
      <c r="AH50" s="46">
        <v>2.4475503284224144E-4</v>
      </c>
      <c r="AI50" s="46">
        <v>4.1276576112042097E-4</v>
      </c>
      <c r="AJ50" s="46">
        <v>6.9451281232467356E-4</v>
      </c>
      <c r="AK50" s="208"/>
      <c r="AL50" s="46">
        <v>6.3453884651083268E-5</v>
      </c>
      <c r="AM50" s="46">
        <v>7.5408813591835958E-5</v>
      </c>
      <c r="AN50" s="46">
        <v>8.925703356711937E-5</v>
      </c>
      <c r="AO50" s="46">
        <v>1.0533889375679966E-4</v>
      </c>
      <c r="AP50" s="46">
        <v>1.2402237975547823E-4</v>
      </c>
      <c r="AQ50" s="208"/>
      <c r="AR50" s="46">
        <v>3.2897254817792446E-4</v>
      </c>
      <c r="AS50" s="46">
        <v>8.7540490196160521E-4</v>
      </c>
      <c r="AT50" s="46">
        <v>2.0814710292120196E-3</v>
      </c>
      <c r="AU50" s="46">
        <v>4.6588638648642627E-3</v>
      </c>
      <c r="AV50" s="46">
        <v>9.9791694644561536E-3</v>
      </c>
      <c r="AW50" s="208"/>
      <c r="AX50" s="46">
        <v>2.0725148338307268E-4</v>
      </c>
      <c r="AY50" s="46">
        <v>4.6585938783897876E-4</v>
      </c>
      <c r="AZ50" s="46">
        <v>1.03764709739701E-3</v>
      </c>
      <c r="BA50" s="46">
        <v>2.2841724734434612E-3</v>
      </c>
      <c r="BB50" s="46">
        <v>4.9397351566774616E-3</v>
      </c>
      <c r="BC50" s="208"/>
      <c r="BD50" s="46">
        <v>1.3817881053820782E-4</v>
      </c>
      <c r="BE50" s="46">
        <v>2.8706300130852783E-4</v>
      </c>
      <c r="BF50" s="46">
        <v>5.9408484853998745E-4</v>
      </c>
      <c r="BG50" s="46">
        <v>1.22350692915218E-3</v>
      </c>
      <c r="BH50" s="46">
        <v>2.5003130007569202E-3</v>
      </c>
      <c r="BI50" s="208"/>
      <c r="BJ50" s="46">
        <v>9.8279532427128738E-5</v>
      </c>
      <c r="BK50" s="46">
        <v>1.8198675936106611E-4</v>
      </c>
      <c r="BL50" s="46">
        <v>3.3624742153074832E-4</v>
      </c>
      <c r="BM50" s="46">
        <v>6.1980879772262376E-4</v>
      </c>
      <c r="BN50" s="46">
        <v>1.138580816284237E-3</v>
      </c>
      <c r="BO50" s="208"/>
      <c r="BP50" s="46">
        <v>7.3603672548641297E-5</v>
      </c>
      <c r="BQ50" s="46">
        <v>1.0764796145251743E-4</v>
      </c>
      <c r="BR50" s="46">
        <v>1.57438932102534E-4</v>
      </c>
      <c r="BS50" s="46">
        <v>2.3025997898269167E-4</v>
      </c>
      <c r="BT50" s="46">
        <v>3.3676332285193639E-4</v>
      </c>
      <c r="BU50" s="208"/>
      <c r="BV50" s="46">
        <v>2.109E-4</v>
      </c>
      <c r="BW50" s="46">
        <v>4.5590374947218821E-4</v>
      </c>
      <c r="BX50" s="46">
        <v>9.7371728293503958E-4</v>
      </c>
      <c r="BY50" s="46">
        <v>2.0467854952060925E-3</v>
      </c>
      <c r="BZ50" s="46">
        <v>4.1580000000000002E-3</v>
      </c>
      <c r="CA50" s="208"/>
      <c r="CB50" s="46">
        <v>5.4843126608705389E-5</v>
      </c>
      <c r="CC50" s="46">
        <v>4.9874909141027317E-5</v>
      </c>
      <c r="CD50" s="46">
        <v>4.5091558535864375E-5</v>
      </c>
      <c r="CE50" s="46">
        <v>4.0609430342856684E-5</v>
      </c>
      <c r="CF50" s="46">
        <v>3.644723853497227E-5</v>
      </c>
      <c r="CG50" s="208"/>
      <c r="CH50" s="46">
        <v>2.5869999999999999E-3</v>
      </c>
      <c r="CI50" s="46">
        <v>3.9360631551295707E-3</v>
      </c>
      <c r="CJ50" s="46">
        <v>5.899513131362155E-3</v>
      </c>
      <c r="CK50" s="46">
        <v>8.6387170763037677E-3</v>
      </c>
      <c r="CL50" s="46">
        <v>1.193E-2</v>
      </c>
      <c r="CM50" s="208"/>
      <c r="CN50" s="46">
        <v>3.2070000000000002E-3</v>
      </c>
      <c r="CO50" s="46">
        <v>4.516329294720246E-3</v>
      </c>
      <c r="CP50" s="46">
        <v>6.3111533885055757E-3</v>
      </c>
      <c r="CQ50" s="46">
        <v>8.7222359774707953E-3</v>
      </c>
      <c r="CR50" s="46">
        <v>1.1730000000000001E-2</v>
      </c>
      <c r="CS50" s="208"/>
      <c r="CT50" s="46">
        <v>1.3554128814634678E-3</v>
      </c>
      <c r="CU50" s="46">
        <v>5.9761309727446191E-4</v>
      </c>
      <c r="CV50" s="46">
        <v>2.4409167939785321E-4</v>
      </c>
      <c r="CW50" s="46">
        <v>9.5704915469470471E-5</v>
      </c>
      <c r="CX50" s="46">
        <v>3.6479494699173465E-5</v>
      </c>
      <c r="CY50" s="208"/>
      <c r="CZ50" s="46"/>
      <c r="DA50" s="46"/>
      <c r="DB50" s="46"/>
      <c r="DC50" s="46"/>
      <c r="DD50" s="46"/>
      <c r="DE50" s="208"/>
      <c r="DF50" s="46">
        <v>5.3479309294736111E-5</v>
      </c>
      <c r="DG50" s="424">
        <v>4.8396287879143282E-5</v>
      </c>
      <c r="DH50" s="424">
        <v>4.3583054764378524E-5</v>
      </c>
      <c r="DI50" s="424">
        <v>3.9119507823597175E-5</v>
      </c>
      <c r="DJ50" s="46">
        <v>3.5032625697228214E-5</v>
      </c>
      <c r="DK50" s="208"/>
      <c r="DL50" s="46">
        <v>3.3419933379406628E-5</v>
      </c>
      <c r="DM50" s="46">
        <v>1.976003476932912E-5</v>
      </c>
      <c r="DN50" s="46">
        <v>1.1622014635238367E-5</v>
      </c>
      <c r="DO50" s="46">
        <v>6.8143992250271215E-6</v>
      </c>
      <c r="DP50" s="46">
        <v>3.9878635938000158E-6</v>
      </c>
      <c r="DQ50" s="208"/>
      <c r="DR50" s="46">
        <v>2.4341373145606156E-5</v>
      </c>
      <c r="DS50" s="46">
        <v>1.3186554149928505E-5</v>
      </c>
      <c r="DT50" s="46">
        <v>7.1133871843166502E-6</v>
      </c>
      <c r="DU50" s="46">
        <v>3.8279930707744254E-6</v>
      </c>
      <c r="DV50" s="46">
        <v>2.0569859712727222E-6</v>
      </c>
      <c r="DW50" s="208"/>
      <c r="DX50" s="46">
        <v>2.1130130773180902E-5</v>
      </c>
      <c r="DY50" s="46">
        <v>9.8988921092750759E-6</v>
      </c>
      <c r="DZ50" s="46">
        <v>4.6179058491362993E-6</v>
      </c>
      <c r="EA50" s="46">
        <v>2.149361260570033E-6</v>
      </c>
      <c r="EB50" s="46">
        <v>9.9906252527902388E-7</v>
      </c>
      <c r="EC50" s="208"/>
      <c r="ED50" s="46">
        <v>1.9861693897824052E-5</v>
      </c>
      <c r="EE50" s="46">
        <v>8.6208295326486423E-6</v>
      </c>
      <c r="EF50" s="46">
        <v>3.7261347167870168E-6</v>
      </c>
      <c r="EG50" s="46">
        <v>1.6069372466032484E-6</v>
      </c>
      <c r="EH50" s="46">
        <v>6.9212096015266373E-7</v>
      </c>
      <c r="EI50" s="208"/>
      <c r="EJ50" s="46"/>
      <c r="EK50" s="46"/>
      <c r="EL50" s="46"/>
      <c r="EM50" s="46"/>
      <c r="EN50" s="46"/>
      <c r="EO50" s="208"/>
      <c r="EP50" s="46"/>
      <c r="EQ50" s="46"/>
      <c r="ER50" s="46"/>
      <c r="ES50" s="46"/>
      <c r="ET50" s="46"/>
      <c r="EU50" s="208"/>
      <c r="EV50" s="46"/>
      <c r="EW50" s="46"/>
      <c r="EX50" s="46"/>
      <c r="EY50" s="46"/>
      <c r="EZ50" s="46"/>
      <c r="FA50" s="208"/>
      <c r="FB50" s="46"/>
      <c r="FC50" s="46"/>
      <c r="FD50" s="46"/>
      <c r="FE50" s="46"/>
      <c r="FF50" s="46"/>
      <c r="FG50" s="208"/>
      <c r="FH50" s="46"/>
      <c r="FI50" s="46"/>
      <c r="FJ50" s="46"/>
      <c r="FK50" s="46"/>
      <c r="FL50" s="46"/>
      <c r="FM50" s="208"/>
      <c r="FN50" s="46"/>
      <c r="FO50" s="46"/>
      <c r="FP50" s="46"/>
      <c r="FQ50" s="46"/>
      <c r="FR50" s="46"/>
      <c r="FS50" s="208"/>
      <c r="FT50" s="46"/>
      <c r="FU50" s="46"/>
      <c r="FV50" s="46"/>
      <c r="FW50" s="46"/>
      <c r="FX50" s="46"/>
      <c r="FY50" s="208"/>
    </row>
    <row r="51" spans="1:181" ht="12.75" customHeight="1" x14ac:dyDescent="0.2">
      <c r="A51" s="58" t="s">
        <v>19</v>
      </c>
      <c r="B51" s="15">
        <f>'Interpolation FR-metal CR'!B52+'Interpolation FR-metal CR'!C52*($E$2^1)+'Interpolation FR-metal CR'!D52*($E$2^2)+'Interpolation FR-metal CR'!E52*($E$2^3)+'Interpolation FR-metal CR'!F52*($E$2^4)</f>
        <v>1.6378909990118779E-5</v>
      </c>
      <c r="C51" s="243">
        <f t="shared" si="0"/>
        <v>4.5320566833578603E-5</v>
      </c>
      <c r="D51" s="243">
        <f t="shared" si="1"/>
        <v>1.2540234846860983E-4</v>
      </c>
      <c r="E51" s="243">
        <f t="shared" si="2"/>
        <v>3.4698923910614577E-4</v>
      </c>
      <c r="F51" s="15">
        <f>'Interpolation FR-metal CR'!L52+'Interpolation FR-metal CR'!M52*($E$2^1)+'Interpolation FR-metal CR'!N52*($E$2^2)+'Interpolation FR-metal CR'!O52*($E$2^3)+'Interpolation FR-metal CR'!P52*($E$2^4)</f>
        <v>9.6012182806608465E-4</v>
      </c>
      <c r="G51" s="208"/>
      <c r="H51" s="15">
        <f>'Interpolation FR-oxide CR'!B52+'Interpolation FR-oxide CR'!C52*$K$2+'Interpolation FR-oxide CR'!D52*$K$2^2+'Interpolation FR-oxide CR'!E52*$K$2^3+'Interpolation FR-oxide CR'!F52*$K$2^4</f>
        <v>2.7415561190146715E-5</v>
      </c>
      <c r="I51" s="243">
        <f t="shared" si="6"/>
        <v>8.2558805739912309E-5</v>
      </c>
      <c r="J51" s="243">
        <f t="shared" si="7"/>
        <v>2.4861633719357407E-4</v>
      </c>
      <c r="K51" s="243">
        <f t="shared" si="8"/>
        <v>7.4867947235418098E-4</v>
      </c>
      <c r="L51" s="15">
        <f>'Interpolation FR-oxide CR'!L52+'Interpolation FR-oxide CR'!M52*$K$2+'Interpolation FR-oxide CR'!N52*$K$2^2+'Interpolation FR-oxide CR'!O52*$K$2^3+'Interpolation FR-oxide CR'!P52*$K$2^4</f>
        <v>2.2545620237664067E-3</v>
      </c>
      <c r="M51" s="208"/>
      <c r="N51" s="15">
        <v>4.0727071114585681E-5</v>
      </c>
      <c r="O51" s="15">
        <v>1.4590656077240384E-4</v>
      </c>
      <c r="P51" s="15">
        <v>4.8659707952035142E-4</v>
      </c>
      <c r="Q51" s="15">
        <v>1.5373002659889497E-3</v>
      </c>
      <c r="R51" s="15">
        <v>4.630785052714817E-3</v>
      </c>
      <c r="S51" s="208"/>
      <c r="T51" s="15">
        <v>2.3962808221814404E-5</v>
      </c>
      <c r="U51" s="15">
        <v>7.5753835750221285E-5</v>
      </c>
      <c r="V51" s="15">
        <v>2.3750346013224087E-4</v>
      </c>
      <c r="W51" s="15">
        <v>7.3673652247315598E-4</v>
      </c>
      <c r="X51" s="15">
        <v>2.2497995459942865E-3</v>
      </c>
      <c r="Y51" s="208"/>
      <c r="Z51" s="15">
        <v>1.5490279705136581E-5</v>
      </c>
      <c r="AA51" s="15">
        <v>4.361771745054846E-5</v>
      </c>
      <c r="AB51" s="15">
        <v>1.2245918069364481E-4</v>
      </c>
      <c r="AC51" s="15">
        <v>3.4256746600491879E-4</v>
      </c>
      <c r="AD51" s="15">
        <v>9.5297043622285214E-4</v>
      </c>
      <c r="AE51" s="208"/>
      <c r="AF51" s="15">
        <v>1.0798901678259664E-5</v>
      </c>
      <c r="AG51" s="15">
        <v>2.6245573214829149E-5</v>
      </c>
      <c r="AH51" s="49">
        <v>6.3676045655132769E-5</v>
      </c>
      <c r="AI51" s="49">
        <v>1.5422345299393093E-4</v>
      </c>
      <c r="AJ51" s="49">
        <v>3.7267419467043123E-4</v>
      </c>
      <c r="AK51" s="208"/>
      <c r="AL51" s="49">
        <v>8.0035558241174188E-6</v>
      </c>
      <c r="AM51" s="49">
        <v>1.3596335355929373E-5</v>
      </c>
      <c r="AN51" s="49">
        <v>2.3004733432372508E-5</v>
      </c>
      <c r="AO51" s="49">
        <v>3.88095409290776E-5</v>
      </c>
      <c r="AP51" s="49">
        <v>6.5316786370415368E-5</v>
      </c>
      <c r="AQ51" s="208"/>
      <c r="AR51" s="15">
        <v>4.1502629390706406E-5</v>
      </c>
      <c r="AS51" s="15">
        <v>1.6228751998603074E-4</v>
      </c>
      <c r="AT51" s="15">
        <v>5.6703088673074823E-4</v>
      </c>
      <c r="AU51" s="15">
        <v>1.864990232733714E-3</v>
      </c>
      <c r="AV51" s="15">
        <v>5.87017617219071E-3</v>
      </c>
      <c r="AW51" s="208"/>
      <c r="AX51" s="15">
        <v>2.6136275787354137E-5</v>
      </c>
      <c r="AY51" s="15">
        <v>8.679359621999317E-5</v>
      </c>
      <c r="AZ51" s="15">
        <v>2.8560728610497354E-4</v>
      </c>
      <c r="BA51" s="15">
        <v>9.2882795029274458E-4</v>
      </c>
      <c r="BB51" s="15">
        <v>2.9675416447413842E-3</v>
      </c>
      <c r="BC51" s="208"/>
      <c r="BD51" s="15">
        <v>1.742537214828601E-5</v>
      </c>
      <c r="BE51" s="15">
        <v>5.3802641111353707E-5</v>
      </c>
      <c r="BF51" s="15">
        <v>1.6548575372083956E-4</v>
      </c>
      <c r="BG51" s="15">
        <v>5.0652901914980124E-4</v>
      </c>
      <c r="BH51" s="15">
        <v>1.5384310583834129E-3</v>
      </c>
      <c r="BI51" s="208"/>
      <c r="BJ51" s="15">
        <v>1.2395202247907128E-5</v>
      </c>
      <c r="BK51" s="15">
        <v>3.4194785685480785E-5</v>
      </c>
      <c r="BL51" s="15">
        <v>9.4125786057392772E-5</v>
      </c>
      <c r="BM51" s="15">
        <v>2.5848595394389423E-4</v>
      </c>
      <c r="BN51" s="15">
        <v>7.0741234307610738E-4</v>
      </c>
      <c r="BO51" s="208"/>
      <c r="BP51" s="15">
        <v>9.2820936873964234E-6</v>
      </c>
      <c r="BQ51" s="15">
        <v>2.0147035030577132E-5</v>
      </c>
      <c r="BR51" s="15">
        <v>4.3729683646099449E-5</v>
      </c>
      <c r="BS51" s="15">
        <v>9.4916459364152969E-5</v>
      </c>
      <c r="BT51" s="15">
        <v>2.0601873846463279E-4</v>
      </c>
      <c r="BU51" s="208"/>
      <c r="BV51" s="24">
        <v>9.9999999999999993E-41</v>
      </c>
      <c r="BW51" s="24">
        <v>2.2195002705742368E-31</v>
      </c>
      <c r="BX51" s="24">
        <v>4.8671365971032689E-22</v>
      </c>
      <c r="BY51" s="24">
        <v>1.0504408564754798E-12</v>
      </c>
      <c r="BZ51" s="24">
        <v>2.1909999999999998E-3</v>
      </c>
      <c r="CA51" s="208"/>
      <c r="CB51" s="24"/>
      <c r="CC51" s="24"/>
      <c r="CD51" s="24"/>
      <c r="CE51" s="24"/>
      <c r="CF51" s="24">
        <v>1.3327035155635364E-5</v>
      </c>
      <c r="CG51" s="208"/>
      <c r="CH51" s="24">
        <v>9.9999999999999993E-41</v>
      </c>
      <c r="CI51" s="24">
        <v>2.8798290660403052E-31</v>
      </c>
      <c r="CJ51" s="24">
        <v>8.169997166817149E-22</v>
      </c>
      <c r="CK51" s="24">
        <v>2.2644152229807118E-12</v>
      </c>
      <c r="CL51" s="24">
        <v>5.9189999999999998E-3</v>
      </c>
      <c r="CM51" s="208"/>
      <c r="CN51" s="24">
        <v>9.9999999999999993E-41</v>
      </c>
      <c r="CO51" s="24">
        <v>2.8235931300262896E-31</v>
      </c>
      <c r="CP51" s="24">
        <v>7.911170222359874E-22</v>
      </c>
      <c r="CQ51" s="24">
        <v>2.1921754138314912E-12</v>
      </c>
      <c r="CR51" s="24">
        <v>5.9109999999999996E-3</v>
      </c>
      <c r="CS51" s="208"/>
      <c r="CT51" s="24">
        <v>9.9999999999999993E-41</v>
      </c>
      <c r="CU51" s="24">
        <v>6.5786022450363904E-32</v>
      </c>
      <c r="CV51" s="24">
        <v>4.009143748127146E-23</v>
      </c>
      <c r="CW51" s="24">
        <v>2.3454059767156724E-14</v>
      </c>
      <c r="CX51" s="24">
        <v>1.3338829712687546E-5</v>
      </c>
      <c r="CY51" s="208"/>
      <c r="CZ51" s="24"/>
      <c r="DA51" s="24"/>
      <c r="DB51" s="24"/>
      <c r="DC51" s="24"/>
      <c r="DD51" s="24"/>
      <c r="DE51" s="208"/>
      <c r="DF51" s="24">
        <v>6.7433303845491183E-6</v>
      </c>
      <c r="DG51" s="243">
        <v>7.9009619707056404E-6</v>
      </c>
      <c r="DH51" s="243">
        <v>9.2122318251799863E-6</v>
      </c>
      <c r="DI51" s="243">
        <v>1.0705817728306684E-5</v>
      </c>
      <c r="DJ51" s="24">
        <v>1.2413047671460918E-5</v>
      </c>
      <c r="DK51" s="208"/>
      <c r="DL51" s="24">
        <v>4.2148049960325055E-6</v>
      </c>
      <c r="DM51" s="24">
        <v>2.8407390144164323E-6</v>
      </c>
      <c r="DN51" s="24">
        <v>1.9045692777387381E-6</v>
      </c>
      <c r="DO51" s="24">
        <v>1.2729597005806716E-6</v>
      </c>
      <c r="DP51" s="24">
        <v>8.4917871801768503E-7</v>
      </c>
      <c r="DQ51" s="208"/>
      <c r="DR51" s="24">
        <v>3.0691514005262379E-6</v>
      </c>
      <c r="DS51" s="24">
        <v>1.8520218500662692E-6</v>
      </c>
      <c r="DT51" s="24">
        <v>1.1128401262109449E-6</v>
      </c>
      <c r="DU51" s="24">
        <v>6.6706632444559085E-7</v>
      </c>
      <c r="DV51" s="24">
        <v>3.9927374065999792E-7</v>
      </c>
      <c r="DW51" s="208"/>
      <c r="DX51" s="24">
        <v>2.6646948179573948E-6</v>
      </c>
      <c r="DY51" s="24">
        <v>1.336750624629026E-6</v>
      </c>
      <c r="DZ51" s="24">
        <v>6.6777074936938955E-7</v>
      </c>
      <c r="EA51" s="24">
        <v>3.3282063652065693E-7</v>
      </c>
      <c r="EB51" s="24">
        <v>1.6565784644664932E-7</v>
      </c>
      <c r="EC51" s="208"/>
      <c r="ED51" s="24">
        <v>2.5041513895356749E-6</v>
      </c>
      <c r="EE51" s="24">
        <v>1.1401454476615229E-6</v>
      </c>
      <c r="EF51" s="24">
        <v>5.1693585519220609E-7</v>
      </c>
      <c r="EG51" s="24">
        <v>2.3385352714809651E-7</v>
      </c>
      <c r="EH51" s="24">
        <v>1.0565593865633046E-7</v>
      </c>
      <c r="EI51" s="208"/>
      <c r="EJ51" s="24"/>
      <c r="EK51" s="24"/>
      <c r="EL51" s="24"/>
      <c r="EM51" s="24"/>
      <c r="EN51" s="24"/>
      <c r="EO51" s="208"/>
      <c r="EP51" s="24"/>
      <c r="EQ51" s="24"/>
      <c r="ER51" s="24"/>
      <c r="ES51" s="24"/>
      <c r="ET51" s="24"/>
      <c r="EU51" s="208"/>
      <c r="EV51" s="24"/>
      <c r="EW51" s="24"/>
      <c r="EX51" s="24"/>
      <c r="EY51" s="24"/>
      <c r="EZ51" s="24"/>
      <c r="FA51" s="208"/>
      <c r="FB51" s="24"/>
      <c r="FC51" s="24"/>
      <c r="FD51" s="24"/>
      <c r="FE51" s="24"/>
      <c r="FF51" s="24"/>
      <c r="FG51" s="208"/>
      <c r="FH51" s="24"/>
      <c r="FI51" s="24"/>
      <c r="FJ51" s="24"/>
      <c r="FK51" s="24"/>
      <c r="FL51" s="24"/>
      <c r="FM51" s="208"/>
      <c r="FN51" s="24"/>
      <c r="FO51" s="24"/>
      <c r="FP51" s="24"/>
      <c r="FQ51" s="24"/>
      <c r="FR51" s="24"/>
      <c r="FS51" s="208"/>
      <c r="FT51" s="24"/>
      <c r="FU51" s="24"/>
      <c r="FV51" s="24"/>
      <c r="FW51" s="24"/>
      <c r="FX51" s="24"/>
      <c r="FY51" s="208"/>
    </row>
    <row r="52" spans="1:181" ht="12.75" customHeight="1" x14ac:dyDescent="0.2">
      <c r="A52" s="238" t="s">
        <v>20</v>
      </c>
      <c r="B52" s="46">
        <f>'Interpolation FR-metal CR'!B53+'Interpolation FR-metal CR'!C53*($E$2^1)+'Interpolation FR-metal CR'!D53*($E$2^2)+'Interpolation FR-metal CR'!E53*($E$2^3)+'Interpolation FR-metal CR'!F53*($E$2^4)</f>
        <v>2.2130095201071207E-7</v>
      </c>
      <c r="C52" s="424">
        <f t="shared" si="0"/>
        <v>9.6517470406533485E-7</v>
      </c>
      <c r="D52" s="424">
        <f t="shared" si="1"/>
        <v>4.2094812557449566E-6</v>
      </c>
      <c r="E52" s="424">
        <f t="shared" si="2"/>
        <v>1.8359093299723123E-5</v>
      </c>
      <c r="F52" s="46">
        <f>'Interpolation FR-metal CR'!L53+'Interpolation FR-metal CR'!M53*($E$2^1)+'Interpolation FR-metal CR'!N53*($E$2^2)+'Interpolation FR-metal CR'!O53*($E$2^3)+'Interpolation FR-metal CR'!P53*($E$2^4)</f>
        <v>8.0070746562402567E-5</v>
      </c>
      <c r="G52" s="208"/>
      <c r="H52" s="46">
        <f>'Interpolation FR-oxide CR'!B53+'Interpolation FR-oxide CR'!C53*$K$2+'Interpolation FR-oxide CR'!D53*$K$2^2+'Interpolation FR-oxide CR'!E53*$K$2^3+'Interpolation FR-oxide CR'!F53*$K$2^4</f>
        <v>3.7037591497000954E-7</v>
      </c>
      <c r="I52" s="424">
        <f t="shared" si="6"/>
        <v>1.7946543908584851E-6</v>
      </c>
      <c r="J52" s="424">
        <f t="shared" si="7"/>
        <v>8.6959876505156696E-6</v>
      </c>
      <c r="K52" s="424">
        <f t="shared" si="8"/>
        <v>4.2136358734646099E-5</v>
      </c>
      <c r="L52" s="46">
        <f>'Interpolation FR-oxide CR'!L53+'Interpolation FR-oxide CR'!M53*$K$2+'Interpolation FR-oxide CR'!N53*$K$2^2+'Interpolation FR-oxide CR'!O53*$K$2^3+'Interpolation FR-oxide CR'!P53*$K$2^4</f>
        <v>2.0417148675567736E-4</v>
      </c>
      <c r="M52" s="208"/>
      <c r="N52" s="46">
        <v>5.5027607394891976E-7</v>
      </c>
      <c r="O52" s="46">
        <v>3.2107759005325127E-6</v>
      </c>
      <c r="P52" s="46">
        <v>1.7439835927944266E-5</v>
      </c>
      <c r="Q52" s="46">
        <v>8.9736540341698586E-5</v>
      </c>
      <c r="R52" s="46">
        <v>4.4025365000711778E-4</v>
      </c>
      <c r="S52" s="208"/>
      <c r="T52" s="46">
        <v>3.2373197749657764E-7</v>
      </c>
      <c r="U52" s="46">
        <v>1.6466626276089355E-6</v>
      </c>
      <c r="V52" s="46">
        <v>8.3065762300792939E-6</v>
      </c>
      <c r="W52" s="46">
        <v>4.1458771262923199E-5</v>
      </c>
      <c r="X52" s="46">
        <v>2.0370428487539413E-4</v>
      </c>
      <c r="Y52" s="208"/>
      <c r="Z52" s="46">
        <v>2.0929782548771651E-7</v>
      </c>
      <c r="AA52" s="46">
        <v>9.2874548538169161E-7</v>
      </c>
      <c r="AB52" s="46">
        <v>4.1091638110577445E-6</v>
      </c>
      <c r="AC52" s="46">
        <v>1.8114925185951152E-5</v>
      </c>
      <c r="AD52" s="46">
        <v>7.9414203018571026E-5</v>
      </c>
      <c r="AE52" s="208"/>
      <c r="AF52" s="46">
        <v>1.4589920329667975E-7</v>
      </c>
      <c r="AG52" s="46">
        <v>5.5032453243852335E-7</v>
      </c>
      <c r="AH52" s="46">
        <v>2.0721842759611703E-6</v>
      </c>
      <c r="AI52" s="47">
        <v>7.7891880436084312E-6</v>
      </c>
      <c r="AJ52" s="47">
        <v>2.921195111380879E-5</v>
      </c>
      <c r="AK52" s="208"/>
      <c r="AL52" s="47">
        <v>1.0813047687089511E-7</v>
      </c>
      <c r="AM52" s="47">
        <v>2.832131877744467E-7</v>
      </c>
      <c r="AN52" s="47">
        <v>7.3881426823074163E-7</v>
      </c>
      <c r="AO52" s="47">
        <v>1.921688711281735E-6</v>
      </c>
      <c r="AP52" s="47">
        <v>4.9864998105557438E-6</v>
      </c>
      <c r="AQ52" s="208"/>
      <c r="AR52" s="46">
        <v>5.6051953415831871E-7</v>
      </c>
      <c r="AS52" s="46">
        <v>3.7687726680121666E-6</v>
      </c>
      <c r="AT52" s="46">
        <v>2.2642335015407181E-5</v>
      </c>
      <c r="AU52" s="46">
        <v>1.2805328836614215E-4</v>
      </c>
      <c r="AV52" s="46">
        <v>6.9305066873024638E-4</v>
      </c>
      <c r="AW52" s="208"/>
      <c r="AX52" s="46">
        <v>3.5310882893142427E-7</v>
      </c>
      <c r="AY52" s="46">
        <v>1.9879384056595726E-6</v>
      </c>
      <c r="AZ52" s="46">
        <v>1.1090085425789879E-5</v>
      </c>
      <c r="BA52" s="46">
        <v>6.1143634851824519E-5</v>
      </c>
      <c r="BB52" s="46">
        <v>3.3117928779724797E-4</v>
      </c>
      <c r="BC52" s="208"/>
      <c r="BD52" s="46">
        <v>2.3545205252536833E-7</v>
      </c>
      <c r="BE52" s="46">
        <v>1.2205805395648565E-6</v>
      </c>
      <c r="BF52" s="46">
        <v>6.3032696456543145E-6</v>
      </c>
      <c r="BG52" s="46">
        <v>3.2393064254077549E-5</v>
      </c>
      <c r="BH52" s="46">
        <v>1.6518407197112936E-4</v>
      </c>
      <c r="BI52" s="208"/>
      <c r="BJ52" s="46">
        <v>1.6745624208403823E-7</v>
      </c>
      <c r="BK52" s="46">
        <v>7.715775974769922E-7</v>
      </c>
      <c r="BL52" s="46">
        <v>3.5473197701301663E-6</v>
      </c>
      <c r="BM52" s="46">
        <v>1.6270491479047613E-5</v>
      </c>
      <c r="BN52" s="46">
        <v>7.4371810873942234E-5</v>
      </c>
      <c r="BO52" s="208"/>
      <c r="BP52" s="46">
        <v>1.2539477497314553E-7</v>
      </c>
      <c r="BQ52" s="46">
        <v>4.54000721558473E-7</v>
      </c>
      <c r="BR52" s="46">
        <v>1.6437419758499236E-6</v>
      </c>
      <c r="BS52" s="46">
        <v>5.9512849977332398E-6</v>
      </c>
      <c r="BT52" s="46">
        <v>2.1547051571723392E-5</v>
      </c>
      <c r="BU52" s="208"/>
      <c r="BV52" s="192"/>
      <c r="BW52" s="192"/>
      <c r="BX52" s="192"/>
      <c r="BY52" s="192"/>
      <c r="BZ52" s="192"/>
      <c r="CA52" s="208"/>
      <c r="CB52" s="192"/>
      <c r="CC52" s="192"/>
      <c r="CD52" s="192"/>
      <c r="CE52" s="192"/>
      <c r="CF52" s="192"/>
      <c r="CG52" s="208"/>
      <c r="CH52" s="192"/>
      <c r="CI52" s="192"/>
      <c r="CJ52" s="192"/>
      <c r="CK52" s="192"/>
      <c r="CL52" s="192"/>
      <c r="CM52" s="208"/>
      <c r="CN52" s="192"/>
      <c r="CO52" s="192"/>
      <c r="CP52" s="192"/>
      <c r="CQ52" s="192"/>
      <c r="CR52" s="192"/>
      <c r="CS52" s="208"/>
      <c r="CT52" s="192"/>
      <c r="CU52" s="192"/>
      <c r="CV52" s="192"/>
      <c r="CW52" s="192"/>
      <c r="CX52" s="192"/>
      <c r="CY52" s="208"/>
      <c r="CZ52" s="192"/>
      <c r="DA52" s="192"/>
      <c r="DB52" s="192"/>
      <c r="DC52" s="192"/>
      <c r="DD52" s="192"/>
      <c r="DE52" s="208"/>
      <c r="DF52" s="46">
        <v>9.1092076541868169E-8</v>
      </c>
      <c r="DG52" s="243">
        <v>1.5943216103180203E-7</v>
      </c>
      <c r="DH52" s="243">
        <v>2.7768384670155928E-7</v>
      </c>
      <c r="DI52" s="243">
        <v>4.8205367780004041E-7</v>
      </c>
      <c r="DJ52" s="46">
        <v>8.3491790746925773E-7</v>
      </c>
      <c r="DK52" s="208"/>
      <c r="DL52" s="192">
        <v>5.6934329752021938E-8</v>
      </c>
      <c r="DM52" s="192">
        <v>5.4260780238029475E-8</v>
      </c>
      <c r="DN52" s="192">
        <v>5.1441005064133247E-8</v>
      </c>
      <c r="DO52" s="192">
        <v>4.8616680023919451E-8</v>
      </c>
      <c r="DP52" s="192">
        <v>4.5859331200809029E-8</v>
      </c>
      <c r="DQ52" s="208"/>
      <c r="DR52" s="192">
        <v>4.1478451975240692E-8</v>
      </c>
      <c r="DS52" s="192">
        <v>3.5060785928094496E-8</v>
      </c>
      <c r="DT52" s="192">
        <v>2.9510708185274565E-8</v>
      </c>
      <c r="DU52" s="192">
        <v>2.4779194543982226E-8</v>
      </c>
      <c r="DV52" s="192">
        <v>2.0775918412436512E-8</v>
      </c>
      <c r="DW52" s="208"/>
      <c r="DX52" s="192">
        <v>3.5999333887909944E-8</v>
      </c>
      <c r="DY52" s="192">
        <v>2.4871705555318861E-8</v>
      </c>
      <c r="DZ52" s="192">
        <v>1.7111605054243918E-8</v>
      </c>
      <c r="EA52" s="192">
        <v>1.1745777982937167E-8</v>
      </c>
      <c r="EB52" s="192">
        <v>8.0517769651309622E-9</v>
      </c>
      <c r="EC52" s="208"/>
      <c r="ED52" s="192">
        <v>3.3832396404250308E-8</v>
      </c>
      <c r="EE52" s="192">
        <v>2.1019391212382407E-8</v>
      </c>
      <c r="EF52" s="192">
        <v>1.300421760187508E-8</v>
      </c>
      <c r="EG52" s="192">
        <v>8.0274792610221546E-9</v>
      </c>
      <c r="EH52" s="192">
        <v>4.948993417764787E-9</v>
      </c>
      <c r="EI52" s="208"/>
      <c r="EJ52" s="192"/>
      <c r="EK52" s="192"/>
      <c r="EL52" s="192"/>
      <c r="EM52" s="192"/>
      <c r="EN52" s="192"/>
      <c r="EO52" s="208"/>
      <c r="EP52" s="192"/>
      <c r="EQ52" s="192"/>
      <c r="ER52" s="192"/>
      <c r="ES52" s="192"/>
      <c r="ET52" s="192"/>
      <c r="EU52" s="208"/>
      <c r="EV52" s="192"/>
      <c r="EW52" s="192"/>
      <c r="EX52" s="192"/>
      <c r="EY52" s="192"/>
      <c r="EZ52" s="192"/>
      <c r="FA52" s="208"/>
      <c r="FB52" s="192"/>
      <c r="FC52" s="192"/>
      <c r="FD52" s="192"/>
      <c r="FE52" s="192"/>
      <c r="FF52" s="192"/>
      <c r="FG52" s="208"/>
      <c r="FH52" s="192"/>
      <c r="FI52" s="192"/>
      <c r="FJ52" s="192"/>
      <c r="FK52" s="192"/>
      <c r="FL52" s="192"/>
      <c r="FM52" s="208"/>
      <c r="FN52" s="192"/>
      <c r="FO52" s="192"/>
      <c r="FP52" s="192"/>
      <c r="FQ52" s="192"/>
      <c r="FR52" s="192"/>
      <c r="FS52" s="208"/>
      <c r="FT52" s="192"/>
      <c r="FU52" s="192"/>
      <c r="FV52" s="192"/>
      <c r="FW52" s="192"/>
      <c r="FX52" s="192"/>
      <c r="FY52" s="208"/>
    </row>
    <row r="53" spans="1:181" ht="12.75" customHeight="1" x14ac:dyDescent="0.2">
      <c r="A53" s="58" t="s">
        <v>21</v>
      </c>
      <c r="B53" s="15">
        <f>'Interpolation FR-metal CR'!B54+'Interpolation FR-metal CR'!C54*($E$2^1)+'Interpolation FR-metal CR'!D54*($E$2^2)+'Interpolation FR-metal CR'!E54*($E$2^3)+'Interpolation FR-metal CR'!F54*($E$2^4)</f>
        <v>1.721172516058634E-8</v>
      </c>
      <c r="C53" s="243">
        <f t="shared" si="0"/>
        <v>1.1825355758744685E-7</v>
      </c>
      <c r="D53" s="243">
        <f t="shared" si="1"/>
        <v>8.1246381473193936E-7</v>
      </c>
      <c r="E53" s="243">
        <f t="shared" si="2"/>
        <v>5.58205151469241E-6</v>
      </c>
      <c r="F53" s="15">
        <f>'Interpolation FR-metal CR'!L54+'Interpolation FR-metal CR'!M54*($E$2^1)+'Interpolation FR-metal CR'!N54*($E$2^2)+'Interpolation FR-metal CR'!O54*($E$2^3)+'Interpolation FR-metal CR'!P54*($E$2^4)</f>
        <v>3.83516146167819E-5</v>
      </c>
      <c r="G53" s="208"/>
      <c r="H53" s="15">
        <f>'Interpolation FR-oxide CR'!B54+'Interpolation FR-oxide CR'!C54*$K$2+'Interpolation FR-oxide CR'!D54*$K$2^2+'Interpolation FR-oxide CR'!E54*$K$2^3+'Interpolation FR-oxide CR'!F54*$K$2^4</f>
        <v>2.8807775360529654E-8</v>
      </c>
      <c r="I53" s="243">
        <f t="shared" si="6"/>
        <v>2.2135893072962251E-7</v>
      </c>
      <c r="J53" s="243">
        <f t="shared" si="7"/>
        <v>1.7009219073853863E-6</v>
      </c>
      <c r="K53" s="243">
        <f t="shared" si="8"/>
        <v>1.3069883042384873E-5</v>
      </c>
      <c r="L53" s="15">
        <f>'Interpolation FR-oxide CR'!L54+'Interpolation FR-oxide CR'!M54*$K$2+'Interpolation FR-oxide CR'!N54*$K$2^2+'Interpolation FR-oxide CR'!O54*$K$2^3+'Interpolation FR-oxide CR'!P54*$K$2^4</f>
        <v>1.004289744284631E-4</v>
      </c>
      <c r="M53" s="208"/>
      <c r="N53" s="15">
        <v>4.2800583859152715E-8</v>
      </c>
      <c r="O53" s="15">
        <v>3.9544387235842741E-7</v>
      </c>
      <c r="P53" s="15">
        <v>3.4011285176459511E-6</v>
      </c>
      <c r="Q53" s="15">
        <v>2.7711227404060615E-5</v>
      </c>
      <c r="R53" s="15">
        <v>2.1527579310030888E-4</v>
      </c>
      <c r="S53" s="208"/>
      <c r="T53" s="15">
        <v>2.5179153805289369E-8</v>
      </c>
      <c r="U53" s="15">
        <v>2.0309984487868572E-7</v>
      </c>
      <c r="V53" s="15">
        <v>1.624712231170807E-6</v>
      </c>
      <c r="W53" s="15">
        <v>1.2859386620269458E-5</v>
      </c>
      <c r="X53" s="15">
        <v>1.0019670128145461E-4</v>
      </c>
      <c r="Y53" s="208"/>
      <c r="Z53" s="15">
        <v>1.6278497476520257E-8</v>
      </c>
      <c r="AA53" s="15">
        <v>1.1378266640268758E-7</v>
      </c>
      <c r="AB53" s="15">
        <v>7.9298073549665752E-7</v>
      </c>
      <c r="AC53" s="15">
        <v>5.5064984050786501E-6</v>
      </c>
      <c r="AD53" s="15">
        <v>3.8024800634257345E-5</v>
      </c>
      <c r="AE53" s="208"/>
      <c r="AF53" s="15">
        <v>1.1352050309982304E-8</v>
      </c>
      <c r="AG53" s="15">
        <v>6.7232067368075872E-8</v>
      </c>
      <c r="AH53" s="15">
        <v>3.9748630709053834E-7</v>
      </c>
      <c r="AI53" s="49">
        <v>2.3459685886337539E-6</v>
      </c>
      <c r="AJ53" s="49">
        <v>1.3814232951467295E-5</v>
      </c>
      <c r="AK53" s="208"/>
      <c r="AL53" s="49">
        <v>8.4126711343875011E-9</v>
      </c>
      <c r="AM53" s="49">
        <v>3.4529500701724318E-8</v>
      </c>
      <c r="AN53" s="49">
        <v>1.4115723173319512E-7</v>
      </c>
      <c r="AO53" s="49">
        <v>5.7536299985338809E-7</v>
      </c>
      <c r="AP53" s="49">
        <v>2.3396221832581825E-6</v>
      </c>
      <c r="AQ53" s="208"/>
      <c r="AR53" s="15">
        <v>4.361496680330454E-8</v>
      </c>
      <c r="AS53" s="15">
        <v>4.7187933397155418E-7</v>
      </c>
      <c r="AT53" s="15">
        <v>4.5618232078386279E-6</v>
      </c>
      <c r="AU53" s="15">
        <v>4.1513963213055506E-5</v>
      </c>
      <c r="AV53" s="15">
        <v>3.6153859823817992E-4</v>
      </c>
      <c r="AW53" s="208"/>
      <c r="AX53" s="15">
        <v>2.746479811169029E-8</v>
      </c>
      <c r="AY53" s="15">
        <v>2.5052302090468745E-7</v>
      </c>
      <c r="AZ53" s="15">
        <v>2.2644174284128837E-6</v>
      </c>
      <c r="BA53" s="15">
        <v>2.0227850342503942E-5</v>
      </c>
      <c r="BB53" s="15">
        <v>1.7751641890234514E-4</v>
      </c>
      <c r="BC53" s="208"/>
      <c r="BD53" s="15">
        <v>1.831449318598481E-8</v>
      </c>
      <c r="BE53" s="15">
        <v>1.5462619324635735E-7</v>
      </c>
      <c r="BF53" s="15">
        <v>1.3004890715631132E-6</v>
      </c>
      <c r="BG53" s="15">
        <v>1.0884714738786398E-5</v>
      </c>
      <c r="BH53" s="15">
        <v>9.0397700947329323E-5</v>
      </c>
      <c r="BI53" s="208"/>
      <c r="BJ53" s="15">
        <v>1.3026263456429755E-8</v>
      </c>
      <c r="BK53" s="15">
        <v>9.7951035375209453E-8</v>
      </c>
      <c r="BL53" s="15">
        <v>7.3492101403443236E-7</v>
      </c>
      <c r="BM53" s="15">
        <v>5.5011299331918367E-6</v>
      </c>
      <c r="BN53" s="15">
        <v>4.1036516946716653E-5</v>
      </c>
      <c r="BO53" s="208"/>
      <c r="BP53" s="15">
        <v>9.7541493086065418E-9</v>
      </c>
      <c r="BQ53" s="15">
        <v>5.7419705671977114E-8</v>
      </c>
      <c r="BR53" s="15">
        <v>3.3801231610709215E-7</v>
      </c>
      <c r="BS53" s="15">
        <v>1.9897755396513653E-6</v>
      </c>
      <c r="BT53" s="15">
        <v>1.1713202476741988E-5</v>
      </c>
      <c r="BU53" s="208"/>
      <c r="BV53" s="64"/>
      <c r="BW53" s="64"/>
      <c r="BX53" s="64"/>
      <c r="BY53" s="64"/>
      <c r="BZ53" s="64"/>
      <c r="CA53" s="208"/>
      <c r="CB53" s="64"/>
      <c r="CC53" s="64"/>
      <c r="CD53" s="64"/>
      <c r="CE53" s="64"/>
      <c r="CF53" s="64"/>
      <c r="CG53" s="208"/>
      <c r="CH53" s="64"/>
      <c r="CI53" s="64"/>
      <c r="CJ53" s="64"/>
      <c r="CK53" s="64"/>
      <c r="CL53" s="64"/>
      <c r="CM53" s="208"/>
      <c r="CN53" s="64"/>
      <c r="CO53" s="64"/>
      <c r="CP53" s="64"/>
      <c r="CQ53" s="64"/>
      <c r="CR53" s="64"/>
      <c r="CS53" s="208"/>
      <c r="CT53" s="64"/>
      <c r="CU53" s="64"/>
      <c r="CV53" s="64"/>
      <c r="CW53" s="64"/>
      <c r="CX53" s="64"/>
      <c r="CY53" s="208"/>
      <c r="CZ53" s="64"/>
      <c r="DA53" s="64"/>
      <c r="DB53" s="64"/>
      <c r="DC53" s="64"/>
      <c r="DD53" s="64"/>
      <c r="DE53" s="208"/>
      <c r="DF53" s="24">
        <v>7.088229117244483E-9</v>
      </c>
      <c r="DG53" s="243">
        <v>1.7769452219096682E-8</v>
      </c>
      <c r="DH53" s="243">
        <v>4.4329178850882927E-8</v>
      </c>
      <c r="DI53" s="243">
        <v>1.1022381354641126E-7</v>
      </c>
      <c r="DJ53" s="24">
        <v>2.7344171585008911E-7</v>
      </c>
      <c r="DK53" s="208"/>
      <c r="DL53" s="64">
        <v>4.4283812584996778E-9</v>
      </c>
      <c r="DM53" s="64">
        <v>5.3639030136096859E-9</v>
      </c>
      <c r="DN53" s="64">
        <v>6.4629146129650972E-9</v>
      </c>
      <c r="DO53" s="64">
        <v>7.7629781073022721E-9</v>
      </c>
      <c r="DP53" s="64">
        <v>9.3066819126411773E-9</v>
      </c>
      <c r="DQ53" s="208"/>
      <c r="DR53" s="64">
        <v>3.2267797198650036E-9</v>
      </c>
      <c r="DS53" s="64">
        <v>3.390033952530023E-9</v>
      </c>
      <c r="DT53" s="64">
        <v>3.5464811353223421E-9</v>
      </c>
      <c r="DU53" s="64">
        <v>3.7011853072139425E-9</v>
      </c>
      <c r="DV53" s="64">
        <v>3.8569987388788609E-9</v>
      </c>
      <c r="DW53" s="208"/>
      <c r="DX53" s="64">
        <v>2.8009150011971942E-9</v>
      </c>
      <c r="DY53" s="64">
        <v>2.315470464535239E-9</v>
      </c>
      <c r="DZ53" s="64">
        <v>1.9061305378668532E-9</v>
      </c>
      <c r="EA53" s="64">
        <v>1.5655678426835177E-9</v>
      </c>
      <c r="EB53" s="64">
        <v>1.2841331405088734E-9</v>
      </c>
      <c r="EC53" s="208"/>
      <c r="ED53" s="64">
        <v>2.6320642305922722E-9</v>
      </c>
      <c r="EE53" s="64">
        <v>1.917751325829993E-9</v>
      </c>
      <c r="EF53" s="64">
        <v>1.3914410834529203E-9</v>
      </c>
      <c r="EG53" s="64">
        <v>1.0073217751118248E-9</v>
      </c>
      <c r="EH53" s="64">
        <v>7.2830676142478901E-10</v>
      </c>
      <c r="EI53" s="208"/>
      <c r="EJ53" s="64"/>
      <c r="EK53" s="64"/>
      <c r="EL53" s="64"/>
      <c r="EM53" s="64"/>
      <c r="EN53" s="64"/>
      <c r="EO53" s="208"/>
      <c r="EP53" s="64"/>
      <c r="EQ53" s="64"/>
      <c r="ER53" s="64"/>
      <c r="ES53" s="64"/>
      <c r="ET53" s="64"/>
      <c r="EU53" s="208"/>
      <c r="EV53" s="64"/>
      <c r="EW53" s="64"/>
      <c r="EX53" s="64"/>
      <c r="EY53" s="64"/>
      <c r="EZ53" s="64"/>
      <c r="FA53" s="208"/>
      <c r="FB53" s="64"/>
      <c r="FC53" s="64"/>
      <c r="FD53" s="64"/>
      <c r="FE53" s="64"/>
      <c r="FF53" s="64"/>
      <c r="FG53" s="208"/>
      <c r="FH53" s="64"/>
      <c r="FI53" s="64"/>
      <c r="FJ53" s="64"/>
      <c r="FK53" s="64"/>
      <c r="FL53" s="64"/>
      <c r="FM53" s="208"/>
      <c r="FN53" s="64"/>
      <c r="FO53" s="64"/>
      <c r="FP53" s="64"/>
      <c r="FQ53" s="64"/>
      <c r="FR53" s="64"/>
      <c r="FS53" s="208"/>
      <c r="FT53" s="64"/>
      <c r="FU53" s="64"/>
      <c r="FV53" s="64"/>
      <c r="FW53" s="64"/>
      <c r="FX53" s="64"/>
      <c r="FY53" s="208"/>
    </row>
    <row r="54" spans="1:181" ht="12.75" customHeight="1" x14ac:dyDescent="0.2">
      <c r="A54" s="58" t="s">
        <v>36</v>
      </c>
      <c r="B54" s="296">
        <f>'Interpolation FR-metal CR'!B55+'Interpolation FR-metal CR'!C55*($E$2^1)+'Interpolation FR-metal CR'!D55*($E$2^2)+'Interpolation FR-metal CR'!E55*($E$2^3)+'Interpolation FR-metal CR'!F55*($E$2^4)</f>
        <v>0</v>
      </c>
      <c r="C54" s="414">
        <v>0</v>
      </c>
      <c r="D54" s="414">
        <v>0</v>
      </c>
      <c r="E54" s="414">
        <v>0</v>
      </c>
      <c r="F54" s="296">
        <f>'Interpolation FR-metal CR'!L55+'Interpolation FR-metal CR'!M55*($E$2^1)+'Interpolation FR-metal CR'!N55*($E$2^2)+'Interpolation FR-metal CR'!O55*($E$2^3)+'Interpolation FR-metal CR'!P55*($E$2^4)</f>
        <v>0</v>
      </c>
      <c r="G54" s="208"/>
      <c r="H54" s="296">
        <f>'Interpolation FR-oxide CR'!B55+'Interpolation FR-oxide CR'!C55*$K$2+'Interpolation FR-oxide CR'!D55*$K$2^2+'Interpolation FR-oxide CR'!E55*$K$2^3+'Interpolation FR-oxide CR'!F55*$K$2^4</f>
        <v>0</v>
      </c>
      <c r="I54" s="414">
        <v>0</v>
      </c>
      <c r="J54" s="414">
        <v>0</v>
      </c>
      <c r="K54" s="414">
        <v>0</v>
      </c>
      <c r="L54" s="296">
        <f>'Interpolation FR-oxide CR'!L55+'Interpolation FR-oxide CR'!M55*$K$2+'Interpolation FR-oxide CR'!N55*$K$2^2+'Interpolation FR-oxide CR'!O55*$K$2^3+'Interpolation FR-oxide CR'!P55*$K$2^4</f>
        <v>0</v>
      </c>
      <c r="M54" s="208"/>
      <c r="N54" s="44"/>
      <c r="O54" s="44"/>
      <c r="P54" s="44"/>
      <c r="Q54" s="44"/>
      <c r="R54" s="44"/>
      <c r="S54" s="208"/>
      <c r="T54" s="44"/>
      <c r="U54" s="44"/>
      <c r="V54" s="44"/>
      <c r="W54" s="44"/>
      <c r="X54" s="44"/>
      <c r="Y54" s="208"/>
      <c r="Z54" s="44"/>
      <c r="AA54" s="44"/>
      <c r="AB54" s="44"/>
      <c r="AC54" s="44"/>
      <c r="AD54" s="44"/>
      <c r="AE54" s="208"/>
      <c r="AF54" s="44"/>
      <c r="AG54" s="44"/>
      <c r="AH54" s="44"/>
      <c r="AI54" s="44"/>
      <c r="AJ54" s="44"/>
      <c r="AK54" s="208"/>
      <c r="AL54" s="44"/>
      <c r="AM54" s="44"/>
      <c r="AN54" s="44"/>
      <c r="AO54" s="44"/>
      <c r="AP54" s="44"/>
      <c r="AQ54" s="208"/>
      <c r="AR54" s="44"/>
      <c r="AS54" s="44"/>
      <c r="AT54" s="44"/>
      <c r="AU54" s="44"/>
      <c r="AV54" s="44"/>
      <c r="AW54" s="208"/>
      <c r="AX54" s="44"/>
      <c r="AY54" s="44"/>
      <c r="AZ54" s="44"/>
      <c r="BA54" s="44"/>
      <c r="BB54" s="44"/>
      <c r="BC54" s="208"/>
      <c r="BD54" s="44"/>
      <c r="BE54" s="44"/>
      <c r="BF54" s="44"/>
      <c r="BG54" s="44"/>
      <c r="BH54" s="44"/>
      <c r="BI54" s="208"/>
      <c r="BJ54" s="44"/>
      <c r="BK54" s="44"/>
      <c r="BL54" s="44"/>
      <c r="BM54" s="44"/>
      <c r="BN54" s="44"/>
      <c r="BO54" s="208"/>
      <c r="BP54" s="44"/>
      <c r="BQ54" s="44"/>
      <c r="BR54" s="44"/>
      <c r="BS54" s="44"/>
      <c r="BT54" s="44"/>
      <c r="BU54" s="208"/>
      <c r="BV54" s="64"/>
      <c r="BW54" s="64"/>
      <c r="BX54" s="64"/>
      <c r="BY54" s="64"/>
      <c r="BZ54" s="64"/>
      <c r="CA54" s="208"/>
      <c r="CB54" s="64"/>
      <c r="CC54" s="64"/>
      <c r="CD54" s="64"/>
      <c r="CE54" s="64"/>
      <c r="CF54" s="64"/>
      <c r="CG54" s="208"/>
      <c r="CH54" s="64"/>
      <c r="CI54" s="64"/>
      <c r="CJ54" s="64"/>
      <c r="CK54" s="64"/>
      <c r="CL54" s="64"/>
      <c r="CM54" s="208"/>
      <c r="CN54" s="64"/>
      <c r="CO54" s="64"/>
      <c r="CP54" s="64"/>
      <c r="CQ54" s="64"/>
      <c r="CR54" s="64"/>
      <c r="CS54" s="208"/>
      <c r="CT54" s="64"/>
      <c r="CU54" s="64"/>
      <c r="CV54" s="64"/>
      <c r="CW54" s="64"/>
      <c r="CX54" s="64"/>
      <c r="CY54" s="208"/>
      <c r="CZ54" s="64"/>
      <c r="DA54" s="64"/>
      <c r="DB54" s="64"/>
      <c r="DC54" s="64"/>
      <c r="DD54" s="64"/>
      <c r="DE54" s="208"/>
      <c r="DF54" s="519">
        <v>0</v>
      </c>
      <c r="DG54" s="520">
        <v>0</v>
      </c>
      <c r="DH54" s="520">
        <v>0</v>
      </c>
      <c r="DI54" s="520">
        <v>0</v>
      </c>
      <c r="DJ54" s="521">
        <v>0</v>
      </c>
      <c r="DK54" s="208"/>
      <c r="DL54" s="64">
        <v>0</v>
      </c>
      <c r="DM54" s="64">
        <v>0</v>
      </c>
      <c r="DN54" s="64">
        <v>0</v>
      </c>
      <c r="DO54" s="64">
        <v>0</v>
      </c>
      <c r="DP54" s="64">
        <v>0</v>
      </c>
      <c r="DQ54" s="208"/>
      <c r="DR54" s="64">
        <v>0</v>
      </c>
      <c r="DS54" s="64">
        <v>0</v>
      </c>
      <c r="DT54" s="64">
        <v>0</v>
      </c>
      <c r="DU54" s="64">
        <v>0</v>
      </c>
      <c r="DV54" s="64">
        <v>0</v>
      </c>
      <c r="DW54" s="208"/>
      <c r="DX54" s="64">
        <v>0</v>
      </c>
      <c r="DY54" s="64">
        <v>0</v>
      </c>
      <c r="DZ54" s="64">
        <v>0</v>
      </c>
      <c r="EA54" s="64">
        <v>0</v>
      </c>
      <c r="EB54" s="64">
        <v>0</v>
      </c>
      <c r="EC54" s="208"/>
      <c r="ED54" s="64">
        <v>0</v>
      </c>
      <c r="EE54" s="64">
        <v>0</v>
      </c>
      <c r="EF54" s="64">
        <v>0</v>
      </c>
      <c r="EG54" s="64">
        <v>0</v>
      </c>
      <c r="EH54" s="64">
        <v>0</v>
      </c>
      <c r="EI54" s="208"/>
      <c r="EJ54" s="64"/>
      <c r="EK54" s="64"/>
      <c r="EL54" s="64"/>
      <c r="EM54" s="64"/>
      <c r="EN54" s="64"/>
      <c r="EO54" s="208"/>
      <c r="EP54" s="64"/>
      <c r="EQ54" s="64"/>
      <c r="ER54" s="64"/>
      <c r="ES54" s="64"/>
      <c r="ET54" s="64"/>
      <c r="EU54" s="208"/>
      <c r="EV54" s="64"/>
      <c r="EW54" s="64"/>
      <c r="EX54" s="64"/>
      <c r="EY54" s="64"/>
      <c r="EZ54" s="64"/>
      <c r="FA54" s="208"/>
      <c r="FB54" s="64"/>
      <c r="FC54" s="64"/>
      <c r="FD54" s="64"/>
      <c r="FE54" s="64"/>
      <c r="FF54" s="64"/>
      <c r="FG54" s="208"/>
      <c r="FH54" s="64"/>
      <c r="FI54" s="64"/>
      <c r="FJ54" s="64"/>
      <c r="FK54" s="64"/>
      <c r="FL54" s="64"/>
      <c r="FM54" s="208"/>
      <c r="FN54" s="64"/>
      <c r="FO54" s="64"/>
      <c r="FP54" s="64"/>
      <c r="FQ54" s="64"/>
      <c r="FR54" s="64"/>
      <c r="FS54" s="208"/>
      <c r="FT54" s="64"/>
      <c r="FU54" s="64"/>
      <c r="FV54" s="64"/>
      <c r="FW54" s="64"/>
      <c r="FX54" s="64"/>
      <c r="FY54" s="208"/>
    </row>
    <row r="55" spans="1:181" ht="12.75" customHeight="1" x14ac:dyDescent="0.2">
      <c r="A55" s="58" t="s">
        <v>83</v>
      </c>
      <c r="B55" s="15">
        <f>'Interpolation FR-metal CR'!B56+'Interpolation FR-metal CR'!C56*($E$2^1)+'Interpolation FR-metal CR'!D56*($E$2^2)+'Interpolation FR-metal CR'!E56*($E$2^3)+'Interpolation FR-metal CR'!F56*($E$2^4)</f>
        <v>3.7766636792359526E-12</v>
      </c>
      <c r="C55" s="243">
        <f t="shared" si="0"/>
        <v>6.687361256089604E-11</v>
      </c>
      <c r="D55" s="243">
        <f t="shared" si="1"/>
        <v>1.1841351088613664E-9</v>
      </c>
      <c r="E55" s="243">
        <f t="shared" si="2"/>
        <v>2.0967552108259128E-8</v>
      </c>
      <c r="F55" s="15">
        <f>'Interpolation FR-metal CR'!L56+'Interpolation FR-metal CR'!M56*($E$2^1)+'Interpolation FR-metal CR'!N56*($E$2^2)+'Interpolation FR-metal CR'!O56*($E$2^3)+'Interpolation FR-metal CR'!P56*($E$2^4)</f>
        <v>3.7127371540846204E-7</v>
      </c>
      <c r="G55" s="208"/>
      <c r="H55" s="15">
        <f>'Interpolation FR-oxide CR'!B56+'Interpolation FR-oxide CR'!C56*$K$2+'Interpolation FR-oxide CR'!D56*$K$2^2+'Interpolation FR-oxide CR'!E56*$K$2^3+'Interpolation FR-oxide CR'!F56*$K$2^4</f>
        <v>6.3217510026759575E-12</v>
      </c>
      <c r="I55" s="243">
        <f>10^(0.25*(LOG(L55)-LOG(H55))+LOG(H55))</f>
        <v>1.301183760444148E-10</v>
      </c>
      <c r="J55" s="243">
        <f>10^(LOG(H55)+0.5*(LOG(L55)-LOG(H55)))</f>
        <v>2.6781807409480465E-9</v>
      </c>
      <c r="K55" s="243">
        <f>10^(LOG(H55)+0.75*(LOG(L55)-LOG(H55)))</f>
        <v>5.5124051646146263E-8</v>
      </c>
      <c r="L55" s="15">
        <f>'Interpolation FR-oxide CR'!L56+'Interpolation FR-oxide CR'!M56*$K$2+'Interpolation FR-oxide CR'!N56*$K$2^2+'Interpolation FR-oxide CR'!O56*$K$2^3+'Interpolation FR-oxide CR'!P56*$K$2^4</f>
        <v>1.1345989549649915E-6</v>
      </c>
      <c r="M55" s="208"/>
      <c r="N55" s="15">
        <v>9.390322067532734E-12</v>
      </c>
      <c r="O55" s="15">
        <v>2.3506685244299788E-10</v>
      </c>
      <c r="P55" s="15">
        <v>5.4777894104322739E-9</v>
      </c>
      <c r="Q55" s="15">
        <v>1.2092436039923277E-7</v>
      </c>
      <c r="R55" s="15">
        <v>2.5452414194227387E-6</v>
      </c>
      <c r="S55" s="208"/>
      <c r="T55" s="15">
        <v>5.525569903878058E-12</v>
      </c>
      <c r="U55" s="15">
        <v>1.193798907148818E-10</v>
      </c>
      <c r="V55" s="15">
        <v>2.5579006582045785E-9</v>
      </c>
      <c r="W55" s="15">
        <v>5.4226692493345877E-8</v>
      </c>
      <c r="X55" s="15">
        <v>1.1317015856028524E-6</v>
      </c>
      <c r="Y55" s="208"/>
      <c r="Z55" s="15">
        <v>3.5717868249452214E-12</v>
      </c>
      <c r="AA55" s="15">
        <v>6.4315260628051014E-11</v>
      </c>
      <c r="AB55" s="15">
        <v>1.1546949763495464E-9</v>
      </c>
      <c r="AC55" s="15">
        <v>2.065603067705909E-8</v>
      </c>
      <c r="AD55" s="15">
        <v>3.6745571847597991E-7</v>
      </c>
      <c r="AE55" s="208"/>
      <c r="AF55" s="15">
        <v>2.4906692459120568E-12</v>
      </c>
      <c r="AG55" s="15">
        <v>3.6765531353268365E-11</v>
      </c>
      <c r="AH55" s="15">
        <v>5.4176280303536527E-10</v>
      </c>
      <c r="AI55" s="15">
        <v>7.9695139272965798E-9</v>
      </c>
      <c r="AJ55" s="15">
        <v>1.1696584062382844E-7</v>
      </c>
      <c r="AK55" s="208"/>
      <c r="AL55" s="15">
        <v>1.8456201931035017E-12</v>
      </c>
      <c r="AM55" s="15">
        <v>1.8689274278152179E-11</v>
      </c>
      <c r="AN55" s="15">
        <v>1.8849463332272009E-10</v>
      </c>
      <c r="AO55" s="15">
        <v>1.8955336785201034E-9</v>
      </c>
      <c r="AP55" s="15">
        <v>1.901643150234603E-8</v>
      </c>
      <c r="AQ55" s="208"/>
      <c r="AR55" s="15">
        <v>9.568528421556011E-12</v>
      </c>
      <c r="AS55" s="15">
        <v>2.8442441022573504E-10</v>
      </c>
      <c r="AT55" s="15">
        <v>7.5544119256646086E-9</v>
      </c>
      <c r="AU55" s="15">
        <v>1.8887858112478195E-7</v>
      </c>
      <c r="AV55" s="15">
        <v>4.5192824888495775E-6</v>
      </c>
      <c r="AW55" s="208"/>
      <c r="AX55" s="15">
        <v>6.0253689453890364E-12</v>
      </c>
      <c r="AY55" s="15">
        <v>1.4575506775430453E-10</v>
      </c>
      <c r="AZ55" s="15">
        <v>3.4938262417127994E-9</v>
      </c>
      <c r="BA55" s="15">
        <v>8.2768166612073562E-8</v>
      </c>
      <c r="BB55" s="15">
        <v>1.9262866798462831E-6</v>
      </c>
      <c r="BC55" s="208"/>
      <c r="BD55" s="15">
        <v>4.0185470522764834E-12</v>
      </c>
      <c r="BE55" s="15">
        <v>8.6999571628404098E-11</v>
      </c>
      <c r="BF55" s="15">
        <v>1.8762929837549554E-9</v>
      </c>
      <c r="BG55" s="15">
        <v>4.0269004800446753E-8</v>
      </c>
      <c r="BH55" s="15">
        <v>8.575730563373703E-7</v>
      </c>
      <c r="BI55" s="208"/>
      <c r="BJ55" s="15">
        <v>2.857277135894035E-12</v>
      </c>
      <c r="BK55" s="15">
        <v>5.3661791657662049E-11</v>
      </c>
      <c r="BL55" s="15">
        <v>1.0055888118759837E-9</v>
      </c>
      <c r="BM55" s="15">
        <v>1.8799889619488029E-8</v>
      </c>
      <c r="BN55" s="15">
        <v>3.5026562515012525E-7</v>
      </c>
      <c r="BO55" s="208"/>
      <c r="BP55" s="15">
        <v>2.1404522044785936E-12</v>
      </c>
      <c r="BQ55" s="15">
        <v>3.1172548646576697E-11</v>
      </c>
      <c r="BR55" s="15">
        <v>4.5398247486675514E-10</v>
      </c>
      <c r="BS55" s="15">
        <v>6.6115892486954771E-9</v>
      </c>
      <c r="BT55" s="15">
        <v>9.6288105408244475E-8</v>
      </c>
      <c r="BU55" s="208"/>
      <c r="BV55" s="64"/>
      <c r="BW55" s="64"/>
      <c r="BX55" s="64"/>
      <c r="BY55" s="64"/>
      <c r="BZ55" s="64"/>
      <c r="CA55" s="208"/>
      <c r="CB55" s="64"/>
      <c r="CC55" s="64"/>
      <c r="CD55" s="64"/>
      <c r="CE55" s="64"/>
      <c r="CF55" s="64"/>
      <c r="CG55" s="208"/>
      <c r="CH55" s="64"/>
      <c r="CI55" s="64"/>
      <c r="CJ55" s="64"/>
      <c r="CK55" s="64"/>
      <c r="CL55" s="64"/>
      <c r="CM55" s="208"/>
      <c r="CN55" s="64"/>
      <c r="CO55" s="64"/>
      <c r="CP55" s="64"/>
      <c r="CQ55" s="64"/>
      <c r="CR55" s="64"/>
      <c r="CS55" s="208"/>
      <c r="CT55" s="64"/>
      <c r="CU55" s="64"/>
      <c r="CV55" s="64"/>
      <c r="CW55" s="64"/>
      <c r="CX55" s="64"/>
      <c r="CY55" s="208"/>
      <c r="CZ55" s="64"/>
      <c r="DA55" s="64"/>
      <c r="DB55" s="64"/>
      <c r="DC55" s="64"/>
      <c r="DD55" s="64"/>
      <c r="DE55" s="208"/>
      <c r="DF55" s="24">
        <v>1.5549651332644992E-12</v>
      </c>
      <c r="DG55" s="243">
        <v>8.8734863562754561E-12</v>
      </c>
      <c r="DH55" s="243">
        <v>5.0390337841297226E-11</v>
      </c>
      <c r="DI55" s="243">
        <v>2.8521368113746836E-10</v>
      </c>
      <c r="DJ55" s="24">
        <v>1.6106346182555104E-9</v>
      </c>
      <c r="DK55" s="208"/>
      <c r="DL55" s="64">
        <v>9.717069710075556E-13</v>
      </c>
      <c r="DM55" s="64">
        <v>2.5947416546404001E-12</v>
      </c>
      <c r="DN55" s="64">
        <v>6.8923054845920263E-12</v>
      </c>
      <c r="DO55" s="64">
        <v>1.8251028969193927E-11</v>
      </c>
      <c r="DP55" s="64">
        <v>4.8236607561962325E-11</v>
      </c>
      <c r="DQ55" s="208"/>
      <c r="DR55" s="64">
        <v>7.0791718365980115E-13</v>
      </c>
      <c r="DS55" s="64">
        <v>1.6360433551615168E-12</v>
      </c>
      <c r="DT55" s="64">
        <v>3.7650091793678875E-12</v>
      </c>
      <c r="DU55" s="64">
        <v>8.643444339558087E-12</v>
      </c>
      <c r="DV55" s="64">
        <v>1.981404440447315E-11</v>
      </c>
      <c r="DW55" s="208"/>
      <c r="DX55" s="64">
        <v>6.1452105130712085E-13</v>
      </c>
      <c r="DY55" s="64">
        <v>1.1076864457234123E-12</v>
      </c>
      <c r="DZ55" s="64">
        <v>1.9882500203917652E-12</v>
      </c>
      <c r="EA55" s="64">
        <v>3.5606641268151241E-12</v>
      </c>
      <c r="EB55" s="64">
        <v>6.3681008377058508E-12</v>
      </c>
      <c r="EC55" s="208"/>
      <c r="ED55" s="64">
        <v>5.7749797450915783E-13</v>
      </c>
      <c r="EE55" s="64">
        <v>9.126661560145314E-13</v>
      </c>
      <c r="EF55" s="64">
        <v>1.4363164975726228E-12</v>
      </c>
      <c r="EG55" s="64">
        <v>2.2553773836357932E-12</v>
      </c>
      <c r="EH55" s="64">
        <v>3.5369670430830191E-12</v>
      </c>
      <c r="EI55" s="208"/>
      <c r="EJ55" s="64"/>
      <c r="EK55" s="64"/>
      <c r="EL55" s="64"/>
      <c r="EM55" s="64"/>
      <c r="EN55" s="64"/>
      <c r="EO55" s="208"/>
      <c r="EP55" s="64"/>
      <c r="EQ55" s="64"/>
      <c r="ER55" s="64"/>
      <c r="ES55" s="64"/>
      <c r="ET55" s="64"/>
      <c r="EU55" s="208"/>
      <c r="EV55" s="64"/>
      <c r="EW55" s="64"/>
      <c r="EX55" s="64"/>
      <c r="EY55" s="64"/>
      <c r="EZ55" s="64"/>
      <c r="FA55" s="208"/>
      <c r="FB55" s="64"/>
      <c r="FC55" s="64"/>
      <c r="FD55" s="64"/>
      <c r="FE55" s="64"/>
      <c r="FF55" s="64"/>
      <c r="FG55" s="208"/>
      <c r="FH55" s="64"/>
      <c r="FI55" s="64"/>
      <c r="FJ55" s="64"/>
      <c r="FK55" s="64"/>
      <c r="FL55" s="64"/>
      <c r="FM55" s="208"/>
      <c r="FN55" s="64"/>
      <c r="FO55" s="64"/>
      <c r="FP55" s="64"/>
      <c r="FQ55" s="64"/>
      <c r="FR55" s="64"/>
      <c r="FS55" s="208"/>
      <c r="FT55" s="64"/>
      <c r="FU55" s="64"/>
      <c r="FV55" s="64"/>
      <c r="FW55" s="64"/>
      <c r="FX55" s="64"/>
      <c r="FY55" s="208"/>
    </row>
    <row r="56" spans="1:181" ht="12.75" customHeight="1" x14ac:dyDescent="0.2">
      <c r="A56" s="238" t="s">
        <v>39</v>
      </c>
      <c r="B56" s="46">
        <f>'Interpolation FR-metal CR'!B57+'Interpolation FR-metal CR'!C57*($E$2^1)+'Interpolation FR-metal CR'!D57*($E$2^2)+'Interpolation FR-metal CR'!E57*($E$2^3)+'Interpolation FR-metal CR'!F57*($E$2^4)</f>
        <v>2.2435185283664045E-10</v>
      </c>
      <c r="C56" s="424">
        <f t="shared" si="0"/>
        <v>2.4544792814357362E-9</v>
      </c>
      <c r="D56" s="424">
        <f t="shared" si="1"/>
        <v>2.6852769285502399E-8</v>
      </c>
      <c r="E56" s="424">
        <f t="shared" si="2"/>
        <v>2.937776756781718E-7</v>
      </c>
      <c r="F56" s="46">
        <f>'Interpolation FR-metal CR'!L57+'Interpolation FR-metal CR'!M57*($E$2^1)+'Interpolation FR-metal CR'!N57*($E$2^2)+'Interpolation FR-metal CR'!O57*($E$2^3)+'Interpolation FR-metal CR'!P57*($E$2^4)</f>
        <v>3.2140194483950268E-6</v>
      </c>
      <c r="G56" s="208"/>
      <c r="H56" s="46">
        <f>'Interpolation FR-oxide CR'!B57+'Interpolation FR-oxide CR'!C57*$K$2+'Interpolation FR-oxide CR'!D57*$K$2^2+'Interpolation FR-oxide CR'!E57*$K$2^3+'Interpolation FR-oxide CR'!F57*$K$2^4</f>
        <v>3.755076166118412E-10</v>
      </c>
      <c r="I56" s="424">
        <f>10^(0.25*(LOG(L56)-LOG(H56))+LOG(H56))</f>
        <v>4.6370980231178422E-9</v>
      </c>
      <c r="J56" s="424">
        <f>10^(LOG(H56)+0.5*(LOG(L56)-LOG(H56)))</f>
        <v>5.7262961188429512E-8</v>
      </c>
      <c r="K56" s="424">
        <f>10^(LOG(H56)+0.75*(LOG(L56)-LOG(H56)))</f>
        <v>7.0713336395309775E-7</v>
      </c>
      <c r="L56" s="46">
        <f>'Interpolation FR-oxide CR'!L57+'Interpolation FR-oxide CR'!M57*$K$2+'Interpolation FR-oxide CR'!N57*$K$2^2+'Interpolation FR-oxide CR'!O57*$K$2^3+'Interpolation FR-oxide CR'!P57*$K$2^4</f>
        <v>8.7323041637717692E-6</v>
      </c>
      <c r="M56" s="208"/>
      <c r="N56" s="46">
        <v>5.5779793397745047E-10</v>
      </c>
      <c r="O56" s="46">
        <v>8.3490479429629549E-9</v>
      </c>
      <c r="P56" s="46">
        <v>1.1633222757115862E-7</v>
      </c>
      <c r="Q56" s="46">
        <v>1.5355277180421263E-6</v>
      </c>
      <c r="R56" s="46">
        <v>1.932511080467903E-5</v>
      </c>
      <c r="S56" s="208"/>
      <c r="T56" s="46">
        <v>3.2822325354082321E-10</v>
      </c>
      <c r="U56" s="46">
        <v>4.2546457671587404E-9</v>
      </c>
      <c r="V56" s="46">
        <v>5.4696037676948722E-8</v>
      </c>
      <c r="W56" s="46">
        <v>6.9570523307239082E-7</v>
      </c>
      <c r="X56" s="46">
        <v>8.7113214681061005E-6</v>
      </c>
      <c r="Y56" s="208"/>
      <c r="Z56" s="46">
        <v>2.1217862140343352E-10</v>
      </c>
      <c r="AA56" s="46">
        <v>2.3614112588242577E-9</v>
      </c>
      <c r="AB56" s="46">
        <v>2.6203926665634049E-8</v>
      </c>
      <c r="AC56" s="46">
        <v>2.8972600112453861E-7</v>
      </c>
      <c r="AD56" s="46">
        <v>3.1855697306567844E-6</v>
      </c>
      <c r="AE56" s="208"/>
      <c r="AF56" s="46">
        <v>1.4789974084359705E-10</v>
      </c>
      <c r="AG56" s="46">
        <v>1.3809413765928397E-9</v>
      </c>
      <c r="AH56" s="46">
        <v>1.2871424675060638E-8</v>
      </c>
      <c r="AI56" s="46">
        <v>1.1976565958903653E-7</v>
      </c>
      <c r="AJ56" s="46">
        <v>1.1118406897578491E-6</v>
      </c>
      <c r="AK56" s="208"/>
      <c r="AL56" s="46">
        <v>1.0960089131123012E-10</v>
      </c>
      <c r="AM56" s="46">
        <v>7.0511270207755736E-10</v>
      </c>
      <c r="AN56" s="46">
        <v>4.5181374435170492E-9</v>
      </c>
      <c r="AO56" s="46">
        <v>2.8865979658700894E-8</v>
      </c>
      <c r="AP56" s="46">
        <v>1.8398319964532435E-7</v>
      </c>
      <c r="AQ56" s="208"/>
      <c r="AR56" s="46">
        <v>5.6827077229640378E-10</v>
      </c>
      <c r="AS56" s="46">
        <v>1.0133367701936504E-8</v>
      </c>
      <c r="AT56" s="46">
        <v>1.6145978322561008E-7</v>
      </c>
      <c r="AU56" s="46">
        <v>2.4217158352610094E-6</v>
      </c>
      <c r="AV56" s="46">
        <v>3.4760556920742175E-5</v>
      </c>
      <c r="AW56" s="208"/>
      <c r="AX56" s="46">
        <v>3.5793072471704188E-10</v>
      </c>
      <c r="AY56" s="46">
        <v>5.3351423177318383E-9</v>
      </c>
      <c r="AZ56" s="46">
        <v>7.8800805710733659E-8</v>
      </c>
      <c r="BA56" s="46">
        <v>1.1502697563508336E-6</v>
      </c>
      <c r="BB56" s="46">
        <v>1.6495454938060613E-5</v>
      </c>
      <c r="BC56" s="208"/>
      <c r="BD56" s="46">
        <v>2.3867249092963168E-10</v>
      </c>
      <c r="BE56" s="46">
        <v>3.272721506616032E-9</v>
      </c>
      <c r="BF56" s="46">
        <v>4.4704497651773441E-8</v>
      </c>
      <c r="BG56" s="46">
        <v>6.0768720102126865E-7</v>
      </c>
      <c r="BH56" s="46">
        <v>8.1966982737505387E-6</v>
      </c>
      <c r="BI56" s="208"/>
      <c r="BJ56" s="46">
        <v>1.6974646421956407E-10</v>
      </c>
      <c r="BK56" s="46">
        <v>2.0670106708353823E-9</v>
      </c>
      <c r="BL56" s="46">
        <v>2.5114651821763689E-8</v>
      </c>
      <c r="BM56" s="46">
        <v>3.0443263542860212E-7</v>
      </c>
      <c r="BN56" s="46">
        <v>3.6775840315154064E-6</v>
      </c>
      <c r="BO56" s="208"/>
      <c r="BP56" s="46">
        <v>1.2711497766060612E-10</v>
      </c>
      <c r="BQ56" s="46">
        <v>1.2092033736058276E-9</v>
      </c>
      <c r="BR56" s="46">
        <v>1.1502757783930808E-8</v>
      </c>
      <c r="BS56" s="46">
        <v>1.0942198766880999E-7</v>
      </c>
      <c r="BT56" s="46">
        <v>1.040895723468994E-6</v>
      </c>
      <c r="BU56" s="208"/>
      <c r="BV56" s="192"/>
      <c r="BW56" s="192"/>
      <c r="BX56" s="192"/>
      <c r="BY56" s="192"/>
      <c r="BZ56" s="192"/>
      <c r="CA56" s="208"/>
      <c r="CB56" s="192"/>
      <c r="CC56" s="192"/>
      <c r="CD56" s="192"/>
      <c r="CE56" s="192"/>
      <c r="CF56" s="192"/>
      <c r="CG56" s="208"/>
      <c r="CH56" s="192"/>
      <c r="CI56" s="192"/>
      <c r="CJ56" s="192"/>
      <c r="CK56" s="192"/>
      <c r="CL56" s="192"/>
      <c r="CM56" s="208"/>
      <c r="CN56" s="192"/>
      <c r="CO56" s="192"/>
      <c r="CP56" s="192"/>
      <c r="CQ56" s="192"/>
      <c r="CR56" s="192"/>
      <c r="CS56" s="208"/>
      <c r="CT56" s="192"/>
      <c r="CU56" s="192"/>
      <c r="CV56" s="192"/>
      <c r="CW56" s="192"/>
      <c r="CX56" s="192"/>
      <c r="CY56" s="208"/>
      <c r="CZ56" s="192"/>
      <c r="DA56" s="192"/>
      <c r="DB56" s="192"/>
      <c r="DC56" s="192"/>
      <c r="DD56" s="192"/>
      <c r="DE56" s="208"/>
      <c r="DF56" s="46">
        <v>9.2365441062521282E-11</v>
      </c>
      <c r="DG56" s="424">
        <v>3.5070868427929662E-10</v>
      </c>
      <c r="DH56" s="424">
        <v>1.3251434229408125E-9</v>
      </c>
      <c r="DI56" s="424">
        <v>4.9905607928530938E-9</v>
      </c>
      <c r="DJ56" s="46">
        <v>1.8751646486444475E-8</v>
      </c>
      <c r="DK56" s="208"/>
      <c r="DL56" s="192">
        <v>5.7731614441419297E-11</v>
      </c>
      <c r="DM56" s="192">
        <v>9.9811824754776558E-11</v>
      </c>
      <c r="DN56" s="192">
        <v>1.7165714190745692E-10</v>
      </c>
      <c r="DO56" s="192">
        <v>2.9430266910864543E-10</v>
      </c>
      <c r="DP56" s="192">
        <v>5.0360854508150625E-10</v>
      </c>
      <c r="DQ56" s="208"/>
      <c r="DR56" s="192">
        <v>4.2046554039862642E-11</v>
      </c>
      <c r="DS56" s="192">
        <v>6.2475186705079371E-11</v>
      </c>
      <c r="DT56" s="192">
        <v>9.2436521448218175E-11</v>
      </c>
      <c r="DU56" s="192">
        <v>1.3643606779796277E-10</v>
      </c>
      <c r="DV56" s="192">
        <v>2.0108528293766429E-10</v>
      </c>
      <c r="DW56" s="208"/>
      <c r="DX56" s="192">
        <v>3.649340709290599E-11</v>
      </c>
      <c r="DY56" s="192">
        <v>4.1925866590977814E-11</v>
      </c>
      <c r="DZ56" s="192">
        <v>4.7964924127284647E-11</v>
      </c>
      <c r="EA56" s="192">
        <v>5.4748387823252149E-11</v>
      </c>
      <c r="EB56" s="192">
        <v>6.2407648283063642E-11</v>
      </c>
      <c r="EC56" s="208"/>
      <c r="ED56" s="192">
        <v>3.4295442889075991E-11</v>
      </c>
      <c r="EE56" s="192">
        <v>3.438984841937867E-11</v>
      </c>
      <c r="EF56" s="192">
        <v>3.4340042591707553E-11</v>
      </c>
      <c r="EG56" s="192">
        <v>3.4213875202996279E-11</v>
      </c>
      <c r="EH56" s="192">
        <v>3.4044457974070493E-11</v>
      </c>
      <c r="EI56" s="208"/>
      <c r="EJ56" s="192"/>
      <c r="EK56" s="192"/>
      <c r="EL56" s="192"/>
      <c r="EM56" s="192"/>
      <c r="EN56" s="192"/>
      <c r="EO56" s="208"/>
      <c r="EP56" s="192"/>
      <c r="EQ56" s="192"/>
      <c r="ER56" s="192"/>
      <c r="ES56" s="192"/>
      <c r="ET56" s="192"/>
      <c r="EU56" s="208"/>
      <c r="EV56" s="192"/>
      <c r="EW56" s="192"/>
      <c r="EX56" s="192"/>
      <c r="EY56" s="192"/>
      <c r="EZ56" s="192"/>
      <c r="FA56" s="208"/>
      <c r="FB56" s="192"/>
      <c r="FC56" s="192"/>
      <c r="FD56" s="192"/>
      <c r="FE56" s="192"/>
      <c r="FF56" s="192"/>
      <c r="FG56" s="208"/>
      <c r="FH56" s="192"/>
      <c r="FI56" s="192"/>
      <c r="FJ56" s="192"/>
      <c r="FK56" s="192"/>
      <c r="FL56" s="192"/>
      <c r="FM56" s="208"/>
      <c r="FN56" s="192"/>
      <c r="FO56" s="192"/>
      <c r="FP56" s="192"/>
      <c r="FQ56" s="192"/>
      <c r="FR56" s="192"/>
      <c r="FS56" s="208"/>
      <c r="FT56" s="192"/>
      <c r="FU56" s="192"/>
      <c r="FV56" s="192"/>
      <c r="FW56" s="192"/>
      <c r="FX56" s="192"/>
      <c r="FY56" s="208"/>
    </row>
    <row r="57" spans="1:181" ht="12.75" customHeight="1" x14ac:dyDescent="0.2">
      <c r="A57" s="58" t="s">
        <v>37</v>
      </c>
      <c r="B57" s="15">
        <f>'Interpolation FR-metal CR'!B58+'Interpolation FR-metal CR'!C58*($E$2^1)+'Interpolation FR-metal CR'!D58*($E$2^2)+'Interpolation FR-metal CR'!E58*($E$2^3)+'Interpolation FR-metal CR'!F58*($E$2^4)</f>
        <v>3.7205647647587185E-11</v>
      </c>
      <c r="C57" s="243">
        <f t="shared" si="0"/>
        <v>4.1436794051874307E-10</v>
      </c>
      <c r="D57" s="243">
        <f t="shared" si="1"/>
        <v>4.6149120089535605E-9</v>
      </c>
      <c r="E57" s="243">
        <f t="shared" si="2"/>
        <v>5.1397347062424027E-8</v>
      </c>
      <c r="F57" s="15">
        <f>'Interpolation FR-metal CR'!L58+'Interpolation FR-metal CR'!M58*($E$2^1)+'Interpolation FR-metal CR'!N58*($E$2^2)+'Interpolation FR-metal CR'!O58*($E$2^3)+'Interpolation FR-metal CR'!P58*($E$2^4)</f>
        <v>5.7242419355559729E-7</v>
      </c>
      <c r="G57" s="208"/>
      <c r="H57" s="15">
        <f>'Interpolation FR-oxide CR'!B58+'Interpolation FR-oxide CR'!C58*$K$2+'Interpolation FR-oxide CR'!D58*$K$2^2+'Interpolation FR-oxide CR'!E58*$K$2^3+'Interpolation FR-oxide CR'!F58*$K$2^4</f>
        <v>6.2279726111160512E-11</v>
      </c>
      <c r="I57" s="243">
        <f>10^(0.25*(LOG(L57)-LOG(H57))+LOG(H57))</f>
        <v>8.1685491539337898E-10</v>
      </c>
      <c r="J57" s="243">
        <f>10^(LOG(H57)+0.5*(LOG(L57)-LOG(H57)))</f>
        <v>1.0713790738439887E-8</v>
      </c>
      <c r="K57" s="243">
        <f>10^(LOG(H57)+0.75*(LOG(L57)-LOG(H57)))</f>
        <v>1.4052105193221822E-7</v>
      </c>
      <c r="L57" s="15">
        <f>'Interpolation FR-oxide CR'!L58+'Interpolation FR-oxide CR'!M58*$K$2+'Interpolation FR-oxide CR'!N58*$K$2^2+'Interpolation FR-oxide CR'!O58*$K$2^3+'Interpolation FR-oxide CR'!P58*$K$2^4</f>
        <v>1.8430606419528158E-6</v>
      </c>
      <c r="M57" s="208"/>
      <c r="N57" s="15">
        <v>9.2522879340304426E-11</v>
      </c>
      <c r="O57" s="15">
        <v>1.5087704590239711E-9</v>
      </c>
      <c r="P57" s="15">
        <v>2.290341489710433E-8</v>
      </c>
      <c r="Q57" s="15">
        <v>3.293607443992308E-7</v>
      </c>
      <c r="R57" s="15">
        <v>4.5159606274585075E-6</v>
      </c>
      <c r="S57" s="208"/>
      <c r="T57" s="15">
        <v>5.4435465997292529E-11</v>
      </c>
      <c r="U57" s="15">
        <v>7.4939815748391106E-10</v>
      </c>
      <c r="V57" s="15">
        <v>1.0231556200612588E-8</v>
      </c>
      <c r="W57" s="15">
        <v>1.3821262416469463E-7</v>
      </c>
      <c r="X57" s="15">
        <v>1.8379898033809806E-6</v>
      </c>
      <c r="Y57" s="208"/>
      <c r="Z57" s="15">
        <v>3.5186721502491896E-11</v>
      </c>
      <c r="AA57" s="15">
        <v>3.9848666805850132E-10</v>
      </c>
      <c r="AB57" s="15">
        <v>4.4995960616427872E-9</v>
      </c>
      <c r="AC57" s="15">
        <v>5.0624367595085715E-8</v>
      </c>
      <c r="AD57" s="15">
        <v>5.6640129936293164E-7</v>
      </c>
      <c r="AE57" s="208"/>
      <c r="AF57" s="15">
        <v>2.4528590862753193E-11</v>
      </c>
      <c r="AG57" s="15">
        <v>2.2485217338665967E-10</v>
      </c>
      <c r="AH57" s="15">
        <v>2.0576197885362339E-9</v>
      </c>
      <c r="AI57" s="15">
        <v>1.8796954068987318E-8</v>
      </c>
      <c r="AJ57" s="15">
        <v>1.7132249656754551E-7</v>
      </c>
      <c r="AK57" s="208"/>
      <c r="AL57" s="15">
        <v>1.8184125245476431E-11</v>
      </c>
      <c r="AM57" s="15">
        <v>1.126902341968883E-10</v>
      </c>
      <c r="AN57" s="15">
        <v>6.9556319970739821E-10</v>
      </c>
      <c r="AO57" s="15">
        <v>4.2806810973085699E-9</v>
      </c>
      <c r="AP57" s="15">
        <v>2.6281742522860495E-8</v>
      </c>
      <c r="AQ57" s="208"/>
      <c r="AR57" s="15">
        <v>9.4255055759113446E-11</v>
      </c>
      <c r="AS57" s="15">
        <v>1.9559467029084967E-9</v>
      </c>
      <c r="AT57" s="15">
        <v>3.6267820667610577E-8</v>
      </c>
      <c r="AU57" s="15">
        <v>6.3304437753913748E-7</v>
      </c>
      <c r="AV57" s="15">
        <v>1.0574298845166928E-5</v>
      </c>
      <c r="AW57" s="208"/>
      <c r="AX57" s="15">
        <v>5.9383347268519544E-11</v>
      </c>
      <c r="AY57" s="15">
        <v>9.9917013160191873E-10</v>
      </c>
      <c r="AZ57" s="15">
        <v>1.6659111395077441E-8</v>
      </c>
      <c r="BA57" s="15">
        <v>2.7450396091078795E-7</v>
      </c>
      <c r="BB57" s="15">
        <v>4.4436613284304433E-6</v>
      </c>
      <c r="BC57" s="208"/>
      <c r="BD57" s="15">
        <v>3.9585388832529423E-11</v>
      </c>
      <c r="BE57" s="15">
        <v>5.9489243509604114E-10</v>
      </c>
      <c r="BF57" s="15">
        <v>8.9058927586843279E-9</v>
      </c>
      <c r="BG57" s="15">
        <v>1.3267930194613763E-7</v>
      </c>
      <c r="BH57" s="15">
        <v>1.9613670881502628E-6</v>
      </c>
      <c r="BI57" s="208"/>
      <c r="BJ57" s="15">
        <v>2.8157731102938939E-11</v>
      </c>
      <c r="BK57" s="15">
        <v>3.6801982527480355E-10</v>
      </c>
      <c r="BL57" s="15">
        <v>4.7994031643509922E-9</v>
      </c>
      <c r="BM57" s="15">
        <v>6.2442869849172539E-8</v>
      </c>
      <c r="BN57" s="15">
        <v>8.0962857588026146E-7</v>
      </c>
      <c r="BO57" s="208"/>
      <c r="BP57" s="15">
        <v>2.1084484335490941E-11</v>
      </c>
      <c r="BQ57" s="15">
        <v>2.1276258624229224E-10</v>
      </c>
      <c r="BR57" s="15">
        <v>2.1469777199298482E-9</v>
      </c>
      <c r="BS57" s="15">
        <v>2.1665055925884895E-8</v>
      </c>
      <c r="BT57" s="15">
        <v>2.1862110813476763E-7</v>
      </c>
      <c r="BU57" s="208"/>
      <c r="BV57" s="64"/>
      <c r="BW57" s="64"/>
      <c r="BX57" s="64"/>
      <c r="BY57" s="64"/>
      <c r="BZ57" s="64"/>
      <c r="CA57" s="208"/>
      <c r="CB57" s="64"/>
      <c r="CC57" s="64"/>
      <c r="CD57" s="64"/>
      <c r="CE57" s="64"/>
      <c r="CF57" s="64"/>
      <c r="CG57" s="208"/>
      <c r="CH57" s="64"/>
      <c r="CI57" s="64"/>
      <c r="CJ57" s="64"/>
      <c r="CK57" s="64"/>
      <c r="CL57" s="64"/>
      <c r="CM57" s="208"/>
      <c r="CN57" s="64"/>
      <c r="CO57" s="64"/>
      <c r="CP57" s="64"/>
      <c r="CQ57" s="64"/>
      <c r="CR57" s="64"/>
      <c r="CS57" s="208"/>
      <c r="CT57" s="64"/>
      <c r="CU57" s="64"/>
      <c r="CV57" s="64"/>
      <c r="CW57" s="64"/>
      <c r="CX57" s="64"/>
      <c r="CY57" s="208"/>
      <c r="CZ57" s="64"/>
      <c r="DA57" s="64"/>
      <c r="DB57" s="64"/>
      <c r="DC57" s="64"/>
      <c r="DD57" s="64"/>
      <c r="DE57" s="208"/>
      <c r="DF57" s="24">
        <v>1.5320685787650882E-11</v>
      </c>
      <c r="DG57" s="243">
        <v>5.296201911393936E-11</v>
      </c>
      <c r="DH57" s="243">
        <v>1.8219238263392606E-10</v>
      </c>
      <c r="DI57" s="243">
        <v>6.2469207543781644E-10</v>
      </c>
      <c r="DJ57" s="24">
        <v>2.137004170179232E-9</v>
      </c>
      <c r="DK57" s="208"/>
      <c r="DL57" s="64">
        <v>9.5749189517777323E-12</v>
      </c>
      <c r="DM57" s="64">
        <v>1.4290500034496688E-11</v>
      </c>
      <c r="DN57" s="64">
        <v>2.12163823344137E-11</v>
      </c>
      <c r="DO57" s="64">
        <v>3.140130394723882E-11</v>
      </c>
      <c r="DP57" s="64">
        <v>4.6386392472297375E-11</v>
      </c>
      <c r="DQ57" s="208"/>
      <c r="DR57" s="64">
        <v>6.9740529510491274E-12</v>
      </c>
      <c r="DS57" s="64">
        <v>8.8780865744501695E-12</v>
      </c>
      <c r="DT57" s="64">
        <v>1.1254141935057665E-11</v>
      </c>
      <c r="DU57" s="64">
        <v>1.4231640663128212E-11</v>
      </c>
      <c r="DV57" s="64">
        <v>1.7970619270035055E-11</v>
      </c>
      <c r="DW57" s="208"/>
      <c r="DX57" s="64">
        <v>6.0548971316721349E-12</v>
      </c>
      <c r="DY57" s="64">
        <v>5.865850623382435E-12</v>
      </c>
      <c r="DZ57" s="64">
        <v>5.6588646545288044E-12</v>
      </c>
      <c r="EA57" s="64">
        <v>5.4467002325895262E-12</v>
      </c>
      <c r="EB57" s="64">
        <v>5.2354805435735697E-12</v>
      </c>
      <c r="EC57" s="208"/>
      <c r="ED57" s="64">
        <v>5.6887710906812684E-12</v>
      </c>
      <c r="EE57" s="64">
        <v>4.7700126792259205E-12</v>
      </c>
      <c r="EF57" s="64">
        <v>3.9828809949330271E-12</v>
      </c>
      <c r="EG57" s="64">
        <v>3.3182262651851458E-12</v>
      </c>
      <c r="EH57" s="64">
        <v>2.7609426316114338E-12</v>
      </c>
      <c r="EI57" s="208"/>
      <c r="EJ57" s="64"/>
      <c r="EK57" s="64"/>
      <c r="EL57" s="64"/>
      <c r="EM57" s="64"/>
      <c r="EN57" s="64"/>
      <c r="EO57" s="208"/>
      <c r="EP57" s="64"/>
      <c r="EQ57" s="64"/>
      <c r="ER57" s="64"/>
      <c r="ES57" s="64"/>
      <c r="ET57" s="64"/>
      <c r="EU57" s="208"/>
      <c r="EV57" s="64"/>
      <c r="EW57" s="64"/>
      <c r="EX57" s="64"/>
      <c r="EY57" s="64"/>
      <c r="EZ57" s="64"/>
      <c r="FA57" s="208"/>
      <c r="FB57" s="64"/>
      <c r="FC57" s="64"/>
      <c r="FD57" s="64"/>
      <c r="FE57" s="64"/>
      <c r="FF57" s="64"/>
      <c r="FG57" s="208"/>
      <c r="FH57" s="64"/>
      <c r="FI57" s="64"/>
      <c r="FJ57" s="64"/>
      <c r="FK57" s="64"/>
      <c r="FL57" s="64"/>
      <c r="FM57" s="208"/>
      <c r="FN57" s="64"/>
      <c r="FO57" s="64"/>
      <c r="FP57" s="64"/>
      <c r="FQ57" s="64"/>
      <c r="FR57" s="64"/>
      <c r="FS57" s="208"/>
      <c r="FT57" s="64"/>
      <c r="FU57" s="64"/>
      <c r="FV57" s="64"/>
      <c r="FW57" s="64"/>
      <c r="FX57" s="64"/>
      <c r="FY57" s="208"/>
    </row>
    <row r="58" spans="1:181" ht="12.75" customHeight="1" x14ac:dyDescent="0.2">
      <c r="A58" s="238" t="s">
        <v>40</v>
      </c>
      <c r="B58" s="46">
        <f>'Interpolation FR-metal CR'!B59+'Interpolation FR-metal CR'!C59*($E$2^1)+'Interpolation FR-metal CR'!D59*($E$2^2)+'Interpolation FR-metal CR'!E59*($E$2^3)+'Interpolation FR-metal CR'!F59*($E$2^4)</f>
        <v>2.10668828017095E-11</v>
      </c>
      <c r="C58" s="424">
        <f t="shared" si="0"/>
        <v>1.6424703283465256E-10</v>
      </c>
      <c r="D58" s="424">
        <f t="shared" si="1"/>
        <v>1.2805448271064862E-9</v>
      </c>
      <c r="E58" s="424">
        <f t="shared" si="2"/>
        <v>9.9837118876902698E-9</v>
      </c>
      <c r="F58" s="46">
        <f>'Interpolation FR-metal CR'!L59+'Interpolation FR-metal CR'!M59*($E$2^1)+'Interpolation FR-metal CR'!N59*($E$2^2)+'Interpolation FR-metal CR'!O59*($E$2^3)+'Interpolation FR-metal CR'!P59*($E$2^4)</f>
        <v>7.7837574246918298E-8</v>
      </c>
      <c r="G58" s="208"/>
      <c r="H58" s="46">
        <f>'Interpolation FR-oxide CR'!B59+'Interpolation FR-oxide CR'!C59*$K$2+'Interpolation FR-oxide CR'!D59*$K$2^2+'Interpolation FR-oxide CR'!E59*$K$2^3+'Interpolation FR-oxide CR'!F59*$K$2^4</f>
        <v>3.525527034037368E-11</v>
      </c>
      <c r="I58" s="424">
        <f>10^(0.25*(LOG(L58)-LOG(H58))+LOG(H58))</f>
        <v>3.2925034020166026E-10</v>
      </c>
      <c r="J58" s="424">
        <f>10^(LOG(H58)+0.5*(LOG(L58)-LOG(H58)))</f>
        <v>3.074881726229866E-9</v>
      </c>
      <c r="K58" s="424">
        <f>10^(LOG(H58)+0.75*(LOG(L58)-LOG(H58)))</f>
        <v>2.8716439972427749E-8</v>
      </c>
      <c r="L58" s="46">
        <f>'Interpolation FR-oxide CR'!L59+'Interpolation FR-oxide CR'!M59*$K$2+'Interpolation FR-oxide CR'!N59*$K$2^2+'Interpolation FR-oxide CR'!O59*$K$2^3+'Interpolation FR-oxide CR'!P59*$K$2^4</f>
        <v>2.6818394920871801E-7</v>
      </c>
      <c r="M58" s="208"/>
      <c r="N58" s="46">
        <v>5.2378952427398723E-11</v>
      </c>
      <c r="O58" s="46">
        <v>6.1694292172990042E-10</v>
      </c>
      <c r="P58" s="46">
        <v>6.7645077567856545E-9</v>
      </c>
      <c r="Q58" s="46">
        <v>7.0262231590079628E-8</v>
      </c>
      <c r="R58" s="46">
        <v>6.9584801960639733E-7</v>
      </c>
      <c r="S58" s="208"/>
      <c r="T58" s="46">
        <v>3.0815755255027391E-11</v>
      </c>
      <c r="U58" s="46">
        <v>3.0205488375456456E-10</v>
      </c>
      <c r="V58" s="46">
        <v>2.9362789047127774E-9</v>
      </c>
      <c r="W58" s="46">
        <v>2.8241365631606203E-8</v>
      </c>
      <c r="X58" s="46">
        <v>2.6740125939474148E-7</v>
      </c>
      <c r="Y58" s="208"/>
      <c r="Z58" s="46">
        <v>1.9924504807349577E-11</v>
      </c>
      <c r="AA58" s="46">
        <v>1.5793375820945477E-10</v>
      </c>
      <c r="AB58" s="46">
        <v>1.2482085212923564E-9</v>
      </c>
      <c r="AC58" s="46">
        <v>9.8293696390736896E-9</v>
      </c>
      <c r="AD58" s="46">
        <v>7.6973766553012918E-8</v>
      </c>
      <c r="AE58" s="208"/>
      <c r="AF58" s="46">
        <v>1.3890732457020373E-11</v>
      </c>
      <c r="AG58" s="46">
        <v>8.7858336627688343E-11</v>
      </c>
      <c r="AH58" s="46">
        <v>5.5473345035086724E-10</v>
      </c>
      <c r="AI58" s="46">
        <v>3.4965524432407654E-9</v>
      </c>
      <c r="AJ58" s="46">
        <v>2.1988737779808407E-8</v>
      </c>
      <c r="AK58" s="208"/>
      <c r="AL58" s="46">
        <v>1.0297902492006153E-11</v>
      </c>
      <c r="AM58" s="46">
        <v>4.3754644884057044E-11</v>
      </c>
      <c r="AN58" s="46">
        <v>1.8516376346594837E-10</v>
      </c>
      <c r="AO58" s="46">
        <v>7.8129275702540329E-10</v>
      </c>
      <c r="AP58" s="46">
        <v>3.2887934605803506E-9</v>
      </c>
      <c r="AQ58" s="208"/>
      <c r="AR58" s="46">
        <v>5.3370525099934338E-11</v>
      </c>
      <c r="AS58" s="46">
        <v>8.3782153151247711E-10</v>
      </c>
      <c r="AT58" s="46">
        <v>1.1752050252141463E-8</v>
      </c>
      <c r="AU58" s="46">
        <v>1.5517580809650376E-7</v>
      </c>
      <c r="AV58" s="46">
        <v>1.9608262822611849E-6</v>
      </c>
      <c r="AW58" s="208"/>
      <c r="AX58" s="46">
        <v>3.362221897485973E-11</v>
      </c>
      <c r="AY58" s="46">
        <v>4.2338786645888777E-10</v>
      </c>
      <c r="AZ58" s="46">
        <v>5.283090656015336E-9</v>
      </c>
      <c r="BA58" s="46">
        <v>6.5151153984672054E-8</v>
      </c>
      <c r="BB58" s="46">
        <v>7.8931747026723081E-7</v>
      </c>
      <c r="BC58" s="208"/>
      <c r="BD58" s="46">
        <v>2.2417051674894254E-11</v>
      </c>
      <c r="BE58" s="46">
        <v>2.4954979970771368E-10</v>
      </c>
      <c r="BF58" s="46">
        <v>2.7673968494555989E-9</v>
      </c>
      <c r="BG58" s="46">
        <v>3.0540234014554067E-8</v>
      </c>
      <c r="BH58" s="46">
        <v>3.3442848984165199E-7</v>
      </c>
      <c r="BI58" s="208"/>
      <c r="BJ58" s="46">
        <v>1.5942546315466159E-11</v>
      </c>
      <c r="BK58" s="46">
        <v>1.5360083165622801E-10</v>
      </c>
      <c r="BL58" s="46">
        <v>1.4766307499177608E-9</v>
      </c>
      <c r="BM58" s="46">
        <v>1.4162171578236135E-8</v>
      </c>
      <c r="BN58" s="46">
        <v>1.3536149655297666E-7</v>
      </c>
      <c r="BO58" s="208"/>
      <c r="BP58" s="46">
        <v>1.1936406438861795E-11</v>
      </c>
      <c r="BQ58" s="46">
        <v>8.8607333505606973E-11</v>
      </c>
      <c r="BR58" s="46">
        <v>6.5775739048330474E-10</v>
      </c>
      <c r="BS58" s="46">
        <v>4.8827198338840573E-9</v>
      </c>
      <c r="BT58" s="46">
        <v>3.6245815434604456E-8</v>
      </c>
      <c r="BU58" s="208"/>
      <c r="BV58" s="192"/>
      <c r="BW58" s="192"/>
      <c r="BX58" s="192"/>
      <c r="BY58" s="192"/>
      <c r="BZ58" s="192"/>
      <c r="CA58" s="208"/>
      <c r="CB58" s="192"/>
      <c r="CC58" s="192"/>
      <c r="CD58" s="192"/>
      <c r="CE58" s="192"/>
      <c r="CF58" s="192"/>
      <c r="CG58" s="208"/>
      <c r="CH58" s="192"/>
      <c r="CI58" s="192"/>
      <c r="CJ58" s="192"/>
      <c r="CK58" s="192"/>
      <c r="CL58" s="192"/>
      <c r="CM58" s="208"/>
      <c r="CN58" s="192"/>
      <c r="CO58" s="192"/>
      <c r="CP58" s="192"/>
      <c r="CQ58" s="192"/>
      <c r="CR58" s="192"/>
      <c r="CS58" s="208"/>
      <c r="CT58" s="192"/>
      <c r="CU58" s="192"/>
      <c r="CV58" s="192"/>
      <c r="CW58" s="192"/>
      <c r="CX58" s="192"/>
      <c r="CY58" s="208"/>
      <c r="CZ58" s="192"/>
      <c r="DA58" s="192"/>
      <c r="DB58" s="192"/>
      <c r="DC58" s="192"/>
      <c r="DD58" s="192"/>
      <c r="DE58" s="208"/>
      <c r="DF58" s="46">
        <v>8.6728827493094424E-12</v>
      </c>
      <c r="DG58" s="424">
        <v>1.9929209357057153E-11</v>
      </c>
      <c r="DH58" s="424">
        <v>4.5571782663359333E-11</v>
      </c>
      <c r="DI58" s="424">
        <v>1.0386567915271259E-10</v>
      </c>
      <c r="DJ58" s="46">
        <v>2.3618466944965081E-10</v>
      </c>
      <c r="DK58" s="208"/>
      <c r="DL58" s="192">
        <v>5.4210357093014384E-12</v>
      </c>
      <c r="DM58" s="192">
        <v>5.0422454189911573E-12</v>
      </c>
      <c r="DN58" s="192">
        <v>4.6652753462268179E-12</v>
      </c>
      <c r="DO58" s="192">
        <v>4.303115704708095E-12</v>
      </c>
      <c r="DP58" s="192">
        <v>3.9614605244123648E-12</v>
      </c>
      <c r="DQ58" s="208"/>
      <c r="DR58" s="192">
        <v>3.9491094928755124E-12</v>
      </c>
      <c r="DS58" s="192">
        <v>3.1052637977241501E-12</v>
      </c>
      <c r="DT58" s="192">
        <v>2.4314016233604994E-12</v>
      </c>
      <c r="DU58" s="192">
        <v>1.8991727649464035E-12</v>
      </c>
      <c r="DV58" s="192">
        <v>1.4812819711237713E-12</v>
      </c>
      <c r="DW58" s="208"/>
      <c r="DX58" s="192">
        <v>3.4265076929482546E-12</v>
      </c>
      <c r="DY58" s="192">
        <v>2.0174532923435641E-12</v>
      </c>
      <c r="DZ58" s="192">
        <v>1.1828491004351736E-12</v>
      </c>
      <c r="EA58" s="192">
        <v>6.9192824389820988E-13</v>
      </c>
      <c r="EB58" s="192">
        <v>4.0421430792091702E-13</v>
      </c>
      <c r="EC58" s="208"/>
      <c r="ED58" s="192">
        <v>3.2213233857959225E-12</v>
      </c>
      <c r="EE58" s="192">
        <v>1.6272879201834665E-12</v>
      </c>
      <c r="EF58" s="192">
        <v>8.1859897718890224E-13</v>
      </c>
      <c r="EG58" s="192">
        <v>4.1087419324191612E-13</v>
      </c>
      <c r="EH58" s="192">
        <v>2.0596301978907536E-13</v>
      </c>
      <c r="EI58" s="208"/>
      <c r="EJ58" s="192"/>
      <c r="EK58" s="192"/>
      <c r="EL58" s="192"/>
      <c r="EM58" s="192"/>
      <c r="EN58" s="192"/>
      <c r="EO58" s="208"/>
      <c r="EP58" s="192"/>
      <c r="EQ58" s="192"/>
      <c r="ER58" s="192"/>
      <c r="ES58" s="192"/>
      <c r="ET58" s="192"/>
      <c r="EU58" s="208"/>
      <c r="EV58" s="192"/>
      <c r="EW58" s="192"/>
      <c r="EX58" s="192"/>
      <c r="EY58" s="192"/>
      <c r="EZ58" s="192"/>
      <c r="FA58" s="208"/>
      <c r="FB58" s="192"/>
      <c r="FC58" s="192"/>
      <c r="FD58" s="192"/>
      <c r="FE58" s="192"/>
      <c r="FF58" s="192"/>
      <c r="FG58" s="208"/>
      <c r="FH58" s="192"/>
      <c r="FI58" s="192"/>
      <c r="FJ58" s="192"/>
      <c r="FK58" s="192"/>
      <c r="FL58" s="192"/>
      <c r="FM58" s="208"/>
      <c r="FN58" s="192"/>
      <c r="FO58" s="192"/>
      <c r="FP58" s="192"/>
      <c r="FQ58" s="192"/>
      <c r="FR58" s="192"/>
      <c r="FS58" s="208"/>
      <c r="FT58" s="192"/>
      <c r="FU58" s="192"/>
      <c r="FV58" s="192"/>
      <c r="FW58" s="192"/>
      <c r="FX58" s="192"/>
      <c r="FY58" s="208"/>
    </row>
    <row r="59" spans="1:181" ht="12.75" customHeight="1" x14ac:dyDescent="0.2">
      <c r="A59" s="58" t="s">
        <v>64</v>
      </c>
      <c r="B59" s="15">
        <f>'Interpolation FR-metal CR'!B60+'Interpolation FR-metal CR'!C60*($E$2^1)+'Interpolation FR-metal CR'!D60*($E$2^2)+'Interpolation FR-metal CR'!E60*($E$2^3)+'Interpolation FR-metal CR'!F60*($E$2^4)</f>
        <v>4.99298037087186E-12</v>
      </c>
      <c r="C59" s="243">
        <f t="shared" si="0"/>
        <v>2.6689598902978582E-11</v>
      </c>
      <c r="D59" s="243">
        <f t="shared" si="1"/>
        <v>1.4266723213203655E-10</v>
      </c>
      <c r="E59" s="243">
        <f t="shared" si="2"/>
        <v>7.6261689799859881E-10</v>
      </c>
      <c r="F59" s="15">
        <f>'Interpolation FR-metal CR'!L60+'Interpolation FR-metal CR'!M60*($E$2^1)+'Interpolation FR-metal CR'!N60*($E$2^2)+'Interpolation FR-metal CR'!O60*($E$2^3)+'Interpolation FR-metal CR'!P60*($E$2^4)</f>
        <v>4.0765109438357908E-9</v>
      </c>
      <c r="G59" s="208"/>
      <c r="H59" s="15">
        <f>'Interpolation FR-oxide CR'!B60+'Interpolation FR-oxide CR'!C60*$K$2+'Interpolation FR-oxide CR'!D60*$K$2^2+'Interpolation FR-oxide CR'!E60*$K$2^3+'Interpolation FR-oxide CR'!F60*$K$2^4</f>
        <v>8.3552209548410016E-12</v>
      </c>
      <c r="I59" s="243">
        <f>10^(0.25*(LOG(L59)-LOG(H59))+LOG(H59))</f>
        <v>5.4996612943013298E-11</v>
      </c>
      <c r="J59" s="243">
        <f>10^(LOG(H59)+0.5*(LOG(L59)-LOG(H59)))</f>
        <v>3.6200448217364804E-10</v>
      </c>
      <c r="K59" s="243">
        <f>10^(LOG(H59)+0.75*(LOG(L59)-LOG(H59)))</f>
        <v>2.382823924986078E-9</v>
      </c>
      <c r="L59" s="15">
        <f>'Interpolation FR-oxide CR'!L60+'Interpolation FR-oxide CR'!M60*$K$2+'Interpolation FR-oxide CR'!N60*$K$2^2+'Interpolation FR-oxide CR'!O60*$K$2^3+'Interpolation FR-oxide CR'!P60*$K$2^4</f>
        <v>1.568447391422761E-8</v>
      </c>
      <c r="M59" s="208"/>
      <c r="N59" s="15">
        <v>1.2414069789108305E-11</v>
      </c>
      <c r="O59" s="15">
        <v>1.0392159534387311E-10</v>
      </c>
      <c r="P59" s="15">
        <v>8.0984231153852308E-10</v>
      </c>
      <c r="Q59" s="15">
        <v>5.9784644158010553E-9</v>
      </c>
      <c r="R59" s="15">
        <v>4.2080951388357545E-8</v>
      </c>
      <c r="S59" s="208"/>
      <c r="T59" s="15">
        <v>7.3030749218344867E-12</v>
      </c>
      <c r="U59" s="15">
        <v>5.0451871262757882E-11</v>
      </c>
      <c r="V59" s="15">
        <v>3.456584665319658E-10</v>
      </c>
      <c r="W59" s="15">
        <v>2.3431174828234752E-9</v>
      </c>
      <c r="X59" s="15">
        <v>1.5636166860653871E-8</v>
      </c>
      <c r="Y59" s="208"/>
      <c r="Z59" s="15">
        <v>4.722304693784695E-12</v>
      </c>
      <c r="AA59" s="15">
        <v>2.5655177754234882E-11</v>
      </c>
      <c r="AB59" s="15">
        <v>1.3896991451051331E-10</v>
      </c>
      <c r="AC59" s="15">
        <v>7.5005464291688213E-10</v>
      </c>
      <c r="AD59" s="15">
        <v>4.0257199892915407E-9</v>
      </c>
      <c r="AE59" s="208"/>
      <c r="AF59" s="15">
        <v>3.2923846678391702E-12</v>
      </c>
      <c r="AG59" s="15">
        <v>1.3933876585556818E-11</v>
      </c>
      <c r="AH59" s="15">
        <v>5.8867676735649887E-11</v>
      </c>
      <c r="AI59" s="15">
        <v>2.4827680452465071E-10</v>
      </c>
      <c r="AJ59" s="15">
        <v>1.0447201227018424E-9</v>
      </c>
      <c r="AK59" s="208"/>
      <c r="AL59" s="15">
        <v>2.4397876608307147E-12</v>
      </c>
      <c r="AM59" s="15">
        <v>6.8579419953851146E-12</v>
      </c>
      <c r="AN59" s="15">
        <v>1.9199593430830708E-11</v>
      </c>
      <c r="AO59" s="15">
        <v>5.3594005933601778E-11</v>
      </c>
      <c r="AP59" s="15">
        <v>1.4924693150897146E-10</v>
      </c>
      <c r="AQ59" s="208"/>
      <c r="AR59" s="15">
        <v>1.264702016207544E-11</v>
      </c>
      <c r="AS59" s="15">
        <v>1.4336106969426034E-10</v>
      </c>
      <c r="AT59" s="15">
        <v>1.4520659304995972E-9</v>
      </c>
      <c r="AU59" s="15">
        <v>1.3844895817315955E-8</v>
      </c>
      <c r="AV59" s="15">
        <v>1.2632746350213612E-7</v>
      </c>
      <c r="AW59" s="208"/>
      <c r="AX59" s="15">
        <v>7.9671323727508369E-12</v>
      </c>
      <c r="AY59" s="15">
        <v>7.1072830365278769E-11</v>
      </c>
      <c r="AZ59" s="15">
        <v>6.2826491669099378E-10</v>
      </c>
      <c r="BA59" s="15">
        <v>5.4886609067828064E-9</v>
      </c>
      <c r="BB59" s="15">
        <v>4.7107010706521242E-8</v>
      </c>
      <c r="BC59" s="208"/>
      <c r="BD59" s="15">
        <v>5.3127232308841919E-12</v>
      </c>
      <c r="BE59" s="15">
        <v>4.0881641831510744E-11</v>
      </c>
      <c r="BF59" s="15">
        <v>3.1338265107370233E-10</v>
      </c>
      <c r="BG59" s="15">
        <v>2.3906074749141501E-9</v>
      </c>
      <c r="BH59" s="15">
        <v>1.8095541552616181E-8</v>
      </c>
      <c r="BI59" s="208"/>
      <c r="BJ59" s="15">
        <v>3.7783664751164388E-12</v>
      </c>
      <c r="BK59" s="15">
        <v>2.4662397750500423E-11</v>
      </c>
      <c r="BL59" s="15">
        <v>1.6062346020278321E-10</v>
      </c>
      <c r="BM59" s="15">
        <v>1.043667740399118E-9</v>
      </c>
      <c r="BN59" s="15">
        <v>6.7580732393118308E-9</v>
      </c>
      <c r="BO59" s="208"/>
      <c r="BP59" s="15">
        <v>2.829333373736072E-12</v>
      </c>
      <c r="BQ59" s="15">
        <v>1.4062094020361062E-11</v>
      </c>
      <c r="BR59" s="15">
        <v>6.989013386441608E-11</v>
      </c>
      <c r="BS59" s="15">
        <v>3.4736155259048794E-10</v>
      </c>
      <c r="BT59" s="15">
        <v>1.7264246260015666E-9</v>
      </c>
      <c r="BU59" s="208"/>
      <c r="BV59" s="64"/>
      <c r="BW59" s="64"/>
      <c r="BX59" s="64"/>
      <c r="BY59" s="64"/>
      <c r="BZ59" s="64"/>
      <c r="CA59" s="208"/>
      <c r="CB59" s="64"/>
      <c r="CC59" s="64"/>
      <c r="CD59" s="64"/>
      <c r="CE59" s="64"/>
      <c r="CF59" s="64"/>
      <c r="CG59" s="208"/>
      <c r="CH59" s="64"/>
      <c r="CI59" s="64"/>
      <c r="CJ59" s="64"/>
      <c r="CK59" s="64"/>
      <c r="CL59" s="64"/>
      <c r="CM59" s="208"/>
      <c r="CN59" s="64"/>
      <c r="CO59" s="64"/>
      <c r="CP59" s="64"/>
      <c r="CQ59" s="64"/>
      <c r="CR59" s="64"/>
      <c r="CS59" s="208"/>
      <c r="CT59" s="64"/>
      <c r="CU59" s="64"/>
      <c r="CV59" s="64"/>
      <c r="CW59" s="64"/>
      <c r="CX59" s="64"/>
      <c r="CY59" s="208"/>
      <c r="CZ59" s="64"/>
      <c r="DA59" s="64"/>
      <c r="DB59" s="64"/>
      <c r="DC59" s="64"/>
      <c r="DD59" s="64"/>
      <c r="DE59" s="208"/>
      <c r="DF59" s="24">
        <v>2.0561886163822304E-12</v>
      </c>
      <c r="DG59" s="243">
        <v>2.9376176043168011E-12</v>
      </c>
      <c r="DH59" s="243">
        <v>4.1764465482392145E-12</v>
      </c>
      <c r="DI59" s="243">
        <v>5.9181871206120405E-12</v>
      </c>
      <c r="DJ59" s="24">
        <v>8.3670824607480894E-12</v>
      </c>
      <c r="DK59" s="208"/>
      <c r="DL59" s="64">
        <v>1.2847587535671673E-12</v>
      </c>
      <c r="DM59" s="64">
        <v>7.2092415654553168E-13</v>
      </c>
      <c r="DN59" s="64">
        <v>4.024103660461192E-13</v>
      </c>
      <c r="DO59" s="64">
        <v>2.2392427816670882E-13</v>
      </c>
      <c r="DP59" s="64">
        <v>1.2436545762968996E-13</v>
      </c>
      <c r="DQ59" s="208"/>
      <c r="DR59" s="64">
        <v>9.3575811732332101E-13</v>
      </c>
      <c r="DS59" s="64">
        <v>4.4173993686055587E-13</v>
      </c>
      <c r="DT59" s="64">
        <v>2.0764840690204455E-13</v>
      </c>
      <c r="DU59" s="64">
        <v>9.7373349968725738E-14</v>
      </c>
      <c r="DV59" s="64">
        <v>4.5594988592955279E-14</v>
      </c>
      <c r="DW59" s="208"/>
      <c r="DX59" s="64">
        <v>8.1231035701565754E-13</v>
      </c>
      <c r="DY59" s="64">
        <v>2.8352129144451639E-13</v>
      </c>
      <c r="DZ59" s="64">
        <v>9.8542469998040279E-14</v>
      </c>
      <c r="EA59" s="64">
        <v>3.4171738056408973E-14</v>
      </c>
      <c r="EB59" s="64">
        <v>1.1833946526328139E-14</v>
      </c>
      <c r="EC59" s="208"/>
      <c r="ED59" s="64">
        <v>7.6347664474281492E-13</v>
      </c>
      <c r="EE59" s="64">
        <v>2.2696336653013208E-13</v>
      </c>
      <c r="EF59" s="64">
        <v>6.7188120918431586E-14</v>
      </c>
      <c r="EG59" s="64">
        <v>1.9845410887806925E-14</v>
      </c>
      <c r="EH59" s="64">
        <v>5.8542385457747518E-15</v>
      </c>
      <c r="EI59" s="208"/>
      <c r="EJ59" s="64"/>
      <c r="EK59" s="64"/>
      <c r="EL59" s="64"/>
      <c r="EM59" s="64"/>
      <c r="EN59" s="64"/>
      <c r="EO59" s="208"/>
      <c r="EP59" s="64"/>
      <c r="EQ59" s="64"/>
      <c r="ER59" s="64"/>
      <c r="ES59" s="64"/>
      <c r="ET59" s="64"/>
      <c r="EU59" s="208"/>
      <c r="EV59" s="64"/>
      <c r="EW59" s="64"/>
      <c r="EX59" s="64"/>
      <c r="EY59" s="64"/>
      <c r="EZ59" s="64"/>
      <c r="FA59" s="208"/>
      <c r="FB59" s="64"/>
      <c r="FC59" s="64"/>
      <c r="FD59" s="64"/>
      <c r="FE59" s="64"/>
      <c r="FF59" s="64"/>
      <c r="FG59" s="208"/>
      <c r="FH59" s="64"/>
      <c r="FI59" s="64"/>
      <c r="FJ59" s="64"/>
      <c r="FK59" s="64"/>
      <c r="FL59" s="64"/>
      <c r="FM59" s="208"/>
      <c r="FN59" s="64"/>
      <c r="FO59" s="64"/>
      <c r="FP59" s="64"/>
      <c r="FQ59" s="64"/>
      <c r="FR59" s="64"/>
      <c r="FS59" s="208"/>
      <c r="FT59" s="64"/>
      <c r="FU59" s="64"/>
      <c r="FV59" s="64"/>
      <c r="FW59" s="64"/>
      <c r="FX59" s="64"/>
      <c r="FY59" s="208"/>
    </row>
    <row r="60" spans="1:181" ht="12.75" customHeight="1" x14ac:dyDescent="0.2">
      <c r="A60" s="66" t="s">
        <v>42</v>
      </c>
      <c r="B60" s="237">
        <f>'Interpolation FR-metal CR'!B61+'Interpolation FR-metal CR'!C61*($E$2^1)+'Interpolation FR-metal CR'!D61*($E$2^2)+'Interpolation FR-metal CR'!E61*($E$2^3)+'Interpolation FR-metal CR'!F61*($E$2^4)</f>
        <v>0</v>
      </c>
      <c r="C60" s="298">
        <f>0.25*(F60-B60)+B60</f>
        <v>0</v>
      </c>
      <c r="D60" s="298">
        <f>B60+0.5*(F60-B60)</f>
        <v>0</v>
      </c>
      <c r="E60" s="298">
        <f>B60+0.75*(F60-B60)</f>
        <v>0</v>
      </c>
      <c r="F60" s="237">
        <f>'Interpolation FR-metal CR'!L61+'Interpolation FR-metal CR'!M61*($E$2^1)+'Interpolation FR-metal CR'!N61*($E$2^2)+'Interpolation FR-metal CR'!O61*($E$2^3)+'Interpolation FR-metal CR'!P61*($E$2^4)</f>
        <v>0</v>
      </c>
      <c r="G60" s="208"/>
      <c r="H60" s="237">
        <f>'Interpolation FR-oxide CR'!B61+'Interpolation FR-oxide CR'!C61*$K$2+'Interpolation FR-oxide CR'!D61*$K$2^2+'Interpolation FR-oxide CR'!E61*$K$2^3+'Interpolation FR-oxide CR'!F61*$K$2^4</f>
        <v>0</v>
      </c>
      <c r="I60" s="298">
        <f>0.25*(L60-H60)+H60</f>
        <v>0</v>
      </c>
      <c r="J60" s="298">
        <f>H60+0.5*(L60-H60)</f>
        <v>0</v>
      </c>
      <c r="K60" s="298">
        <f>H60+0.75*(L60-H60)</f>
        <v>0</v>
      </c>
      <c r="L60" s="237">
        <f>'Interpolation FR-oxide CR'!L61+'Interpolation FR-oxide CR'!M61*$K$2+'Interpolation FR-oxide CR'!N61*$K$2^2+'Interpolation FR-oxide CR'!O61*$K$2^3+'Interpolation FR-oxide CR'!P61*$K$2^4</f>
        <v>0</v>
      </c>
      <c r="M60" s="208"/>
      <c r="N60" s="49"/>
      <c r="O60" s="49"/>
      <c r="P60" s="49"/>
      <c r="Q60" s="49"/>
      <c r="R60" s="49"/>
      <c r="S60" s="208"/>
      <c r="T60" s="49"/>
      <c r="U60" s="49"/>
      <c r="V60" s="49"/>
      <c r="W60" s="49"/>
      <c r="X60" s="49"/>
      <c r="Y60" s="208"/>
      <c r="Z60" s="49"/>
      <c r="AA60" s="49"/>
      <c r="AB60" s="49"/>
      <c r="AC60" s="49"/>
      <c r="AD60" s="49"/>
      <c r="AE60" s="208"/>
      <c r="AF60" s="49"/>
      <c r="AG60" s="49"/>
      <c r="AH60" s="49"/>
      <c r="AI60" s="49"/>
      <c r="AJ60" s="49"/>
      <c r="AK60" s="208"/>
      <c r="AL60" s="49"/>
      <c r="AM60" s="49"/>
      <c r="AN60" s="49"/>
      <c r="AO60" s="49"/>
      <c r="AP60" s="49"/>
      <c r="AQ60" s="208"/>
      <c r="AR60" s="49"/>
      <c r="AS60" s="49"/>
      <c r="AT60" s="49"/>
      <c r="AU60" s="49"/>
      <c r="AV60" s="49"/>
      <c r="AW60" s="208"/>
      <c r="AX60" s="49"/>
      <c r="AY60" s="49"/>
      <c r="AZ60" s="49"/>
      <c r="BA60" s="49"/>
      <c r="BB60" s="49"/>
      <c r="BC60" s="208"/>
      <c r="BD60" s="49"/>
      <c r="BE60" s="49"/>
      <c r="BF60" s="49"/>
      <c r="BG60" s="49"/>
      <c r="BH60" s="49"/>
      <c r="BI60" s="208"/>
      <c r="BJ60" s="49"/>
      <c r="BK60" s="49"/>
      <c r="BL60" s="49"/>
      <c r="BM60" s="49"/>
      <c r="BN60" s="49"/>
      <c r="BO60" s="208"/>
      <c r="BP60" s="49"/>
      <c r="BQ60" s="49"/>
      <c r="BR60" s="49"/>
      <c r="BS60" s="49"/>
      <c r="BT60" s="49"/>
      <c r="BU60" s="208"/>
      <c r="BV60" s="64"/>
      <c r="BW60" s="64"/>
      <c r="BX60" s="64"/>
      <c r="BY60" s="64"/>
      <c r="BZ60" s="64"/>
      <c r="CA60" s="208"/>
      <c r="CB60" s="64"/>
      <c r="CC60" s="64"/>
      <c r="CD60" s="64"/>
      <c r="CE60" s="64"/>
      <c r="CF60" s="64"/>
      <c r="CG60" s="208"/>
      <c r="CH60" s="64"/>
      <c r="CI60" s="64"/>
      <c r="CJ60" s="64"/>
      <c r="CK60" s="64"/>
      <c r="CL60" s="64"/>
      <c r="CM60" s="208"/>
      <c r="CN60" s="64"/>
      <c r="CO60" s="64"/>
      <c r="CP60" s="64"/>
      <c r="CQ60" s="64"/>
      <c r="CR60" s="64"/>
      <c r="CS60" s="208"/>
      <c r="CT60" s="64"/>
      <c r="CU60" s="64"/>
      <c r="CV60" s="64"/>
      <c r="CW60" s="64"/>
      <c r="CX60" s="64"/>
      <c r="CY60" s="208"/>
      <c r="CZ60" s="64"/>
      <c r="DA60" s="64"/>
      <c r="DB60" s="64"/>
      <c r="DC60" s="64"/>
      <c r="DD60" s="64"/>
      <c r="DE60" s="208"/>
      <c r="DF60" s="49">
        <v>0</v>
      </c>
      <c r="DG60" s="49">
        <v>0</v>
      </c>
      <c r="DH60" s="49">
        <v>0</v>
      </c>
      <c r="DI60" s="49">
        <v>0</v>
      </c>
      <c r="DJ60" s="49">
        <v>0</v>
      </c>
      <c r="DK60" s="208"/>
      <c r="DL60" s="64">
        <v>0</v>
      </c>
      <c r="DM60" s="64">
        <v>0</v>
      </c>
      <c r="DN60" s="64">
        <v>0</v>
      </c>
      <c r="DO60" s="64">
        <v>0</v>
      </c>
      <c r="DP60" s="64">
        <v>0</v>
      </c>
      <c r="DQ60" s="208"/>
      <c r="DR60" s="64">
        <v>0</v>
      </c>
      <c r="DS60" s="64">
        <v>0</v>
      </c>
      <c r="DT60" s="64">
        <v>0</v>
      </c>
      <c r="DU60" s="64">
        <v>0</v>
      </c>
      <c r="DV60" s="64">
        <v>0</v>
      </c>
      <c r="DW60" s="208"/>
      <c r="DX60" s="64">
        <v>0</v>
      </c>
      <c r="DY60" s="64">
        <v>0</v>
      </c>
      <c r="DZ60" s="64">
        <v>0</v>
      </c>
      <c r="EA60" s="64">
        <v>0</v>
      </c>
      <c r="EB60" s="64">
        <v>0</v>
      </c>
      <c r="EC60" s="208"/>
      <c r="ED60" s="64">
        <v>0</v>
      </c>
      <c r="EE60" s="64">
        <v>0</v>
      </c>
      <c r="EF60" s="64">
        <v>0</v>
      </c>
      <c r="EG60" s="64">
        <v>0</v>
      </c>
      <c r="EH60" s="64">
        <v>0</v>
      </c>
      <c r="EI60" s="208"/>
      <c r="EJ60" s="64"/>
      <c r="EK60" s="64"/>
      <c r="EL60" s="64"/>
      <c r="EM60" s="64"/>
      <c r="EN60" s="64"/>
      <c r="EO60" s="208"/>
      <c r="EP60" s="64"/>
      <c r="EQ60" s="64"/>
      <c r="ER60" s="64"/>
      <c r="ES60" s="64"/>
      <c r="ET60" s="64"/>
      <c r="EU60" s="208"/>
      <c r="EV60" s="64"/>
      <c r="EW60" s="64"/>
      <c r="EX60" s="64"/>
      <c r="EY60" s="64"/>
      <c r="EZ60" s="64"/>
      <c r="FA60" s="208"/>
      <c r="FB60" s="64"/>
      <c r="FC60" s="64"/>
      <c r="FD60" s="64"/>
      <c r="FE60" s="64"/>
      <c r="FF60" s="64"/>
      <c r="FG60" s="208"/>
      <c r="FH60" s="64"/>
      <c r="FI60" s="64"/>
      <c r="FJ60" s="64"/>
      <c r="FK60" s="64"/>
      <c r="FL60" s="64"/>
      <c r="FM60" s="208"/>
      <c r="FN60" s="64"/>
      <c r="FO60" s="64"/>
      <c r="FP60" s="64"/>
      <c r="FQ60" s="64"/>
      <c r="FR60" s="64"/>
      <c r="FS60" s="208"/>
      <c r="FT60" s="64"/>
      <c r="FU60" s="64"/>
      <c r="FV60" s="64"/>
      <c r="FW60" s="64"/>
      <c r="FX60" s="64"/>
      <c r="FY60" s="208"/>
    </row>
    <row r="61" spans="1:181" ht="12.75" customHeight="1" x14ac:dyDescent="0.2">
      <c r="A61" s="66" t="s">
        <v>33</v>
      </c>
      <c r="B61" s="237">
        <f>'Interpolation FR-metal CR'!B62+'Interpolation FR-metal CR'!C62*($E$2^1)+'Interpolation FR-metal CR'!D62*($E$2^2)+'Interpolation FR-metal CR'!E62*($E$2^3)+'Interpolation FR-metal CR'!F62*($E$2^4)</f>
        <v>0</v>
      </c>
      <c r="C61" s="298">
        <f t="shared" ref="C61:C97" si="9">0.25*(F61-B61)+B61</f>
        <v>0</v>
      </c>
      <c r="D61" s="298">
        <f t="shared" ref="D61:D97" si="10">B61+0.5*(F61-B61)</f>
        <v>0</v>
      </c>
      <c r="E61" s="298">
        <f t="shared" ref="E61:E97" si="11">B61+0.75*(F61-B61)</f>
        <v>0</v>
      </c>
      <c r="F61" s="237">
        <f>'Interpolation FR-metal CR'!L62+'Interpolation FR-metal CR'!M62*($E$2^1)+'Interpolation FR-metal CR'!N62*($E$2^2)+'Interpolation FR-metal CR'!O62*($E$2^3)+'Interpolation FR-metal CR'!P62*($E$2^4)</f>
        <v>0</v>
      </c>
      <c r="G61" s="208"/>
      <c r="H61" s="237">
        <f>'Interpolation FR-oxide CR'!B62+'Interpolation FR-oxide CR'!C62*$K$2+'Interpolation FR-oxide CR'!D62*$K$2^2+'Interpolation FR-oxide CR'!E62*$K$2^3+'Interpolation FR-oxide CR'!F62*$K$2^4</f>
        <v>0</v>
      </c>
      <c r="I61" s="298">
        <f t="shared" ref="I61:I97" si="12">0.25*(L61-H61)+H61</f>
        <v>0</v>
      </c>
      <c r="J61" s="298">
        <f t="shared" ref="J61:J97" si="13">H61+0.5*(L61-H61)</f>
        <v>0</v>
      </c>
      <c r="K61" s="298">
        <f t="shared" ref="K61:K97" si="14">H61+0.75*(L61-H61)</f>
        <v>0</v>
      </c>
      <c r="L61" s="237">
        <f>'Interpolation FR-oxide CR'!L62+'Interpolation FR-oxide CR'!M62*$K$2+'Interpolation FR-oxide CR'!N62*$K$2^2+'Interpolation FR-oxide CR'!O62*$K$2^3+'Interpolation FR-oxide CR'!P62*$K$2^4</f>
        <v>0</v>
      </c>
      <c r="M61" s="208"/>
      <c r="N61" s="49"/>
      <c r="O61" s="49"/>
      <c r="P61" s="49"/>
      <c r="Q61" s="49"/>
      <c r="R61" s="49"/>
      <c r="S61" s="208"/>
      <c r="T61" s="49"/>
      <c r="U61" s="49"/>
      <c r="V61" s="49"/>
      <c r="W61" s="49"/>
      <c r="X61" s="49"/>
      <c r="Y61" s="208"/>
      <c r="Z61" s="49"/>
      <c r="AA61" s="49"/>
      <c r="AB61" s="49"/>
      <c r="AC61" s="49"/>
      <c r="AD61" s="49"/>
      <c r="AE61" s="208"/>
      <c r="AF61" s="49"/>
      <c r="AG61" s="49"/>
      <c r="AH61" s="49"/>
      <c r="AI61" s="49"/>
      <c r="AJ61" s="49"/>
      <c r="AK61" s="208"/>
      <c r="AL61" s="49"/>
      <c r="AM61" s="49"/>
      <c r="AN61" s="49"/>
      <c r="AO61" s="49"/>
      <c r="AP61" s="49"/>
      <c r="AQ61" s="208"/>
      <c r="AR61" s="49"/>
      <c r="AS61" s="49"/>
      <c r="AT61" s="49"/>
      <c r="AU61" s="49"/>
      <c r="AV61" s="49"/>
      <c r="AW61" s="208"/>
      <c r="AX61" s="49"/>
      <c r="AY61" s="49"/>
      <c r="AZ61" s="49"/>
      <c r="BA61" s="49"/>
      <c r="BB61" s="49"/>
      <c r="BC61" s="208"/>
      <c r="BD61" s="49"/>
      <c r="BE61" s="49"/>
      <c r="BF61" s="49"/>
      <c r="BG61" s="49"/>
      <c r="BH61" s="49"/>
      <c r="BI61" s="208"/>
      <c r="BJ61" s="49"/>
      <c r="BK61" s="49"/>
      <c r="BL61" s="49"/>
      <c r="BM61" s="49"/>
      <c r="BN61" s="49"/>
      <c r="BO61" s="208"/>
      <c r="BP61" s="49"/>
      <c r="BQ61" s="49"/>
      <c r="BR61" s="49"/>
      <c r="BS61" s="49"/>
      <c r="BT61" s="49"/>
      <c r="BU61" s="208"/>
      <c r="BV61" s="64"/>
      <c r="BW61" s="64"/>
      <c r="BX61" s="64"/>
      <c r="BY61" s="64"/>
      <c r="BZ61" s="64"/>
      <c r="CA61" s="208"/>
      <c r="CB61" s="64"/>
      <c r="CC61" s="64"/>
      <c r="CD61" s="64"/>
      <c r="CE61" s="64"/>
      <c r="CF61" s="64"/>
      <c r="CG61" s="208"/>
      <c r="CH61" s="64"/>
      <c r="CI61" s="64"/>
      <c r="CJ61" s="64"/>
      <c r="CK61" s="64"/>
      <c r="CL61" s="64"/>
      <c r="CM61" s="208"/>
      <c r="CN61" s="64"/>
      <c r="CO61" s="64"/>
      <c r="CP61" s="64"/>
      <c r="CQ61" s="64"/>
      <c r="CR61" s="64"/>
      <c r="CS61" s="208"/>
      <c r="CT61" s="64"/>
      <c r="CU61" s="64"/>
      <c r="CV61" s="64"/>
      <c r="CW61" s="64"/>
      <c r="CX61" s="64"/>
      <c r="CY61" s="208"/>
      <c r="CZ61" s="64"/>
      <c r="DA61" s="64"/>
      <c r="DB61" s="64"/>
      <c r="DC61" s="64"/>
      <c r="DD61" s="64"/>
      <c r="DE61" s="208"/>
      <c r="DF61" s="49">
        <v>0</v>
      </c>
      <c r="DG61" s="49">
        <v>0</v>
      </c>
      <c r="DH61" s="49">
        <v>0</v>
      </c>
      <c r="DI61" s="49">
        <v>0</v>
      </c>
      <c r="DJ61" s="49">
        <v>0</v>
      </c>
      <c r="DK61" s="208"/>
      <c r="DL61" s="64">
        <v>0</v>
      </c>
      <c r="DM61" s="64">
        <v>0</v>
      </c>
      <c r="DN61" s="64">
        <v>0</v>
      </c>
      <c r="DO61" s="64">
        <v>0</v>
      </c>
      <c r="DP61" s="64">
        <v>0</v>
      </c>
      <c r="DQ61" s="208"/>
      <c r="DR61" s="64">
        <v>0</v>
      </c>
      <c r="DS61" s="64">
        <v>0</v>
      </c>
      <c r="DT61" s="64">
        <v>0</v>
      </c>
      <c r="DU61" s="64">
        <v>0</v>
      </c>
      <c r="DV61" s="64">
        <v>0</v>
      </c>
      <c r="DW61" s="208"/>
      <c r="DX61" s="64">
        <v>0</v>
      </c>
      <c r="DY61" s="64">
        <v>0</v>
      </c>
      <c r="DZ61" s="64">
        <v>0</v>
      </c>
      <c r="EA61" s="64">
        <v>0</v>
      </c>
      <c r="EB61" s="64">
        <v>0</v>
      </c>
      <c r="EC61" s="208"/>
      <c r="ED61" s="64">
        <v>0</v>
      </c>
      <c r="EE61" s="64">
        <v>0</v>
      </c>
      <c r="EF61" s="64">
        <v>0</v>
      </c>
      <c r="EG61" s="64">
        <v>0</v>
      </c>
      <c r="EH61" s="64">
        <v>0</v>
      </c>
      <c r="EI61" s="208"/>
      <c r="EJ61" s="64"/>
      <c r="EK61" s="64"/>
      <c r="EL61" s="64"/>
      <c r="EM61" s="64"/>
      <c r="EN61" s="64"/>
      <c r="EO61" s="208"/>
      <c r="EP61" s="64"/>
      <c r="EQ61" s="64"/>
      <c r="ER61" s="64"/>
      <c r="ES61" s="64"/>
      <c r="ET61" s="64"/>
      <c r="EU61" s="208"/>
      <c r="EV61" s="64"/>
      <c r="EW61" s="64"/>
      <c r="EX61" s="64"/>
      <c r="EY61" s="64"/>
      <c r="EZ61" s="64"/>
      <c r="FA61" s="208"/>
      <c r="FB61" s="64"/>
      <c r="FC61" s="64"/>
      <c r="FD61" s="64"/>
      <c r="FE61" s="64"/>
      <c r="FF61" s="64"/>
      <c r="FG61" s="208"/>
      <c r="FH61" s="64"/>
      <c r="FI61" s="64"/>
      <c r="FJ61" s="64"/>
      <c r="FK61" s="64"/>
      <c r="FL61" s="64"/>
      <c r="FM61" s="208"/>
      <c r="FN61" s="64"/>
      <c r="FO61" s="64"/>
      <c r="FP61" s="64"/>
      <c r="FQ61" s="64"/>
      <c r="FR61" s="64"/>
      <c r="FS61" s="208"/>
      <c r="FT61" s="64"/>
      <c r="FU61" s="64"/>
      <c r="FV61" s="64"/>
      <c r="FW61" s="64"/>
      <c r="FX61" s="64"/>
      <c r="FY61" s="208"/>
    </row>
    <row r="62" spans="1:181" ht="12.75" customHeight="1" x14ac:dyDescent="0.2">
      <c r="A62" s="66" t="s">
        <v>85</v>
      </c>
      <c r="B62" s="237">
        <f>'Interpolation FR-metal CR'!B63+'Interpolation FR-metal CR'!C63*($E$2^1)+'Interpolation FR-metal CR'!D63*($E$2^2)+'Interpolation FR-metal CR'!E63*($E$2^3)+'Interpolation FR-metal CR'!F63*($E$2^4)</f>
        <v>0</v>
      </c>
      <c r="C62" s="298">
        <f t="shared" si="9"/>
        <v>0</v>
      </c>
      <c r="D62" s="298">
        <f t="shared" si="10"/>
        <v>0</v>
      </c>
      <c r="E62" s="298">
        <f t="shared" si="11"/>
        <v>0</v>
      </c>
      <c r="F62" s="237">
        <f>'Interpolation FR-metal CR'!L63+'Interpolation FR-metal CR'!M63*($E$2^1)+'Interpolation FR-metal CR'!N63*($E$2^2)+'Interpolation FR-metal CR'!O63*($E$2^3)+'Interpolation FR-metal CR'!P63*($E$2^4)</f>
        <v>0</v>
      </c>
      <c r="G62" s="208"/>
      <c r="H62" s="237">
        <f>'Interpolation FR-oxide CR'!B63+'Interpolation FR-oxide CR'!C63*$K$2+'Interpolation FR-oxide CR'!D63*$K$2^2+'Interpolation FR-oxide CR'!E63*$K$2^3+'Interpolation FR-oxide CR'!F63*$K$2^4</f>
        <v>0</v>
      </c>
      <c r="I62" s="298">
        <f t="shared" si="12"/>
        <v>0</v>
      </c>
      <c r="J62" s="298">
        <f t="shared" si="13"/>
        <v>0</v>
      </c>
      <c r="K62" s="298">
        <f t="shared" si="14"/>
        <v>0</v>
      </c>
      <c r="L62" s="237">
        <f>'Interpolation FR-oxide CR'!L63+'Interpolation FR-oxide CR'!M63*$K$2+'Interpolation FR-oxide CR'!N63*$K$2^2+'Interpolation FR-oxide CR'!O63*$K$2^3+'Interpolation FR-oxide CR'!P63*$K$2^4</f>
        <v>0</v>
      </c>
      <c r="M62" s="208"/>
      <c r="N62" s="49"/>
      <c r="O62" s="49"/>
      <c r="P62" s="49"/>
      <c r="Q62" s="49"/>
      <c r="R62" s="49"/>
      <c r="S62" s="208"/>
      <c r="T62" s="49"/>
      <c r="U62" s="49"/>
      <c r="V62" s="49"/>
      <c r="W62" s="49"/>
      <c r="X62" s="49"/>
      <c r="Y62" s="208"/>
      <c r="Z62" s="49"/>
      <c r="AA62" s="49"/>
      <c r="AB62" s="49"/>
      <c r="AC62" s="49"/>
      <c r="AD62" s="49"/>
      <c r="AE62" s="208"/>
      <c r="AF62" s="49"/>
      <c r="AG62" s="49"/>
      <c r="AH62" s="49"/>
      <c r="AI62" s="49"/>
      <c r="AJ62" s="49"/>
      <c r="AK62" s="208"/>
      <c r="AL62" s="49"/>
      <c r="AM62" s="49"/>
      <c r="AN62" s="49"/>
      <c r="AO62" s="49"/>
      <c r="AP62" s="49"/>
      <c r="AQ62" s="208"/>
      <c r="AR62" s="49"/>
      <c r="AS62" s="49"/>
      <c r="AT62" s="49"/>
      <c r="AU62" s="49"/>
      <c r="AV62" s="49"/>
      <c r="AW62" s="208"/>
      <c r="AX62" s="49"/>
      <c r="AY62" s="49"/>
      <c r="AZ62" s="49"/>
      <c r="BA62" s="49"/>
      <c r="BB62" s="49"/>
      <c r="BC62" s="208"/>
      <c r="BD62" s="49"/>
      <c r="BE62" s="49"/>
      <c r="BF62" s="49"/>
      <c r="BG62" s="49"/>
      <c r="BH62" s="49"/>
      <c r="BI62" s="208"/>
      <c r="BJ62" s="49"/>
      <c r="BK62" s="49"/>
      <c r="BL62" s="49"/>
      <c r="BM62" s="49"/>
      <c r="BN62" s="49"/>
      <c r="BO62" s="208"/>
      <c r="BP62" s="49"/>
      <c r="BQ62" s="49"/>
      <c r="BR62" s="49"/>
      <c r="BS62" s="49"/>
      <c r="BT62" s="49"/>
      <c r="BU62" s="208"/>
      <c r="BV62" s="64"/>
      <c r="BW62" s="64"/>
      <c r="BX62" s="64"/>
      <c r="BY62" s="64"/>
      <c r="BZ62" s="64"/>
      <c r="CA62" s="208"/>
      <c r="CB62" s="64"/>
      <c r="CC62" s="64"/>
      <c r="CD62" s="64"/>
      <c r="CE62" s="64"/>
      <c r="CF62" s="64"/>
      <c r="CG62" s="208"/>
      <c r="CH62" s="64"/>
      <c r="CI62" s="64"/>
      <c r="CJ62" s="64"/>
      <c r="CK62" s="64"/>
      <c r="CL62" s="64"/>
      <c r="CM62" s="208"/>
      <c r="CN62" s="64"/>
      <c r="CO62" s="64"/>
      <c r="CP62" s="64"/>
      <c r="CQ62" s="64"/>
      <c r="CR62" s="64"/>
      <c r="CS62" s="208"/>
      <c r="CT62" s="64"/>
      <c r="CU62" s="64"/>
      <c r="CV62" s="64"/>
      <c r="CW62" s="64"/>
      <c r="CX62" s="64"/>
      <c r="CY62" s="208"/>
      <c r="CZ62" s="64"/>
      <c r="DA62" s="64"/>
      <c r="DB62" s="64"/>
      <c r="DC62" s="64"/>
      <c r="DD62" s="64"/>
      <c r="DE62" s="208"/>
      <c r="DF62" s="49">
        <v>0</v>
      </c>
      <c r="DG62" s="49">
        <v>0</v>
      </c>
      <c r="DH62" s="49">
        <v>0</v>
      </c>
      <c r="DI62" s="49">
        <v>0</v>
      </c>
      <c r="DJ62" s="49">
        <v>0</v>
      </c>
      <c r="DK62" s="208"/>
      <c r="DL62" s="64">
        <v>0</v>
      </c>
      <c r="DM62" s="64">
        <v>0</v>
      </c>
      <c r="DN62" s="64">
        <v>0</v>
      </c>
      <c r="DO62" s="64">
        <v>0</v>
      </c>
      <c r="DP62" s="64">
        <v>0</v>
      </c>
      <c r="DQ62" s="208"/>
      <c r="DR62" s="64">
        <v>0</v>
      </c>
      <c r="DS62" s="64">
        <v>0</v>
      </c>
      <c r="DT62" s="64">
        <v>0</v>
      </c>
      <c r="DU62" s="64">
        <v>0</v>
      </c>
      <c r="DV62" s="64">
        <v>0</v>
      </c>
      <c r="DW62" s="208"/>
      <c r="DX62" s="64">
        <v>0</v>
      </c>
      <c r="DY62" s="64">
        <v>0</v>
      </c>
      <c r="DZ62" s="64">
        <v>0</v>
      </c>
      <c r="EA62" s="64">
        <v>0</v>
      </c>
      <c r="EB62" s="64">
        <v>0</v>
      </c>
      <c r="EC62" s="208"/>
      <c r="ED62" s="64">
        <v>0</v>
      </c>
      <c r="EE62" s="64">
        <v>0</v>
      </c>
      <c r="EF62" s="64">
        <v>0</v>
      </c>
      <c r="EG62" s="64">
        <v>0</v>
      </c>
      <c r="EH62" s="64">
        <v>0</v>
      </c>
      <c r="EI62" s="208"/>
      <c r="EJ62" s="64"/>
      <c r="EK62" s="64"/>
      <c r="EL62" s="64"/>
      <c r="EM62" s="64"/>
      <c r="EN62" s="64"/>
      <c r="EO62" s="208"/>
      <c r="EP62" s="64"/>
      <c r="EQ62" s="64"/>
      <c r="ER62" s="64"/>
      <c r="ES62" s="64"/>
      <c r="ET62" s="64"/>
      <c r="EU62" s="208"/>
      <c r="EV62" s="64"/>
      <c r="EW62" s="64"/>
      <c r="EX62" s="64"/>
      <c r="EY62" s="64"/>
      <c r="EZ62" s="64"/>
      <c r="FA62" s="208"/>
      <c r="FB62" s="64"/>
      <c r="FC62" s="64"/>
      <c r="FD62" s="64"/>
      <c r="FE62" s="64"/>
      <c r="FF62" s="64"/>
      <c r="FG62" s="208"/>
      <c r="FH62" s="64"/>
      <c r="FI62" s="64"/>
      <c r="FJ62" s="64"/>
      <c r="FK62" s="64"/>
      <c r="FL62" s="64"/>
      <c r="FM62" s="208"/>
      <c r="FN62" s="64"/>
      <c r="FO62" s="64"/>
      <c r="FP62" s="64"/>
      <c r="FQ62" s="64"/>
      <c r="FR62" s="64"/>
      <c r="FS62" s="208"/>
      <c r="FT62" s="64"/>
      <c r="FU62" s="64"/>
      <c r="FV62" s="64"/>
      <c r="FW62" s="64"/>
      <c r="FX62" s="64"/>
      <c r="FY62" s="208"/>
    </row>
    <row r="63" spans="1:181" ht="12.75" customHeight="1" x14ac:dyDescent="0.2">
      <c r="A63" s="67" t="s">
        <v>44</v>
      </c>
      <c r="B63" s="237">
        <f>'Interpolation FR-metal CR'!B64+'Interpolation FR-metal CR'!C64*($E$2^1)+'Interpolation FR-metal CR'!D64*($E$2^2)+'Interpolation FR-metal CR'!E64*($E$2^3)+'Interpolation FR-metal CR'!F64*($E$2^4)</f>
        <v>0</v>
      </c>
      <c r="C63" s="298">
        <f t="shared" si="9"/>
        <v>0</v>
      </c>
      <c r="D63" s="298">
        <f t="shared" si="10"/>
        <v>0</v>
      </c>
      <c r="E63" s="298">
        <f t="shared" si="11"/>
        <v>0</v>
      </c>
      <c r="F63" s="237">
        <f>'Interpolation FR-metal CR'!L64+'Interpolation FR-metal CR'!M64*($E$2^1)+'Interpolation FR-metal CR'!N64*($E$2^2)+'Interpolation FR-metal CR'!O64*($E$2^3)+'Interpolation FR-metal CR'!P64*($E$2^4)</f>
        <v>0</v>
      </c>
      <c r="G63" s="208"/>
      <c r="H63" s="237">
        <f>'Interpolation FR-oxide CR'!B64+'Interpolation FR-oxide CR'!C64*$K$2+'Interpolation FR-oxide CR'!D64*$K$2^2+'Interpolation FR-oxide CR'!E64*$K$2^3+'Interpolation FR-oxide CR'!F64*$K$2^4</f>
        <v>0</v>
      </c>
      <c r="I63" s="298">
        <f t="shared" si="12"/>
        <v>0</v>
      </c>
      <c r="J63" s="298">
        <f t="shared" si="13"/>
        <v>0</v>
      </c>
      <c r="K63" s="298">
        <f t="shared" si="14"/>
        <v>0</v>
      </c>
      <c r="L63" s="237">
        <f>'Interpolation FR-oxide CR'!L64+'Interpolation FR-oxide CR'!M64*$K$2+'Interpolation FR-oxide CR'!N64*$K$2^2+'Interpolation FR-oxide CR'!O64*$K$2^3+'Interpolation FR-oxide CR'!P64*$K$2^4</f>
        <v>0</v>
      </c>
      <c r="M63" s="208"/>
      <c r="N63" s="49"/>
      <c r="O63" s="49"/>
      <c r="P63" s="49"/>
      <c r="Q63" s="49"/>
      <c r="R63" s="49"/>
      <c r="S63" s="208"/>
      <c r="T63" s="49"/>
      <c r="U63" s="49"/>
      <c r="V63" s="49"/>
      <c r="W63" s="49"/>
      <c r="X63" s="49"/>
      <c r="Y63" s="208"/>
      <c r="Z63" s="49"/>
      <c r="AA63" s="49"/>
      <c r="AB63" s="49"/>
      <c r="AC63" s="49"/>
      <c r="AD63" s="49"/>
      <c r="AE63" s="208"/>
      <c r="AF63" s="49"/>
      <c r="AG63" s="49"/>
      <c r="AH63" s="49"/>
      <c r="AI63" s="49"/>
      <c r="AJ63" s="49"/>
      <c r="AK63" s="208"/>
      <c r="AL63" s="49"/>
      <c r="AM63" s="49"/>
      <c r="AN63" s="49"/>
      <c r="AO63" s="49"/>
      <c r="AP63" s="49"/>
      <c r="AQ63" s="208"/>
      <c r="AR63" s="49"/>
      <c r="AS63" s="49"/>
      <c r="AT63" s="49"/>
      <c r="AU63" s="49"/>
      <c r="AV63" s="49"/>
      <c r="AW63" s="208"/>
      <c r="AX63" s="49"/>
      <c r="AY63" s="49"/>
      <c r="AZ63" s="49"/>
      <c r="BA63" s="49"/>
      <c r="BB63" s="49"/>
      <c r="BC63" s="208"/>
      <c r="BD63" s="49"/>
      <c r="BE63" s="49"/>
      <c r="BF63" s="49"/>
      <c r="BG63" s="49"/>
      <c r="BH63" s="49"/>
      <c r="BI63" s="208"/>
      <c r="BJ63" s="49"/>
      <c r="BK63" s="49"/>
      <c r="BL63" s="49"/>
      <c r="BM63" s="49"/>
      <c r="BN63" s="49"/>
      <c r="BO63" s="208"/>
      <c r="BP63" s="49"/>
      <c r="BQ63" s="49"/>
      <c r="BR63" s="49"/>
      <c r="BS63" s="49"/>
      <c r="BT63" s="49"/>
      <c r="BU63" s="208"/>
      <c r="BV63" s="64"/>
      <c r="BW63" s="64"/>
      <c r="BX63" s="64"/>
      <c r="BY63" s="64"/>
      <c r="BZ63" s="64"/>
      <c r="CA63" s="208"/>
      <c r="CB63" s="64"/>
      <c r="CC63" s="64"/>
      <c r="CD63" s="64"/>
      <c r="CE63" s="64"/>
      <c r="CF63" s="64"/>
      <c r="CG63" s="208"/>
      <c r="CH63" s="64"/>
      <c r="CI63" s="64"/>
      <c r="CJ63" s="64"/>
      <c r="CK63" s="64"/>
      <c r="CL63" s="64"/>
      <c r="CM63" s="208"/>
      <c r="CN63" s="64"/>
      <c r="CO63" s="64"/>
      <c r="CP63" s="64"/>
      <c r="CQ63" s="64"/>
      <c r="CR63" s="64"/>
      <c r="CS63" s="208"/>
      <c r="CT63" s="64"/>
      <c r="CU63" s="64"/>
      <c r="CV63" s="64"/>
      <c r="CW63" s="64"/>
      <c r="CX63" s="64"/>
      <c r="CY63" s="208"/>
      <c r="CZ63" s="64"/>
      <c r="DA63" s="64"/>
      <c r="DB63" s="64"/>
      <c r="DC63" s="64"/>
      <c r="DD63" s="64"/>
      <c r="DE63" s="208"/>
      <c r="DF63" s="49">
        <v>0</v>
      </c>
      <c r="DG63" s="49">
        <v>0</v>
      </c>
      <c r="DH63" s="49">
        <v>0</v>
      </c>
      <c r="DI63" s="49">
        <v>0</v>
      </c>
      <c r="DJ63" s="49">
        <v>0</v>
      </c>
      <c r="DK63" s="208"/>
      <c r="DL63" s="64">
        <v>0</v>
      </c>
      <c r="DM63" s="64">
        <v>0</v>
      </c>
      <c r="DN63" s="64">
        <v>0</v>
      </c>
      <c r="DO63" s="64">
        <v>0</v>
      </c>
      <c r="DP63" s="64">
        <v>0</v>
      </c>
      <c r="DQ63" s="208"/>
      <c r="DR63" s="64">
        <v>0</v>
      </c>
      <c r="DS63" s="64">
        <v>0</v>
      </c>
      <c r="DT63" s="64">
        <v>0</v>
      </c>
      <c r="DU63" s="64">
        <v>0</v>
      </c>
      <c r="DV63" s="64">
        <v>0</v>
      </c>
      <c r="DW63" s="208"/>
      <c r="DX63" s="64">
        <v>0</v>
      </c>
      <c r="DY63" s="64">
        <v>0</v>
      </c>
      <c r="DZ63" s="64">
        <v>0</v>
      </c>
      <c r="EA63" s="64">
        <v>0</v>
      </c>
      <c r="EB63" s="64">
        <v>0</v>
      </c>
      <c r="EC63" s="208"/>
      <c r="ED63" s="64">
        <v>0</v>
      </c>
      <c r="EE63" s="64">
        <v>0</v>
      </c>
      <c r="EF63" s="64">
        <v>0</v>
      </c>
      <c r="EG63" s="64">
        <v>0</v>
      </c>
      <c r="EH63" s="64">
        <v>0</v>
      </c>
      <c r="EI63" s="208"/>
      <c r="EJ63" s="64"/>
      <c r="EK63" s="64"/>
      <c r="EL63" s="64"/>
      <c r="EM63" s="64"/>
      <c r="EN63" s="64"/>
      <c r="EO63" s="208"/>
      <c r="EP63" s="64"/>
      <c r="EQ63" s="64"/>
      <c r="ER63" s="64"/>
      <c r="ES63" s="64"/>
      <c r="ET63" s="64"/>
      <c r="EU63" s="208"/>
      <c r="EV63" s="64"/>
      <c r="EW63" s="64"/>
      <c r="EX63" s="64"/>
      <c r="EY63" s="64"/>
      <c r="EZ63" s="64"/>
      <c r="FA63" s="208"/>
      <c r="FB63" s="64"/>
      <c r="FC63" s="64"/>
      <c r="FD63" s="64"/>
      <c r="FE63" s="64"/>
      <c r="FF63" s="64"/>
      <c r="FG63" s="208"/>
      <c r="FH63" s="64"/>
      <c r="FI63" s="64"/>
      <c r="FJ63" s="64"/>
      <c r="FK63" s="64"/>
      <c r="FL63" s="64"/>
      <c r="FM63" s="208"/>
      <c r="FN63" s="64"/>
      <c r="FO63" s="64"/>
      <c r="FP63" s="64"/>
      <c r="FQ63" s="64"/>
      <c r="FR63" s="64"/>
      <c r="FS63" s="208"/>
      <c r="FT63" s="64"/>
      <c r="FU63" s="64"/>
      <c r="FV63" s="64"/>
      <c r="FW63" s="64"/>
      <c r="FX63" s="64"/>
      <c r="FY63" s="208"/>
    </row>
    <row r="64" spans="1:181" ht="12.75" customHeight="1" x14ac:dyDescent="0.2">
      <c r="A64" s="67" t="s">
        <v>43</v>
      </c>
      <c r="B64" s="237">
        <f>'Interpolation FR-metal CR'!B65+'Interpolation FR-metal CR'!C65*($E$2^1)+'Interpolation FR-metal CR'!D65*($E$2^2)+'Interpolation FR-metal CR'!E65*($E$2^3)+'Interpolation FR-metal CR'!F65*($E$2^4)</f>
        <v>0</v>
      </c>
      <c r="C64" s="298">
        <f t="shared" si="9"/>
        <v>0</v>
      </c>
      <c r="D64" s="298">
        <f t="shared" si="10"/>
        <v>0</v>
      </c>
      <c r="E64" s="298">
        <f t="shared" si="11"/>
        <v>0</v>
      </c>
      <c r="F64" s="237">
        <f>'Interpolation FR-metal CR'!L65+'Interpolation FR-metal CR'!M65*($E$2^1)+'Interpolation FR-metal CR'!N65*($E$2^2)+'Interpolation FR-metal CR'!O65*($E$2^3)+'Interpolation FR-metal CR'!P65*($E$2^4)</f>
        <v>0</v>
      </c>
      <c r="G64" s="208"/>
      <c r="H64" s="237">
        <f>'Interpolation FR-oxide CR'!B65+'Interpolation FR-oxide CR'!C65*$K$2+'Interpolation FR-oxide CR'!D65*$K$2^2+'Interpolation FR-oxide CR'!E65*$K$2^3+'Interpolation FR-oxide CR'!F65*$K$2^4</f>
        <v>0</v>
      </c>
      <c r="I64" s="298">
        <f t="shared" si="12"/>
        <v>0</v>
      </c>
      <c r="J64" s="298">
        <f t="shared" si="13"/>
        <v>0</v>
      </c>
      <c r="K64" s="298">
        <f t="shared" si="14"/>
        <v>0</v>
      </c>
      <c r="L64" s="237">
        <f>'Interpolation FR-oxide CR'!L65+'Interpolation FR-oxide CR'!M65*$K$2+'Interpolation FR-oxide CR'!N65*$K$2^2+'Interpolation FR-oxide CR'!O65*$K$2^3+'Interpolation FR-oxide CR'!P65*$K$2^4</f>
        <v>0</v>
      </c>
      <c r="M64" s="208"/>
      <c r="N64" s="49"/>
      <c r="O64" s="49"/>
      <c r="P64" s="49"/>
      <c r="Q64" s="49"/>
      <c r="R64" s="49"/>
      <c r="S64" s="208"/>
      <c r="T64" s="49"/>
      <c r="U64" s="49"/>
      <c r="V64" s="49"/>
      <c r="W64" s="49"/>
      <c r="X64" s="49"/>
      <c r="Y64" s="208"/>
      <c r="Z64" s="49"/>
      <c r="AA64" s="49"/>
      <c r="AB64" s="49"/>
      <c r="AC64" s="49"/>
      <c r="AD64" s="49"/>
      <c r="AE64" s="208"/>
      <c r="AF64" s="49"/>
      <c r="AG64" s="49"/>
      <c r="AH64" s="49"/>
      <c r="AI64" s="49"/>
      <c r="AJ64" s="49"/>
      <c r="AK64" s="208"/>
      <c r="AL64" s="49"/>
      <c r="AM64" s="49"/>
      <c r="AN64" s="49"/>
      <c r="AO64" s="49"/>
      <c r="AP64" s="49"/>
      <c r="AQ64" s="208"/>
      <c r="AR64" s="49"/>
      <c r="AS64" s="49"/>
      <c r="AT64" s="49"/>
      <c r="AU64" s="49"/>
      <c r="AV64" s="49"/>
      <c r="AW64" s="208"/>
      <c r="AX64" s="49"/>
      <c r="AY64" s="49"/>
      <c r="AZ64" s="49"/>
      <c r="BA64" s="49"/>
      <c r="BB64" s="49"/>
      <c r="BC64" s="208"/>
      <c r="BD64" s="49"/>
      <c r="BE64" s="49"/>
      <c r="BF64" s="49"/>
      <c r="BG64" s="49"/>
      <c r="BH64" s="49"/>
      <c r="BI64" s="208"/>
      <c r="BJ64" s="49"/>
      <c r="BK64" s="49"/>
      <c r="BL64" s="49"/>
      <c r="BM64" s="49"/>
      <c r="BN64" s="49"/>
      <c r="BO64" s="208"/>
      <c r="BP64" s="49"/>
      <c r="BQ64" s="49"/>
      <c r="BR64" s="49"/>
      <c r="BS64" s="49"/>
      <c r="BT64" s="49"/>
      <c r="BU64" s="208"/>
      <c r="BV64" s="64"/>
      <c r="BW64" s="64"/>
      <c r="BX64" s="64"/>
      <c r="BY64" s="64"/>
      <c r="BZ64" s="64"/>
      <c r="CA64" s="208"/>
      <c r="CB64" s="64"/>
      <c r="CC64" s="64"/>
      <c r="CD64" s="64"/>
      <c r="CE64" s="64"/>
      <c r="CF64" s="64"/>
      <c r="CG64" s="208"/>
      <c r="CH64" s="64"/>
      <c r="CI64" s="64"/>
      <c r="CJ64" s="64"/>
      <c r="CK64" s="64"/>
      <c r="CL64" s="64"/>
      <c r="CM64" s="208"/>
      <c r="CN64" s="64"/>
      <c r="CO64" s="64"/>
      <c r="CP64" s="64"/>
      <c r="CQ64" s="64"/>
      <c r="CR64" s="64"/>
      <c r="CS64" s="208"/>
      <c r="CT64" s="64"/>
      <c r="CU64" s="64"/>
      <c r="CV64" s="64"/>
      <c r="CW64" s="64"/>
      <c r="CX64" s="64"/>
      <c r="CY64" s="208"/>
      <c r="CZ64" s="64"/>
      <c r="DA64" s="64"/>
      <c r="DB64" s="64"/>
      <c r="DC64" s="64"/>
      <c r="DD64" s="64"/>
      <c r="DE64" s="208"/>
      <c r="DF64" s="49">
        <v>0</v>
      </c>
      <c r="DG64" s="49">
        <v>0</v>
      </c>
      <c r="DH64" s="49">
        <v>0</v>
      </c>
      <c r="DI64" s="49">
        <v>0</v>
      </c>
      <c r="DJ64" s="49">
        <v>0</v>
      </c>
      <c r="DK64" s="208"/>
      <c r="DL64" s="64">
        <v>0</v>
      </c>
      <c r="DM64" s="64">
        <v>0</v>
      </c>
      <c r="DN64" s="64">
        <v>0</v>
      </c>
      <c r="DO64" s="64">
        <v>0</v>
      </c>
      <c r="DP64" s="64">
        <v>0</v>
      </c>
      <c r="DQ64" s="208"/>
      <c r="DR64" s="64">
        <v>0</v>
      </c>
      <c r="DS64" s="64">
        <v>0</v>
      </c>
      <c r="DT64" s="64">
        <v>0</v>
      </c>
      <c r="DU64" s="64">
        <v>0</v>
      </c>
      <c r="DV64" s="64">
        <v>0</v>
      </c>
      <c r="DW64" s="208"/>
      <c r="DX64" s="64">
        <v>0</v>
      </c>
      <c r="DY64" s="64">
        <v>0</v>
      </c>
      <c r="DZ64" s="64">
        <v>0</v>
      </c>
      <c r="EA64" s="64">
        <v>0</v>
      </c>
      <c r="EB64" s="64">
        <v>0</v>
      </c>
      <c r="EC64" s="208"/>
      <c r="ED64" s="64">
        <v>0</v>
      </c>
      <c r="EE64" s="64">
        <v>0</v>
      </c>
      <c r="EF64" s="64">
        <v>0</v>
      </c>
      <c r="EG64" s="64">
        <v>0</v>
      </c>
      <c r="EH64" s="64">
        <v>0</v>
      </c>
      <c r="EI64" s="208"/>
      <c r="EJ64" s="64"/>
      <c r="EK64" s="64"/>
      <c r="EL64" s="64"/>
      <c r="EM64" s="64"/>
      <c r="EN64" s="64"/>
      <c r="EO64" s="208"/>
      <c r="EP64" s="64"/>
      <c r="EQ64" s="64"/>
      <c r="ER64" s="64"/>
      <c r="ES64" s="64"/>
      <c r="ET64" s="64"/>
      <c r="EU64" s="208"/>
      <c r="EV64" s="64"/>
      <c r="EW64" s="64"/>
      <c r="EX64" s="64"/>
      <c r="EY64" s="64"/>
      <c r="EZ64" s="64"/>
      <c r="FA64" s="208"/>
      <c r="FB64" s="64"/>
      <c r="FC64" s="64"/>
      <c r="FD64" s="64"/>
      <c r="FE64" s="64"/>
      <c r="FF64" s="64"/>
      <c r="FG64" s="208"/>
      <c r="FH64" s="64"/>
      <c r="FI64" s="64"/>
      <c r="FJ64" s="64"/>
      <c r="FK64" s="64"/>
      <c r="FL64" s="64"/>
      <c r="FM64" s="208"/>
      <c r="FN64" s="64"/>
      <c r="FO64" s="64"/>
      <c r="FP64" s="64"/>
      <c r="FQ64" s="64"/>
      <c r="FR64" s="64"/>
      <c r="FS64" s="208"/>
      <c r="FT64" s="64"/>
      <c r="FU64" s="64"/>
      <c r="FV64" s="64"/>
      <c r="FW64" s="64"/>
      <c r="FX64" s="64"/>
      <c r="FY64" s="208"/>
    </row>
    <row r="65" spans="1:181" ht="12.75" customHeight="1" x14ac:dyDescent="0.2">
      <c r="A65" s="67" t="s">
        <v>86</v>
      </c>
      <c r="B65" s="237">
        <f>'Interpolation FR-metal CR'!B66+'Interpolation FR-metal CR'!C66*($E$2^1)+'Interpolation FR-metal CR'!D66*($E$2^2)+'Interpolation FR-metal CR'!E66*($E$2^3)+'Interpolation FR-metal CR'!F66*($E$2^4)</f>
        <v>0</v>
      </c>
      <c r="C65" s="298">
        <f t="shared" si="9"/>
        <v>0</v>
      </c>
      <c r="D65" s="298">
        <f t="shared" si="10"/>
        <v>0</v>
      </c>
      <c r="E65" s="298">
        <f t="shared" si="11"/>
        <v>0</v>
      </c>
      <c r="F65" s="237">
        <f>'Interpolation FR-metal CR'!L66+'Interpolation FR-metal CR'!M66*($E$2^1)+'Interpolation FR-metal CR'!N66*($E$2^2)+'Interpolation FR-metal CR'!O66*($E$2^3)+'Interpolation FR-metal CR'!P66*($E$2^4)</f>
        <v>0</v>
      </c>
      <c r="G65" s="208"/>
      <c r="H65" s="237">
        <f>'Interpolation FR-oxide CR'!B66+'Interpolation FR-oxide CR'!C66*$K$2+'Interpolation FR-oxide CR'!D66*$K$2^2+'Interpolation FR-oxide CR'!E66*$K$2^3+'Interpolation FR-oxide CR'!F66*$K$2^4</f>
        <v>0</v>
      </c>
      <c r="I65" s="298">
        <f t="shared" si="12"/>
        <v>0</v>
      </c>
      <c r="J65" s="298">
        <f t="shared" si="13"/>
        <v>0</v>
      </c>
      <c r="K65" s="298">
        <f t="shared" si="14"/>
        <v>0</v>
      </c>
      <c r="L65" s="237">
        <f>'Interpolation FR-oxide CR'!L66+'Interpolation FR-oxide CR'!M66*$K$2+'Interpolation FR-oxide CR'!N66*$K$2^2+'Interpolation FR-oxide CR'!O66*$K$2^3+'Interpolation FR-oxide CR'!P66*$K$2^4</f>
        <v>0</v>
      </c>
      <c r="M65" s="208"/>
      <c r="N65" s="49"/>
      <c r="O65" s="49"/>
      <c r="P65" s="49"/>
      <c r="Q65" s="49"/>
      <c r="R65" s="49"/>
      <c r="S65" s="208"/>
      <c r="T65" s="49"/>
      <c r="U65" s="49"/>
      <c r="V65" s="49"/>
      <c r="W65" s="49"/>
      <c r="X65" s="49"/>
      <c r="Y65" s="208"/>
      <c r="Z65" s="49"/>
      <c r="AA65" s="49"/>
      <c r="AB65" s="49"/>
      <c r="AC65" s="49"/>
      <c r="AD65" s="49"/>
      <c r="AE65" s="208"/>
      <c r="AF65" s="49"/>
      <c r="AG65" s="49"/>
      <c r="AH65" s="49"/>
      <c r="AI65" s="49"/>
      <c r="AJ65" s="49"/>
      <c r="AK65" s="208"/>
      <c r="AL65" s="49"/>
      <c r="AM65" s="49"/>
      <c r="AN65" s="49"/>
      <c r="AO65" s="49"/>
      <c r="AP65" s="49"/>
      <c r="AQ65" s="208"/>
      <c r="AR65" s="49"/>
      <c r="AS65" s="49"/>
      <c r="AT65" s="49"/>
      <c r="AU65" s="49"/>
      <c r="AV65" s="49"/>
      <c r="AW65" s="208"/>
      <c r="AX65" s="49"/>
      <c r="AY65" s="49"/>
      <c r="AZ65" s="49"/>
      <c r="BA65" s="49"/>
      <c r="BB65" s="49"/>
      <c r="BC65" s="208"/>
      <c r="BD65" s="49"/>
      <c r="BE65" s="49"/>
      <c r="BF65" s="49"/>
      <c r="BG65" s="49"/>
      <c r="BH65" s="49"/>
      <c r="BI65" s="208"/>
      <c r="BJ65" s="49"/>
      <c r="BK65" s="49"/>
      <c r="BL65" s="49"/>
      <c r="BM65" s="49"/>
      <c r="BN65" s="49"/>
      <c r="BO65" s="208"/>
      <c r="BP65" s="49"/>
      <c r="BQ65" s="49"/>
      <c r="BR65" s="49"/>
      <c r="BS65" s="49"/>
      <c r="BT65" s="49"/>
      <c r="BU65" s="208"/>
      <c r="BV65" s="64"/>
      <c r="BW65" s="64"/>
      <c r="BX65" s="64"/>
      <c r="BY65" s="64"/>
      <c r="BZ65" s="64"/>
      <c r="CA65" s="208"/>
      <c r="CB65" s="64"/>
      <c r="CC65" s="64"/>
      <c r="CD65" s="64"/>
      <c r="CE65" s="64"/>
      <c r="CF65" s="64"/>
      <c r="CG65" s="208"/>
      <c r="CH65" s="64"/>
      <c r="CI65" s="64"/>
      <c r="CJ65" s="64"/>
      <c r="CK65" s="64"/>
      <c r="CL65" s="64"/>
      <c r="CM65" s="208"/>
      <c r="CN65" s="64"/>
      <c r="CO65" s="64"/>
      <c r="CP65" s="64"/>
      <c r="CQ65" s="64"/>
      <c r="CR65" s="64"/>
      <c r="CS65" s="208"/>
      <c r="CT65" s="64"/>
      <c r="CU65" s="64"/>
      <c r="CV65" s="64"/>
      <c r="CW65" s="64"/>
      <c r="CX65" s="64"/>
      <c r="CY65" s="208"/>
      <c r="CZ65" s="64"/>
      <c r="DA65" s="64"/>
      <c r="DB65" s="64"/>
      <c r="DC65" s="64"/>
      <c r="DD65" s="64"/>
      <c r="DE65" s="208"/>
      <c r="DF65" s="49">
        <v>0</v>
      </c>
      <c r="DG65" s="49">
        <v>0</v>
      </c>
      <c r="DH65" s="49">
        <v>0</v>
      </c>
      <c r="DI65" s="49">
        <v>0</v>
      </c>
      <c r="DJ65" s="49">
        <v>0</v>
      </c>
      <c r="DK65" s="208"/>
      <c r="DL65" s="64">
        <v>0</v>
      </c>
      <c r="DM65" s="64">
        <v>0</v>
      </c>
      <c r="DN65" s="64">
        <v>0</v>
      </c>
      <c r="DO65" s="64">
        <v>0</v>
      </c>
      <c r="DP65" s="64">
        <v>0</v>
      </c>
      <c r="DQ65" s="208"/>
      <c r="DR65" s="64">
        <v>0</v>
      </c>
      <c r="DS65" s="64">
        <v>0</v>
      </c>
      <c r="DT65" s="64">
        <v>0</v>
      </c>
      <c r="DU65" s="64">
        <v>0</v>
      </c>
      <c r="DV65" s="64">
        <v>0</v>
      </c>
      <c r="DW65" s="208"/>
      <c r="DX65" s="64">
        <v>0</v>
      </c>
      <c r="DY65" s="64">
        <v>0</v>
      </c>
      <c r="DZ65" s="64">
        <v>0</v>
      </c>
      <c r="EA65" s="64">
        <v>0</v>
      </c>
      <c r="EB65" s="64">
        <v>0</v>
      </c>
      <c r="EC65" s="208"/>
      <c r="ED65" s="64">
        <v>0</v>
      </c>
      <c r="EE65" s="64">
        <v>0</v>
      </c>
      <c r="EF65" s="64">
        <v>0</v>
      </c>
      <c r="EG65" s="64">
        <v>0</v>
      </c>
      <c r="EH65" s="64">
        <v>0</v>
      </c>
      <c r="EI65" s="208"/>
      <c r="EJ65" s="64"/>
      <c r="EK65" s="64"/>
      <c r="EL65" s="64"/>
      <c r="EM65" s="64"/>
      <c r="EN65" s="64"/>
      <c r="EO65" s="208"/>
      <c r="EP65" s="64"/>
      <c r="EQ65" s="64"/>
      <c r="ER65" s="64"/>
      <c r="ES65" s="64"/>
      <c r="ET65" s="64"/>
      <c r="EU65" s="208"/>
      <c r="EV65" s="64"/>
      <c r="EW65" s="64"/>
      <c r="EX65" s="64"/>
      <c r="EY65" s="64"/>
      <c r="EZ65" s="64"/>
      <c r="FA65" s="208"/>
      <c r="FB65" s="64"/>
      <c r="FC65" s="64"/>
      <c r="FD65" s="64"/>
      <c r="FE65" s="64"/>
      <c r="FF65" s="64"/>
      <c r="FG65" s="208"/>
      <c r="FH65" s="64"/>
      <c r="FI65" s="64"/>
      <c r="FJ65" s="64"/>
      <c r="FK65" s="64"/>
      <c r="FL65" s="64"/>
      <c r="FM65" s="208"/>
      <c r="FN65" s="64"/>
      <c r="FO65" s="64"/>
      <c r="FP65" s="64"/>
      <c r="FQ65" s="64"/>
      <c r="FR65" s="64"/>
      <c r="FS65" s="208"/>
      <c r="FT65" s="64"/>
      <c r="FU65" s="64"/>
      <c r="FV65" s="64"/>
      <c r="FW65" s="64"/>
      <c r="FX65" s="64"/>
      <c r="FY65" s="208"/>
    </row>
    <row r="66" spans="1:181" ht="12.75" customHeight="1" x14ac:dyDescent="0.2">
      <c r="A66" s="68" t="s">
        <v>87</v>
      </c>
      <c r="B66" s="242">
        <f>'Interpolation FR-metal CR'!B67+'Interpolation FR-metal CR'!C67*($E$2^1)+'Interpolation FR-metal CR'!D67*($E$2^2)+'Interpolation FR-metal CR'!E67*($E$2^3)+'Interpolation FR-metal CR'!F67*($E$2^4)</f>
        <v>0</v>
      </c>
      <c r="C66" s="419">
        <f t="shared" si="9"/>
        <v>0</v>
      </c>
      <c r="D66" s="419">
        <f t="shared" si="10"/>
        <v>0</v>
      </c>
      <c r="E66" s="419">
        <f t="shared" si="11"/>
        <v>0</v>
      </c>
      <c r="F66" s="242">
        <f>'Interpolation FR-metal CR'!L67+'Interpolation FR-metal CR'!M67*($E$2^1)+'Interpolation FR-metal CR'!N67*($E$2^2)+'Interpolation FR-metal CR'!O67*($E$2^3)+'Interpolation FR-metal CR'!P67*($E$2^4)</f>
        <v>0</v>
      </c>
      <c r="G66" s="208"/>
      <c r="H66" s="242">
        <f>'Interpolation FR-oxide CR'!B67+'Interpolation FR-oxide CR'!C67*$K$2+'Interpolation FR-oxide CR'!D67*$K$2^2+'Interpolation FR-oxide CR'!E67*$K$2^3+'Interpolation FR-oxide CR'!F67*$K$2^4</f>
        <v>0</v>
      </c>
      <c r="I66" s="419">
        <f t="shared" si="12"/>
        <v>0</v>
      </c>
      <c r="J66" s="419">
        <f t="shared" si="13"/>
        <v>0</v>
      </c>
      <c r="K66" s="419">
        <f t="shared" si="14"/>
        <v>0</v>
      </c>
      <c r="L66" s="242">
        <f>'Interpolation FR-oxide CR'!L67+'Interpolation FR-oxide CR'!M67*$K$2+'Interpolation FR-oxide CR'!N67*$K$2^2+'Interpolation FR-oxide CR'!O67*$K$2^3+'Interpolation FR-oxide CR'!P67*$K$2^4</f>
        <v>0</v>
      </c>
      <c r="M66" s="208"/>
      <c r="N66" s="175"/>
      <c r="O66" s="175"/>
      <c r="P66" s="175"/>
      <c r="Q66" s="175"/>
      <c r="R66" s="175"/>
      <c r="S66" s="208"/>
      <c r="T66" s="175"/>
      <c r="U66" s="175"/>
      <c r="V66" s="175"/>
      <c r="W66" s="175"/>
      <c r="X66" s="175"/>
      <c r="Y66" s="208"/>
      <c r="Z66" s="175"/>
      <c r="AA66" s="175"/>
      <c r="AB66" s="175"/>
      <c r="AC66" s="175"/>
      <c r="AD66" s="175"/>
      <c r="AE66" s="208"/>
      <c r="AF66" s="175"/>
      <c r="AG66" s="175"/>
      <c r="AH66" s="175"/>
      <c r="AI66" s="175"/>
      <c r="AJ66" s="175"/>
      <c r="AK66" s="208"/>
      <c r="AL66" s="175"/>
      <c r="AM66" s="175"/>
      <c r="AN66" s="175"/>
      <c r="AO66" s="175"/>
      <c r="AP66" s="175"/>
      <c r="AQ66" s="208"/>
      <c r="AR66" s="175"/>
      <c r="AS66" s="175"/>
      <c r="AT66" s="175"/>
      <c r="AU66" s="175"/>
      <c r="AV66" s="175"/>
      <c r="AW66" s="208"/>
      <c r="AX66" s="175"/>
      <c r="AY66" s="175"/>
      <c r="AZ66" s="175"/>
      <c r="BA66" s="175"/>
      <c r="BB66" s="175"/>
      <c r="BC66" s="208"/>
      <c r="BD66" s="175"/>
      <c r="BE66" s="175"/>
      <c r="BF66" s="175"/>
      <c r="BG66" s="175"/>
      <c r="BH66" s="175"/>
      <c r="BI66" s="208"/>
      <c r="BJ66" s="175"/>
      <c r="BK66" s="175"/>
      <c r="BL66" s="175"/>
      <c r="BM66" s="175"/>
      <c r="BN66" s="175"/>
      <c r="BO66" s="208"/>
      <c r="BP66" s="175"/>
      <c r="BQ66" s="175"/>
      <c r="BR66" s="175"/>
      <c r="BS66" s="175"/>
      <c r="BT66" s="175"/>
      <c r="BU66" s="208"/>
      <c r="BV66" s="185"/>
      <c r="BW66" s="185"/>
      <c r="BX66" s="185"/>
      <c r="BY66" s="185"/>
      <c r="BZ66" s="185"/>
      <c r="CA66" s="208"/>
      <c r="CB66" s="185"/>
      <c r="CC66" s="185"/>
      <c r="CD66" s="185"/>
      <c r="CE66" s="185"/>
      <c r="CF66" s="185"/>
      <c r="CG66" s="208"/>
      <c r="CH66" s="185"/>
      <c r="CI66" s="185"/>
      <c r="CJ66" s="185"/>
      <c r="CK66" s="185"/>
      <c r="CL66" s="185"/>
      <c r="CM66" s="208"/>
      <c r="CN66" s="185"/>
      <c r="CO66" s="185"/>
      <c r="CP66" s="185"/>
      <c r="CQ66" s="185"/>
      <c r="CR66" s="185"/>
      <c r="CS66" s="208"/>
      <c r="CT66" s="185"/>
      <c r="CU66" s="185"/>
      <c r="CV66" s="185"/>
      <c r="CW66" s="185"/>
      <c r="CX66" s="185"/>
      <c r="CY66" s="208"/>
      <c r="CZ66" s="185"/>
      <c r="DA66" s="185"/>
      <c r="DB66" s="185"/>
      <c r="DC66" s="185"/>
      <c r="DD66" s="185"/>
      <c r="DE66" s="208"/>
      <c r="DF66" s="175">
        <v>0</v>
      </c>
      <c r="DG66" s="175">
        <v>0</v>
      </c>
      <c r="DH66" s="175">
        <v>0</v>
      </c>
      <c r="DI66" s="175">
        <v>0</v>
      </c>
      <c r="DJ66" s="175">
        <v>0</v>
      </c>
      <c r="DK66" s="208"/>
      <c r="DL66" s="185">
        <v>0</v>
      </c>
      <c r="DM66" s="185">
        <v>0</v>
      </c>
      <c r="DN66" s="185">
        <v>0</v>
      </c>
      <c r="DO66" s="185">
        <v>0</v>
      </c>
      <c r="DP66" s="185">
        <v>0</v>
      </c>
      <c r="DQ66" s="208"/>
      <c r="DR66" s="185">
        <v>0</v>
      </c>
      <c r="DS66" s="185">
        <v>0</v>
      </c>
      <c r="DT66" s="185">
        <v>0</v>
      </c>
      <c r="DU66" s="185">
        <v>0</v>
      </c>
      <c r="DV66" s="185">
        <v>0</v>
      </c>
      <c r="DW66" s="208"/>
      <c r="DX66" s="185">
        <v>0</v>
      </c>
      <c r="DY66" s="185">
        <v>0</v>
      </c>
      <c r="DZ66" s="185">
        <v>0</v>
      </c>
      <c r="EA66" s="185">
        <v>0</v>
      </c>
      <c r="EB66" s="185">
        <v>0</v>
      </c>
      <c r="EC66" s="208"/>
      <c r="ED66" s="185">
        <v>0</v>
      </c>
      <c r="EE66" s="185">
        <v>0</v>
      </c>
      <c r="EF66" s="185">
        <v>0</v>
      </c>
      <c r="EG66" s="185">
        <v>0</v>
      </c>
      <c r="EH66" s="185">
        <v>0</v>
      </c>
      <c r="EI66" s="208"/>
      <c r="EJ66" s="185"/>
      <c r="EK66" s="185"/>
      <c r="EL66" s="185"/>
      <c r="EM66" s="185"/>
      <c r="EN66" s="185"/>
      <c r="EO66" s="208"/>
      <c r="EP66" s="185"/>
      <c r="EQ66" s="185"/>
      <c r="ER66" s="185"/>
      <c r="ES66" s="185"/>
      <c r="ET66" s="185"/>
      <c r="EU66" s="208"/>
      <c r="EV66" s="185"/>
      <c r="EW66" s="185"/>
      <c r="EX66" s="185"/>
      <c r="EY66" s="185"/>
      <c r="EZ66" s="185"/>
      <c r="FA66" s="208"/>
      <c r="FB66" s="185"/>
      <c r="FC66" s="185"/>
      <c r="FD66" s="185"/>
      <c r="FE66" s="185"/>
      <c r="FF66" s="185"/>
      <c r="FG66" s="208"/>
      <c r="FH66" s="185"/>
      <c r="FI66" s="185"/>
      <c r="FJ66" s="185"/>
      <c r="FK66" s="185"/>
      <c r="FL66" s="185"/>
      <c r="FM66" s="208"/>
      <c r="FN66" s="185"/>
      <c r="FO66" s="185"/>
      <c r="FP66" s="185"/>
      <c r="FQ66" s="185"/>
      <c r="FR66" s="185"/>
      <c r="FS66" s="208"/>
      <c r="FT66" s="185"/>
      <c r="FU66" s="185"/>
      <c r="FV66" s="185"/>
      <c r="FW66" s="185"/>
      <c r="FX66" s="185"/>
      <c r="FY66" s="208"/>
    </row>
    <row r="67" spans="1:181" ht="12.75" customHeight="1" x14ac:dyDescent="0.2">
      <c r="A67" s="68" t="s">
        <v>88</v>
      </c>
      <c r="B67" s="242">
        <f>'Interpolation FR-metal CR'!B68+'Interpolation FR-metal CR'!C68*($E$2^1)+'Interpolation FR-metal CR'!D68*($E$2^2)+'Interpolation FR-metal CR'!E68*($E$2^3)+'Interpolation FR-metal CR'!F68*($E$2^4)</f>
        <v>0</v>
      </c>
      <c r="C67" s="419">
        <f t="shared" si="9"/>
        <v>0</v>
      </c>
      <c r="D67" s="419">
        <f t="shared" si="10"/>
        <v>0</v>
      </c>
      <c r="E67" s="419">
        <f t="shared" si="11"/>
        <v>0</v>
      </c>
      <c r="F67" s="242">
        <f>'Interpolation FR-metal CR'!L68+'Interpolation FR-metal CR'!M68*($E$2^1)+'Interpolation FR-metal CR'!N68*($E$2^2)+'Interpolation FR-metal CR'!O68*($E$2^3)+'Interpolation FR-metal CR'!P68*($E$2^4)</f>
        <v>0</v>
      </c>
      <c r="G67" s="208"/>
      <c r="H67" s="242">
        <f>'Interpolation FR-oxide CR'!B68+'Interpolation FR-oxide CR'!C68*$K$2+'Interpolation FR-oxide CR'!D68*$K$2^2+'Interpolation FR-oxide CR'!E68*$K$2^3+'Interpolation FR-oxide CR'!F68*$K$2^4</f>
        <v>0</v>
      </c>
      <c r="I67" s="419">
        <f t="shared" si="12"/>
        <v>0</v>
      </c>
      <c r="J67" s="419">
        <f t="shared" si="13"/>
        <v>0</v>
      </c>
      <c r="K67" s="419">
        <f t="shared" si="14"/>
        <v>0</v>
      </c>
      <c r="L67" s="242">
        <f>'Interpolation FR-oxide CR'!L68+'Interpolation FR-oxide CR'!M68*$K$2+'Interpolation FR-oxide CR'!N68*$K$2^2+'Interpolation FR-oxide CR'!O68*$K$2^3+'Interpolation FR-oxide CR'!P68*$K$2^4</f>
        <v>0</v>
      </c>
      <c r="M67" s="208"/>
      <c r="N67" s="175"/>
      <c r="O67" s="175"/>
      <c r="P67" s="175"/>
      <c r="Q67" s="175"/>
      <c r="R67" s="175"/>
      <c r="S67" s="208"/>
      <c r="T67" s="175"/>
      <c r="U67" s="175"/>
      <c r="V67" s="175"/>
      <c r="W67" s="175"/>
      <c r="X67" s="175"/>
      <c r="Y67" s="208"/>
      <c r="Z67" s="175"/>
      <c r="AA67" s="175"/>
      <c r="AB67" s="175"/>
      <c r="AC67" s="175"/>
      <c r="AD67" s="175"/>
      <c r="AE67" s="208"/>
      <c r="AF67" s="175"/>
      <c r="AG67" s="175"/>
      <c r="AH67" s="175"/>
      <c r="AI67" s="175"/>
      <c r="AJ67" s="175"/>
      <c r="AK67" s="208"/>
      <c r="AL67" s="175"/>
      <c r="AM67" s="175"/>
      <c r="AN67" s="175"/>
      <c r="AO67" s="175"/>
      <c r="AP67" s="175"/>
      <c r="AQ67" s="208"/>
      <c r="AR67" s="175"/>
      <c r="AS67" s="175"/>
      <c r="AT67" s="175"/>
      <c r="AU67" s="175"/>
      <c r="AV67" s="175"/>
      <c r="AW67" s="208"/>
      <c r="AX67" s="175"/>
      <c r="AY67" s="175"/>
      <c r="AZ67" s="175"/>
      <c r="BA67" s="175"/>
      <c r="BB67" s="175"/>
      <c r="BC67" s="208"/>
      <c r="BD67" s="175"/>
      <c r="BE67" s="175"/>
      <c r="BF67" s="175"/>
      <c r="BG67" s="175"/>
      <c r="BH67" s="175"/>
      <c r="BI67" s="208"/>
      <c r="BJ67" s="175"/>
      <c r="BK67" s="175"/>
      <c r="BL67" s="175"/>
      <c r="BM67" s="175"/>
      <c r="BN67" s="175"/>
      <c r="BO67" s="208"/>
      <c r="BP67" s="175"/>
      <c r="BQ67" s="175"/>
      <c r="BR67" s="175"/>
      <c r="BS67" s="175"/>
      <c r="BT67" s="175"/>
      <c r="BU67" s="208"/>
      <c r="BV67" s="185"/>
      <c r="BW67" s="185"/>
      <c r="BX67" s="185"/>
      <c r="BY67" s="185"/>
      <c r="BZ67" s="185"/>
      <c r="CA67" s="208"/>
      <c r="CB67" s="185"/>
      <c r="CC67" s="185"/>
      <c r="CD67" s="185"/>
      <c r="CE67" s="185"/>
      <c r="CF67" s="185"/>
      <c r="CG67" s="208"/>
      <c r="CH67" s="185"/>
      <c r="CI67" s="185"/>
      <c r="CJ67" s="185"/>
      <c r="CK67" s="185"/>
      <c r="CL67" s="185"/>
      <c r="CM67" s="208"/>
      <c r="CN67" s="185"/>
      <c r="CO67" s="185"/>
      <c r="CP67" s="185"/>
      <c r="CQ67" s="185"/>
      <c r="CR67" s="185"/>
      <c r="CS67" s="208"/>
      <c r="CT67" s="185"/>
      <c r="CU67" s="185"/>
      <c r="CV67" s="185"/>
      <c r="CW67" s="185"/>
      <c r="CX67" s="185"/>
      <c r="CY67" s="208"/>
      <c r="CZ67" s="185"/>
      <c r="DA67" s="185"/>
      <c r="DB67" s="185"/>
      <c r="DC67" s="185"/>
      <c r="DD67" s="185"/>
      <c r="DE67" s="208"/>
      <c r="DF67" s="175">
        <v>0</v>
      </c>
      <c r="DG67" s="175">
        <v>0</v>
      </c>
      <c r="DH67" s="175">
        <v>0</v>
      </c>
      <c r="DI67" s="175">
        <v>0</v>
      </c>
      <c r="DJ67" s="175">
        <v>0</v>
      </c>
      <c r="DK67" s="208"/>
      <c r="DL67" s="185">
        <v>0</v>
      </c>
      <c r="DM67" s="185">
        <v>0</v>
      </c>
      <c r="DN67" s="185">
        <v>0</v>
      </c>
      <c r="DO67" s="185">
        <v>0</v>
      </c>
      <c r="DP67" s="185">
        <v>0</v>
      </c>
      <c r="DQ67" s="208"/>
      <c r="DR67" s="185">
        <v>0</v>
      </c>
      <c r="DS67" s="185">
        <v>0</v>
      </c>
      <c r="DT67" s="185">
        <v>0</v>
      </c>
      <c r="DU67" s="185">
        <v>0</v>
      </c>
      <c r="DV67" s="185">
        <v>0</v>
      </c>
      <c r="DW67" s="208"/>
      <c r="DX67" s="185">
        <v>0</v>
      </c>
      <c r="DY67" s="185">
        <v>0</v>
      </c>
      <c r="DZ67" s="185">
        <v>0</v>
      </c>
      <c r="EA67" s="185">
        <v>0</v>
      </c>
      <c r="EB67" s="185">
        <v>0</v>
      </c>
      <c r="EC67" s="208"/>
      <c r="ED67" s="185">
        <v>0</v>
      </c>
      <c r="EE67" s="185">
        <v>0</v>
      </c>
      <c r="EF67" s="185">
        <v>0</v>
      </c>
      <c r="EG67" s="185">
        <v>0</v>
      </c>
      <c r="EH67" s="185">
        <v>0</v>
      </c>
      <c r="EI67" s="208"/>
      <c r="EJ67" s="185"/>
      <c r="EK67" s="185"/>
      <c r="EL67" s="185"/>
      <c r="EM67" s="185"/>
      <c r="EN67" s="185"/>
      <c r="EO67" s="208"/>
      <c r="EP67" s="185"/>
      <c r="EQ67" s="185"/>
      <c r="ER67" s="185"/>
      <c r="ES67" s="185"/>
      <c r="ET67" s="185"/>
      <c r="EU67" s="208"/>
      <c r="EV67" s="185"/>
      <c r="EW67" s="185"/>
      <c r="EX67" s="185"/>
      <c r="EY67" s="185"/>
      <c r="EZ67" s="185"/>
      <c r="FA67" s="208"/>
      <c r="FB67" s="185"/>
      <c r="FC67" s="185"/>
      <c r="FD67" s="185"/>
      <c r="FE67" s="185"/>
      <c r="FF67" s="185"/>
      <c r="FG67" s="208"/>
      <c r="FH67" s="185"/>
      <c r="FI67" s="185"/>
      <c r="FJ67" s="185"/>
      <c r="FK67" s="185"/>
      <c r="FL67" s="185"/>
      <c r="FM67" s="208"/>
      <c r="FN67" s="185"/>
      <c r="FO67" s="185"/>
      <c r="FP67" s="185"/>
      <c r="FQ67" s="185"/>
      <c r="FR67" s="185"/>
      <c r="FS67" s="208"/>
      <c r="FT67" s="185"/>
      <c r="FU67" s="185"/>
      <c r="FV67" s="185"/>
      <c r="FW67" s="185"/>
      <c r="FX67" s="185"/>
      <c r="FY67" s="208"/>
    </row>
    <row r="68" spans="1:181" ht="12.75" customHeight="1" x14ac:dyDescent="0.2">
      <c r="A68" s="68" t="s">
        <v>114</v>
      </c>
      <c r="B68" s="242">
        <f>'Interpolation FR-metal CR'!B69+'Interpolation FR-metal CR'!C69*($E$2^1)+'Interpolation FR-metal CR'!D69*($E$2^2)+'Interpolation FR-metal CR'!E69*($E$2^3)+'Interpolation FR-metal CR'!F69*($E$2^4)</f>
        <v>0</v>
      </c>
      <c r="C68" s="419">
        <f t="shared" si="9"/>
        <v>0</v>
      </c>
      <c r="D68" s="419">
        <f t="shared" si="10"/>
        <v>0</v>
      </c>
      <c r="E68" s="419">
        <f t="shared" si="11"/>
        <v>0</v>
      </c>
      <c r="F68" s="242">
        <f>'Interpolation FR-metal CR'!L69+'Interpolation FR-metal CR'!M69*($E$2^1)+'Interpolation FR-metal CR'!N69*($E$2^2)+'Interpolation FR-metal CR'!O69*($E$2^3)+'Interpolation FR-metal CR'!P69*($E$2^4)</f>
        <v>0</v>
      </c>
      <c r="G68" s="208"/>
      <c r="H68" s="242">
        <f>'Interpolation FR-oxide CR'!B69+'Interpolation FR-oxide CR'!C69*$K$2+'Interpolation FR-oxide CR'!D69*$K$2^2+'Interpolation FR-oxide CR'!E69*$K$2^3+'Interpolation FR-oxide CR'!F69*$K$2^4</f>
        <v>0</v>
      </c>
      <c r="I68" s="419">
        <f t="shared" si="12"/>
        <v>0</v>
      </c>
      <c r="J68" s="419">
        <f t="shared" si="13"/>
        <v>0</v>
      </c>
      <c r="K68" s="419">
        <f t="shared" si="14"/>
        <v>0</v>
      </c>
      <c r="L68" s="242">
        <f>'Interpolation FR-oxide CR'!L69+'Interpolation FR-oxide CR'!M69*$K$2+'Interpolation FR-oxide CR'!N69*$K$2^2+'Interpolation FR-oxide CR'!O69*$K$2^3+'Interpolation FR-oxide CR'!P69*$K$2^4</f>
        <v>0</v>
      </c>
      <c r="M68" s="208"/>
      <c r="N68" s="175"/>
      <c r="O68" s="175"/>
      <c r="P68" s="175"/>
      <c r="Q68" s="175"/>
      <c r="R68" s="175"/>
      <c r="S68" s="208"/>
      <c r="T68" s="175"/>
      <c r="U68" s="175"/>
      <c r="V68" s="175"/>
      <c r="W68" s="175"/>
      <c r="X68" s="175"/>
      <c r="Y68" s="208"/>
      <c r="Z68" s="175"/>
      <c r="AA68" s="175"/>
      <c r="AB68" s="175"/>
      <c r="AC68" s="175"/>
      <c r="AD68" s="175"/>
      <c r="AE68" s="208"/>
      <c r="AF68" s="175"/>
      <c r="AG68" s="175"/>
      <c r="AH68" s="175"/>
      <c r="AI68" s="175"/>
      <c r="AJ68" s="175"/>
      <c r="AK68" s="208"/>
      <c r="AL68" s="175"/>
      <c r="AM68" s="175"/>
      <c r="AN68" s="175"/>
      <c r="AO68" s="175"/>
      <c r="AP68" s="175"/>
      <c r="AQ68" s="208"/>
      <c r="AR68" s="175"/>
      <c r="AS68" s="175"/>
      <c r="AT68" s="175"/>
      <c r="AU68" s="175"/>
      <c r="AV68" s="175"/>
      <c r="AW68" s="208"/>
      <c r="AX68" s="175"/>
      <c r="AY68" s="175"/>
      <c r="AZ68" s="175"/>
      <c r="BA68" s="175"/>
      <c r="BB68" s="175"/>
      <c r="BC68" s="208"/>
      <c r="BD68" s="175"/>
      <c r="BE68" s="175"/>
      <c r="BF68" s="175"/>
      <c r="BG68" s="175"/>
      <c r="BH68" s="175"/>
      <c r="BI68" s="208"/>
      <c r="BJ68" s="175"/>
      <c r="BK68" s="175"/>
      <c r="BL68" s="175"/>
      <c r="BM68" s="175"/>
      <c r="BN68" s="175"/>
      <c r="BO68" s="208"/>
      <c r="BP68" s="175"/>
      <c r="BQ68" s="175"/>
      <c r="BR68" s="175"/>
      <c r="BS68" s="175"/>
      <c r="BT68" s="175"/>
      <c r="BU68" s="208"/>
      <c r="BV68" s="185"/>
      <c r="BW68" s="185"/>
      <c r="BX68" s="185"/>
      <c r="BY68" s="185"/>
      <c r="BZ68" s="185"/>
      <c r="CA68" s="208"/>
      <c r="CB68" s="185"/>
      <c r="CC68" s="185"/>
      <c r="CD68" s="185"/>
      <c r="CE68" s="185"/>
      <c r="CF68" s="185"/>
      <c r="CG68" s="208"/>
      <c r="CH68" s="185"/>
      <c r="CI68" s="185"/>
      <c r="CJ68" s="185"/>
      <c r="CK68" s="185"/>
      <c r="CL68" s="185"/>
      <c r="CM68" s="208"/>
      <c r="CN68" s="185"/>
      <c r="CO68" s="185"/>
      <c r="CP68" s="185"/>
      <c r="CQ68" s="185"/>
      <c r="CR68" s="185"/>
      <c r="CS68" s="208"/>
      <c r="CT68" s="185"/>
      <c r="CU68" s="185"/>
      <c r="CV68" s="185"/>
      <c r="CW68" s="185"/>
      <c r="CX68" s="185"/>
      <c r="CY68" s="208"/>
      <c r="CZ68" s="185"/>
      <c r="DA68" s="185"/>
      <c r="DB68" s="185"/>
      <c r="DC68" s="185"/>
      <c r="DD68" s="185"/>
      <c r="DE68" s="208"/>
      <c r="DF68" s="175">
        <v>0</v>
      </c>
      <c r="DG68" s="175">
        <v>0</v>
      </c>
      <c r="DH68" s="175">
        <v>0</v>
      </c>
      <c r="DI68" s="175">
        <v>0</v>
      </c>
      <c r="DJ68" s="175">
        <v>0</v>
      </c>
      <c r="DK68" s="208"/>
      <c r="DL68" s="185">
        <v>0</v>
      </c>
      <c r="DM68" s="185">
        <v>0</v>
      </c>
      <c r="DN68" s="185">
        <v>0</v>
      </c>
      <c r="DO68" s="185">
        <v>0</v>
      </c>
      <c r="DP68" s="185">
        <v>0</v>
      </c>
      <c r="DQ68" s="208"/>
      <c r="DR68" s="185">
        <v>0</v>
      </c>
      <c r="DS68" s="185">
        <v>0</v>
      </c>
      <c r="DT68" s="185">
        <v>0</v>
      </c>
      <c r="DU68" s="185">
        <v>0</v>
      </c>
      <c r="DV68" s="185">
        <v>0</v>
      </c>
      <c r="DW68" s="208"/>
      <c r="DX68" s="185">
        <v>0</v>
      </c>
      <c r="DY68" s="185">
        <v>0</v>
      </c>
      <c r="DZ68" s="185">
        <v>0</v>
      </c>
      <c r="EA68" s="185">
        <v>0</v>
      </c>
      <c r="EB68" s="185">
        <v>0</v>
      </c>
      <c r="EC68" s="208"/>
      <c r="ED68" s="185">
        <v>0</v>
      </c>
      <c r="EE68" s="185">
        <v>0</v>
      </c>
      <c r="EF68" s="185">
        <v>0</v>
      </c>
      <c r="EG68" s="185">
        <v>0</v>
      </c>
      <c r="EH68" s="185">
        <v>0</v>
      </c>
      <c r="EI68" s="208"/>
      <c r="EJ68" s="185"/>
      <c r="EK68" s="185"/>
      <c r="EL68" s="185"/>
      <c r="EM68" s="185"/>
      <c r="EN68" s="185"/>
      <c r="EO68" s="208"/>
      <c r="EP68" s="185"/>
      <c r="EQ68" s="185"/>
      <c r="ER68" s="185"/>
      <c r="ES68" s="185"/>
      <c r="ET68" s="185"/>
      <c r="EU68" s="208"/>
      <c r="EV68" s="185"/>
      <c r="EW68" s="185"/>
      <c r="EX68" s="185"/>
      <c r="EY68" s="185"/>
      <c r="EZ68" s="185"/>
      <c r="FA68" s="208"/>
      <c r="FB68" s="185"/>
      <c r="FC68" s="185"/>
      <c r="FD68" s="185"/>
      <c r="FE68" s="185"/>
      <c r="FF68" s="185"/>
      <c r="FG68" s="208"/>
      <c r="FH68" s="185"/>
      <c r="FI68" s="185"/>
      <c r="FJ68" s="185"/>
      <c r="FK68" s="185"/>
      <c r="FL68" s="185"/>
      <c r="FM68" s="208"/>
      <c r="FN68" s="185"/>
      <c r="FO68" s="185"/>
      <c r="FP68" s="185"/>
      <c r="FQ68" s="185"/>
      <c r="FR68" s="185"/>
      <c r="FS68" s="208"/>
      <c r="FT68" s="185"/>
      <c r="FU68" s="185"/>
      <c r="FV68" s="185"/>
      <c r="FW68" s="185"/>
      <c r="FX68" s="185"/>
      <c r="FY68" s="208"/>
    </row>
    <row r="69" spans="1:181" ht="12.75" customHeight="1" x14ac:dyDescent="0.2">
      <c r="A69" s="69" t="s">
        <v>89</v>
      </c>
      <c r="B69" s="237">
        <f>'Interpolation FR-metal CR'!B70+'Interpolation FR-metal CR'!C70*($E$2^1)+'Interpolation FR-metal CR'!D70*($E$2^2)+'Interpolation FR-metal CR'!E70*($E$2^3)+'Interpolation FR-metal CR'!F70*($E$2^4)</f>
        <v>0</v>
      </c>
      <c r="C69" s="298">
        <f t="shared" si="9"/>
        <v>0</v>
      </c>
      <c r="D69" s="298">
        <f t="shared" si="10"/>
        <v>0</v>
      </c>
      <c r="E69" s="298">
        <f t="shared" si="11"/>
        <v>0</v>
      </c>
      <c r="F69" s="237">
        <f>'Interpolation FR-metal CR'!L70+'Interpolation FR-metal CR'!M70*($E$2^1)+'Interpolation FR-metal CR'!N70*($E$2^2)+'Interpolation FR-metal CR'!O70*($E$2^3)+'Interpolation FR-metal CR'!P70*($E$2^4)</f>
        <v>0</v>
      </c>
      <c r="G69" s="208"/>
      <c r="H69" s="237">
        <f>'Interpolation FR-oxide CR'!B70+'Interpolation FR-oxide CR'!C70*$K$2+'Interpolation FR-oxide CR'!D70*$K$2^2+'Interpolation FR-oxide CR'!E70*$K$2^3+'Interpolation FR-oxide CR'!F70*$K$2^4</f>
        <v>0</v>
      </c>
      <c r="I69" s="298">
        <f t="shared" si="12"/>
        <v>0</v>
      </c>
      <c r="J69" s="298">
        <f t="shared" si="13"/>
        <v>0</v>
      </c>
      <c r="K69" s="298">
        <f t="shared" si="14"/>
        <v>0</v>
      </c>
      <c r="L69" s="237">
        <f>'Interpolation FR-oxide CR'!L70+'Interpolation FR-oxide CR'!M70*$K$2+'Interpolation FR-oxide CR'!N70*$K$2^2+'Interpolation FR-oxide CR'!O70*$K$2^3+'Interpolation FR-oxide CR'!P70*$K$2^4</f>
        <v>0</v>
      </c>
      <c r="M69" s="208"/>
      <c r="N69" s="49"/>
      <c r="O69" s="49"/>
      <c r="P69" s="49"/>
      <c r="Q69" s="49"/>
      <c r="R69" s="49"/>
      <c r="S69" s="208"/>
      <c r="T69" s="49"/>
      <c r="U69" s="49"/>
      <c r="V69" s="49"/>
      <c r="W69" s="49"/>
      <c r="X69" s="49"/>
      <c r="Y69" s="208"/>
      <c r="Z69" s="49"/>
      <c r="AA69" s="49"/>
      <c r="AB69" s="49"/>
      <c r="AC69" s="49"/>
      <c r="AD69" s="49"/>
      <c r="AE69" s="208"/>
      <c r="AF69" s="49"/>
      <c r="AG69" s="49"/>
      <c r="AH69" s="49"/>
      <c r="AI69" s="49"/>
      <c r="AJ69" s="49"/>
      <c r="AK69" s="208"/>
      <c r="AL69" s="49"/>
      <c r="AM69" s="49"/>
      <c r="AN69" s="49"/>
      <c r="AO69" s="49"/>
      <c r="AP69" s="49"/>
      <c r="AQ69" s="208"/>
      <c r="AR69" s="49"/>
      <c r="AS69" s="49"/>
      <c r="AT69" s="49"/>
      <c r="AU69" s="49"/>
      <c r="AV69" s="49"/>
      <c r="AW69" s="208"/>
      <c r="AX69" s="49"/>
      <c r="AY69" s="49"/>
      <c r="AZ69" s="49"/>
      <c r="BA69" s="49"/>
      <c r="BB69" s="49"/>
      <c r="BC69" s="208"/>
      <c r="BD69" s="49"/>
      <c r="BE69" s="49"/>
      <c r="BF69" s="49"/>
      <c r="BG69" s="49"/>
      <c r="BH69" s="49"/>
      <c r="BI69" s="208"/>
      <c r="BJ69" s="49"/>
      <c r="BK69" s="49"/>
      <c r="BL69" s="49"/>
      <c r="BM69" s="49"/>
      <c r="BN69" s="49"/>
      <c r="BO69" s="208"/>
      <c r="BP69" s="49"/>
      <c r="BQ69" s="49"/>
      <c r="BR69" s="49"/>
      <c r="BS69" s="49"/>
      <c r="BT69" s="49"/>
      <c r="BU69" s="208"/>
      <c r="BV69" s="64"/>
      <c r="BW69" s="64"/>
      <c r="BX69" s="64"/>
      <c r="BY69" s="64"/>
      <c r="BZ69" s="64"/>
      <c r="CA69" s="208"/>
      <c r="CB69" s="64"/>
      <c r="CC69" s="64"/>
      <c r="CD69" s="64"/>
      <c r="CE69" s="64"/>
      <c r="CF69" s="64"/>
      <c r="CG69" s="208"/>
      <c r="CH69" s="64"/>
      <c r="CI69" s="64"/>
      <c r="CJ69" s="64"/>
      <c r="CK69" s="64"/>
      <c r="CL69" s="64"/>
      <c r="CM69" s="208"/>
      <c r="CN69" s="64"/>
      <c r="CO69" s="64"/>
      <c r="CP69" s="64"/>
      <c r="CQ69" s="64"/>
      <c r="CR69" s="64"/>
      <c r="CS69" s="208"/>
      <c r="CT69" s="64"/>
      <c r="CU69" s="64"/>
      <c r="CV69" s="64"/>
      <c r="CW69" s="64"/>
      <c r="CX69" s="64"/>
      <c r="CY69" s="208"/>
      <c r="CZ69" s="64"/>
      <c r="DA69" s="64"/>
      <c r="DB69" s="64"/>
      <c r="DC69" s="64"/>
      <c r="DD69" s="64"/>
      <c r="DE69" s="208"/>
      <c r="DF69" s="49">
        <v>0</v>
      </c>
      <c r="DG69" s="49">
        <v>0</v>
      </c>
      <c r="DH69" s="49">
        <v>0</v>
      </c>
      <c r="DI69" s="49">
        <v>0</v>
      </c>
      <c r="DJ69" s="49">
        <v>0</v>
      </c>
      <c r="DK69" s="208"/>
      <c r="DL69" s="64">
        <v>0</v>
      </c>
      <c r="DM69" s="64">
        <v>0</v>
      </c>
      <c r="DN69" s="64">
        <v>0</v>
      </c>
      <c r="DO69" s="64">
        <v>0</v>
      </c>
      <c r="DP69" s="64">
        <v>0</v>
      </c>
      <c r="DQ69" s="208"/>
      <c r="DR69" s="64">
        <v>0</v>
      </c>
      <c r="DS69" s="64">
        <v>0</v>
      </c>
      <c r="DT69" s="64">
        <v>0</v>
      </c>
      <c r="DU69" s="64">
        <v>0</v>
      </c>
      <c r="DV69" s="64">
        <v>0</v>
      </c>
      <c r="DW69" s="208"/>
      <c r="DX69" s="64">
        <v>0</v>
      </c>
      <c r="DY69" s="64">
        <v>0</v>
      </c>
      <c r="DZ69" s="64">
        <v>0</v>
      </c>
      <c r="EA69" s="64">
        <v>0</v>
      </c>
      <c r="EB69" s="64">
        <v>0</v>
      </c>
      <c r="EC69" s="208"/>
      <c r="ED69" s="64">
        <v>0</v>
      </c>
      <c r="EE69" s="64">
        <v>0</v>
      </c>
      <c r="EF69" s="64">
        <v>0</v>
      </c>
      <c r="EG69" s="64">
        <v>0</v>
      </c>
      <c r="EH69" s="64">
        <v>0</v>
      </c>
      <c r="EI69" s="208"/>
      <c r="EJ69" s="64"/>
      <c r="EK69" s="64"/>
      <c r="EL69" s="64"/>
      <c r="EM69" s="64"/>
      <c r="EN69" s="64"/>
      <c r="EO69" s="208"/>
      <c r="EP69" s="64"/>
      <c r="EQ69" s="64"/>
      <c r="ER69" s="64"/>
      <c r="ES69" s="64"/>
      <c r="ET69" s="64"/>
      <c r="EU69" s="208"/>
      <c r="EV69" s="64"/>
      <c r="EW69" s="64"/>
      <c r="EX69" s="64"/>
      <c r="EY69" s="64"/>
      <c r="EZ69" s="64"/>
      <c r="FA69" s="208"/>
      <c r="FB69" s="64"/>
      <c r="FC69" s="64"/>
      <c r="FD69" s="64"/>
      <c r="FE69" s="64"/>
      <c r="FF69" s="64"/>
      <c r="FG69" s="208"/>
      <c r="FH69" s="64"/>
      <c r="FI69" s="64"/>
      <c r="FJ69" s="64"/>
      <c r="FK69" s="64"/>
      <c r="FL69" s="64"/>
      <c r="FM69" s="208"/>
      <c r="FN69" s="64"/>
      <c r="FO69" s="64"/>
      <c r="FP69" s="64"/>
      <c r="FQ69" s="64"/>
      <c r="FR69" s="64"/>
      <c r="FS69" s="208"/>
      <c r="FT69" s="64"/>
      <c r="FU69" s="64"/>
      <c r="FV69" s="64"/>
      <c r="FW69" s="64"/>
      <c r="FX69" s="64"/>
      <c r="FY69" s="208"/>
    </row>
    <row r="70" spans="1:181" ht="12.75" customHeight="1" x14ac:dyDescent="0.2">
      <c r="A70" s="69" t="s">
        <v>90</v>
      </c>
      <c r="B70" s="237">
        <f>'Interpolation FR-metal CR'!B71+'Interpolation FR-metal CR'!C71*($E$2^1)+'Interpolation FR-metal CR'!D71*($E$2^2)+'Interpolation FR-metal CR'!E71*($E$2^3)+'Interpolation FR-metal CR'!F71*($E$2^4)</f>
        <v>0</v>
      </c>
      <c r="C70" s="298">
        <f t="shared" si="9"/>
        <v>0</v>
      </c>
      <c r="D70" s="298">
        <f t="shared" si="10"/>
        <v>0</v>
      </c>
      <c r="E70" s="298">
        <f t="shared" si="11"/>
        <v>0</v>
      </c>
      <c r="F70" s="237">
        <f>'Interpolation FR-metal CR'!L71+'Interpolation FR-metal CR'!M71*($E$2^1)+'Interpolation FR-metal CR'!N71*($E$2^2)+'Interpolation FR-metal CR'!O71*($E$2^3)+'Interpolation FR-metal CR'!P71*($E$2^4)</f>
        <v>0</v>
      </c>
      <c r="G70" s="208"/>
      <c r="H70" s="237">
        <f>'Interpolation FR-oxide CR'!B71+'Interpolation FR-oxide CR'!C71*$K$2+'Interpolation FR-oxide CR'!D71*$K$2^2+'Interpolation FR-oxide CR'!E71*$K$2^3+'Interpolation FR-oxide CR'!F71*$K$2^4</f>
        <v>0</v>
      </c>
      <c r="I70" s="298">
        <f t="shared" si="12"/>
        <v>0</v>
      </c>
      <c r="J70" s="298">
        <f t="shared" si="13"/>
        <v>0</v>
      </c>
      <c r="K70" s="298">
        <f t="shared" si="14"/>
        <v>0</v>
      </c>
      <c r="L70" s="237">
        <f>'Interpolation FR-oxide CR'!L71+'Interpolation FR-oxide CR'!M71*$K$2+'Interpolation FR-oxide CR'!N71*$K$2^2+'Interpolation FR-oxide CR'!O71*$K$2^3+'Interpolation FR-oxide CR'!P71*$K$2^4</f>
        <v>0</v>
      </c>
      <c r="M70" s="208"/>
      <c r="N70" s="49"/>
      <c r="O70" s="49"/>
      <c r="P70" s="49"/>
      <c r="Q70" s="49"/>
      <c r="R70" s="49"/>
      <c r="S70" s="208"/>
      <c r="T70" s="49"/>
      <c r="U70" s="49"/>
      <c r="V70" s="49"/>
      <c r="W70" s="49"/>
      <c r="X70" s="49"/>
      <c r="Y70" s="208"/>
      <c r="Z70" s="49"/>
      <c r="AA70" s="49"/>
      <c r="AB70" s="49"/>
      <c r="AC70" s="49"/>
      <c r="AD70" s="49"/>
      <c r="AE70" s="208"/>
      <c r="AF70" s="49"/>
      <c r="AG70" s="49"/>
      <c r="AH70" s="49"/>
      <c r="AI70" s="49"/>
      <c r="AJ70" s="49"/>
      <c r="AK70" s="208"/>
      <c r="AL70" s="49"/>
      <c r="AM70" s="49"/>
      <c r="AN70" s="49"/>
      <c r="AO70" s="49"/>
      <c r="AP70" s="49"/>
      <c r="AQ70" s="208"/>
      <c r="AR70" s="49"/>
      <c r="AS70" s="49"/>
      <c r="AT70" s="49"/>
      <c r="AU70" s="49"/>
      <c r="AV70" s="49"/>
      <c r="AW70" s="208"/>
      <c r="AX70" s="49"/>
      <c r="AY70" s="49"/>
      <c r="AZ70" s="49"/>
      <c r="BA70" s="49"/>
      <c r="BB70" s="49"/>
      <c r="BC70" s="208"/>
      <c r="BD70" s="49"/>
      <c r="BE70" s="49"/>
      <c r="BF70" s="49"/>
      <c r="BG70" s="49"/>
      <c r="BH70" s="49"/>
      <c r="BI70" s="208"/>
      <c r="BJ70" s="49"/>
      <c r="BK70" s="49"/>
      <c r="BL70" s="49"/>
      <c r="BM70" s="49"/>
      <c r="BN70" s="49"/>
      <c r="BO70" s="208"/>
      <c r="BP70" s="49"/>
      <c r="BQ70" s="49"/>
      <c r="BR70" s="49"/>
      <c r="BS70" s="49"/>
      <c r="BT70" s="49"/>
      <c r="BU70" s="208"/>
      <c r="BV70" s="64"/>
      <c r="BW70" s="64"/>
      <c r="BX70" s="64"/>
      <c r="BY70" s="64"/>
      <c r="BZ70" s="64"/>
      <c r="CA70" s="208"/>
      <c r="CB70" s="64"/>
      <c r="CC70" s="64"/>
      <c r="CD70" s="64"/>
      <c r="CE70" s="64"/>
      <c r="CF70" s="64"/>
      <c r="CG70" s="208"/>
      <c r="CH70" s="64"/>
      <c r="CI70" s="64"/>
      <c r="CJ70" s="64"/>
      <c r="CK70" s="64"/>
      <c r="CL70" s="64"/>
      <c r="CM70" s="208"/>
      <c r="CN70" s="64"/>
      <c r="CO70" s="64"/>
      <c r="CP70" s="64"/>
      <c r="CQ70" s="64"/>
      <c r="CR70" s="64"/>
      <c r="CS70" s="208"/>
      <c r="CT70" s="64"/>
      <c r="CU70" s="64"/>
      <c r="CV70" s="64"/>
      <c r="CW70" s="64"/>
      <c r="CX70" s="64"/>
      <c r="CY70" s="208"/>
      <c r="CZ70" s="64"/>
      <c r="DA70" s="64"/>
      <c r="DB70" s="64"/>
      <c r="DC70" s="64"/>
      <c r="DD70" s="64"/>
      <c r="DE70" s="208"/>
      <c r="DF70" s="49">
        <v>0</v>
      </c>
      <c r="DG70" s="49">
        <v>0</v>
      </c>
      <c r="DH70" s="49">
        <v>0</v>
      </c>
      <c r="DI70" s="49">
        <v>0</v>
      </c>
      <c r="DJ70" s="49">
        <v>0</v>
      </c>
      <c r="DK70" s="208"/>
      <c r="DL70" s="64">
        <v>0</v>
      </c>
      <c r="DM70" s="64">
        <v>0</v>
      </c>
      <c r="DN70" s="64">
        <v>0</v>
      </c>
      <c r="DO70" s="64">
        <v>0</v>
      </c>
      <c r="DP70" s="64">
        <v>0</v>
      </c>
      <c r="DQ70" s="208"/>
      <c r="DR70" s="64">
        <v>0</v>
      </c>
      <c r="DS70" s="64">
        <v>0</v>
      </c>
      <c r="DT70" s="64">
        <v>0</v>
      </c>
      <c r="DU70" s="64">
        <v>0</v>
      </c>
      <c r="DV70" s="64">
        <v>0</v>
      </c>
      <c r="DW70" s="208"/>
      <c r="DX70" s="64">
        <v>0</v>
      </c>
      <c r="DY70" s="64">
        <v>0</v>
      </c>
      <c r="DZ70" s="64">
        <v>0</v>
      </c>
      <c r="EA70" s="64">
        <v>0</v>
      </c>
      <c r="EB70" s="64">
        <v>0</v>
      </c>
      <c r="EC70" s="208"/>
      <c r="ED70" s="64">
        <v>0</v>
      </c>
      <c r="EE70" s="64">
        <v>0</v>
      </c>
      <c r="EF70" s="64">
        <v>0</v>
      </c>
      <c r="EG70" s="64">
        <v>0</v>
      </c>
      <c r="EH70" s="64">
        <v>0</v>
      </c>
      <c r="EI70" s="208"/>
      <c r="EJ70" s="64"/>
      <c r="EK70" s="64"/>
      <c r="EL70" s="64"/>
      <c r="EM70" s="64"/>
      <c r="EN70" s="64"/>
      <c r="EO70" s="208"/>
      <c r="EP70" s="64"/>
      <c r="EQ70" s="64"/>
      <c r="ER70" s="64"/>
      <c r="ES70" s="64"/>
      <c r="ET70" s="64"/>
      <c r="EU70" s="208"/>
      <c r="EV70" s="64"/>
      <c r="EW70" s="64"/>
      <c r="EX70" s="64"/>
      <c r="EY70" s="64"/>
      <c r="EZ70" s="64"/>
      <c r="FA70" s="208"/>
      <c r="FB70" s="64"/>
      <c r="FC70" s="64"/>
      <c r="FD70" s="64"/>
      <c r="FE70" s="64"/>
      <c r="FF70" s="64"/>
      <c r="FG70" s="208"/>
      <c r="FH70" s="64"/>
      <c r="FI70" s="64"/>
      <c r="FJ70" s="64"/>
      <c r="FK70" s="64"/>
      <c r="FL70" s="64"/>
      <c r="FM70" s="208"/>
      <c r="FN70" s="64"/>
      <c r="FO70" s="64"/>
      <c r="FP70" s="64"/>
      <c r="FQ70" s="64"/>
      <c r="FR70" s="64"/>
      <c r="FS70" s="208"/>
      <c r="FT70" s="64"/>
      <c r="FU70" s="64"/>
      <c r="FV70" s="64"/>
      <c r="FW70" s="64"/>
      <c r="FX70" s="64"/>
      <c r="FY70" s="208"/>
    </row>
    <row r="71" spans="1:181" ht="12.75" customHeight="1" x14ac:dyDescent="0.2">
      <c r="A71" s="69" t="s">
        <v>91</v>
      </c>
      <c r="B71" s="237">
        <f>'Interpolation FR-metal CR'!B72+'Interpolation FR-metal CR'!C72*($E$2^1)+'Interpolation FR-metal CR'!D72*($E$2^2)+'Interpolation FR-metal CR'!E72*($E$2^3)+'Interpolation FR-metal CR'!F72*($E$2^4)</f>
        <v>0</v>
      </c>
      <c r="C71" s="298">
        <f t="shared" si="9"/>
        <v>0</v>
      </c>
      <c r="D71" s="298">
        <f t="shared" si="10"/>
        <v>0</v>
      </c>
      <c r="E71" s="298">
        <f t="shared" si="11"/>
        <v>0</v>
      </c>
      <c r="F71" s="237">
        <f>'Interpolation FR-metal CR'!L72+'Interpolation FR-metal CR'!M72*($E$2^1)+'Interpolation FR-metal CR'!N72*($E$2^2)+'Interpolation FR-metal CR'!O72*($E$2^3)+'Interpolation FR-metal CR'!P72*($E$2^4)</f>
        <v>0</v>
      </c>
      <c r="G71" s="208"/>
      <c r="H71" s="237">
        <f>'Interpolation FR-oxide CR'!B72+'Interpolation FR-oxide CR'!C72*$K$2+'Interpolation FR-oxide CR'!D72*$K$2^2+'Interpolation FR-oxide CR'!E72*$K$2^3+'Interpolation FR-oxide CR'!F72*$K$2^4</f>
        <v>0</v>
      </c>
      <c r="I71" s="298">
        <f t="shared" si="12"/>
        <v>0</v>
      </c>
      <c r="J71" s="298">
        <f t="shared" si="13"/>
        <v>0</v>
      </c>
      <c r="K71" s="298">
        <f t="shared" si="14"/>
        <v>0</v>
      </c>
      <c r="L71" s="237">
        <f>'Interpolation FR-oxide CR'!L72+'Interpolation FR-oxide CR'!M72*$K$2+'Interpolation FR-oxide CR'!N72*$K$2^2+'Interpolation FR-oxide CR'!O72*$K$2^3+'Interpolation FR-oxide CR'!P72*$K$2^4</f>
        <v>0</v>
      </c>
      <c r="M71" s="208"/>
      <c r="N71" s="49"/>
      <c r="O71" s="49"/>
      <c r="P71" s="49"/>
      <c r="Q71" s="49"/>
      <c r="R71" s="49"/>
      <c r="S71" s="208"/>
      <c r="T71" s="49"/>
      <c r="U71" s="49"/>
      <c r="V71" s="49"/>
      <c r="W71" s="49"/>
      <c r="X71" s="49"/>
      <c r="Y71" s="208"/>
      <c r="Z71" s="49"/>
      <c r="AA71" s="49"/>
      <c r="AB71" s="49"/>
      <c r="AC71" s="49"/>
      <c r="AD71" s="49"/>
      <c r="AE71" s="208"/>
      <c r="AF71" s="49"/>
      <c r="AG71" s="49"/>
      <c r="AH71" s="49"/>
      <c r="AI71" s="49"/>
      <c r="AJ71" s="49"/>
      <c r="AK71" s="208"/>
      <c r="AL71" s="49"/>
      <c r="AM71" s="49"/>
      <c r="AN71" s="49"/>
      <c r="AO71" s="49"/>
      <c r="AP71" s="49"/>
      <c r="AQ71" s="208"/>
      <c r="AR71" s="49"/>
      <c r="AS71" s="49"/>
      <c r="AT71" s="49"/>
      <c r="AU71" s="49"/>
      <c r="AV71" s="49"/>
      <c r="AW71" s="208"/>
      <c r="AX71" s="49"/>
      <c r="AY71" s="49"/>
      <c r="AZ71" s="49"/>
      <c r="BA71" s="49"/>
      <c r="BB71" s="49"/>
      <c r="BC71" s="208"/>
      <c r="BD71" s="49"/>
      <c r="BE71" s="49"/>
      <c r="BF71" s="49"/>
      <c r="BG71" s="49"/>
      <c r="BH71" s="49"/>
      <c r="BI71" s="208"/>
      <c r="BJ71" s="49"/>
      <c r="BK71" s="49"/>
      <c r="BL71" s="49"/>
      <c r="BM71" s="49"/>
      <c r="BN71" s="49"/>
      <c r="BO71" s="208"/>
      <c r="BP71" s="49"/>
      <c r="BQ71" s="49"/>
      <c r="BR71" s="49"/>
      <c r="BS71" s="49"/>
      <c r="BT71" s="49"/>
      <c r="BU71" s="208"/>
      <c r="BV71" s="64"/>
      <c r="BW71" s="64"/>
      <c r="BX71" s="64"/>
      <c r="BY71" s="64"/>
      <c r="BZ71" s="64"/>
      <c r="CA71" s="208"/>
      <c r="CB71" s="64"/>
      <c r="CC71" s="64"/>
      <c r="CD71" s="64"/>
      <c r="CE71" s="64"/>
      <c r="CF71" s="64"/>
      <c r="CG71" s="208"/>
      <c r="CH71" s="64"/>
      <c r="CI71" s="64"/>
      <c r="CJ71" s="64"/>
      <c r="CK71" s="64"/>
      <c r="CL71" s="64"/>
      <c r="CM71" s="208"/>
      <c r="CN71" s="64"/>
      <c r="CO71" s="64"/>
      <c r="CP71" s="64"/>
      <c r="CQ71" s="64"/>
      <c r="CR71" s="64"/>
      <c r="CS71" s="208"/>
      <c r="CT71" s="64"/>
      <c r="CU71" s="64"/>
      <c r="CV71" s="64"/>
      <c r="CW71" s="64"/>
      <c r="CX71" s="64"/>
      <c r="CY71" s="208"/>
      <c r="CZ71" s="64"/>
      <c r="DA71" s="64"/>
      <c r="DB71" s="64"/>
      <c r="DC71" s="64"/>
      <c r="DD71" s="64"/>
      <c r="DE71" s="208"/>
      <c r="DF71" s="49">
        <v>0</v>
      </c>
      <c r="DG71" s="49">
        <v>0</v>
      </c>
      <c r="DH71" s="49">
        <v>0</v>
      </c>
      <c r="DI71" s="49">
        <v>0</v>
      </c>
      <c r="DJ71" s="49">
        <v>0</v>
      </c>
      <c r="DK71" s="208"/>
      <c r="DL71" s="64">
        <v>0</v>
      </c>
      <c r="DM71" s="64">
        <v>0</v>
      </c>
      <c r="DN71" s="64">
        <v>0</v>
      </c>
      <c r="DO71" s="64">
        <v>0</v>
      </c>
      <c r="DP71" s="64">
        <v>0</v>
      </c>
      <c r="DQ71" s="208"/>
      <c r="DR71" s="64">
        <v>0</v>
      </c>
      <c r="DS71" s="64">
        <v>0</v>
      </c>
      <c r="DT71" s="64">
        <v>0</v>
      </c>
      <c r="DU71" s="64">
        <v>0</v>
      </c>
      <c r="DV71" s="64">
        <v>0</v>
      </c>
      <c r="DW71" s="208"/>
      <c r="DX71" s="64">
        <v>0</v>
      </c>
      <c r="DY71" s="64">
        <v>0</v>
      </c>
      <c r="DZ71" s="64">
        <v>0</v>
      </c>
      <c r="EA71" s="64">
        <v>0</v>
      </c>
      <c r="EB71" s="64">
        <v>0</v>
      </c>
      <c r="EC71" s="208"/>
      <c r="ED71" s="64">
        <v>0</v>
      </c>
      <c r="EE71" s="64">
        <v>0</v>
      </c>
      <c r="EF71" s="64">
        <v>0</v>
      </c>
      <c r="EG71" s="64">
        <v>0</v>
      </c>
      <c r="EH71" s="64">
        <v>0</v>
      </c>
      <c r="EI71" s="208"/>
      <c r="EJ71" s="64"/>
      <c r="EK71" s="64"/>
      <c r="EL71" s="64"/>
      <c r="EM71" s="64"/>
      <c r="EN71" s="64"/>
      <c r="EO71" s="208"/>
      <c r="EP71" s="64"/>
      <c r="EQ71" s="64"/>
      <c r="ER71" s="64"/>
      <c r="ES71" s="64"/>
      <c r="ET71" s="64"/>
      <c r="EU71" s="208"/>
      <c r="EV71" s="64"/>
      <c r="EW71" s="64"/>
      <c r="EX71" s="64"/>
      <c r="EY71" s="64"/>
      <c r="EZ71" s="64"/>
      <c r="FA71" s="208"/>
      <c r="FB71" s="64"/>
      <c r="FC71" s="64"/>
      <c r="FD71" s="64"/>
      <c r="FE71" s="64"/>
      <c r="FF71" s="64"/>
      <c r="FG71" s="208"/>
      <c r="FH71" s="64"/>
      <c r="FI71" s="64"/>
      <c r="FJ71" s="64"/>
      <c r="FK71" s="64"/>
      <c r="FL71" s="64"/>
      <c r="FM71" s="208"/>
      <c r="FN71" s="64"/>
      <c r="FO71" s="64"/>
      <c r="FP71" s="64"/>
      <c r="FQ71" s="64"/>
      <c r="FR71" s="64"/>
      <c r="FS71" s="208"/>
      <c r="FT71" s="64"/>
      <c r="FU71" s="64"/>
      <c r="FV71" s="64"/>
      <c r="FW71" s="64"/>
      <c r="FX71" s="64"/>
      <c r="FY71" s="208"/>
    </row>
    <row r="72" spans="1:181" ht="12.75" customHeight="1" x14ac:dyDescent="0.2">
      <c r="A72" s="70" t="s">
        <v>1</v>
      </c>
      <c r="B72" s="420">
        <f>'Interpolation FR-metal CR'!B73+'Interpolation FR-metal CR'!C73*($E$2^1)+'Interpolation FR-metal CR'!D73*($E$2^2)+'Interpolation FR-metal CR'!E73*($E$2^3)+'Interpolation FR-metal CR'!F73*($E$2^4)</f>
        <v>0</v>
      </c>
      <c r="C72" s="421">
        <f t="shared" si="9"/>
        <v>0</v>
      </c>
      <c r="D72" s="421">
        <f t="shared" si="10"/>
        <v>0</v>
      </c>
      <c r="E72" s="421">
        <f t="shared" si="11"/>
        <v>0</v>
      </c>
      <c r="F72" s="420">
        <f>'Interpolation FR-metal CR'!L73+'Interpolation FR-metal CR'!M73*($E$2^1)+'Interpolation FR-metal CR'!N73*($E$2^2)+'Interpolation FR-metal CR'!O73*($E$2^3)+'Interpolation FR-metal CR'!P73*($E$2^4)</f>
        <v>0</v>
      </c>
      <c r="G72" s="208"/>
      <c r="H72" s="420">
        <f>'Interpolation FR-oxide CR'!B73+'Interpolation FR-oxide CR'!C73*$K$2+'Interpolation FR-oxide CR'!D73*$K$2^2+'Interpolation FR-oxide CR'!E73*$K$2^3+'Interpolation FR-oxide CR'!F73*$K$2^4</f>
        <v>0</v>
      </c>
      <c r="I72" s="421">
        <f t="shared" si="12"/>
        <v>0</v>
      </c>
      <c r="J72" s="421">
        <f t="shared" si="13"/>
        <v>0</v>
      </c>
      <c r="K72" s="421">
        <f t="shared" si="14"/>
        <v>0</v>
      </c>
      <c r="L72" s="420">
        <f>'Interpolation FR-oxide CR'!L73+'Interpolation FR-oxide CR'!M73*$K$2+'Interpolation FR-oxide CR'!N73*$K$2^2+'Interpolation FR-oxide CR'!O73*$K$2^3+'Interpolation FR-oxide CR'!P73*$K$2^4</f>
        <v>0</v>
      </c>
      <c r="M72" s="208"/>
      <c r="N72" s="176"/>
      <c r="O72" s="176"/>
      <c r="P72" s="176"/>
      <c r="Q72" s="176"/>
      <c r="R72" s="176"/>
      <c r="S72" s="208"/>
      <c r="T72" s="176"/>
      <c r="U72" s="176"/>
      <c r="V72" s="176"/>
      <c r="W72" s="176"/>
      <c r="X72" s="176"/>
      <c r="Y72" s="208"/>
      <c r="Z72" s="176"/>
      <c r="AA72" s="176"/>
      <c r="AB72" s="176"/>
      <c r="AC72" s="176"/>
      <c r="AD72" s="176"/>
      <c r="AE72" s="208"/>
      <c r="AF72" s="176"/>
      <c r="AG72" s="176"/>
      <c r="AH72" s="176"/>
      <c r="AI72" s="176"/>
      <c r="AJ72" s="176"/>
      <c r="AK72" s="208"/>
      <c r="AL72" s="176"/>
      <c r="AM72" s="176"/>
      <c r="AN72" s="176"/>
      <c r="AO72" s="176"/>
      <c r="AP72" s="176"/>
      <c r="AQ72" s="208"/>
      <c r="AR72" s="176"/>
      <c r="AS72" s="176"/>
      <c r="AT72" s="176"/>
      <c r="AU72" s="176"/>
      <c r="AV72" s="176"/>
      <c r="AW72" s="208"/>
      <c r="AX72" s="176"/>
      <c r="AY72" s="176"/>
      <c r="AZ72" s="176"/>
      <c r="BA72" s="176"/>
      <c r="BB72" s="176"/>
      <c r="BC72" s="208"/>
      <c r="BD72" s="176"/>
      <c r="BE72" s="176"/>
      <c r="BF72" s="176"/>
      <c r="BG72" s="176"/>
      <c r="BH72" s="176"/>
      <c r="BI72" s="208"/>
      <c r="BJ72" s="176"/>
      <c r="BK72" s="176"/>
      <c r="BL72" s="176"/>
      <c r="BM72" s="176"/>
      <c r="BN72" s="176"/>
      <c r="BO72" s="208"/>
      <c r="BP72" s="176"/>
      <c r="BQ72" s="176"/>
      <c r="BR72" s="176"/>
      <c r="BS72" s="176"/>
      <c r="BT72" s="176"/>
      <c r="BU72" s="208"/>
      <c r="BV72" s="193"/>
      <c r="BW72" s="193"/>
      <c r="BX72" s="193"/>
      <c r="BY72" s="193"/>
      <c r="BZ72" s="193"/>
      <c r="CA72" s="208"/>
      <c r="CB72" s="193"/>
      <c r="CC72" s="193"/>
      <c r="CD72" s="193"/>
      <c r="CE72" s="193"/>
      <c r="CF72" s="193"/>
      <c r="CG72" s="208"/>
      <c r="CH72" s="193"/>
      <c r="CI72" s="193"/>
      <c r="CJ72" s="193"/>
      <c r="CK72" s="193"/>
      <c r="CL72" s="193"/>
      <c r="CM72" s="208"/>
      <c r="CN72" s="193"/>
      <c r="CO72" s="193"/>
      <c r="CP72" s="193"/>
      <c r="CQ72" s="193"/>
      <c r="CR72" s="193"/>
      <c r="CS72" s="208"/>
      <c r="CT72" s="193"/>
      <c r="CU72" s="193"/>
      <c r="CV72" s="193"/>
      <c r="CW72" s="193"/>
      <c r="CX72" s="193"/>
      <c r="CY72" s="208"/>
      <c r="CZ72" s="193"/>
      <c r="DA72" s="193"/>
      <c r="DB72" s="193"/>
      <c r="DC72" s="193"/>
      <c r="DD72" s="193"/>
      <c r="DE72" s="208"/>
      <c r="DF72" s="176">
        <v>0</v>
      </c>
      <c r="DG72" s="176">
        <v>0</v>
      </c>
      <c r="DH72" s="176">
        <v>0</v>
      </c>
      <c r="DI72" s="176">
        <v>0</v>
      </c>
      <c r="DJ72" s="176">
        <v>0</v>
      </c>
      <c r="DK72" s="208"/>
      <c r="DL72" s="193">
        <v>0</v>
      </c>
      <c r="DM72" s="193">
        <v>0</v>
      </c>
      <c r="DN72" s="193">
        <v>0</v>
      </c>
      <c r="DO72" s="193">
        <v>0</v>
      </c>
      <c r="DP72" s="193">
        <v>0</v>
      </c>
      <c r="DQ72" s="208"/>
      <c r="DR72" s="193">
        <v>0</v>
      </c>
      <c r="DS72" s="193">
        <v>0</v>
      </c>
      <c r="DT72" s="193">
        <v>0</v>
      </c>
      <c r="DU72" s="193">
        <v>0</v>
      </c>
      <c r="DV72" s="193">
        <v>0</v>
      </c>
      <c r="DW72" s="208"/>
      <c r="DX72" s="193">
        <v>0</v>
      </c>
      <c r="DY72" s="193">
        <v>0</v>
      </c>
      <c r="DZ72" s="193">
        <v>0</v>
      </c>
      <c r="EA72" s="193">
        <v>0</v>
      </c>
      <c r="EB72" s="193">
        <v>0</v>
      </c>
      <c r="EC72" s="208"/>
      <c r="ED72" s="193">
        <v>0</v>
      </c>
      <c r="EE72" s="193">
        <v>0</v>
      </c>
      <c r="EF72" s="193">
        <v>0</v>
      </c>
      <c r="EG72" s="193">
        <v>0</v>
      </c>
      <c r="EH72" s="193">
        <v>0</v>
      </c>
      <c r="EI72" s="208"/>
      <c r="EJ72" s="193"/>
      <c r="EK72" s="193"/>
      <c r="EL72" s="193"/>
      <c r="EM72" s="193"/>
      <c r="EN72" s="193"/>
      <c r="EO72" s="208"/>
      <c r="EP72" s="193"/>
      <c r="EQ72" s="193"/>
      <c r="ER72" s="193"/>
      <c r="ES72" s="193"/>
      <c r="ET72" s="193"/>
      <c r="EU72" s="208"/>
      <c r="EV72" s="193"/>
      <c r="EW72" s="193"/>
      <c r="EX72" s="193"/>
      <c r="EY72" s="193"/>
      <c r="EZ72" s="193"/>
      <c r="FA72" s="208"/>
      <c r="FB72" s="193"/>
      <c r="FC72" s="193"/>
      <c r="FD72" s="193"/>
      <c r="FE72" s="193"/>
      <c r="FF72" s="193"/>
      <c r="FG72" s="208"/>
      <c r="FH72" s="193"/>
      <c r="FI72" s="193"/>
      <c r="FJ72" s="193"/>
      <c r="FK72" s="193"/>
      <c r="FL72" s="193"/>
      <c r="FM72" s="208"/>
      <c r="FN72" s="193"/>
      <c r="FO72" s="193"/>
      <c r="FP72" s="193"/>
      <c r="FQ72" s="193"/>
      <c r="FR72" s="193"/>
      <c r="FS72" s="208"/>
      <c r="FT72" s="193"/>
      <c r="FU72" s="193"/>
      <c r="FV72" s="193"/>
      <c r="FW72" s="193"/>
      <c r="FX72" s="193"/>
      <c r="FY72" s="208"/>
    </row>
    <row r="73" spans="1:181" ht="12.75" customHeight="1" x14ac:dyDescent="0.2">
      <c r="A73" s="70" t="s">
        <v>92</v>
      </c>
      <c r="B73" s="420">
        <f>'Interpolation FR-metal CR'!B74+'Interpolation FR-metal CR'!C74*($E$2^1)+'Interpolation FR-metal CR'!D74*($E$2^2)+'Interpolation FR-metal CR'!E74*($E$2^3)+'Interpolation FR-metal CR'!F74*($E$2^4)</f>
        <v>0</v>
      </c>
      <c r="C73" s="421">
        <f t="shared" si="9"/>
        <v>0</v>
      </c>
      <c r="D73" s="421">
        <f t="shared" si="10"/>
        <v>0</v>
      </c>
      <c r="E73" s="421">
        <f t="shared" si="11"/>
        <v>0</v>
      </c>
      <c r="F73" s="420">
        <f>'Interpolation FR-metal CR'!L74+'Interpolation FR-metal CR'!M74*($E$2^1)+'Interpolation FR-metal CR'!N74*($E$2^2)+'Interpolation FR-metal CR'!O74*($E$2^3)+'Interpolation FR-metal CR'!P74*($E$2^4)</f>
        <v>0</v>
      </c>
      <c r="G73" s="208"/>
      <c r="H73" s="420">
        <f>'Interpolation FR-oxide CR'!B74+'Interpolation FR-oxide CR'!C74*$K$2+'Interpolation FR-oxide CR'!D74*$K$2^2+'Interpolation FR-oxide CR'!E74*$K$2^3+'Interpolation FR-oxide CR'!F74*$K$2^4</f>
        <v>0</v>
      </c>
      <c r="I73" s="421">
        <f t="shared" si="12"/>
        <v>0</v>
      </c>
      <c r="J73" s="421">
        <f t="shared" si="13"/>
        <v>0</v>
      </c>
      <c r="K73" s="421">
        <f t="shared" si="14"/>
        <v>0</v>
      </c>
      <c r="L73" s="420">
        <f>'Interpolation FR-oxide CR'!L74+'Interpolation FR-oxide CR'!M74*$K$2+'Interpolation FR-oxide CR'!N74*$K$2^2+'Interpolation FR-oxide CR'!O74*$K$2^3+'Interpolation FR-oxide CR'!P74*$K$2^4</f>
        <v>0</v>
      </c>
      <c r="M73" s="208"/>
      <c r="N73" s="176"/>
      <c r="O73" s="176"/>
      <c r="P73" s="176"/>
      <c r="Q73" s="176"/>
      <c r="R73" s="176"/>
      <c r="S73" s="208"/>
      <c r="T73" s="176"/>
      <c r="U73" s="176"/>
      <c r="V73" s="176"/>
      <c r="W73" s="176"/>
      <c r="X73" s="176"/>
      <c r="Y73" s="208"/>
      <c r="Z73" s="176"/>
      <c r="AA73" s="176"/>
      <c r="AB73" s="176"/>
      <c r="AC73" s="176"/>
      <c r="AD73" s="176"/>
      <c r="AE73" s="208"/>
      <c r="AF73" s="176"/>
      <c r="AG73" s="176"/>
      <c r="AH73" s="176"/>
      <c r="AI73" s="176"/>
      <c r="AJ73" s="176"/>
      <c r="AK73" s="208"/>
      <c r="AL73" s="176"/>
      <c r="AM73" s="176"/>
      <c r="AN73" s="176"/>
      <c r="AO73" s="176"/>
      <c r="AP73" s="176"/>
      <c r="AQ73" s="208"/>
      <c r="AR73" s="176"/>
      <c r="AS73" s="176"/>
      <c r="AT73" s="176"/>
      <c r="AU73" s="176"/>
      <c r="AV73" s="176"/>
      <c r="AW73" s="208"/>
      <c r="AX73" s="176"/>
      <c r="AY73" s="176"/>
      <c r="AZ73" s="176"/>
      <c r="BA73" s="176"/>
      <c r="BB73" s="176"/>
      <c r="BC73" s="208"/>
      <c r="BD73" s="176"/>
      <c r="BE73" s="176"/>
      <c r="BF73" s="176"/>
      <c r="BG73" s="176"/>
      <c r="BH73" s="176"/>
      <c r="BI73" s="208"/>
      <c r="BJ73" s="176"/>
      <c r="BK73" s="176"/>
      <c r="BL73" s="176"/>
      <c r="BM73" s="176"/>
      <c r="BN73" s="176"/>
      <c r="BO73" s="208"/>
      <c r="BP73" s="176"/>
      <c r="BQ73" s="176"/>
      <c r="BR73" s="176"/>
      <c r="BS73" s="176"/>
      <c r="BT73" s="176"/>
      <c r="BU73" s="208"/>
      <c r="BV73" s="193"/>
      <c r="BW73" s="193"/>
      <c r="BX73" s="193"/>
      <c r="BY73" s="193"/>
      <c r="BZ73" s="193"/>
      <c r="CA73" s="208"/>
      <c r="CB73" s="193"/>
      <c r="CC73" s="193"/>
      <c r="CD73" s="193"/>
      <c r="CE73" s="193"/>
      <c r="CF73" s="193"/>
      <c r="CG73" s="208"/>
      <c r="CH73" s="193"/>
      <c r="CI73" s="193"/>
      <c r="CJ73" s="193"/>
      <c r="CK73" s="193"/>
      <c r="CL73" s="193"/>
      <c r="CM73" s="208"/>
      <c r="CN73" s="193" t="s">
        <v>343</v>
      </c>
      <c r="CO73" s="193"/>
      <c r="CP73" s="193"/>
      <c r="CQ73" s="193"/>
      <c r="CR73" s="193"/>
      <c r="CS73" s="208"/>
      <c r="CT73" s="193"/>
      <c r="CU73" s="193"/>
      <c r="CV73" s="193"/>
      <c r="CW73" s="193"/>
      <c r="CX73" s="193"/>
      <c r="CY73" s="208"/>
      <c r="CZ73" s="193"/>
      <c r="DA73" s="193"/>
      <c r="DB73" s="193"/>
      <c r="DC73" s="193"/>
      <c r="DD73" s="193"/>
      <c r="DE73" s="208"/>
      <c r="DF73" s="176">
        <v>0</v>
      </c>
      <c r="DG73" s="176">
        <v>0</v>
      </c>
      <c r="DH73" s="176">
        <v>0</v>
      </c>
      <c r="DI73" s="176">
        <v>0</v>
      </c>
      <c r="DJ73" s="176">
        <v>0</v>
      </c>
      <c r="DK73" s="208"/>
      <c r="DL73" s="193">
        <v>0</v>
      </c>
      <c r="DM73" s="193">
        <v>0</v>
      </c>
      <c r="DN73" s="193">
        <v>0</v>
      </c>
      <c r="DO73" s="193">
        <v>0</v>
      </c>
      <c r="DP73" s="193">
        <v>0</v>
      </c>
      <c r="DQ73" s="208"/>
      <c r="DR73" s="193">
        <v>0</v>
      </c>
      <c r="DS73" s="193">
        <v>0</v>
      </c>
      <c r="DT73" s="193">
        <v>0</v>
      </c>
      <c r="DU73" s="193">
        <v>0</v>
      </c>
      <c r="DV73" s="193">
        <v>0</v>
      </c>
      <c r="DW73" s="208"/>
      <c r="DX73" s="193">
        <v>0</v>
      </c>
      <c r="DY73" s="193">
        <v>0</v>
      </c>
      <c r="DZ73" s="193">
        <v>0</v>
      </c>
      <c r="EA73" s="193">
        <v>0</v>
      </c>
      <c r="EB73" s="193">
        <v>0</v>
      </c>
      <c r="EC73" s="208"/>
      <c r="ED73" s="193">
        <v>0</v>
      </c>
      <c r="EE73" s="193">
        <v>0</v>
      </c>
      <c r="EF73" s="193">
        <v>0</v>
      </c>
      <c r="EG73" s="193">
        <v>0</v>
      </c>
      <c r="EH73" s="193">
        <v>0</v>
      </c>
      <c r="EI73" s="208"/>
      <c r="EJ73" s="193"/>
      <c r="EK73" s="193"/>
      <c r="EL73" s="193"/>
      <c r="EM73" s="193"/>
      <c r="EN73" s="193"/>
      <c r="EO73" s="208"/>
      <c r="EP73" s="193"/>
      <c r="EQ73" s="193"/>
      <c r="ER73" s="193"/>
      <c r="ES73" s="193"/>
      <c r="ET73" s="193"/>
      <c r="EU73" s="208"/>
      <c r="EV73" s="193"/>
      <c r="EW73" s="193"/>
      <c r="EX73" s="193"/>
      <c r="EY73" s="193"/>
      <c r="EZ73" s="193"/>
      <c r="FA73" s="208"/>
      <c r="FB73" s="193"/>
      <c r="FC73" s="193"/>
      <c r="FD73" s="193"/>
      <c r="FE73" s="193"/>
      <c r="FF73" s="193"/>
      <c r="FG73" s="208"/>
      <c r="FH73" s="193"/>
      <c r="FI73" s="193"/>
      <c r="FJ73" s="193"/>
      <c r="FK73" s="193"/>
      <c r="FL73" s="193"/>
      <c r="FM73" s="208"/>
      <c r="FN73" s="193"/>
      <c r="FO73" s="193"/>
      <c r="FP73" s="193"/>
      <c r="FQ73" s="193"/>
      <c r="FR73" s="193"/>
      <c r="FS73" s="208"/>
      <c r="FT73" s="193"/>
      <c r="FU73" s="193"/>
      <c r="FV73" s="193"/>
      <c r="FW73" s="193"/>
      <c r="FX73" s="193"/>
      <c r="FY73" s="208"/>
    </row>
    <row r="74" spans="1:181" ht="12.75" customHeight="1" x14ac:dyDescent="0.2">
      <c r="A74" s="71" t="s">
        <v>93</v>
      </c>
      <c r="B74" s="237">
        <f>'Interpolation FR-metal CR'!B75+'Interpolation FR-metal CR'!C75*($E$2^1)+'Interpolation FR-metal CR'!D75*($E$2^2)+'Interpolation FR-metal CR'!E75*($E$2^3)+'Interpolation FR-metal CR'!F75*($E$2^4)</f>
        <v>0</v>
      </c>
      <c r="C74" s="298">
        <f t="shared" si="9"/>
        <v>0</v>
      </c>
      <c r="D74" s="298">
        <f t="shared" si="10"/>
        <v>0</v>
      </c>
      <c r="E74" s="298">
        <f t="shared" si="11"/>
        <v>0</v>
      </c>
      <c r="F74" s="237">
        <f>'Interpolation FR-metal CR'!L75+'Interpolation FR-metal CR'!M75*($E$2^1)+'Interpolation FR-metal CR'!N75*($E$2^2)+'Interpolation FR-metal CR'!O75*($E$2^3)+'Interpolation FR-metal CR'!P75*($E$2^4)</f>
        <v>0</v>
      </c>
      <c r="G74" s="208"/>
      <c r="H74" s="237">
        <f>'Interpolation FR-oxide CR'!B75+'Interpolation FR-oxide CR'!C75*$K$2+'Interpolation FR-oxide CR'!D75*$K$2^2+'Interpolation FR-oxide CR'!E75*$K$2^3+'Interpolation FR-oxide CR'!F75*$K$2^4</f>
        <v>0</v>
      </c>
      <c r="I74" s="298">
        <f t="shared" si="12"/>
        <v>0</v>
      </c>
      <c r="J74" s="298">
        <f t="shared" si="13"/>
        <v>0</v>
      </c>
      <c r="K74" s="298">
        <f t="shared" si="14"/>
        <v>0</v>
      </c>
      <c r="L74" s="237">
        <f>'Interpolation FR-oxide CR'!L75+'Interpolation FR-oxide CR'!M75*$K$2+'Interpolation FR-oxide CR'!N75*$K$2^2+'Interpolation FR-oxide CR'!O75*$K$2^3+'Interpolation FR-oxide CR'!P75*$K$2^4</f>
        <v>0</v>
      </c>
      <c r="M74" s="208"/>
      <c r="N74" s="49"/>
      <c r="O74" s="49"/>
      <c r="P74" s="49"/>
      <c r="Q74" s="49"/>
      <c r="R74" s="49"/>
      <c r="S74" s="208"/>
      <c r="T74" s="49"/>
      <c r="U74" s="49"/>
      <c r="V74" s="49"/>
      <c r="W74" s="49"/>
      <c r="X74" s="49"/>
      <c r="Y74" s="208"/>
      <c r="Z74" s="49"/>
      <c r="AA74" s="49"/>
      <c r="AB74" s="49"/>
      <c r="AC74" s="49"/>
      <c r="AD74" s="49"/>
      <c r="AE74" s="208"/>
      <c r="AF74" s="49"/>
      <c r="AG74" s="49"/>
      <c r="AH74" s="49"/>
      <c r="AI74" s="49"/>
      <c r="AJ74" s="49"/>
      <c r="AK74" s="208"/>
      <c r="AL74" s="49"/>
      <c r="AM74" s="49"/>
      <c r="AN74" s="49"/>
      <c r="AO74" s="49"/>
      <c r="AP74" s="49"/>
      <c r="AQ74" s="208"/>
      <c r="AR74" s="49"/>
      <c r="AS74" s="49"/>
      <c r="AT74" s="49"/>
      <c r="AU74" s="49"/>
      <c r="AV74" s="49"/>
      <c r="AW74" s="208"/>
      <c r="AX74" s="49"/>
      <c r="AY74" s="49"/>
      <c r="AZ74" s="49"/>
      <c r="BA74" s="49"/>
      <c r="BB74" s="49"/>
      <c r="BC74" s="208"/>
      <c r="BD74" s="49"/>
      <c r="BE74" s="49"/>
      <c r="BF74" s="49"/>
      <c r="BG74" s="49"/>
      <c r="BH74" s="49"/>
      <c r="BI74" s="208"/>
      <c r="BJ74" s="49"/>
      <c r="BK74" s="49"/>
      <c r="BL74" s="49"/>
      <c r="BM74" s="49"/>
      <c r="BN74" s="49"/>
      <c r="BO74" s="208"/>
      <c r="BP74" s="49"/>
      <c r="BQ74" s="49"/>
      <c r="BR74" s="49"/>
      <c r="BS74" s="49"/>
      <c r="BT74" s="49"/>
      <c r="BU74" s="208"/>
      <c r="BV74" s="64"/>
      <c r="BW74" s="64"/>
      <c r="BX74" s="64"/>
      <c r="BY74" s="64"/>
      <c r="BZ74" s="64"/>
      <c r="CA74" s="208"/>
      <c r="CB74" s="64"/>
      <c r="CC74" s="64"/>
      <c r="CD74" s="64"/>
      <c r="CE74" s="64"/>
      <c r="CF74" s="64"/>
      <c r="CG74" s="208"/>
      <c r="CH74" s="64"/>
      <c r="CI74" s="64"/>
      <c r="CJ74" s="64"/>
      <c r="CK74" s="64"/>
      <c r="CL74" s="64"/>
      <c r="CM74" s="208"/>
      <c r="CN74" s="64"/>
      <c r="CO74" s="64"/>
      <c r="CP74" s="64"/>
      <c r="CQ74" s="64"/>
      <c r="CR74" s="64"/>
      <c r="CS74" s="208"/>
      <c r="CT74" s="64"/>
      <c r="CU74" s="64"/>
      <c r="CV74" s="64"/>
      <c r="CW74" s="64"/>
      <c r="CX74" s="64"/>
      <c r="CY74" s="208"/>
      <c r="CZ74" s="64"/>
      <c r="DA74" s="64"/>
      <c r="DB74" s="64"/>
      <c r="DC74" s="64"/>
      <c r="DD74" s="64"/>
      <c r="DE74" s="208"/>
      <c r="DF74" s="49">
        <v>0</v>
      </c>
      <c r="DG74" s="49">
        <v>0</v>
      </c>
      <c r="DH74" s="49">
        <v>0</v>
      </c>
      <c r="DI74" s="49">
        <v>0</v>
      </c>
      <c r="DJ74" s="49">
        <v>0</v>
      </c>
      <c r="DK74" s="208"/>
      <c r="DL74" s="64">
        <v>0</v>
      </c>
      <c r="DM74" s="64">
        <v>0</v>
      </c>
      <c r="DN74" s="64">
        <v>0</v>
      </c>
      <c r="DO74" s="64">
        <v>0</v>
      </c>
      <c r="DP74" s="64">
        <v>0</v>
      </c>
      <c r="DQ74" s="208"/>
      <c r="DR74" s="64">
        <v>0</v>
      </c>
      <c r="DS74" s="64">
        <v>0</v>
      </c>
      <c r="DT74" s="64">
        <v>0</v>
      </c>
      <c r="DU74" s="64">
        <v>0</v>
      </c>
      <c r="DV74" s="64">
        <v>0</v>
      </c>
      <c r="DW74" s="208"/>
      <c r="DX74" s="64">
        <v>0</v>
      </c>
      <c r="DY74" s="64">
        <v>0</v>
      </c>
      <c r="DZ74" s="64">
        <v>0</v>
      </c>
      <c r="EA74" s="64">
        <v>0</v>
      </c>
      <c r="EB74" s="64">
        <v>0</v>
      </c>
      <c r="EC74" s="208"/>
      <c r="ED74" s="64">
        <v>0</v>
      </c>
      <c r="EE74" s="64">
        <v>0</v>
      </c>
      <c r="EF74" s="64">
        <v>0</v>
      </c>
      <c r="EG74" s="64">
        <v>0</v>
      </c>
      <c r="EH74" s="64">
        <v>0</v>
      </c>
      <c r="EI74" s="208"/>
      <c r="EJ74" s="64"/>
      <c r="EK74" s="64"/>
      <c r="EL74" s="64"/>
      <c r="EM74" s="64"/>
      <c r="EN74" s="64"/>
      <c r="EO74" s="208"/>
      <c r="EP74" s="64"/>
      <c r="EQ74" s="64"/>
      <c r="ER74" s="64"/>
      <c r="ES74" s="64"/>
      <c r="ET74" s="64"/>
      <c r="EU74" s="208"/>
      <c r="EV74" s="64"/>
      <c r="EW74" s="64"/>
      <c r="EX74" s="64"/>
      <c r="EY74" s="64"/>
      <c r="EZ74" s="64"/>
      <c r="FA74" s="208"/>
      <c r="FB74" s="64"/>
      <c r="FC74" s="64"/>
      <c r="FD74" s="64"/>
      <c r="FE74" s="64"/>
      <c r="FF74" s="64"/>
      <c r="FG74" s="208"/>
      <c r="FH74" s="64"/>
      <c r="FI74" s="64"/>
      <c r="FJ74" s="64"/>
      <c r="FK74" s="64"/>
      <c r="FL74" s="64"/>
      <c r="FM74" s="208"/>
      <c r="FN74" s="64"/>
      <c r="FO74" s="64"/>
      <c r="FP74" s="64"/>
      <c r="FQ74" s="64"/>
      <c r="FR74" s="64"/>
      <c r="FS74" s="208"/>
      <c r="FT74" s="64"/>
      <c r="FU74" s="64"/>
      <c r="FV74" s="64"/>
      <c r="FW74" s="64"/>
      <c r="FX74" s="64"/>
      <c r="FY74" s="208"/>
    </row>
    <row r="75" spans="1:181" ht="12.75" customHeight="1" x14ac:dyDescent="0.2">
      <c r="A75" s="71" t="s">
        <v>94</v>
      </c>
      <c r="B75" s="237">
        <f>'Interpolation FR-metal CR'!B76+'Interpolation FR-metal CR'!C76*($E$2^1)+'Interpolation FR-metal CR'!D76*($E$2^2)+'Interpolation FR-metal CR'!E76*($E$2^3)+'Interpolation FR-metal CR'!F76*($E$2^4)</f>
        <v>0</v>
      </c>
      <c r="C75" s="298">
        <f t="shared" si="9"/>
        <v>0</v>
      </c>
      <c r="D75" s="298">
        <f t="shared" si="10"/>
        <v>0</v>
      </c>
      <c r="E75" s="298">
        <f t="shared" si="11"/>
        <v>0</v>
      </c>
      <c r="F75" s="237">
        <f>'Interpolation FR-metal CR'!L76+'Interpolation FR-metal CR'!M76*($E$2^1)+'Interpolation FR-metal CR'!N76*($E$2^2)+'Interpolation FR-metal CR'!O76*($E$2^3)+'Interpolation FR-metal CR'!P76*($E$2^4)</f>
        <v>0</v>
      </c>
      <c r="G75" s="208"/>
      <c r="H75" s="237">
        <f>'Interpolation FR-oxide CR'!B76+'Interpolation FR-oxide CR'!C76*$K$2+'Interpolation FR-oxide CR'!D76*$K$2^2+'Interpolation FR-oxide CR'!E76*$K$2^3+'Interpolation FR-oxide CR'!F76*$K$2^4</f>
        <v>0</v>
      </c>
      <c r="I75" s="298">
        <f t="shared" si="12"/>
        <v>0</v>
      </c>
      <c r="J75" s="298">
        <f t="shared" si="13"/>
        <v>0</v>
      </c>
      <c r="K75" s="298">
        <f t="shared" si="14"/>
        <v>0</v>
      </c>
      <c r="L75" s="237">
        <f>'Interpolation FR-oxide CR'!L76+'Interpolation FR-oxide CR'!M76*$K$2+'Interpolation FR-oxide CR'!N76*$K$2^2+'Interpolation FR-oxide CR'!O76*$K$2^3+'Interpolation FR-oxide CR'!P76*$K$2^4</f>
        <v>0</v>
      </c>
      <c r="M75" s="208"/>
      <c r="N75" s="49"/>
      <c r="O75" s="49"/>
      <c r="P75" s="49"/>
      <c r="Q75" s="49"/>
      <c r="R75" s="49"/>
      <c r="S75" s="208"/>
      <c r="T75" s="49"/>
      <c r="U75" s="49"/>
      <c r="V75" s="49"/>
      <c r="W75" s="49"/>
      <c r="X75" s="49"/>
      <c r="Y75" s="208"/>
      <c r="Z75" s="49"/>
      <c r="AA75" s="49"/>
      <c r="AB75" s="49"/>
      <c r="AC75" s="49"/>
      <c r="AD75" s="49"/>
      <c r="AE75" s="208"/>
      <c r="AF75" s="49"/>
      <c r="AG75" s="49"/>
      <c r="AH75" s="49"/>
      <c r="AI75" s="49"/>
      <c r="AJ75" s="49"/>
      <c r="AK75" s="208"/>
      <c r="AL75" s="49"/>
      <c r="AM75" s="49"/>
      <c r="AN75" s="49"/>
      <c r="AO75" s="49"/>
      <c r="AP75" s="49"/>
      <c r="AQ75" s="208"/>
      <c r="AR75" s="49"/>
      <c r="AS75" s="49"/>
      <c r="AT75" s="49"/>
      <c r="AU75" s="49"/>
      <c r="AV75" s="49"/>
      <c r="AW75" s="208"/>
      <c r="AX75" s="49"/>
      <c r="AY75" s="49"/>
      <c r="AZ75" s="49"/>
      <c r="BA75" s="49"/>
      <c r="BB75" s="49"/>
      <c r="BC75" s="208"/>
      <c r="BD75" s="49"/>
      <c r="BE75" s="49"/>
      <c r="BF75" s="49"/>
      <c r="BG75" s="49"/>
      <c r="BH75" s="49"/>
      <c r="BI75" s="208"/>
      <c r="BJ75" s="49"/>
      <c r="BK75" s="49"/>
      <c r="BL75" s="49"/>
      <c r="BM75" s="49"/>
      <c r="BN75" s="49"/>
      <c r="BO75" s="208"/>
      <c r="BP75" s="49"/>
      <c r="BQ75" s="49"/>
      <c r="BR75" s="49"/>
      <c r="BS75" s="49"/>
      <c r="BT75" s="49"/>
      <c r="BU75" s="208"/>
      <c r="BV75" s="64"/>
      <c r="BW75" s="64"/>
      <c r="BX75" s="64"/>
      <c r="BY75" s="64"/>
      <c r="BZ75" s="64"/>
      <c r="CA75" s="208"/>
      <c r="CB75" s="64"/>
      <c r="CC75" s="64"/>
      <c r="CD75" s="64"/>
      <c r="CE75" s="64"/>
      <c r="CF75" s="64"/>
      <c r="CG75" s="208"/>
      <c r="CH75" s="64"/>
      <c r="CI75" s="64"/>
      <c r="CJ75" s="64"/>
      <c r="CK75" s="64"/>
      <c r="CL75" s="64"/>
      <c r="CM75" s="208"/>
      <c r="CN75" s="64"/>
      <c r="CO75" s="64"/>
      <c r="CP75" s="64"/>
      <c r="CQ75" s="64"/>
      <c r="CR75" s="64"/>
      <c r="CS75" s="208"/>
      <c r="CT75" s="64"/>
      <c r="CU75" s="64"/>
      <c r="CV75" s="64"/>
      <c r="CW75" s="64"/>
      <c r="CX75" s="64"/>
      <c r="CY75" s="208"/>
      <c r="CZ75" s="64"/>
      <c r="DA75" s="64"/>
      <c r="DB75" s="64"/>
      <c r="DC75" s="64"/>
      <c r="DD75" s="64"/>
      <c r="DE75" s="208"/>
      <c r="DF75" s="49">
        <v>0</v>
      </c>
      <c r="DG75" s="49">
        <v>0</v>
      </c>
      <c r="DH75" s="49">
        <v>0</v>
      </c>
      <c r="DI75" s="49">
        <v>0</v>
      </c>
      <c r="DJ75" s="49">
        <v>0</v>
      </c>
      <c r="DK75" s="208"/>
      <c r="DL75" s="64">
        <v>0</v>
      </c>
      <c r="DM75" s="64">
        <v>0</v>
      </c>
      <c r="DN75" s="64">
        <v>0</v>
      </c>
      <c r="DO75" s="64">
        <v>0</v>
      </c>
      <c r="DP75" s="64">
        <v>0</v>
      </c>
      <c r="DQ75" s="208"/>
      <c r="DR75" s="64">
        <v>0</v>
      </c>
      <c r="DS75" s="64">
        <v>0</v>
      </c>
      <c r="DT75" s="64">
        <v>0</v>
      </c>
      <c r="DU75" s="64">
        <v>0</v>
      </c>
      <c r="DV75" s="64">
        <v>0</v>
      </c>
      <c r="DW75" s="208"/>
      <c r="DX75" s="64">
        <v>0</v>
      </c>
      <c r="DY75" s="64">
        <v>0</v>
      </c>
      <c r="DZ75" s="64">
        <v>0</v>
      </c>
      <c r="EA75" s="64">
        <v>0</v>
      </c>
      <c r="EB75" s="64">
        <v>0</v>
      </c>
      <c r="EC75" s="208"/>
      <c r="ED75" s="64">
        <v>0</v>
      </c>
      <c r="EE75" s="64">
        <v>0</v>
      </c>
      <c r="EF75" s="64">
        <v>0</v>
      </c>
      <c r="EG75" s="64">
        <v>0</v>
      </c>
      <c r="EH75" s="64">
        <v>0</v>
      </c>
      <c r="EI75" s="208"/>
      <c r="EJ75" s="64"/>
      <c r="EK75" s="64"/>
      <c r="EL75" s="64"/>
      <c r="EM75" s="64"/>
      <c r="EN75" s="64"/>
      <c r="EO75" s="208"/>
      <c r="EP75" s="64"/>
      <c r="EQ75" s="64"/>
      <c r="ER75" s="64"/>
      <c r="ES75" s="64"/>
      <c r="ET75" s="64"/>
      <c r="EU75" s="208"/>
      <c r="EV75" s="64"/>
      <c r="EW75" s="64"/>
      <c r="EX75" s="64"/>
      <c r="EY75" s="64"/>
      <c r="EZ75" s="64"/>
      <c r="FA75" s="208"/>
      <c r="FB75" s="64"/>
      <c r="FC75" s="64"/>
      <c r="FD75" s="64"/>
      <c r="FE75" s="64"/>
      <c r="FF75" s="64"/>
      <c r="FG75" s="208"/>
      <c r="FH75" s="64"/>
      <c r="FI75" s="64"/>
      <c r="FJ75" s="64"/>
      <c r="FK75" s="64"/>
      <c r="FL75" s="64"/>
      <c r="FM75" s="208"/>
      <c r="FN75" s="64"/>
      <c r="FO75" s="64"/>
      <c r="FP75" s="64"/>
      <c r="FQ75" s="64"/>
      <c r="FR75" s="64"/>
      <c r="FS75" s="208"/>
      <c r="FT75" s="64"/>
      <c r="FU75" s="64"/>
      <c r="FV75" s="64"/>
      <c r="FW75" s="64"/>
      <c r="FX75" s="64"/>
      <c r="FY75" s="208"/>
    </row>
    <row r="76" spans="1:181" ht="12.75" customHeight="1" x14ac:dyDescent="0.2">
      <c r="A76" s="71" t="s">
        <v>95</v>
      </c>
      <c r="B76" s="237">
        <f>'Interpolation FR-metal CR'!B77+'Interpolation FR-metal CR'!C77*($E$2^1)+'Interpolation FR-metal CR'!D77*($E$2^2)+'Interpolation FR-metal CR'!E77*($E$2^3)+'Interpolation FR-metal CR'!F77*($E$2^4)</f>
        <v>0</v>
      </c>
      <c r="C76" s="298">
        <f t="shared" si="9"/>
        <v>0</v>
      </c>
      <c r="D76" s="298">
        <f t="shared" si="10"/>
        <v>0</v>
      </c>
      <c r="E76" s="298">
        <f t="shared" si="11"/>
        <v>0</v>
      </c>
      <c r="F76" s="237">
        <f>'Interpolation FR-metal CR'!L77+'Interpolation FR-metal CR'!M77*($E$2^1)+'Interpolation FR-metal CR'!N77*($E$2^2)+'Interpolation FR-metal CR'!O77*($E$2^3)+'Interpolation FR-metal CR'!P77*($E$2^4)</f>
        <v>0</v>
      </c>
      <c r="G76" s="208"/>
      <c r="H76" s="237">
        <f>'Interpolation FR-oxide CR'!B77+'Interpolation FR-oxide CR'!C77*$K$2+'Interpolation FR-oxide CR'!D77*$K$2^2+'Interpolation FR-oxide CR'!E77*$K$2^3+'Interpolation FR-oxide CR'!F77*$K$2^4</f>
        <v>0</v>
      </c>
      <c r="I76" s="298">
        <f t="shared" si="12"/>
        <v>0</v>
      </c>
      <c r="J76" s="298">
        <f t="shared" si="13"/>
        <v>0</v>
      </c>
      <c r="K76" s="298">
        <f t="shared" si="14"/>
        <v>0</v>
      </c>
      <c r="L76" s="237">
        <f>'Interpolation FR-oxide CR'!L77+'Interpolation FR-oxide CR'!M77*$K$2+'Interpolation FR-oxide CR'!N77*$K$2^2+'Interpolation FR-oxide CR'!O77*$K$2^3+'Interpolation FR-oxide CR'!P77*$K$2^4</f>
        <v>0</v>
      </c>
      <c r="M76" s="208"/>
      <c r="N76" s="49"/>
      <c r="O76" s="49"/>
      <c r="P76" s="49"/>
      <c r="Q76" s="49"/>
      <c r="R76" s="49"/>
      <c r="S76" s="208"/>
      <c r="T76" s="49"/>
      <c r="U76" s="49"/>
      <c r="V76" s="49"/>
      <c r="W76" s="49"/>
      <c r="X76" s="49"/>
      <c r="Y76" s="208"/>
      <c r="Z76" s="49"/>
      <c r="AA76" s="49"/>
      <c r="AB76" s="49"/>
      <c r="AC76" s="49"/>
      <c r="AD76" s="49"/>
      <c r="AE76" s="208"/>
      <c r="AF76" s="49"/>
      <c r="AG76" s="49"/>
      <c r="AH76" s="49"/>
      <c r="AI76" s="49"/>
      <c r="AJ76" s="49"/>
      <c r="AK76" s="208"/>
      <c r="AL76" s="49"/>
      <c r="AM76" s="49"/>
      <c r="AN76" s="49"/>
      <c r="AO76" s="49"/>
      <c r="AP76" s="49"/>
      <c r="AQ76" s="208"/>
      <c r="AR76" s="49"/>
      <c r="AS76" s="49"/>
      <c r="AT76" s="49"/>
      <c r="AU76" s="49"/>
      <c r="AV76" s="49"/>
      <c r="AW76" s="208"/>
      <c r="AX76" s="49"/>
      <c r="AY76" s="49"/>
      <c r="AZ76" s="49"/>
      <c r="BA76" s="49"/>
      <c r="BB76" s="49"/>
      <c r="BC76" s="208"/>
      <c r="BD76" s="49"/>
      <c r="BE76" s="49"/>
      <c r="BF76" s="49"/>
      <c r="BG76" s="49"/>
      <c r="BH76" s="49"/>
      <c r="BI76" s="208"/>
      <c r="BJ76" s="49"/>
      <c r="BK76" s="49"/>
      <c r="BL76" s="49"/>
      <c r="BM76" s="49"/>
      <c r="BN76" s="49"/>
      <c r="BO76" s="208"/>
      <c r="BP76" s="49"/>
      <c r="BQ76" s="49"/>
      <c r="BR76" s="49"/>
      <c r="BS76" s="49"/>
      <c r="BT76" s="49"/>
      <c r="BU76" s="208"/>
      <c r="BV76" s="64"/>
      <c r="BW76" s="64"/>
      <c r="BX76" s="64"/>
      <c r="BY76" s="64"/>
      <c r="BZ76" s="64"/>
      <c r="CA76" s="208"/>
      <c r="CB76" s="64"/>
      <c r="CC76" s="64"/>
      <c r="CD76" s="64"/>
      <c r="CE76" s="64"/>
      <c r="CF76" s="64"/>
      <c r="CG76" s="208"/>
      <c r="CH76" s="64"/>
      <c r="CI76" s="64"/>
      <c r="CJ76" s="64"/>
      <c r="CK76" s="64"/>
      <c r="CL76" s="64"/>
      <c r="CM76" s="208"/>
      <c r="CN76" s="64"/>
      <c r="CO76" s="64"/>
      <c r="CP76" s="64"/>
      <c r="CQ76" s="64"/>
      <c r="CR76" s="64"/>
      <c r="CS76" s="208"/>
      <c r="CT76" s="64"/>
      <c r="CU76" s="64"/>
      <c r="CV76" s="64"/>
      <c r="CW76" s="64"/>
      <c r="CX76" s="64"/>
      <c r="CY76" s="208"/>
      <c r="CZ76" s="64"/>
      <c r="DA76" s="64"/>
      <c r="DB76" s="64"/>
      <c r="DC76" s="64"/>
      <c r="DD76" s="64"/>
      <c r="DE76" s="208"/>
      <c r="DF76" s="49">
        <v>0</v>
      </c>
      <c r="DG76" s="49">
        <v>0</v>
      </c>
      <c r="DH76" s="49">
        <v>0</v>
      </c>
      <c r="DI76" s="49">
        <v>0</v>
      </c>
      <c r="DJ76" s="49">
        <v>0</v>
      </c>
      <c r="DK76" s="208"/>
      <c r="DL76" s="64">
        <v>0</v>
      </c>
      <c r="DM76" s="64">
        <v>0</v>
      </c>
      <c r="DN76" s="64">
        <v>0</v>
      </c>
      <c r="DO76" s="64">
        <v>0</v>
      </c>
      <c r="DP76" s="64">
        <v>0</v>
      </c>
      <c r="DQ76" s="208"/>
      <c r="DR76" s="64">
        <v>0</v>
      </c>
      <c r="DS76" s="64">
        <v>0</v>
      </c>
      <c r="DT76" s="64">
        <v>0</v>
      </c>
      <c r="DU76" s="64">
        <v>0</v>
      </c>
      <c r="DV76" s="64">
        <v>0</v>
      </c>
      <c r="DW76" s="208"/>
      <c r="DX76" s="64">
        <v>0</v>
      </c>
      <c r="DY76" s="64">
        <v>0</v>
      </c>
      <c r="DZ76" s="64">
        <v>0</v>
      </c>
      <c r="EA76" s="64">
        <v>0</v>
      </c>
      <c r="EB76" s="64">
        <v>0</v>
      </c>
      <c r="EC76" s="208"/>
      <c r="ED76" s="64">
        <v>0</v>
      </c>
      <c r="EE76" s="64">
        <v>0</v>
      </c>
      <c r="EF76" s="64">
        <v>0</v>
      </c>
      <c r="EG76" s="64">
        <v>0</v>
      </c>
      <c r="EH76" s="64">
        <v>0</v>
      </c>
      <c r="EI76" s="208"/>
      <c r="EJ76" s="64"/>
      <c r="EK76" s="64"/>
      <c r="EL76" s="64"/>
      <c r="EM76" s="64"/>
      <c r="EN76" s="64"/>
      <c r="EO76" s="208"/>
      <c r="EP76" s="64"/>
      <c r="EQ76" s="64"/>
      <c r="ER76" s="64"/>
      <c r="ES76" s="64"/>
      <c r="ET76" s="64"/>
      <c r="EU76" s="208"/>
      <c r="EV76" s="64"/>
      <c r="EW76" s="64"/>
      <c r="EX76" s="64"/>
      <c r="EY76" s="64"/>
      <c r="EZ76" s="64"/>
      <c r="FA76" s="208"/>
      <c r="FB76" s="64"/>
      <c r="FC76" s="64"/>
      <c r="FD76" s="64"/>
      <c r="FE76" s="64"/>
      <c r="FF76" s="64"/>
      <c r="FG76" s="208"/>
      <c r="FH76" s="64"/>
      <c r="FI76" s="64"/>
      <c r="FJ76" s="64"/>
      <c r="FK76" s="64"/>
      <c r="FL76" s="64"/>
      <c r="FM76" s="208"/>
      <c r="FN76" s="64"/>
      <c r="FO76" s="64"/>
      <c r="FP76" s="64"/>
      <c r="FQ76" s="64"/>
      <c r="FR76" s="64"/>
      <c r="FS76" s="208"/>
      <c r="FT76" s="64"/>
      <c r="FU76" s="64"/>
      <c r="FV76" s="64"/>
      <c r="FW76" s="64"/>
      <c r="FX76" s="64"/>
      <c r="FY76" s="208"/>
    </row>
    <row r="77" spans="1:181" ht="12.75" customHeight="1" x14ac:dyDescent="0.2">
      <c r="A77" s="71" t="s">
        <v>96</v>
      </c>
      <c r="B77" s="237">
        <f>'Interpolation FR-metal CR'!B78+'Interpolation FR-metal CR'!C78*($E$2^1)+'Interpolation FR-metal CR'!D78*($E$2^2)+'Interpolation FR-metal CR'!E78*($E$2^3)+'Interpolation FR-metal CR'!F78*($E$2^4)</f>
        <v>0</v>
      </c>
      <c r="C77" s="298">
        <f t="shared" si="9"/>
        <v>0</v>
      </c>
      <c r="D77" s="298">
        <f t="shared" si="10"/>
        <v>0</v>
      </c>
      <c r="E77" s="298">
        <f t="shared" si="11"/>
        <v>0</v>
      </c>
      <c r="F77" s="237">
        <f>'Interpolation FR-metal CR'!L78+'Interpolation FR-metal CR'!M78*($E$2^1)+'Interpolation FR-metal CR'!N78*($E$2^2)+'Interpolation FR-metal CR'!O78*($E$2^3)+'Interpolation FR-metal CR'!P78*($E$2^4)</f>
        <v>0</v>
      </c>
      <c r="G77" s="208"/>
      <c r="H77" s="237">
        <f>'Interpolation FR-oxide CR'!B78+'Interpolation FR-oxide CR'!C78*$K$2+'Interpolation FR-oxide CR'!D78*$K$2^2+'Interpolation FR-oxide CR'!E78*$K$2^3+'Interpolation FR-oxide CR'!F78*$K$2^4</f>
        <v>0</v>
      </c>
      <c r="I77" s="298">
        <f t="shared" si="12"/>
        <v>0</v>
      </c>
      <c r="J77" s="298">
        <f t="shared" si="13"/>
        <v>0</v>
      </c>
      <c r="K77" s="298">
        <f t="shared" si="14"/>
        <v>0</v>
      </c>
      <c r="L77" s="237">
        <f>'Interpolation FR-oxide CR'!L78+'Interpolation FR-oxide CR'!M78*$K$2+'Interpolation FR-oxide CR'!N78*$K$2^2+'Interpolation FR-oxide CR'!O78*$K$2^3+'Interpolation FR-oxide CR'!P78*$K$2^4</f>
        <v>0</v>
      </c>
      <c r="M77" s="208"/>
      <c r="N77" s="49"/>
      <c r="O77" s="49"/>
      <c r="P77" s="49"/>
      <c r="Q77" s="49"/>
      <c r="R77" s="49"/>
      <c r="S77" s="208"/>
      <c r="T77" s="49"/>
      <c r="U77" s="49"/>
      <c r="V77" s="49"/>
      <c r="W77" s="49"/>
      <c r="X77" s="49"/>
      <c r="Y77" s="208"/>
      <c r="Z77" s="49"/>
      <c r="AA77" s="49"/>
      <c r="AB77" s="49"/>
      <c r="AC77" s="49"/>
      <c r="AD77" s="49"/>
      <c r="AE77" s="208"/>
      <c r="AF77" s="49"/>
      <c r="AG77" s="49"/>
      <c r="AH77" s="49"/>
      <c r="AI77" s="49"/>
      <c r="AJ77" s="49"/>
      <c r="AK77" s="208"/>
      <c r="AL77" s="49"/>
      <c r="AM77" s="49"/>
      <c r="AN77" s="49"/>
      <c r="AO77" s="49"/>
      <c r="AP77" s="49"/>
      <c r="AQ77" s="208"/>
      <c r="AR77" s="49"/>
      <c r="AS77" s="49"/>
      <c r="AT77" s="49"/>
      <c r="AU77" s="49"/>
      <c r="AV77" s="49"/>
      <c r="AW77" s="208"/>
      <c r="AX77" s="49"/>
      <c r="AY77" s="49"/>
      <c r="AZ77" s="49"/>
      <c r="BA77" s="49"/>
      <c r="BB77" s="49"/>
      <c r="BC77" s="208"/>
      <c r="BD77" s="49"/>
      <c r="BE77" s="49"/>
      <c r="BF77" s="49"/>
      <c r="BG77" s="49"/>
      <c r="BH77" s="49"/>
      <c r="BI77" s="208"/>
      <c r="BJ77" s="49"/>
      <c r="BK77" s="49"/>
      <c r="BL77" s="49"/>
      <c r="BM77" s="49"/>
      <c r="BN77" s="49"/>
      <c r="BO77" s="208"/>
      <c r="BP77" s="49"/>
      <c r="BQ77" s="49"/>
      <c r="BR77" s="49"/>
      <c r="BS77" s="49"/>
      <c r="BT77" s="49"/>
      <c r="BU77" s="208"/>
      <c r="BV77" s="64"/>
      <c r="BW77" s="64"/>
      <c r="BX77" s="64"/>
      <c r="BY77" s="64"/>
      <c r="BZ77" s="64"/>
      <c r="CA77" s="208"/>
      <c r="CB77" s="64"/>
      <c r="CC77" s="64"/>
      <c r="CD77" s="64"/>
      <c r="CE77" s="64"/>
      <c r="CF77" s="64"/>
      <c r="CG77" s="208"/>
      <c r="CH77" s="64"/>
      <c r="CI77" s="64"/>
      <c r="CJ77" s="64"/>
      <c r="CK77" s="64"/>
      <c r="CL77" s="64"/>
      <c r="CM77" s="208"/>
      <c r="CN77" s="64"/>
      <c r="CO77" s="64"/>
      <c r="CP77" s="64"/>
      <c r="CQ77" s="64"/>
      <c r="CR77" s="64"/>
      <c r="CS77" s="208"/>
      <c r="CT77" s="64"/>
      <c r="CU77" s="64"/>
      <c r="CV77" s="64"/>
      <c r="CW77" s="64"/>
      <c r="CX77" s="64"/>
      <c r="CY77" s="208"/>
      <c r="CZ77" s="64"/>
      <c r="DA77" s="64"/>
      <c r="DB77" s="64"/>
      <c r="DC77" s="64"/>
      <c r="DD77" s="64"/>
      <c r="DE77" s="208"/>
      <c r="DF77" s="49">
        <v>0</v>
      </c>
      <c r="DG77" s="49">
        <v>0</v>
      </c>
      <c r="DH77" s="49">
        <v>0</v>
      </c>
      <c r="DI77" s="49">
        <v>0</v>
      </c>
      <c r="DJ77" s="49">
        <v>0</v>
      </c>
      <c r="DK77" s="208"/>
      <c r="DL77" s="64">
        <v>0</v>
      </c>
      <c r="DM77" s="64">
        <v>0</v>
      </c>
      <c r="DN77" s="64">
        <v>0</v>
      </c>
      <c r="DO77" s="64">
        <v>0</v>
      </c>
      <c r="DP77" s="64">
        <v>0</v>
      </c>
      <c r="DQ77" s="208"/>
      <c r="DR77" s="64">
        <v>0</v>
      </c>
      <c r="DS77" s="64">
        <v>0</v>
      </c>
      <c r="DT77" s="64">
        <v>0</v>
      </c>
      <c r="DU77" s="64">
        <v>0</v>
      </c>
      <c r="DV77" s="64">
        <v>0</v>
      </c>
      <c r="DW77" s="208"/>
      <c r="DX77" s="64">
        <v>0</v>
      </c>
      <c r="DY77" s="64">
        <v>0</v>
      </c>
      <c r="DZ77" s="64">
        <v>0</v>
      </c>
      <c r="EA77" s="64">
        <v>0</v>
      </c>
      <c r="EB77" s="64">
        <v>0</v>
      </c>
      <c r="EC77" s="208"/>
      <c r="ED77" s="64">
        <v>0</v>
      </c>
      <c r="EE77" s="64">
        <v>0</v>
      </c>
      <c r="EF77" s="64">
        <v>0</v>
      </c>
      <c r="EG77" s="64">
        <v>0</v>
      </c>
      <c r="EH77" s="64">
        <v>0</v>
      </c>
      <c r="EI77" s="208"/>
      <c r="EJ77" s="64"/>
      <c r="EK77" s="64"/>
      <c r="EL77" s="64"/>
      <c r="EM77" s="64"/>
      <c r="EN77" s="64"/>
      <c r="EO77" s="208"/>
      <c r="EP77" s="64"/>
      <c r="EQ77" s="64"/>
      <c r="ER77" s="64"/>
      <c r="ES77" s="64"/>
      <c r="ET77" s="64"/>
      <c r="EU77" s="208"/>
      <c r="EV77" s="64"/>
      <c r="EW77" s="64"/>
      <c r="EX77" s="64"/>
      <c r="EY77" s="64"/>
      <c r="EZ77" s="64"/>
      <c r="FA77" s="208"/>
      <c r="FB77" s="64"/>
      <c r="FC77" s="64"/>
      <c r="FD77" s="64"/>
      <c r="FE77" s="64"/>
      <c r="FF77" s="64"/>
      <c r="FG77" s="208"/>
      <c r="FH77" s="64"/>
      <c r="FI77" s="64"/>
      <c r="FJ77" s="64"/>
      <c r="FK77" s="64"/>
      <c r="FL77" s="64"/>
      <c r="FM77" s="208"/>
      <c r="FN77" s="64"/>
      <c r="FO77" s="64"/>
      <c r="FP77" s="64"/>
      <c r="FQ77" s="64"/>
      <c r="FR77" s="64"/>
      <c r="FS77" s="208"/>
      <c r="FT77" s="64"/>
      <c r="FU77" s="64"/>
      <c r="FV77" s="64"/>
      <c r="FW77" s="64"/>
      <c r="FX77" s="64"/>
      <c r="FY77" s="208"/>
    </row>
    <row r="78" spans="1:181" ht="12.75" customHeight="1" x14ac:dyDescent="0.2">
      <c r="A78" s="71" t="s">
        <v>97</v>
      </c>
      <c r="B78" s="237">
        <f>'Interpolation FR-metal CR'!B79+'Interpolation FR-metal CR'!C79*($E$2^1)+'Interpolation FR-metal CR'!D79*($E$2^2)+'Interpolation FR-metal CR'!E79*($E$2^3)+'Interpolation FR-metal CR'!F79*($E$2^4)</f>
        <v>0</v>
      </c>
      <c r="C78" s="298">
        <f t="shared" si="9"/>
        <v>0</v>
      </c>
      <c r="D78" s="298">
        <f t="shared" si="10"/>
        <v>0</v>
      </c>
      <c r="E78" s="298">
        <f t="shared" si="11"/>
        <v>0</v>
      </c>
      <c r="F78" s="237">
        <f>'Interpolation FR-metal CR'!L79+'Interpolation FR-metal CR'!M79*($E$2^1)+'Interpolation FR-metal CR'!N79*($E$2^2)+'Interpolation FR-metal CR'!O79*($E$2^3)+'Interpolation FR-metal CR'!P79*($E$2^4)</f>
        <v>0</v>
      </c>
      <c r="G78" s="208"/>
      <c r="H78" s="237">
        <f>'Interpolation FR-oxide CR'!B79+'Interpolation FR-oxide CR'!C79*$K$2+'Interpolation FR-oxide CR'!D79*$K$2^2+'Interpolation FR-oxide CR'!E79*$K$2^3+'Interpolation FR-oxide CR'!F79*$K$2^4</f>
        <v>0</v>
      </c>
      <c r="I78" s="298">
        <f t="shared" si="12"/>
        <v>0</v>
      </c>
      <c r="J78" s="298">
        <f t="shared" si="13"/>
        <v>0</v>
      </c>
      <c r="K78" s="298">
        <f t="shared" si="14"/>
        <v>0</v>
      </c>
      <c r="L78" s="237">
        <f>'Interpolation FR-oxide CR'!L79+'Interpolation FR-oxide CR'!M79*$K$2+'Interpolation FR-oxide CR'!N79*$K$2^2+'Interpolation FR-oxide CR'!O79*$K$2^3+'Interpolation FR-oxide CR'!P79*$K$2^4</f>
        <v>0</v>
      </c>
      <c r="M78" s="208"/>
      <c r="N78" s="49"/>
      <c r="O78" s="49"/>
      <c r="P78" s="49"/>
      <c r="Q78" s="49"/>
      <c r="R78" s="49"/>
      <c r="S78" s="208"/>
      <c r="T78" s="49"/>
      <c r="U78" s="49"/>
      <c r="V78" s="49"/>
      <c r="W78" s="49"/>
      <c r="X78" s="49"/>
      <c r="Y78" s="208"/>
      <c r="Z78" s="49"/>
      <c r="AA78" s="49"/>
      <c r="AB78" s="49"/>
      <c r="AC78" s="49"/>
      <c r="AD78" s="49"/>
      <c r="AE78" s="208"/>
      <c r="AF78" s="49"/>
      <c r="AG78" s="49"/>
      <c r="AH78" s="49"/>
      <c r="AI78" s="49"/>
      <c r="AJ78" s="49"/>
      <c r="AK78" s="208"/>
      <c r="AL78" s="49"/>
      <c r="AM78" s="49"/>
      <c r="AN78" s="49"/>
      <c r="AO78" s="49"/>
      <c r="AP78" s="49"/>
      <c r="AQ78" s="208"/>
      <c r="AR78" s="49"/>
      <c r="AS78" s="49"/>
      <c r="AT78" s="49"/>
      <c r="AU78" s="49"/>
      <c r="AV78" s="49"/>
      <c r="AW78" s="208"/>
      <c r="AX78" s="49"/>
      <c r="AY78" s="49"/>
      <c r="AZ78" s="49"/>
      <c r="BA78" s="49"/>
      <c r="BB78" s="49"/>
      <c r="BC78" s="208"/>
      <c r="BD78" s="49"/>
      <c r="BE78" s="49"/>
      <c r="BF78" s="49"/>
      <c r="BG78" s="49"/>
      <c r="BH78" s="49"/>
      <c r="BI78" s="208"/>
      <c r="BJ78" s="49"/>
      <c r="BK78" s="49"/>
      <c r="BL78" s="49"/>
      <c r="BM78" s="49"/>
      <c r="BN78" s="49"/>
      <c r="BO78" s="208"/>
      <c r="BP78" s="49"/>
      <c r="BQ78" s="49"/>
      <c r="BR78" s="49"/>
      <c r="BS78" s="49"/>
      <c r="BT78" s="49"/>
      <c r="BU78" s="208"/>
      <c r="BV78" s="64"/>
      <c r="BW78" s="64"/>
      <c r="BX78" s="64"/>
      <c r="BY78" s="64"/>
      <c r="BZ78" s="64"/>
      <c r="CA78" s="208"/>
      <c r="CB78" s="64"/>
      <c r="CC78" s="64"/>
      <c r="CD78" s="64"/>
      <c r="CE78" s="64"/>
      <c r="CF78" s="64"/>
      <c r="CG78" s="208"/>
      <c r="CH78" s="64"/>
      <c r="CI78" s="64"/>
      <c r="CJ78" s="64"/>
      <c r="CK78" s="64"/>
      <c r="CL78" s="64"/>
      <c r="CM78" s="208"/>
      <c r="CN78" s="64"/>
      <c r="CO78" s="64"/>
      <c r="CP78" s="64"/>
      <c r="CQ78" s="64"/>
      <c r="CR78" s="64"/>
      <c r="CS78" s="208"/>
      <c r="CT78" s="64"/>
      <c r="CU78" s="64"/>
      <c r="CV78" s="64"/>
      <c r="CW78" s="64"/>
      <c r="CX78" s="64"/>
      <c r="CY78" s="208"/>
      <c r="CZ78" s="64"/>
      <c r="DA78" s="64"/>
      <c r="DB78" s="64"/>
      <c r="DC78" s="64"/>
      <c r="DD78" s="64"/>
      <c r="DE78" s="208"/>
      <c r="DF78" s="49">
        <v>0</v>
      </c>
      <c r="DG78" s="49">
        <v>0</v>
      </c>
      <c r="DH78" s="49">
        <v>0</v>
      </c>
      <c r="DI78" s="49">
        <v>0</v>
      </c>
      <c r="DJ78" s="49">
        <v>0</v>
      </c>
      <c r="DK78" s="208"/>
      <c r="DL78" s="64">
        <v>0</v>
      </c>
      <c r="DM78" s="64">
        <v>0</v>
      </c>
      <c r="DN78" s="64">
        <v>0</v>
      </c>
      <c r="DO78" s="64">
        <v>0</v>
      </c>
      <c r="DP78" s="64">
        <v>0</v>
      </c>
      <c r="DQ78" s="208"/>
      <c r="DR78" s="64">
        <v>0</v>
      </c>
      <c r="DS78" s="64">
        <v>0</v>
      </c>
      <c r="DT78" s="64">
        <v>0</v>
      </c>
      <c r="DU78" s="64">
        <v>0</v>
      </c>
      <c r="DV78" s="64">
        <v>0</v>
      </c>
      <c r="DW78" s="208"/>
      <c r="DX78" s="64">
        <v>0</v>
      </c>
      <c r="DY78" s="64">
        <v>0</v>
      </c>
      <c r="DZ78" s="64">
        <v>0</v>
      </c>
      <c r="EA78" s="64">
        <v>0</v>
      </c>
      <c r="EB78" s="64">
        <v>0</v>
      </c>
      <c r="EC78" s="208"/>
      <c r="ED78" s="64">
        <v>0</v>
      </c>
      <c r="EE78" s="64">
        <v>0</v>
      </c>
      <c r="EF78" s="64">
        <v>0</v>
      </c>
      <c r="EG78" s="64">
        <v>0</v>
      </c>
      <c r="EH78" s="64">
        <v>0</v>
      </c>
      <c r="EI78" s="208"/>
      <c r="EJ78" s="64"/>
      <c r="EK78" s="64"/>
      <c r="EL78" s="64"/>
      <c r="EM78" s="64"/>
      <c r="EN78" s="64"/>
      <c r="EO78" s="208"/>
      <c r="EP78" s="64"/>
      <c r="EQ78" s="64"/>
      <c r="ER78" s="64"/>
      <c r="ES78" s="64"/>
      <c r="ET78" s="64"/>
      <c r="EU78" s="208"/>
      <c r="EV78" s="64"/>
      <c r="EW78" s="64"/>
      <c r="EX78" s="64"/>
      <c r="EY78" s="64"/>
      <c r="EZ78" s="64"/>
      <c r="FA78" s="208"/>
      <c r="FB78" s="64"/>
      <c r="FC78" s="64"/>
      <c r="FD78" s="64"/>
      <c r="FE78" s="64"/>
      <c r="FF78" s="64"/>
      <c r="FG78" s="208"/>
      <c r="FH78" s="64"/>
      <c r="FI78" s="64"/>
      <c r="FJ78" s="64"/>
      <c r="FK78" s="64"/>
      <c r="FL78" s="64"/>
      <c r="FM78" s="208"/>
      <c r="FN78" s="64"/>
      <c r="FO78" s="64"/>
      <c r="FP78" s="64"/>
      <c r="FQ78" s="64"/>
      <c r="FR78" s="64"/>
      <c r="FS78" s="208"/>
      <c r="FT78" s="64"/>
      <c r="FU78" s="64"/>
      <c r="FV78" s="64"/>
      <c r="FW78" s="64"/>
      <c r="FX78" s="64"/>
      <c r="FY78" s="208"/>
    </row>
    <row r="79" spans="1:181" ht="12.75" customHeight="1" x14ac:dyDescent="0.2">
      <c r="A79" s="71" t="s">
        <v>99</v>
      </c>
      <c r="B79" s="237">
        <f>'Interpolation FR-metal CR'!B80+'Interpolation FR-metal CR'!C80*($E$2^1)+'Interpolation FR-metal CR'!D80*($E$2^2)+'Interpolation FR-metal CR'!E80*($E$2^3)+'Interpolation FR-metal CR'!F80*($E$2^4)</f>
        <v>0</v>
      </c>
      <c r="C79" s="298">
        <f t="shared" si="9"/>
        <v>0</v>
      </c>
      <c r="D79" s="298">
        <f t="shared" si="10"/>
        <v>0</v>
      </c>
      <c r="E79" s="298">
        <f t="shared" si="11"/>
        <v>0</v>
      </c>
      <c r="F79" s="237">
        <f>'Interpolation FR-metal CR'!L80+'Interpolation FR-metal CR'!M80*($E$2^1)+'Interpolation FR-metal CR'!N80*($E$2^2)+'Interpolation FR-metal CR'!O80*($E$2^3)+'Interpolation FR-metal CR'!P80*($E$2^4)</f>
        <v>0</v>
      </c>
      <c r="G79" s="208"/>
      <c r="H79" s="237">
        <f>'Interpolation FR-oxide CR'!B80+'Interpolation FR-oxide CR'!C80*$K$2+'Interpolation FR-oxide CR'!D80*$K$2^2+'Interpolation FR-oxide CR'!E80*$K$2^3+'Interpolation FR-oxide CR'!F80*$K$2^4</f>
        <v>0</v>
      </c>
      <c r="I79" s="298">
        <f t="shared" si="12"/>
        <v>0</v>
      </c>
      <c r="J79" s="298">
        <f t="shared" si="13"/>
        <v>0</v>
      </c>
      <c r="K79" s="298">
        <f t="shared" si="14"/>
        <v>0</v>
      </c>
      <c r="L79" s="237">
        <f>'Interpolation FR-oxide CR'!L80+'Interpolation FR-oxide CR'!M80*$K$2+'Interpolation FR-oxide CR'!N80*$K$2^2+'Interpolation FR-oxide CR'!O80*$K$2^3+'Interpolation FR-oxide CR'!P80*$K$2^4</f>
        <v>0</v>
      </c>
      <c r="M79" s="208"/>
      <c r="N79" s="49"/>
      <c r="O79" s="49"/>
      <c r="P79" s="49"/>
      <c r="Q79" s="49"/>
      <c r="R79" s="49"/>
      <c r="S79" s="208"/>
      <c r="T79" s="49"/>
      <c r="U79" s="49"/>
      <c r="V79" s="49"/>
      <c r="W79" s="49"/>
      <c r="X79" s="49"/>
      <c r="Y79" s="208"/>
      <c r="Z79" s="49"/>
      <c r="AA79" s="49"/>
      <c r="AB79" s="49"/>
      <c r="AC79" s="49"/>
      <c r="AD79" s="49"/>
      <c r="AE79" s="208"/>
      <c r="AF79" s="49"/>
      <c r="AG79" s="49"/>
      <c r="AH79" s="49"/>
      <c r="AI79" s="49"/>
      <c r="AJ79" s="49"/>
      <c r="AK79" s="208"/>
      <c r="AL79" s="49"/>
      <c r="AM79" s="49"/>
      <c r="AN79" s="49"/>
      <c r="AO79" s="49"/>
      <c r="AP79" s="49"/>
      <c r="AQ79" s="208"/>
      <c r="AR79" s="49"/>
      <c r="AS79" s="49"/>
      <c r="AT79" s="49"/>
      <c r="AU79" s="49"/>
      <c r="AV79" s="49"/>
      <c r="AW79" s="208"/>
      <c r="AX79" s="49"/>
      <c r="AY79" s="49"/>
      <c r="AZ79" s="49"/>
      <c r="BA79" s="49"/>
      <c r="BB79" s="49"/>
      <c r="BC79" s="208"/>
      <c r="BD79" s="49"/>
      <c r="BE79" s="49"/>
      <c r="BF79" s="49"/>
      <c r="BG79" s="49"/>
      <c r="BH79" s="49"/>
      <c r="BI79" s="208"/>
      <c r="BJ79" s="49"/>
      <c r="BK79" s="49"/>
      <c r="BL79" s="49"/>
      <c r="BM79" s="49"/>
      <c r="BN79" s="49"/>
      <c r="BO79" s="208"/>
      <c r="BP79" s="49"/>
      <c r="BQ79" s="49"/>
      <c r="BR79" s="49"/>
      <c r="BS79" s="49"/>
      <c r="BT79" s="49"/>
      <c r="BU79" s="208"/>
      <c r="BV79" s="64"/>
      <c r="BW79" s="64"/>
      <c r="BX79" s="64"/>
      <c r="BY79" s="64"/>
      <c r="BZ79" s="64"/>
      <c r="CA79" s="208"/>
      <c r="CB79" s="64"/>
      <c r="CC79" s="64"/>
      <c r="CD79" s="64"/>
      <c r="CE79" s="64"/>
      <c r="CF79" s="64"/>
      <c r="CG79" s="208"/>
      <c r="CH79" s="64"/>
      <c r="CI79" s="64"/>
      <c r="CJ79" s="64"/>
      <c r="CK79" s="64"/>
      <c r="CL79" s="64"/>
      <c r="CM79" s="208"/>
      <c r="CN79" s="64"/>
      <c r="CO79" s="64"/>
      <c r="CP79" s="64"/>
      <c r="CQ79" s="64"/>
      <c r="CR79" s="64"/>
      <c r="CS79" s="208"/>
      <c r="CT79" s="64"/>
      <c r="CU79" s="64"/>
      <c r="CV79" s="64"/>
      <c r="CW79" s="64"/>
      <c r="CX79" s="64"/>
      <c r="CY79" s="208"/>
      <c r="CZ79" s="64"/>
      <c r="DA79" s="64"/>
      <c r="DB79" s="64"/>
      <c r="DC79" s="64"/>
      <c r="DD79" s="64"/>
      <c r="DE79" s="208"/>
      <c r="DF79" s="49">
        <v>0</v>
      </c>
      <c r="DG79" s="49">
        <v>0</v>
      </c>
      <c r="DH79" s="49">
        <v>0</v>
      </c>
      <c r="DI79" s="49">
        <v>0</v>
      </c>
      <c r="DJ79" s="49">
        <v>0</v>
      </c>
      <c r="DK79" s="208"/>
      <c r="DL79" s="64">
        <v>0</v>
      </c>
      <c r="DM79" s="64">
        <v>0</v>
      </c>
      <c r="DN79" s="64">
        <v>0</v>
      </c>
      <c r="DO79" s="64">
        <v>0</v>
      </c>
      <c r="DP79" s="64">
        <v>0</v>
      </c>
      <c r="DQ79" s="208"/>
      <c r="DR79" s="64">
        <v>0</v>
      </c>
      <c r="DS79" s="64">
        <v>0</v>
      </c>
      <c r="DT79" s="64">
        <v>0</v>
      </c>
      <c r="DU79" s="64">
        <v>0</v>
      </c>
      <c r="DV79" s="64">
        <v>0</v>
      </c>
      <c r="DW79" s="208"/>
      <c r="DX79" s="64">
        <v>0</v>
      </c>
      <c r="DY79" s="64">
        <v>0</v>
      </c>
      <c r="DZ79" s="64">
        <v>0</v>
      </c>
      <c r="EA79" s="64">
        <v>0</v>
      </c>
      <c r="EB79" s="64">
        <v>0</v>
      </c>
      <c r="EC79" s="208"/>
      <c r="ED79" s="64">
        <v>0</v>
      </c>
      <c r="EE79" s="64">
        <v>0</v>
      </c>
      <c r="EF79" s="64">
        <v>0</v>
      </c>
      <c r="EG79" s="64">
        <v>0</v>
      </c>
      <c r="EH79" s="64">
        <v>0</v>
      </c>
      <c r="EI79" s="208"/>
      <c r="EJ79" s="64"/>
      <c r="EK79" s="64"/>
      <c r="EL79" s="64"/>
      <c r="EM79" s="64"/>
      <c r="EN79" s="64"/>
      <c r="EO79" s="208"/>
      <c r="EP79" s="64"/>
      <c r="EQ79" s="64"/>
      <c r="ER79" s="64"/>
      <c r="ES79" s="64"/>
      <c r="ET79" s="64"/>
      <c r="EU79" s="208"/>
      <c r="EV79" s="64"/>
      <c r="EW79" s="64"/>
      <c r="EX79" s="64"/>
      <c r="EY79" s="64"/>
      <c r="EZ79" s="64"/>
      <c r="FA79" s="208"/>
      <c r="FB79" s="64"/>
      <c r="FC79" s="64"/>
      <c r="FD79" s="64"/>
      <c r="FE79" s="64"/>
      <c r="FF79" s="64"/>
      <c r="FG79" s="208"/>
      <c r="FH79" s="64"/>
      <c r="FI79" s="64"/>
      <c r="FJ79" s="64"/>
      <c r="FK79" s="64"/>
      <c r="FL79" s="64"/>
      <c r="FM79" s="208"/>
      <c r="FN79" s="64"/>
      <c r="FO79" s="64"/>
      <c r="FP79" s="64"/>
      <c r="FQ79" s="64"/>
      <c r="FR79" s="64"/>
      <c r="FS79" s="208"/>
      <c r="FT79" s="64"/>
      <c r="FU79" s="64"/>
      <c r="FV79" s="64"/>
      <c r="FW79" s="64"/>
      <c r="FX79" s="64"/>
      <c r="FY79" s="208"/>
    </row>
    <row r="80" spans="1:181" ht="12.75" customHeight="1" x14ac:dyDescent="0.2">
      <c r="A80" s="71" t="s">
        <v>98</v>
      </c>
      <c r="B80" s="237">
        <f>'Interpolation FR-metal CR'!B81+'Interpolation FR-metal CR'!C81*($E$2^1)+'Interpolation FR-metal CR'!D81*($E$2^2)+'Interpolation FR-metal CR'!E81*($E$2^3)+'Interpolation FR-metal CR'!F81*($E$2^4)</f>
        <v>0</v>
      </c>
      <c r="C80" s="298">
        <f t="shared" si="9"/>
        <v>0</v>
      </c>
      <c r="D80" s="298">
        <f t="shared" si="10"/>
        <v>0</v>
      </c>
      <c r="E80" s="298">
        <f t="shared" si="11"/>
        <v>0</v>
      </c>
      <c r="F80" s="237">
        <f>'Interpolation FR-metal CR'!L81+'Interpolation FR-metal CR'!M81*($E$2^1)+'Interpolation FR-metal CR'!N81*($E$2^2)+'Interpolation FR-metal CR'!O81*($E$2^3)+'Interpolation FR-metal CR'!P81*($E$2^4)</f>
        <v>0</v>
      </c>
      <c r="G80" s="208"/>
      <c r="H80" s="237">
        <f>'Interpolation FR-oxide CR'!B81+'Interpolation FR-oxide CR'!C81*$K$2+'Interpolation FR-oxide CR'!D81*$K$2^2+'Interpolation FR-oxide CR'!E81*$K$2^3+'Interpolation FR-oxide CR'!F81*$K$2^4</f>
        <v>0</v>
      </c>
      <c r="I80" s="298">
        <f t="shared" si="12"/>
        <v>0</v>
      </c>
      <c r="J80" s="298">
        <f t="shared" si="13"/>
        <v>0</v>
      </c>
      <c r="K80" s="298">
        <f t="shared" si="14"/>
        <v>0</v>
      </c>
      <c r="L80" s="237">
        <f>'Interpolation FR-oxide CR'!L81+'Interpolation FR-oxide CR'!M81*$K$2+'Interpolation FR-oxide CR'!N81*$K$2^2+'Interpolation FR-oxide CR'!O81*$K$2^3+'Interpolation FR-oxide CR'!P81*$K$2^4</f>
        <v>0</v>
      </c>
      <c r="M80" s="208"/>
      <c r="N80" s="49"/>
      <c r="O80" s="49"/>
      <c r="P80" s="49"/>
      <c r="Q80" s="49"/>
      <c r="R80" s="49"/>
      <c r="S80" s="208"/>
      <c r="T80" s="49"/>
      <c r="U80" s="49"/>
      <c r="V80" s="49"/>
      <c r="W80" s="49"/>
      <c r="X80" s="49"/>
      <c r="Y80" s="208"/>
      <c r="Z80" s="49"/>
      <c r="AA80" s="49"/>
      <c r="AB80" s="49"/>
      <c r="AC80" s="49"/>
      <c r="AD80" s="49"/>
      <c r="AE80" s="208"/>
      <c r="AF80" s="49"/>
      <c r="AG80" s="49"/>
      <c r="AH80" s="49"/>
      <c r="AI80" s="49"/>
      <c r="AJ80" s="49"/>
      <c r="AK80" s="208"/>
      <c r="AL80" s="49"/>
      <c r="AM80" s="49"/>
      <c r="AN80" s="49"/>
      <c r="AO80" s="49"/>
      <c r="AP80" s="49"/>
      <c r="AQ80" s="208"/>
      <c r="AR80" s="49"/>
      <c r="AS80" s="49"/>
      <c r="AT80" s="49"/>
      <c r="AU80" s="49"/>
      <c r="AV80" s="49"/>
      <c r="AW80" s="208"/>
      <c r="AX80" s="49"/>
      <c r="AY80" s="49"/>
      <c r="AZ80" s="49"/>
      <c r="BA80" s="49"/>
      <c r="BB80" s="49"/>
      <c r="BC80" s="208"/>
      <c r="BD80" s="49"/>
      <c r="BE80" s="49"/>
      <c r="BF80" s="49"/>
      <c r="BG80" s="49"/>
      <c r="BH80" s="49"/>
      <c r="BI80" s="208"/>
      <c r="BJ80" s="49"/>
      <c r="BK80" s="49"/>
      <c r="BL80" s="49"/>
      <c r="BM80" s="49"/>
      <c r="BN80" s="49"/>
      <c r="BO80" s="208"/>
      <c r="BP80" s="49"/>
      <c r="BQ80" s="49"/>
      <c r="BR80" s="49"/>
      <c r="BS80" s="49"/>
      <c r="BT80" s="49"/>
      <c r="BU80" s="208"/>
      <c r="BV80" s="64"/>
      <c r="BW80" s="64"/>
      <c r="BX80" s="64"/>
      <c r="BY80" s="64"/>
      <c r="BZ80" s="64"/>
      <c r="CA80" s="208"/>
      <c r="CB80" s="64"/>
      <c r="CC80" s="64"/>
      <c r="CD80" s="64"/>
      <c r="CE80" s="64"/>
      <c r="CF80" s="64"/>
      <c r="CG80" s="208"/>
      <c r="CH80" s="64"/>
      <c r="CI80" s="64"/>
      <c r="CJ80" s="64"/>
      <c r="CK80" s="64"/>
      <c r="CL80" s="64"/>
      <c r="CM80" s="208"/>
      <c r="CN80" s="64"/>
      <c r="CO80" s="64"/>
      <c r="CP80" s="64"/>
      <c r="CQ80" s="64"/>
      <c r="CR80" s="64"/>
      <c r="CS80" s="208"/>
      <c r="CT80" s="64"/>
      <c r="CU80" s="64"/>
      <c r="CV80" s="64"/>
      <c r="CW80" s="64"/>
      <c r="CX80" s="64"/>
      <c r="CY80" s="208"/>
      <c r="CZ80" s="64"/>
      <c r="DA80" s="64"/>
      <c r="DB80" s="64"/>
      <c r="DC80" s="64"/>
      <c r="DD80" s="64"/>
      <c r="DE80" s="208"/>
      <c r="DF80" s="49">
        <v>0</v>
      </c>
      <c r="DG80" s="49">
        <v>0</v>
      </c>
      <c r="DH80" s="49">
        <v>0</v>
      </c>
      <c r="DI80" s="49">
        <v>0</v>
      </c>
      <c r="DJ80" s="49">
        <v>0</v>
      </c>
      <c r="DK80" s="208"/>
      <c r="DL80" s="64">
        <v>0</v>
      </c>
      <c r="DM80" s="64">
        <v>0</v>
      </c>
      <c r="DN80" s="64">
        <v>0</v>
      </c>
      <c r="DO80" s="64">
        <v>0</v>
      </c>
      <c r="DP80" s="64">
        <v>0</v>
      </c>
      <c r="DQ80" s="208"/>
      <c r="DR80" s="64">
        <v>0</v>
      </c>
      <c r="DS80" s="64">
        <v>0</v>
      </c>
      <c r="DT80" s="64">
        <v>0</v>
      </c>
      <c r="DU80" s="64">
        <v>0</v>
      </c>
      <c r="DV80" s="64">
        <v>0</v>
      </c>
      <c r="DW80" s="208"/>
      <c r="DX80" s="64">
        <v>0</v>
      </c>
      <c r="DY80" s="64">
        <v>0</v>
      </c>
      <c r="DZ80" s="64">
        <v>0</v>
      </c>
      <c r="EA80" s="64">
        <v>0</v>
      </c>
      <c r="EB80" s="64">
        <v>0</v>
      </c>
      <c r="EC80" s="208"/>
      <c r="ED80" s="64">
        <v>0</v>
      </c>
      <c r="EE80" s="64">
        <v>0</v>
      </c>
      <c r="EF80" s="64">
        <v>0</v>
      </c>
      <c r="EG80" s="64">
        <v>0</v>
      </c>
      <c r="EH80" s="64">
        <v>0</v>
      </c>
      <c r="EI80" s="208"/>
      <c r="EJ80" s="64"/>
      <c r="EK80" s="64"/>
      <c r="EL80" s="64"/>
      <c r="EM80" s="64"/>
      <c r="EN80" s="64"/>
      <c r="EO80" s="208"/>
      <c r="EP80" s="64"/>
      <c r="EQ80" s="64"/>
      <c r="ER80" s="64"/>
      <c r="ES80" s="64"/>
      <c r="ET80" s="64"/>
      <c r="EU80" s="208"/>
      <c r="EV80" s="64"/>
      <c r="EW80" s="64"/>
      <c r="EX80" s="64"/>
      <c r="EY80" s="64"/>
      <c r="EZ80" s="64"/>
      <c r="FA80" s="208"/>
      <c r="FB80" s="64"/>
      <c r="FC80" s="64"/>
      <c r="FD80" s="64"/>
      <c r="FE80" s="64"/>
      <c r="FF80" s="64"/>
      <c r="FG80" s="208"/>
      <c r="FH80" s="64"/>
      <c r="FI80" s="64"/>
      <c r="FJ80" s="64"/>
      <c r="FK80" s="64"/>
      <c r="FL80" s="64"/>
      <c r="FM80" s="208"/>
      <c r="FN80" s="64"/>
      <c r="FO80" s="64"/>
      <c r="FP80" s="64"/>
      <c r="FQ80" s="64"/>
      <c r="FR80" s="64"/>
      <c r="FS80" s="208"/>
      <c r="FT80" s="64"/>
      <c r="FU80" s="64"/>
      <c r="FV80" s="64"/>
      <c r="FW80" s="64"/>
      <c r="FX80" s="64"/>
      <c r="FY80" s="208"/>
    </row>
    <row r="81" spans="1:181" ht="12.75" customHeight="1" x14ac:dyDescent="0.2">
      <c r="A81" s="71" t="s">
        <v>100</v>
      </c>
      <c r="B81" s="237">
        <f>'Interpolation FR-metal CR'!B82+'Interpolation FR-metal CR'!C82*($E$2^1)+'Interpolation FR-metal CR'!D82*($E$2^2)+'Interpolation FR-metal CR'!E82*($E$2^3)+'Interpolation FR-metal CR'!F82*($E$2^4)</f>
        <v>0</v>
      </c>
      <c r="C81" s="298">
        <f t="shared" si="9"/>
        <v>0</v>
      </c>
      <c r="D81" s="298">
        <f t="shared" si="10"/>
        <v>0</v>
      </c>
      <c r="E81" s="298">
        <f t="shared" si="11"/>
        <v>0</v>
      </c>
      <c r="F81" s="237">
        <f>'Interpolation FR-metal CR'!L82+'Interpolation FR-metal CR'!M82*($E$2^1)+'Interpolation FR-metal CR'!N82*($E$2^2)+'Interpolation FR-metal CR'!O82*($E$2^3)+'Interpolation FR-metal CR'!P82*($E$2^4)</f>
        <v>0</v>
      </c>
      <c r="G81" s="208"/>
      <c r="H81" s="237">
        <f>'Interpolation FR-oxide CR'!B82+'Interpolation FR-oxide CR'!C82*$K$2+'Interpolation FR-oxide CR'!D82*$K$2^2+'Interpolation FR-oxide CR'!E82*$K$2^3+'Interpolation FR-oxide CR'!F82*$K$2^4</f>
        <v>0</v>
      </c>
      <c r="I81" s="298">
        <f t="shared" si="12"/>
        <v>0</v>
      </c>
      <c r="J81" s="298">
        <f t="shared" si="13"/>
        <v>0</v>
      </c>
      <c r="K81" s="298">
        <f t="shared" si="14"/>
        <v>0</v>
      </c>
      <c r="L81" s="237">
        <f>'Interpolation FR-oxide CR'!L82+'Interpolation FR-oxide CR'!M82*$K$2+'Interpolation FR-oxide CR'!N82*$K$2^2+'Interpolation FR-oxide CR'!O82*$K$2^3+'Interpolation FR-oxide CR'!P82*$K$2^4</f>
        <v>0</v>
      </c>
      <c r="M81" s="208"/>
      <c r="N81" s="49"/>
      <c r="O81" s="49"/>
      <c r="P81" s="49"/>
      <c r="Q81" s="49"/>
      <c r="R81" s="49"/>
      <c r="S81" s="208"/>
      <c r="T81" s="49"/>
      <c r="U81" s="49"/>
      <c r="V81" s="49"/>
      <c r="W81" s="49"/>
      <c r="X81" s="49"/>
      <c r="Y81" s="208"/>
      <c r="Z81" s="49"/>
      <c r="AA81" s="49"/>
      <c r="AB81" s="49"/>
      <c r="AC81" s="49"/>
      <c r="AD81" s="49"/>
      <c r="AE81" s="208"/>
      <c r="AF81" s="49"/>
      <c r="AG81" s="49"/>
      <c r="AH81" s="49"/>
      <c r="AI81" s="49"/>
      <c r="AJ81" s="49"/>
      <c r="AK81" s="208"/>
      <c r="AL81" s="49"/>
      <c r="AM81" s="49"/>
      <c r="AN81" s="49"/>
      <c r="AO81" s="49"/>
      <c r="AP81" s="49"/>
      <c r="AQ81" s="208"/>
      <c r="AR81" s="49"/>
      <c r="AS81" s="49"/>
      <c r="AT81" s="49"/>
      <c r="AU81" s="49"/>
      <c r="AV81" s="49"/>
      <c r="AW81" s="208"/>
      <c r="AX81" s="49"/>
      <c r="AY81" s="49"/>
      <c r="AZ81" s="49"/>
      <c r="BA81" s="49"/>
      <c r="BB81" s="49"/>
      <c r="BC81" s="208"/>
      <c r="BD81" s="49"/>
      <c r="BE81" s="49"/>
      <c r="BF81" s="49"/>
      <c r="BG81" s="49"/>
      <c r="BH81" s="49"/>
      <c r="BI81" s="208"/>
      <c r="BJ81" s="49"/>
      <c r="BK81" s="49"/>
      <c r="BL81" s="49"/>
      <c r="BM81" s="49"/>
      <c r="BN81" s="49"/>
      <c r="BO81" s="208"/>
      <c r="BP81" s="49"/>
      <c r="BQ81" s="49"/>
      <c r="BR81" s="49"/>
      <c r="BS81" s="49"/>
      <c r="BT81" s="49"/>
      <c r="BU81" s="208"/>
      <c r="BV81" s="64"/>
      <c r="BW81" s="64"/>
      <c r="BX81" s="64"/>
      <c r="BY81" s="64"/>
      <c r="BZ81" s="64"/>
      <c r="CA81" s="208"/>
      <c r="CB81" s="64"/>
      <c r="CC81" s="64"/>
      <c r="CD81" s="64"/>
      <c r="CE81" s="64"/>
      <c r="CF81" s="64"/>
      <c r="CG81" s="208"/>
      <c r="CH81" s="64"/>
      <c r="CI81" s="64"/>
      <c r="CJ81" s="64"/>
      <c r="CK81" s="64"/>
      <c r="CL81" s="64"/>
      <c r="CM81" s="208"/>
      <c r="CN81" s="64"/>
      <c r="CO81" s="64"/>
      <c r="CP81" s="64"/>
      <c r="CQ81" s="64"/>
      <c r="CR81" s="64"/>
      <c r="CS81" s="208"/>
      <c r="CT81" s="64"/>
      <c r="CU81" s="64"/>
      <c r="CV81" s="64"/>
      <c r="CW81" s="64"/>
      <c r="CX81" s="64"/>
      <c r="CY81" s="208"/>
      <c r="CZ81" s="64"/>
      <c r="DA81" s="64"/>
      <c r="DB81" s="64"/>
      <c r="DC81" s="64"/>
      <c r="DD81" s="64"/>
      <c r="DE81" s="208"/>
      <c r="DF81" s="49">
        <v>0</v>
      </c>
      <c r="DG81" s="49">
        <v>0</v>
      </c>
      <c r="DH81" s="49">
        <v>0</v>
      </c>
      <c r="DI81" s="49">
        <v>0</v>
      </c>
      <c r="DJ81" s="49">
        <v>0</v>
      </c>
      <c r="DK81" s="208"/>
      <c r="DL81" s="64">
        <v>0</v>
      </c>
      <c r="DM81" s="64">
        <v>0</v>
      </c>
      <c r="DN81" s="64">
        <v>0</v>
      </c>
      <c r="DO81" s="64">
        <v>0</v>
      </c>
      <c r="DP81" s="64">
        <v>0</v>
      </c>
      <c r="DQ81" s="208"/>
      <c r="DR81" s="64">
        <v>0</v>
      </c>
      <c r="DS81" s="64">
        <v>0</v>
      </c>
      <c r="DT81" s="64">
        <v>0</v>
      </c>
      <c r="DU81" s="64">
        <v>0</v>
      </c>
      <c r="DV81" s="64">
        <v>0</v>
      </c>
      <c r="DW81" s="208"/>
      <c r="DX81" s="64">
        <v>0</v>
      </c>
      <c r="DY81" s="64">
        <v>0</v>
      </c>
      <c r="DZ81" s="64">
        <v>0</v>
      </c>
      <c r="EA81" s="64">
        <v>0</v>
      </c>
      <c r="EB81" s="64">
        <v>0</v>
      </c>
      <c r="EC81" s="208"/>
      <c r="ED81" s="64">
        <v>0</v>
      </c>
      <c r="EE81" s="64">
        <v>0</v>
      </c>
      <c r="EF81" s="64">
        <v>0</v>
      </c>
      <c r="EG81" s="64">
        <v>0</v>
      </c>
      <c r="EH81" s="64">
        <v>0</v>
      </c>
      <c r="EI81" s="208"/>
      <c r="EJ81" s="64"/>
      <c r="EK81" s="64"/>
      <c r="EL81" s="64"/>
      <c r="EM81" s="64"/>
      <c r="EN81" s="64"/>
      <c r="EO81" s="208"/>
      <c r="EP81" s="64"/>
      <c r="EQ81" s="64"/>
      <c r="ER81" s="64"/>
      <c r="ES81" s="64"/>
      <c r="ET81" s="64"/>
      <c r="EU81" s="208"/>
      <c r="EV81" s="64"/>
      <c r="EW81" s="64"/>
      <c r="EX81" s="64"/>
      <c r="EY81" s="64"/>
      <c r="EZ81" s="64"/>
      <c r="FA81" s="208"/>
      <c r="FB81" s="64"/>
      <c r="FC81" s="64"/>
      <c r="FD81" s="64"/>
      <c r="FE81" s="64"/>
      <c r="FF81" s="64"/>
      <c r="FG81" s="208"/>
      <c r="FH81" s="64"/>
      <c r="FI81" s="64"/>
      <c r="FJ81" s="64"/>
      <c r="FK81" s="64"/>
      <c r="FL81" s="64"/>
      <c r="FM81" s="208"/>
      <c r="FN81" s="64"/>
      <c r="FO81" s="64"/>
      <c r="FP81" s="64"/>
      <c r="FQ81" s="64"/>
      <c r="FR81" s="64"/>
      <c r="FS81" s="208"/>
      <c r="FT81" s="64"/>
      <c r="FU81" s="64"/>
      <c r="FV81" s="64"/>
      <c r="FW81" s="64"/>
      <c r="FX81" s="64"/>
      <c r="FY81" s="208"/>
    </row>
    <row r="82" spans="1:181" ht="12.75" customHeight="1" x14ac:dyDescent="0.2">
      <c r="A82" s="72" t="s">
        <v>34</v>
      </c>
      <c r="B82" s="237">
        <f>'Interpolation FR-metal CR'!B83+'Interpolation FR-metal CR'!C83*($E$2^1)+'Interpolation FR-metal CR'!D83*($E$2^2)+'Interpolation FR-metal CR'!E83*($E$2^3)+'Interpolation FR-metal CR'!F83*($E$2^4)</f>
        <v>0</v>
      </c>
      <c r="C82" s="298">
        <f t="shared" si="9"/>
        <v>0</v>
      </c>
      <c r="D82" s="298">
        <f t="shared" si="10"/>
        <v>0</v>
      </c>
      <c r="E82" s="298">
        <f t="shared" si="11"/>
        <v>0</v>
      </c>
      <c r="F82" s="237">
        <f>'Interpolation FR-metal CR'!L83+'Interpolation FR-metal CR'!M83*($E$2^1)+'Interpolation FR-metal CR'!N83*($E$2^2)+'Interpolation FR-metal CR'!O83*($E$2^3)+'Interpolation FR-metal CR'!P83*($E$2^4)</f>
        <v>0</v>
      </c>
      <c r="G82" s="208"/>
      <c r="H82" s="237">
        <f>'Interpolation FR-oxide CR'!B83+'Interpolation FR-oxide CR'!C83*$K$2+'Interpolation FR-oxide CR'!D83*$K$2^2+'Interpolation FR-oxide CR'!E83*$K$2^3+'Interpolation FR-oxide CR'!F83*$K$2^4</f>
        <v>0</v>
      </c>
      <c r="I82" s="298">
        <f t="shared" si="12"/>
        <v>0</v>
      </c>
      <c r="J82" s="298">
        <f t="shared" si="13"/>
        <v>0</v>
      </c>
      <c r="K82" s="298">
        <f t="shared" si="14"/>
        <v>0</v>
      </c>
      <c r="L82" s="237">
        <f>'Interpolation FR-oxide CR'!L83+'Interpolation FR-oxide CR'!M83*$K$2+'Interpolation FR-oxide CR'!N83*$K$2^2+'Interpolation FR-oxide CR'!O83*$K$2^3+'Interpolation FR-oxide CR'!P83*$K$2^4</f>
        <v>0</v>
      </c>
      <c r="M82" s="208"/>
      <c r="N82" s="49"/>
      <c r="O82" s="49"/>
      <c r="P82" s="49"/>
      <c r="Q82" s="49"/>
      <c r="R82" s="49"/>
      <c r="S82" s="208"/>
      <c r="T82" s="49"/>
      <c r="U82" s="49"/>
      <c r="V82" s="49"/>
      <c r="W82" s="49"/>
      <c r="X82" s="49"/>
      <c r="Y82" s="208"/>
      <c r="Z82" s="49"/>
      <c r="AA82" s="49"/>
      <c r="AB82" s="49"/>
      <c r="AC82" s="49"/>
      <c r="AD82" s="49"/>
      <c r="AE82" s="208"/>
      <c r="AF82" s="49"/>
      <c r="AG82" s="49"/>
      <c r="AH82" s="49"/>
      <c r="AI82" s="49"/>
      <c r="AJ82" s="49"/>
      <c r="AK82" s="208"/>
      <c r="AL82" s="49"/>
      <c r="AM82" s="49"/>
      <c r="AN82" s="49"/>
      <c r="AO82" s="49"/>
      <c r="AP82" s="49"/>
      <c r="AQ82" s="208"/>
      <c r="AR82" s="49"/>
      <c r="AS82" s="49"/>
      <c r="AT82" s="49"/>
      <c r="AU82" s="49"/>
      <c r="AV82" s="49"/>
      <c r="AW82" s="208"/>
      <c r="AX82" s="49"/>
      <c r="AY82" s="49"/>
      <c r="AZ82" s="49"/>
      <c r="BA82" s="49"/>
      <c r="BB82" s="49"/>
      <c r="BC82" s="208"/>
      <c r="BD82" s="49"/>
      <c r="BE82" s="49"/>
      <c r="BF82" s="49"/>
      <c r="BG82" s="49"/>
      <c r="BH82" s="49"/>
      <c r="BI82" s="208"/>
      <c r="BJ82" s="49"/>
      <c r="BK82" s="49"/>
      <c r="BL82" s="49"/>
      <c r="BM82" s="49"/>
      <c r="BN82" s="49"/>
      <c r="BO82" s="208"/>
      <c r="BP82" s="49"/>
      <c r="BQ82" s="49"/>
      <c r="BR82" s="49"/>
      <c r="BS82" s="49"/>
      <c r="BT82" s="49"/>
      <c r="BU82" s="208"/>
      <c r="BV82" s="64"/>
      <c r="BW82" s="64"/>
      <c r="BX82" s="64"/>
      <c r="BY82" s="64"/>
      <c r="BZ82" s="64"/>
      <c r="CA82" s="208"/>
      <c r="CB82" s="64"/>
      <c r="CC82" s="64"/>
      <c r="CD82" s="64"/>
      <c r="CE82" s="64"/>
      <c r="CF82" s="64"/>
      <c r="CG82" s="208"/>
      <c r="CH82" s="64"/>
      <c r="CI82" s="64"/>
      <c r="CJ82" s="64"/>
      <c r="CK82" s="64"/>
      <c r="CL82" s="64"/>
      <c r="CM82" s="208"/>
      <c r="CN82" s="64"/>
      <c r="CO82" s="64"/>
      <c r="CP82" s="64"/>
      <c r="CQ82" s="64"/>
      <c r="CR82" s="64"/>
      <c r="CS82" s="208"/>
      <c r="CT82" s="64"/>
      <c r="CU82" s="64"/>
      <c r="CV82" s="64"/>
      <c r="CW82" s="64"/>
      <c r="CX82" s="64"/>
      <c r="CY82" s="208"/>
      <c r="CZ82" s="64"/>
      <c r="DA82" s="64"/>
      <c r="DB82" s="64"/>
      <c r="DC82" s="64"/>
      <c r="DD82" s="64"/>
      <c r="DE82" s="208"/>
      <c r="DF82" s="49">
        <v>0</v>
      </c>
      <c r="DG82" s="49">
        <v>0</v>
      </c>
      <c r="DH82" s="49">
        <v>0</v>
      </c>
      <c r="DI82" s="49">
        <v>0</v>
      </c>
      <c r="DJ82" s="49">
        <v>0</v>
      </c>
      <c r="DK82" s="208"/>
      <c r="DL82" s="64">
        <v>0</v>
      </c>
      <c r="DM82" s="64">
        <v>0</v>
      </c>
      <c r="DN82" s="64">
        <v>0</v>
      </c>
      <c r="DO82" s="64">
        <v>0</v>
      </c>
      <c r="DP82" s="64">
        <v>0</v>
      </c>
      <c r="DQ82" s="208"/>
      <c r="DR82" s="64">
        <v>0</v>
      </c>
      <c r="DS82" s="64">
        <v>0</v>
      </c>
      <c r="DT82" s="64">
        <v>0</v>
      </c>
      <c r="DU82" s="64">
        <v>0</v>
      </c>
      <c r="DV82" s="64">
        <v>0</v>
      </c>
      <c r="DW82" s="208"/>
      <c r="DX82" s="64">
        <v>0</v>
      </c>
      <c r="DY82" s="64">
        <v>0</v>
      </c>
      <c r="DZ82" s="64">
        <v>0</v>
      </c>
      <c r="EA82" s="64">
        <v>0</v>
      </c>
      <c r="EB82" s="64">
        <v>0</v>
      </c>
      <c r="EC82" s="208"/>
      <c r="ED82" s="64">
        <v>0</v>
      </c>
      <c r="EE82" s="64">
        <v>0</v>
      </c>
      <c r="EF82" s="64">
        <v>0</v>
      </c>
      <c r="EG82" s="64">
        <v>0</v>
      </c>
      <c r="EH82" s="64">
        <v>0</v>
      </c>
      <c r="EI82" s="208"/>
      <c r="EJ82" s="64"/>
      <c r="EK82" s="64"/>
      <c r="EL82" s="64"/>
      <c r="EM82" s="64"/>
      <c r="EN82" s="64"/>
      <c r="EO82" s="208"/>
      <c r="EP82" s="64"/>
      <c r="EQ82" s="64"/>
      <c r="ER82" s="64"/>
      <c r="ES82" s="64"/>
      <c r="ET82" s="64"/>
      <c r="EU82" s="208"/>
      <c r="EV82" s="64"/>
      <c r="EW82" s="64"/>
      <c r="EX82" s="64"/>
      <c r="EY82" s="64"/>
      <c r="EZ82" s="64"/>
      <c r="FA82" s="208"/>
      <c r="FB82" s="64"/>
      <c r="FC82" s="64"/>
      <c r="FD82" s="64"/>
      <c r="FE82" s="64"/>
      <c r="FF82" s="64"/>
      <c r="FG82" s="208"/>
      <c r="FH82" s="64"/>
      <c r="FI82" s="64"/>
      <c r="FJ82" s="64"/>
      <c r="FK82" s="64"/>
      <c r="FL82" s="64"/>
      <c r="FM82" s="208"/>
      <c r="FN82" s="64"/>
      <c r="FO82" s="64"/>
      <c r="FP82" s="64"/>
      <c r="FQ82" s="64"/>
      <c r="FR82" s="64"/>
      <c r="FS82" s="208"/>
      <c r="FT82" s="64"/>
      <c r="FU82" s="64"/>
      <c r="FV82" s="64"/>
      <c r="FW82" s="64"/>
      <c r="FX82" s="64"/>
      <c r="FY82" s="208"/>
    </row>
    <row r="83" spans="1:181" ht="12.75" customHeight="1" x14ac:dyDescent="0.2">
      <c r="A83" s="72" t="s">
        <v>101</v>
      </c>
      <c r="B83" s="237">
        <f>'Interpolation FR-metal CR'!B84+'Interpolation FR-metal CR'!C84*($E$2^1)+'Interpolation FR-metal CR'!D84*($E$2^2)+'Interpolation FR-metal CR'!E84*($E$2^3)+'Interpolation FR-metal CR'!F84*($E$2^4)</f>
        <v>0</v>
      </c>
      <c r="C83" s="298">
        <f t="shared" si="9"/>
        <v>0</v>
      </c>
      <c r="D83" s="298">
        <f t="shared" si="10"/>
        <v>0</v>
      </c>
      <c r="E83" s="298">
        <f t="shared" si="11"/>
        <v>0</v>
      </c>
      <c r="F83" s="237">
        <f>'Interpolation FR-metal CR'!L84+'Interpolation FR-metal CR'!M84*($E$2^1)+'Interpolation FR-metal CR'!N84*($E$2^2)+'Interpolation FR-metal CR'!O84*($E$2^3)+'Interpolation FR-metal CR'!P84*($E$2^4)</f>
        <v>0</v>
      </c>
      <c r="G83" s="208"/>
      <c r="H83" s="237">
        <f>'Interpolation FR-oxide CR'!B84+'Interpolation FR-oxide CR'!C84*$K$2+'Interpolation FR-oxide CR'!D84*$K$2^2+'Interpolation FR-oxide CR'!E84*$K$2^3+'Interpolation FR-oxide CR'!F84*$K$2^4</f>
        <v>0</v>
      </c>
      <c r="I83" s="298">
        <f t="shared" si="12"/>
        <v>0</v>
      </c>
      <c r="J83" s="298">
        <f t="shared" si="13"/>
        <v>0</v>
      </c>
      <c r="K83" s="298">
        <f t="shared" si="14"/>
        <v>0</v>
      </c>
      <c r="L83" s="237">
        <f>'Interpolation FR-oxide CR'!L84+'Interpolation FR-oxide CR'!M84*$K$2+'Interpolation FR-oxide CR'!N84*$K$2^2+'Interpolation FR-oxide CR'!O84*$K$2^3+'Interpolation FR-oxide CR'!P84*$K$2^4</f>
        <v>0</v>
      </c>
      <c r="M83" s="208"/>
      <c r="N83" s="49"/>
      <c r="O83" s="49"/>
      <c r="P83" s="49"/>
      <c r="Q83" s="49"/>
      <c r="R83" s="49"/>
      <c r="S83" s="208"/>
      <c r="T83" s="49"/>
      <c r="U83" s="49"/>
      <c r="V83" s="49"/>
      <c r="W83" s="49"/>
      <c r="X83" s="49"/>
      <c r="Y83" s="208"/>
      <c r="Z83" s="49"/>
      <c r="AA83" s="49"/>
      <c r="AB83" s="49"/>
      <c r="AC83" s="49"/>
      <c r="AD83" s="49"/>
      <c r="AE83" s="208"/>
      <c r="AF83" s="49"/>
      <c r="AG83" s="49"/>
      <c r="AH83" s="49"/>
      <c r="AI83" s="49"/>
      <c r="AJ83" s="49"/>
      <c r="AK83" s="208"/>
      <c r="AL83" s="49"/>
      <c r="AM83" s="49"/>
      <c r="AN83" s="49"/>
      <c r="AO83" s="49"/>
      <c r="AP83" s="49"/>
      <c r="AQ83" s="208"/>
      <c r="AR83" s="49"/>
      <c r="AS83" s="49"/>
      <c r="AT83" s="49"/>
      <c r="AU83" s="49"/>
      <c r="AV83" s="49"/>
      <c r="AW83" s="208"/>
      <c r="AX83" s="49"/>
      <c r="AY83" s="49"/>
      <c r="AZ83" s="49"/>
      <c r="BA83" s="49"/>
      <c r="BB83" s="49"/>
      <c r="BC83" s="208"/>
      <c r="BD83" s="49"/>
      <c r="BE83" s="49"/>
      <c r="BF83" s="49"/>
      <c r="BG83" s="49"/>
      <c r="BH83" s="49"/>
      <c r="BI83" s="208"/>
      <c r="BJ83" s="49"/>
      <c r="BK83" s="49"/>
      <c r="BL83" s="49"/>
      <c r="BM83" s="49"/>
      <c r="BN83" s="49"/>
      <c r="BO83" s="208"/>
      <c r="BP83" s="49"/>
      <c r="BQ83" s="49"/>
      <c r="BR83" s="49"/>
      <c r="BS83" s="49"/>
      <c r="BT83" s="49"/>
      <c r="BU83" s="208"/>
      <c r="BV83" s="64"/>
      <c r="BW83" s="64"/>
      <c r="BX83" s="64"/>
      <c r="BY83" s="64"/>
      <c r="BZ83" s="64"/>
      <c r="CA83" s="208"/>
      <c r="CB83" s="64"/>
      <c r="CC83" s="64"/>
      <c r="CD83" s="64"/>
      <c r="CE83" s="64"/>
      <c r="CF83" s="64"/>
      <c r="CG83" s="208"/>
      <c r="CH83" s="64"/>
      <c r="CI83" s="64"/>
      <c r="CJ83" s="64"/>
      <c r="CK83" s="64"/>
      <c r="CL83" s="64"/>
      <c r="CM83" s="208"/>
      <c r="CN83" s="64"/>
      <c r="CO83" s="64"/>
      <c r="CP83" s="64"/>
      <c r="CQ83" s="64"/>
      <c r="CR83" s="64"/>
      <c r="CS83" s="208"/>
      <c r="CT83" s="64"/>
      <c r="CU83" s="64"/>
      <c r="CV83" s="64"/>
      <c r="CW83" s="64"/>
      <c r="CX83" s="64"/>
      <c r="CY83" s="208"/>
      <c r="CZ83" s="64"/>
      <c r="DA83" s="64"/>
      <c r="DB83" s="64"/>
      <c r="DC83" s="64"/>
      <c r="DD83" s="64"/>
      <c r="DE83" s="208"/>
      <c r="DF83" s="49">
        <v>0</v>
      </c>
      <c r="DG83" s="49">
        <v>0</v>
      </c>
      <c r="DH83" s="49">
        <v>0</v>
      </c>
      <c r="DI83" s="49">
        <v>0</v>
      </c>
      <c r="DJ83" s="49">
        <v>0</v>
      </c>
      <c r="DK83" s="208"/>
      <c r="DL83" s="64">
        <v>0</v>
      </c>
      <c r="DM83" s="64">
        <v>0</v>
      </c>
      <c r="DN83" s="64">
        <v>0</v>
      </c>
      <c r="DO83" s="64">
        <v>0</v>
      </c>
      <c r="DP83" s="64">
        <v>0</v>
      </c>
      <c r="DQ83" s="208"/>
      <c r="DR83" s="64">
        <v>0</v>
      </c>
      <c r="DS83" s="64">
        <v>0</v>
      </c>
      <c r="DT83" s="64">
        <v>0</v>
      </c>
      <c r="DU83" s="64">
        <v>0</v>
      </c>
      <c r="DV83" s="64">
        <v>0</v>
      </c>
      <c r="DW83" s="208"/>
      <c r="DX83" s="64">
        <v>0</v>
      </c>
      <c r="DY83" s="64">
        <v>0</v>
      </c>
      <c r="DZ83" s="64">
        <v>0</v>
      </c>
      <c r="EA83" s="64">
        <v>0</v>
      </c>
      <c r="EB83" s="64">
        <v>0</v>
      </c>
      <c r="EC83" s="208"/>
      <c r="ED83" s="64">
        <v>0</v>
      </c>
      <c r="EE83" s="64">
        <v>0</v>
      </c>
      <c r="EF83" s="64">
        <v>0</v>
      </c>
      <c r="EG83" s="64">
        <v>0</v>
      </c>
      <c r="EH83" s="64">
        <v>0</v>
      </c>
      <c r="EI83" s="208"/>
      <c r="EJ83" s="64"/>
      <c r="EK83" s="64"/>
      <c r="EL83" s="64"/>
      <c r="EM83" s="64"/>
      <c r="EN83" s="64"/>
      <c r="EO83" s="208"/>
      <c r="EP83" s="64"/>
      <c r="EQ83" s="64"/>
      <c r="ER83" s="64"/>
      <c r="ES83" s="64"/>
      <c r="ET83" s="64"/>
      <c r="EU83" s="208"/>
      <c r="EV83" s="64"/>
      <c r="EW83" s="64"/>
      <c r="EX83" s="64"/>
      <c r="EY83" s="64"/>
      <c r="EZ83" s="64"/>
      <c r="FA83" s="208"/>
      <c r="FB83" s="64"/>
      <c r="FC83" s="64"/>
      <c r="FD83" s="64"/>
      <c r="FE83" s="64"/>
      <c r="FF83" s="64"/>
      <c r="FG83" s="208"/>
      <c r="FH83" s="64"/>
      <c r="FI83" s="64"/>
      <c r="FJ83" s="64"/>
      <c r="FK83" s="64"/>
      <c r="FL83" s="64"/>
      <c r="FM83" s="208"/>
      <c r="FN83" s="64"/>
      <c r="FO83" s="64"/>
      <c r="FP83" s="64"/>
      <c r="FQ83" s="64"/>
      <c r="FR83" s="64"/>
      <c r="FS83" s="208"/>
      <c r="FT83" s="64"/>
      <c r="FU83" s="64"/>
      <c r="FV83" s="64"/>
      <c r="FW83" s="64"/>
      <c r="FX83" s="64"/>
      <c r="FY83" s="208"/>
    </row>
    <row r="84" spans="1:181" ht="12.75" customHeight="1" x14ac:dyDescent="0.2">
      <c r="A84" s="68" t="s">
        <v>41</v>
      </c>
      <c r="B84" s="242">
        <f>'Interpolation FR-metal CR'!B85+'Interpolation FR-metal CR'!C85*($E$2^1)+'Interpolation FR-metal CR'!D85*($E$2^2)+'Interpolation FR-metal CR'!E85*($E$2^3)+'Interpolation FR-metal CR'!F85*($E$2^4)</f>
        <v>0</v>
      </c>
      <c r="C84" s="419">
        <f t="shared" si="9"/>
        <v>0</v>
      </c>
      <c r="D84" s="419">
        <f t="shared" si="10"/>
        <v>0</v>
      </c>
      <c r="E84" s="419">
        <f t="shared" si="11"/>
        <v>0</v>
      </c>
      <c r="F84" s="242">
        <f>'Interpolation FR-metal CR'!L85+'Interpolation FR-metal CR'!M85*($E$2^1)+'Interpolation FR-metal CR'!N85*($E$2^2)+'Interpolation FR-metal CR'!O85*($E$2^3)+'Interpolation FR-metal CR'!P85*($E$2^4)</f>
        <v>0</v>
      </c>
      <c r="G84" s="208"/>
      <c r="H84" s="242">
        <f>'Interpolation FR-oxide CR'!B85+'Interpolation FR-oxide CR'!C85*$K$2+'Interpolation FR-oxide CR'!D85*$K$2^2+'Interpolation FR-oxide CR'!E85*$K$2^3+'Interpolation FR-oxide CR'!F85*$K$2^4</f>
        <v>0</v>
      </c>
      <c r="I84" s="419">
        <f t="shared" si="12"/>
        <v>0</v>
      </c>
      <c r="J84" s="419">
        <f t="shared" si="13"/>
        <v>0</v>
      </c>
      <c r="K84" s="419">
        <f t="shared" si="14"/>
        <v>0</v>
      </c>
      <c r="L84" s="242">
        <f>'Interpolation FR-oxide CR'!L85+'Interpolation FR-oxide CR'!M85*$K$2+'Interpolation FR-oxide CR'!N85*$K$2^2+'Interpolation FR-oxide CR'!O85*$K$2^3+'Interpolation FR-oxide CR'!P85*$K$2^4</f>
        <v>0</v>
      </c>
      <c r="M84" s="208"/>
      <c r="N84" s="175"/>
      <c r="O84" s="175"/>
      <c r="P84" s="175"/>
      <c r="Q84" s="175"/>
      <c r="R84" s="175"/>
      <c r="S84" s="208"/>
      <c r="T84" s="175"/>
      <c r="U84" s="175"/>
      <c r="V84" s="175"/>
      <c r="W84" s="175"/>
      <c r="X84" s="175"/>
      <c r="Y84" s="208"/>
      <c r="Z84" s="175"/>
      <c r="AA84" s="175"/>
      <c r="AB84" s="175"/>
      <c r="AC84" s="175"/>
      <c r="AD84" s="175"/>
      <c r="AE84" s="208"/>
      <c r="AF84" s="175"/>
      <c r="AG84" s="175"/>
      <c r="AH84" s="175"/>
      <c r="AI84" s="175"/>
      <c r="AJ84" s="175"/>
      <c r="AK84" s="208"/>
      <c r="AL84" s="175"/>
      <c r="AM84" s="175"/>
      <c r="AN84" s="175"/>
      <c r="AO84" s="175"/>
      <c r="AP84" s="175"/>
      <c r="AQ84" s="208"/>
      <c r="AR84" s="175"/>
      <c r="AS84" s="175"/>
      <c r="AT84" s="175"/>
      <c r="AU84" s="175"/>
      <c r="AV84" s="175"/>
      <c r="AW84" s="208"/>
      <c r="AX84" s="175"/>
      <c r="AY84" s="175"/>
      <c r="AZ84" s="175"/>
      <c r="BA84" s="175"/>
      <c r="BB84" s="175"/>
      <c r="BC84" s="208"/>
      <c r="BD84" s="175"/>
      <c r="BE84" s="175"/>
      <c r="BF84" s="175"/>
      <c r="BG84" s="175"/>
      <c r="BH84" s="175"/>
      <c r="BI84" s="208"/>
      <c r="BJ84" s="175"/>
      <c r="BK84" s="175"/>
      <c r="BL84" s="175"/>
      <c r="BM84" s="175"/>
      <c r="BN84" s="175"/>
      <c r="BO84" s="208"/>
      <c r="BP84" s="175"/>
      <c r="BQ84" s="175"/>
      <c r="BR84" s="175"/>
      <c r="BS84" s="175"/>
      <c r="BT84" s="175"/>
      <c r="BU84" s="208"/>
      <c r="BV84" s="185"/>
      <c r="BW84" s="185"/>
      <c r="BX84" s="185"/>
      <c r="BY84" s="185"/>
      <c r="BZ84" s="185"/>
      <c r="CA84" s="208"/>
      <c r="CB84" s="185"/>
      <c r="CC84" s="185"/>
      <c r="CD84" s="185"/>
      <c r="CE84" s="185"/>
      <c r="CF84" s="185"/>
      <c r="CG84" s="208"/>
      <c r="CH84" s="185"/>
      <c r="CI84" s="185"/>
      <c r="CJ84" s="185"/>
      <c r="CK84" s="185"/>
      <c r="CL84" s="185"/>
      <c r="CM84" s="208"/>
      <c r="CN84" s="185"/>
      <c r="CO84" s="185"/>
      <c r="CP84" s="185"/>
      <c r="CQ84" s="185"/>
      <c r="CR84" s="185"/>
      <c r="CS84" s="208"/>
      <c r="CT84" s="185"/>
      <c r="CU84" s="185"/>
      <c r="CV84" s="185"/>
      <c r="CW84" s="185"/>
      <c r="CX84" s="185"/>
      <c r="CY84" s="208"/>
      <c r="CZ84" s="185"/>
      <c r="DA84" s="185"/>
      <c r="DB84" s="185"/>
      <c r="DC84" s="185"/>
      <c r="DD84" s="185"/>
      <c r="DE84" s="208"/>
      <c r="DF84" s="175">
        <v>0</v>
      </c>
      <c r="DG84" s="175">
        <v>0</v>
      </c>
      <c r="DH84" s="175">
        <v>0</v>
      </c>
      <c r="DI84" s="175">
        <v>0</v>
      </c>
      <c r="DJ84" s="175">
        <v>0</v>
      </c>
      <c r="DK84" s="208"/>
      <c r="DL84" s="185">
        <v>0</v>
      </c>
      <c r="DM84" s="185">
        <v>0</v>
      </c>
      <c r="DN84" s="185">
        <v>0</v>
      </c>
      <c r="DO84" s="185">
        <v>0</v>
      </c>
      <c r="DP84" s="185">
        <v>0</v>
      </c>
      <c r="DQ84" s="208"/>
      <c r="DR84" s="185">
        <v>0</v>
      </c>
      <c r="DS84" s="185">
        <v>0</v>
      </c>
      <c r="DT84" s="185">
        <v>0</v>
      </c>
      <c r="DU84" s="185">
        <v>0</v>
      </c>
      <c r="DV84" s="185">
        <v>0</v>
      </c>
      <c r="DW84" s="208"/>
      <c r="DX84" s="185">
        <v>0</v>
      </c>
      <c r="DY84" s="185">
        <v>0</v>
      </c>
      <c r="DZ84" s="185">
        <v>0</v>
      </c>
      <c r="EA84" s="185">
        <v>0</v>
      </c>
      <c r="EB84" s="185">
        <v>0</v>
      </c>
      <c r="EC84" s="208"/>
      <c r="ED84" s="185">
        <v>0</v>
      </c>
      <c r="EE84" s="185">
        <v>0</v>
      </c>
      <c r="EF84" s="185">
        <v>0</v>
      </c>
      <c r="EG84" s="185">
        <v>0</v>
      </c>
      <c r="EH84" s="185">
        <v>0</v>
      </c>
      <c r="EI84" s="208"/>
      <c r="EJ84" s="185"/>
      <c r="EK84" s="185"/>
      <c r="EL84" s="185"/>
      <c r="EM84" s="185"/>
      <c r="EN84" s="185"/>
      <c r="EO84" s="208"/>
      <c r="EP84" s="185"/>
      <c r="EQ84" s="185"/>
      <c r="ER84" s="185"/>
      <c r="ES84" s="185"/>
      <c r="ET84" s="185"/>
      <c r="EU84" s="208"/>
      <c r="EV84" s="185"/>
      <c r="EW84" s="185"/>
      <c r="EX84" s="185"/>
      <c r="EY84" s="185"/>
      <c r="EZ84" s="185"/>
      <c r="FA84" s="208"/>
      <c r="FB84" s="185"/>
      <c r="FC84" s="185"/>
      <c r="FD84" s="185"/>
      <c r="FE84" s="185"/>
      <c r="FF84" s="185"/>
      <c r="FG84" s="208"/>
      <c r="FH84" s="185"/>
      <c r="FI84" s="185"/>
      <c r="FJ84" s="185"/>
      <c r="FK84" s="185"/>
      <c r="FL84" s="185"/>
      <c r="FM84" s="208"/>
      <c r="FN84" s="185"/>
      <c r="FO84" s="185"/>
      <c r="FP84" s="185"/>
      <c r="FQ84" s="185"/>
      <c r="FR84" s="185"/>
      <c r="FS84" s="208"/>
      <c r="FT84" s="185"/>
      <c r="FU84" s="185"/>
      <c r="FV84" s="185"/>
      <c r="FW84" s="185"/>
      <c r="FX84" s="185"/>
      <c r="FY84" s="208"/>
    </row>
    <row r="85" spans="1:181" ht="12.75" customHeight="1" x14ac:dyDescent="0.2">
      <c r="A85" s="68" t="s">
        <v>30</v>
      </c>
      <c r="B85" s="242">
        <f>'Interpolation FR-metal CR'!B86+'Interpolation FR-metal CR'!C86*($E$2^1)+'Interpolation FR-metal CR'!D86*($E$2^2)+'Interpolation FR-metal CR'!E86*($E$2^3)+'Interpolation FR-metal CR'!F86*($E$2^4)</f>
        <v>0</v>
      </c>
      <c r="C85" s="419">
        <f t="shared" si="9"/>
        <v>0</v>
      </c>
      <c r="D85" s="419">
        <f t="shared" si="10"/>
        <v>0</v>
      </c>
      <c r="E85" s="419">
        <f t="shared" si="11"/>
        <v>0</v>
      </c>
      <c r="F85" s="242">
        <f>'Interpolation FR-metal CR'!L86+'Interpolation FR-metal CR'!M86*($E$2^1)+'Interpolation FR-metal CR'!N86*($E$2^2)+'Interpolation FR-metal CR'!O86*($E$2^3)+'Interpolation FR-metal CR'!P86*($E$2^4)</f>
        <v>0</v>
      </c>
      <c r="G85" s="208"/>
      <c r="H85" s="242">
        <f>'Interpolation FR-oxide CR'!B86+'Interpolation FR-oxide CR'!C86*$K$2+'Interpolation FR-oxide CR'!D86*$K$2^2+'Interpolation FR-oxide CR'!E86*$K$2^3+'Interpolation FR-oxide CR'!F86*$K$2^4</f>
        <v>0</v>
      </c>
      <c r="I85" s="419">
        <f t="shared" si="12"/>
        <v>0</v>
      </c>
      <c r="J85" s="419">
        <f t="shared" si="13"/>
        <v>0</v>
      </c>
      <c r="K85" s="419">
        <f t="shared" si="14"/>
        <v>0</v>
      </c>
      <c r="L85" s="242">
        <f>'Interpolation FR-oxide CR'!L86+'Interpolation FR-oxide CR'!M86*$K$2+'Interpolation FR-oxide CR'!N86*$K$2^2+'Interpolation FR-oxide CR'!O86*$K$2^3+'Interpolation FR-oxide CR'!P86*$K$2^4</f>
        <v>0</v>
      </c>
      <c r="M85" s="208"/>
      <c r="N85" s="175"/>
      <c r="O85" s="175"/>
      <c r="P85" s="175"/>
      <c r="Q85" s="175"/>
      <c r="R85" s="175"/>
      <c r="S85" s="208"/>
      <c r="T85" s="175"/>
      <c r="U85" s="175"/>
      <c r="V85" s="175"/>
      <c r="W85" s="175"/>
      <c r="X85" s="175"/>
      <c r="Y85" s="208"/>
      <c r="Z85" s="175"/>
      <c r="AA85" s="175"/>
      <c r="AB85" s="175"/>
      <c r="AC85" s="175"/>
      <c r="AD85" s="175"/>
      <c r="AE85" s="208"/>
      <c r="AF85" s="175"/>
      <c r="AG85" s="175"/>
      <c r="AH85" s="175"/>
      <c r="AI85" s="175"/>
      <c r="AJ85" s="175"/>
      <c r="AK85" s="208"/>
      <c r="AL85" s="175"/>
      <c r="AM85" s="175"/>
      <c r="AN85" s="175"/>
      <c r="AO85" s="175"/>
      <c r="AP85" s="175"/>
      <c r="AQ85" s="208"/>
      <c r="AR85" s="175"/>
      <c r="AS85" s="175"/>
      <c r="AT85" s="175"/>
      <c r="AU85" s="175"/>
      <c r="AV85" s="175"/>
      <c r="AW85" s="208"/>
      <c r="AX85" s="175"/>
      <c r="AY85" s="175"/>
      <c r="AZ85" s="175"/>
      <c r="BA85" s="175"/>
      <c r="BB85" s="175"/>
      <c r="BC85" s="208"/>
      <c r="BD85" s="175"/>
      <c r="BE85" s="175"/>
      <c r="BF85" s="175"/>
      <c r="BG85" s="175"/>
      <c r="BH85" s="175"/>
      <c r="BI85" s="208"/>
      <c r="BJ85" s="175"/>
      <c r="BK85" s="175"/>
      <c r="BL85" s="175"/>
      <c r="BM85" s="175"/>
      <c r="BN85" s="175"/>
      <c r="BO85" s="208"/>
      <c r="BP85" s="175"/>
      <c r="BQ85" s="175"/>
      <c r="BR85" s="175"/>
      <c r="BS85" s="175"/>
      <c r="BT85" s="175"/>
      <c r="BU85" s="208"/>
      <c r="BV85" s="185"/>
      <c r="BW85" s="185"/>
      <c r="BX85" s="185"/>
      <c r="BY85" s="185"/>
      <c r="BZ85" s="185"/>
      <c r="CA85" s="208"/>
      <c r="CB85" s="185"/>
      <c r="CC85" s="185"/>
      <c r="CD85" s="185"/>
      <c r="CE85" s="185"/>
      <c r="CF85" s="185"/>
      <c r="CG85" s="208"/>
      <c r="CH85" s="185"/>
      <c r="CI85" s="185"/>
      <c r="CJ85" s="185"/>
      <c r="CK85" s="185"/>
      <c r="CL85" s="185"/>
      <c r="CM85" s="208"/>
      <c r="CN85" s="185"/>
      <c r="CO85" s="185"/>
      <c r="CP85" s="185"/>
      <c r="CQ85" s="185"/>
      <c r="CR85" s="185"/>
      <c r="CS85" s="208"/>
      <c r="CT85" s="185"/>
      <c r="CU85" s="185"/>
      <c r="CV85" s="185"/>
      <c r="CW85" s="185"/>
      <c r="CX85" s="185"/>
      <c r="CY85" s="208"/>
      <c r="CZ85" s="185"/>
      <c r="DA85" s="185"/>
      <c r="DB85" s="185"/>
      <c r="DC85" s="185"/>
      <c r="DD85" s="185"/>
      <c r="DE85" s="208"/>
      <c r="DF85" s="175">
        <v>0</v>
      </c>
      <c r="DG85" s="175">
        <v>0</v>
      </c>
      <c r="DH85" s="175">
        <v>0</v>
      </c>
      <c r="DI85" s="175">
        <v>0</v>
      </c>
      <c r="DJ85" s="175">
        <v>0</v>
      </c>
      <c r="DK85" s="208"/>
      <c r="DL85" s="185">
        <v>0</v>
      </c>
      <c r="DM85" s="185">
        <v>0</v>
      </c>
      <c r="DN85" s="185">
        <v>0</v>
      </c>
      <c r="DO85" s="185">
        <v>0</v>
      </c>
      <c r="DP85" s="185">
        <v>0</v>
      </c>
      <c r="DQ85" s="208"/>
      <c r="DR85" s="185">
        <v>0</v>
      </c>
      <c r="DS85" s="185">
        <v>0</v>
      </c>
      <c r="DT85" s="185">
        <v>0</v>
      </c>
      <c r="DU85" s="185">
        <v>0</v>
      </c>
      <c r="DV85" s="185">
        <v>0</v>
      </c>
      <c r="DW85" s="208"/>
      <c r="DX85" s="185">
        <v>0</v>
      </c>
      <c r="DY85" s="185">
        <v>0</v>
      </c>
      <c r="DZ85" s="185">
        <v>0</v>
      </c>
      <c r="EA85" s="185">
        <v>0</v>
      </c>
      <c r="EB85" s="185">
        <v>0</v>
      </c>
      <c r="EC85" s="208"/>
      <c r="ED85" s="185">
        <v>0</v>
      </c>
      <c r="EE85" s="185">
        <v>0</v>
      </c>
      <c r="EF85" s="185">
        <v>0</v>
      </c>
      <c r="EG85" s="185">
        <v>0</v>
      </c>
      <c r="EH85" s="185">
        <v>0</v>
      </c>
      <c r="EI85" s="208"/>
      <c r="EJ85" s="185"/>
      <c r="EK85" s="185"/>
      <c r="EL85" s="185"/>
      <c r="EM85" s="185"/>
      <c r="EN85" s="185"/>
      <c r="EO85" s="208"/>
      <c r="EP85" s="185"/>
      <c r="EQ85" s="185"/>
      <c r="ER85" s="185"/>
      <c r="ES85" s="185"/>
      <c r="ET85" s="185"/>
      <c r="EU85" s="208"/>
      <c r="EV85" s="185"/>
      <c r="EW85" s="185"/>
      <c r="EX85" s="185"/>
      <c r="EY85" s="185"/>
      <c r="EZ85" s="185"/>
      <c r="FA85" s="208"/>
      <c r="FB85" s="185"/>
      <c r="FC85" s="185"/>
      <c r="FD85" s="185"/>
      <c r="FE85" s="185"/>
      <c r="FF85" s="185"/>
      <c r="FG85" s="208"/>
      <c r="FH85" s="185"/>
      <c r="FI85" s="185"/>
      <c r="FJ85" s="185"/>
      <c r="FK85" s="185"/>
      <c r="FL85" s="185"/>
      <c r="FM85" s="208"/>
      <c r="FN85" s="185"/>
      <c r="FO85" s="185"/>
      <c r="FP85" s="185"/>
      <c r="FQ85" s="185"/>
      <c r="FR85" s="185"/>
      <c r="FS85" s="208"/>
      <c r="FT85" s="185"/>
      <c r="FU85" s="185"/>
      <c r="FV85" s="185"/>
      <c r="FW85" s="185"/>
      <c r="FX85" s="185"/>
      <c r="FY85" s="208"/>
    </row>
    <row r="86" spans="1:181" ht="12.75" customHeight="1" x14ac:dyDescent="0.2">
      <c r="A86" s="68" t="s">
        <v>102</v>
      </c>
      <c r="B86" s="242">
        <f>'Interpolation FR-metal CR'!B87+'Interpolation FR-metal CR'!C87*($E$2^1)+'Interpolation FR-metal CR'!D87*($E$2^2)+'Interpolation FR-metal CR'!E87*($E$2^3)+'Interpolation FR-metal CR'!F87*($E$2^4)</f>
        <v>0</v>
      </c>
      <c r="C86" s="419">
        <f t="shared" si="9"/>
        <v>0</v>
      </c>
      <c r="D86" s="419">
        <f t="shared" si="10"/>
        <v>0</v>
      </c>
      <c r="E86" s="419">
        <f t="shared" si="11"/>
        <v>0</v>
      </c>
      <c r="F86" s="242">
        <f>'Interpolation FR-metal CR'!L87+'Interpolation FR-metal CR'!M87*($E$2^1)+'Interpolation FR-metal CR'!N87*($E$2^2)+'Interpolation FR-metal CR'!O87*($E$2^3)+'Interpolation FR-metal CR'!P87*($E$2^4)</f>
        <v>0</v>
      </c>
      <c r="G86" s="208"/>
      <c r="H86" s="242">
        <f>'Interpolation FR-oxide CR'!B87+'Interpolation FR-oxide CR'!C87*$K$2+'Interpolation FR-oxide CR'!D87*$K$2^2+'Interpolation FR-oxide CR'!E87*$K$2^3+'Interpolation FR-oxide CR'!F87*$K$2^4</f>
        <v>0</v>
      </c>
      <c r="I86" s="419">
        <f t="shared" si="12"/>
        <v>0</v>
      </c>
      <c r="J86" s="419">
        <f t="shared" si="13"/>
        <v>0</v>
      </c>
      <c r="K86" s="419">
        <f t="shared" si="14"/>
        <v>0</v>
      </c>
      <c r="L86" s="242">
        <f>'Interpolation FR-oxide CR'!L87+'Interpolation FR-oxide CR'!M87*$K$2+'Interpolation FR-oxide CR'!N87*$K$2^2+'Interpolation FR-oxide CR'!O87*$K$2^3+'Interpolation FR-oxide CR'!P87*$K$2^4</f>
        <v>0</v>
      </c>
      <c r="M86" s="208"/>
      <c r="N86" s="175"/>
      <c r="O86" s="175"/>
      <c r="P86" s="175"/>
      <c r="Q86" s="175"/>
      <c r="R86" s="175"/>
      <c r="S86" s="208"/>
      <c r="T86" s="175"/>
      <c r="U86" s="175"/>
      <c r="V86" s="175"/>
      <c r="W86" s="175"/>
      <c r="X86" s="175"/>
      <c r="Y86" s="208"/>
      <c r="Z86" s="175"/>
      <c r="AA86" s="175"/>
      <c r="AB86" s="175"/>
      <c r="AC86" s="175"/>
      <c r="AD86" s="175"/>
      <c r="AE86" s="208"/>
      <c r="AF86" s="175"/>
      <c r="AG86" s="175"/>
      <c r="AH86" s="175"/>
      <c r="AI86" s="175"/>
      <c r="AJ86" s="175"/>
      <c r="AK86" s="208"/>
      <c r="AL86" s="175"/>
      <c r="AM86" s="175"/>
      <c r="AN86" s="175"/>
      <c r="AO86" s="175"/>
      <c r="AP86" s="175"/>
      <c r="AQ86" s="208"/>
      <c r="AR86" s="175"/>
      <c r="AS86" s="175"/>
      <c r="AT86" s="175"/>
      <c r="AU86" s="175"/>
      <c r="AV86" s="175"/>
      <c r="AW86" s="208"/>
      <c r="AX86" s="175"/>
      <c r="AY86" s="175"/>
      <c r="AZ86" s="175"/>
      <c r="BA86" s="175"/>
      <c r="BB86" s="175"/>
      <c r="BC86" s="208"/>
      <c r="BD86" s="175"/>
      <c r="BE86" s="175"/>
      <c r="BF86" s="175"/>
      <c r="BG86" s="175"/>
      <c r="BH86" s="175"/>
      <c r="BI86" s="208"/>
      <c r="BJ86" s="175"/>
      <c r="BK86" s="175"/>
      <c r="BL86" s="175"/>
      <c r="BM86" s="175"/>
      <c r="BN86" s="175"/>
      <c r="BO86" s="208"/>
      <c r="BP86" s="175"/>
      <c r="BQ86" s="175"/>
      <c r="BR86" s="175"/>
      <c r="BS86" s="175"/>
      <c r="BT86" s="175"/>
      <c r="BU86" s="208"/>
      <c r="BV86" s="185"/>
      <c r="BW86" s="185"/>
      <c r="BX86" s="185"/>
      <c r="BY86" s="185"/>
      <c r="BZ86" s="185"/>
      <c r="CA86" s="208"/>
      <c r="CB86" s="185"/>
      <c r="CC86" s="185"/>
      <c r="CD86" s="185"/>
      <c r="CE86" s="185"/>
      <c r="CF86" s="185"/>
      <c r="CG86" s="208"/>
      <c r="CH86" s="185"/>
      <c r="CI86" s="185"/>
      <c r="CJ86" s="185"/>
      <c r="CK86" s="185"/>
      <c r="CL86" s="185"/>
      <c r="CM86" s="208"/>
      <c r="CN86" s="185"/>
      <c r="CO86" s="185"/>
      <c r="CP86" s="185"/>
      <c r="CQ86" s="185"/>
      <c r="CR86" s="185"/>
      <c r="CS86" s="208"/>
      <c r="CT86" s="185"/>
      <c r="CU86" s="185"/>
      <c r="CV86" s="185"/>
      <c r="CW86" s="185"/>
      <c r="CX86" s="185"/>
      <c r="CY86" s="208"/>
      <c r="CZ86" s="185"/>
      <c r="DA86" s="185"/>
      <c r="DB86" s="185"/>
      <c r="DC86" s="185"/>
      <c r="DD86" s="185"/>
      <c r="DE86" s="208"/>
      <c r="DF86" s="175">
        <v>0</v>
      </c>
      <c r="DG86" s="175">
        <v>0</v>
      </c>
      <c r="DH86" s="175">
        <v>0</v>
      </c>
      <c r="DI86" s="175">
        <v>0</v>
      </c>
      <c r="DJ86" s="175">
        <v>0</v>
      </c>
      <c r="DK86" s="208"/>
      <c r="DL86" s="185">
        <v>0</v>
      </c>
      <c r="DM86" s="185">
        <v>0</v>
      </c>
      <c r="DN86" s="185">
        <v>0</v>
      </c>
      <c r="DO86" s="185">
        <v>0</v>
      </c>
      <c r="DP86" s="185">
        <v>0</v>
      </c>
      <c r="DQ86" s="208"/>
      <c r="DR86" s="185">
        <v>0</v>
      </c>
      <c r="DS86" s="185">
        <v>0</v>
      </c>
      <c r="DT86" s="185">
        <v>0</v>
      </c>
      <c r="DU86" s="185">
        <v>0</v>
      </c>
      <c r="DV86" s="185">
        <v>0</v>
      </c>
      <c r="DW86" s="208"/>
      <c r="DX86" s="185">
        <v>0</v>
      </c>
      <c r="DY86" s="185">
        <v>0</v>
      </c>
      <c r="DZ86" s="185">
        <v>0</v>
      </c>
      <c r="EA86" s="185">
        <v>0</v>
      </c>
      <c r="EB86" s="185">
        <v>0</v>
      </c>
      <c r="EC86" s="208"/>
      <c r="ED86" s="185">
        <v>0</v>
      </c>
      <c r="EE86" s="185">
        <v>0</v>
      </c>
      <c r="EF86" s="185">
        <v>0</v>
      </c>
      <c r="EG86" s="185">
        <v>0</v>
      </c>
      <c r="EH86" s="185">
        <v>0</v>
      </c>
      <c r="EI86" s="208"/>
      <c r="EJ86" s="185"/>
      <c r="EK86" s="185"/>
      <c r="EL86" s="185"/>
      <c r="EM86" s="185"/>
      <c r="EN86" s="185"/>
      <c r="EO86" s="208"/>
      <c r="EP86" s="185"/>
      <c r="EQ86" s="185"/>
      <c r="ER86" s="185"/>
      <c r="ES86" s="185"/>
      <c r="ET86" s="185"/>
      <c r="EU86" s="208"/>
      <c r="EV86" s="185"/>
      <c r="EW86" s="185"/>
      <c r="EX86" s="185"/>
      <c r="EY86" s="185"/>
      <c r="EZ86" s="185"/>
      <c r="FA86" s="208"/>
      <c r="FB86" s="185"/>
      <c r="FC86" s="185"/>
      <c r="FD86" s="185"/>
      <c r="FE86" s="185"/>
      <c r="FF86" s="185"/>
      <c r="FG86" s="208"/>
      <c r="FH86" s="185"/>
      <c r="FI86" s="185"/>
      <c r="FJ86" s="185"/>
      <c r="FK86" s="185"/>
      <c r="FL86" s="185"/>
      <c r="FM86" s="208"/>
      <c r="FN86" s="185"/>
      <c r="FO86" s="185"/>
      <c r="FP86" s="185"/>
      <c r="FQ86" s="185"/>
      <c r="FR86" s="185"/>
      <c r="FS86" s="208"/>
      <c r="FT86" s="185"/>
      <c r="FU86" s="185"/>
      <c r="FV86" s="185"/>
      <c r="FW86" s="185"/>
      <c r="FX86" s="185"/>
      <c r="FY86" s="208"/>
    </row>
    <row r="87" spans="1:181" ht="12.75" customHeight="1" x14ac:dyDescent="0.2">
      <c r="A87" s="68" t="s">
        <v>113</v>
      </c>
      <c r="B87" s="242">
        <f>'Interpolation FR-metal CR'!B88+'Interpolation FR-metal CR'!C88*($E$2^1)+'Interpolation FR-metal CR'!D88*($E$2^2)+'Interpolation FR-metal CR'!E88*($E$2^3)+'Interpolation FR-metal CR'!F88*($E$2^4)</f>
        <v>0</v>
      </c>
      <c r="C87" s="419">
        <f t="shared" si="9"/>
        <v>0</v>
      </c>
      <c r="D87" s="419">
        <f t="shared" si="10"/>
        <v>0</v>
      </c>
      <c r="E87" s="419">
        <f t="shared" si="11"/>
        <v>0</v>
      </c>
      <c r="F87" s="242">
        <f>'Interpolation FR-metal CR'!L88+'Interpolation FR-metal CR'!M88*($E$2^1)+'Interpolation FR-metal CR'!N88*($E$2^2)+'Interpolation FR-metal CR'!O88*($E$2^3)+'Interpolation FR-metal CR'!P88*($E$2^4)</f>
        <v>0</v>
      </c>
      <c r="G87" s="208"/>
      <c r="H87" s="242">
        <f>'Interpolation FR-oxide CR'!B88+'Interpolation FR-oxide CR'!C88*$K$2+'Interpolation FR-oxide CR'!D88*$K$2^2+'Interpolation FR-oxide CR'!E88*$K$2^3+'Interpolation FR-oxide CR'!F88*$K$2^4</f>
        <v>0</v>
      </c>
      <c r="I87" s="419">
        <f t="shared" si="12"/>
        <v>0</v>
      </c>
      <c r="J87" s="419">
        <f t="shared" si="13"/>
        <v>0</v>
      </c>
      <c r="K87" s="419">
        <f t="shared" si="14"/>
        <v>0</v>
      </c>
      <c r="L87" s="242">
        <f>'Interpolation FR-oxide CR'!L88+'Interpolation FR-oxide CR'!M88*$K$2+'Interpolation FR-oxide CR'!N88*$K$2^2+'Interpolation FR-oxide CR'!O88*$K$2^3+'Interpolation FR-oxide CR'!P88*$K$2^4</f>
        <v>0</v>
      </c>
      <c r="M87" s="208"/>
      <c r="N87" s="175"/>
      <c r="O87" s="175"/>
      <c r="P87" s="175"/>
      <c r="Q87" s="175"/>
      <c r="R87" s="175"/>
      <c r="S87" s="208"/>
      <c r="T87" s="175"/>
      <c r="U87" s="175"/>
      <c r="V87" s="175"/>
      <c r="W87" s="175"/>
      <c r="X87" s="175"/>
      <c r="Y87" s="208"/>
      <c r="Z87" s="175"/>
      <c r="AA87" s="175"/>
      <c r="AB87" s="175"/>
      <c r="AC87" s="175"/>
      <c r="AD87" s="175"/>
      <c r="AE87" s="208"/>
      <c r="AF87" s="175"/>
      <c r="AG87" s="175"/>
      <c r="AH87" s="175"/>
      <c r="AI87" s="175"/>
      <c r="AJ87" s="175"/>
      <c r="AK87" s="208"/>
      <c r="AL87" s="175"/>
      <c r="AM87" s="175"/>
      <c r="AN87" s="175"/>
      <c r="AO87" s="175"/>
      <c r="AP87" s="175"/>
      <c r="AQ87" s="208"/>
      <c r="AR87" s="175"/>
      <c r="AS87" s="175"/>
      <c r="AT87" s="175"/>
      <c r="AU87" s="175"/>
      <c r="AV87" s="175"/>
      <c r="AW87" s="208"/>
      <c r="AX87" s="175"/>
      <c r="AY87" s="175"/>
      <c r="AZ87" s="175"/>
      <c r="BA87" s="175"/>
      <c r="BB87" s="175"/>
      <c r="BC87" s="208"/>
      <c r="BD87" s="175"/>
      <c r="BE87" s="175"/>
      <c r="BF87" s="175"/>
      <c r="BG87" s="175"/>
      <c r="BH87" s="175"/>
      <c r="BI87" s="208"/>
      <c r="BJ87" s="175"/>
      <c r="BK87" s="175"/>
      <c r="BL87" s="175"/>
      <c r="BM87" s="175"/>
      <c r="BN87" s="175"/>
      <c r="BO87" s="208"/>
      <c r="BP87" s="175"/>
      <c r="BQ87" s="175"/>
      <c r="BR87" s="175"/>
      <c r="BS87" s="175"/>
      <c r="BT87" s="175"/>
      <c r="BU87" s="208"/>
      <c r="BV87" s="185"/>
      <c r="BW87" s="185"/>
      <c r="BX87" s="185"/>
      <c r="BY87" s="185"/>
      <c r="BZ87" s="185"/>
      <c r="CA87" s="208"/>
      <c r="CB87" s="185"/>
      <c r="CC87" s="185"/>
      <c r="CD87" s="185"/>
      <c r="CE87" s="185"/>
      <c r="CF87" s="185"/>
      <c r="CG87" s="208"/>
      <c r="CH87" s="185"/>
      <c r="CI87" s="185"/>
      <c r="CJ87" s="185"/>
      <c r="CK87" s="185"/>
      <c r="CL87" s="185"/>
      <c r="CM87" s="208"/>
      <c r="CN87" s="185"/>
      <c r="CO87" s="185"/>
      <c r="CP87" s="185"/>
      <c r="CQ87" s="185"/>
      <c r="CR87" s="185"/>
      <c r="CS87" s="208"/>
      <c r="CT87" s="185"/>
      <c r="CU87" s="185"/>
      <c r="CV87" s="185"/>
      <c r="CW87" s="185"/>
      <c r="CX87" s="185"/>
      <c r="CY87" s="208"/>
      <c r="CZ87" s="185"/>
      <c r="DA87" s="185"/>
      <c r="DB87" s="185"/>
      <c r="DC87" s="185"/>
      <c r="DD87" s="185"/>
      <c r="DE87" s="208"/>
      <c r="DF87" s="175">
        <v>0</v>
      </c>
      <c r="DG87" s="175">
        <v>0</v>
      </c>
      <c r="DH87" s="175">
        <v>0</v>
      </c>
      <c r="DI87" s="175">
        <v>0</v>
      </c>
      <c r="DJ87" s="175">
        <v>0</v>
      </c>
      <c r="DK87" s="208"/>
      <c r="DL87" s="185">
        <v>0</v>
      </c>
      <c r="DM87" s="185">
        <v>0</v>
      </c>
      <c r="DN87" s="185">
        <v>0</v>
      </c>
      <c r="DO87" s="185">
        <v>0</v>
      </c>
      <c r="DP87" s="185">
        <v>0</v>
      </c>
      <c r="DQ87" s="208"/>
      <c r="DR87" s="185">
        <v>0</v>
      </c>
      <c r="DS87" s="185">
        <v>0</v>
      </c>
      <c r="DT87" s="185">
        <v>0</v>
      </c>
      <c r="DU87" s="185">
        <v>0</v>
      </c>
      <c r="DV87" s="185">
        <v>0</v>
      </c>
      <c r="DW87" s="208"/>
      <c r="DX87" s="185">
        <v>0</v>
      </c>
      <c r="DY87" s="185">
        <v>0</v>
      </c>
      <c r="DZ87" s="185">
        <v>0</v>
      </c>
      <c r="EA87" s="185">
        <v>0</v>
      </c>
      <c r="EB87" s="185">
        <v>0</v>
      </c>
      <c r="EC87" s="208"/>
      <c r="ED87" s="185">
        <v>0</v>
      </c>
      <c r="EE87" s="185">
        <v>0</v>
      </c>
      <c r="EF87" s="185">
        <v>0</v>
      </c>
      <c r="EG87" s="185">
        <v>0</v>
      </c>
      <c r="EH87" s="185">
        <v>0</v>
      </c>
      <c r="EI87" s="208"/>
      <c r="EJ87" s="185"/>
      <c r="EK87" s="185"/>
      <c r="EL87" s="185"/>
      <c r="EM87" s="185"/>
      <c r="EN87" s="185"/>
      <c r="EO87" s="208"/>
      <c r="EP87" s="185"/>
      <c r="EQ87" s="185"/>
      <c r="ER87" s="185"/>
      <c r="ES87" s="185"/>
      <c r="ET87" s="185"/>
      <c r="EU87" s="208"/>
      <c r="EV87" s="185"/>
      <c r="EW87" s="185"/>
      <c r="EX87" s="185"/>
      <c r="EY87" s="185"/>
      <c r="EZ87" s="185"/>
      <c r="FA87" s="208"/>
      <c r="FB87" s="185"/>
      <c r="FC87" s="185"/>
      <c r="FD87" s="185"/>
      <c r="FE87" s="185"/>
      <c r="FF87" s="185"/>
      <c r="FG87" s="208"/>
      <c r="FH87" s="185"/>
      <c r="FI87" s="185"/>
      <c r="FJ87" s="185"/>
      <c r="FK87" s="185"/>
      <c r="FL87" s="185"/>
      <c r="FM87" s="208"/>
      <c r="FN87" s="185"/>
      <c r="FO87" s="185"/>
      <c r="FP87" s="185"/>
      <c r="FQ87" s="185"/>
      <c r="FR87" s="185"/>
      <c r="FS87" s="208"/>
      <c r="FT87" s="185"/>
      <c r="FU87" s="185"/>
      <c r="FV87" s="185"/>
      <c r="FW87" s="185"/>
      <c r="FX87" s="185"/>
      <c r="FY87" s="208"/>
    </row>
    <row r="88" spans="1:181" ht="12.75" customHeight="1" x14ac:dyDescent="0.2">
      <c r="A88" s="68" t="s">
        <v>103</v>
      </c>
      <c r="B88" s="242">
        <f>'Interpolation FR-metal CR'!B89+'Interpolation FR-metal CR'!C89*($E$2^1)+'Interpolation FR-metal CR'!D89*($E$2^2)+'Interpolation FR-metal CR'!E89*($E$2^3)+'Interpolation FR-metal CR'!F89*($E$2^4)</f>
        <v>0</v>
      </c>
      <c r="C88" s="419">
        <f t="shared" si="9"/>
        <v>0</v>
      </c>
      <c r="D88" s="419">
        <f t="shared" si="10"/>
        <v>0</v>
      </c>
      <c r="E88" s="419">
        <f t="shared" si="11"/>
        <v>0</v>
      </c>
      <c r="F88" s="242">
        <f>'Interpolation FR-metal CR'!L89+'Interpolation FR-metal CR'!M89*($E$2^1)+'Interpolation FR-metal CR'!N89*($E$2^2)+'Interpolation FR-metal CR'!O89*($E$2^3)+'Interpolation FR-metal CR'!P89*($E$2^4)</f>
        <v>0</v>
      </c>
      <c r="G88" s="208"/>
      <c r="H88" s="242">
        <f>'Interpolation FR-oxide CR'!B89+'Interpolation FR-oxide CR'!C89*$K$2+'Interpolation FR-oxide CR'!D89*$K$2^2+'Interpolation FR-oxide CR'!E89*$K$2^3+'Interpolation FR-oxide CR'!F89*$K$2^4</f>
        <v>0</v>
      </c>
      <c r="I88" s="419">
        <f t="shared" si="12"/>
        <v>0</v>
      </c>
      <c r="J88" s="419">
        <f t="shared" si="13"/>
        <v>0</v>
      </c>
      <c r="K88" s="419">
        <f t="shared" si="14"/>
        <v>0</v>
      </c>
      <c r="L88" s="242">
        <f>'Interpolation FR-oxide CR'!L89+'Interpolation FR-oxide CR'!M89*$K$2+'Interpolation FR-oxide CR'!N89*$K$2^2+'Interpolation FR-oxide CR'!O89*$K$2^3+'Interpolation FR-oxide CR'!P89*$K$2^4</f>
        <v>0</v>
      </c>
      <c r="M88" s="208"/>
      <c r="N88" s="175"/>
      <c r="O88" s="175"/>
      <c r="P88" s="175"/>
      <c r="Q88" s="175"/>
      <c r="R88" s="175"/>
      <c r="S88" s="208"/>
      <c r="T88" s="175"/>
      <c r="U88" s="175"/>
      <c r="V88" s="175"/>
      <c r="W88" s="175"/>
      <c r="X88" s="175"/>
      <c r="Y88" s="208"/>
      <c r="Z88" s="175"/>
      <c r="AA88" s="175"/>
      <c r="AB88" s="175"/>
      <c r="AC88" s="175"/>
      <c r="AD88" s="175"/>
      <c r="AE88" s="208"/>
      <c r="AF88" s="175"/>
      <c r="AG88" s="175"/>
      <c r="AH88" s="175"/>
      <c r="AI88" s="175"/>
      <c r="AJ88" s="175"/>
      <c r="AK88" s="208"/>
      <c r="AL88" s="175"/>
      <c r="AM88" s="175"/>
      <c r="AN88" s="175"/>
      <c r="AO88" s="175"/>
      <c r="AP88" s="175"/>
      <c r="AQ88" s="208"/>
      <c r="AR88" s="175"/>
      <c r="AS88" s="175"/>
      <c r="AT88" s="175"/>
      <c r="AU88" s="175"/>
      <c r="AV88" s="175"/>
      <c r="AW88" s="208"/>
      <c r="AX88" s="175"/>
      <c r="AY88" s="175"/>
      <c r="AZ88" s="175"/>
      <c r="BA88" s="175"/>
      <c r="BB88" s="175"/>
      <c r="BC88" s="208"/>
      <c r="BD88" s="175"/>
      <c r="BE88" s="175"/>
      <c r="BF88" s="175"/>
      <c r="BG88" s="175"/>
      <c r="BH88" s="175"/>
      <c r="BI88" s="208"/>
      <c r="BJ88" s="175"/>
      <c r="BK88" s="175"/>
      <c r="BL88" s="175"/>
      <c r="BM88" s="175"/>
      <c r="BN88" s="175"/>
      <c r="BO88" s="208"/>
      <c r="BP88" s="175"/>
      <c r="BQ88" s="175"/>
      <c r="BR88" s="175"/>
      <c r="BS88" s="175"/>
      <c r="BT88" s="175"/>
      <c r="BU88" s="208"/>
      <c r="BV88" s="185"/>
      <c r="BW88" s="185"/>
      <c r="BX88" s="185"/>
      <c r="BY88" s="185"/>
      <c r="BZ88" s="185"/>
      <c r="CA88" s="208"/>
      <c r="CB88" s="185"/>
      <c r="CC88" s="185"/>
      <c r="CD88" s="185"/>
      <c r="CE88" s="185"/>
      <c r="CF88" s="185"/>
      <c r="CG88" s="208"/>
      <c r="CH88" s="185"/>
      <c r="CI88" s="185"/>
      <c r="CJ88" s="185"/>
      <c r="CK88" s="185"/>
      <c r="CL88" s="185"/>
      <c r="CM88" s="208"/>
      <c r="CN88" s="185"/>
      <c r="CO88" s="185"/>
      <c r="CP88" s="185"/>
      <c r="CQ88" s="185"/>
      <c r="CR88" s="185"/>
      <c r="CS88" s="208"/>
      <c r="CT88" s="185"/>
      <c r="CU88" s="185"/>
      <c r="CV88" s="185"/>
      <c r="CW88" s="185"/>
      <c r="CX88" s="185"/>
      <c r="CY88" s="208"/>
      <c r="CZ88" s="185"/>
      <c r="DA88" s="185"/>
      <c r="DB88" s="185"/>
      <c r="DC88" s="185"/>
      <c r="DD88" s="185"/>
      <c r="DE88" s="208"/>
      <c r="DF88" s="175">
        <v>0</v>
      </c>
      <c r="DG88" s="175">
        <v>0</v>
      </c>
      <c r="DH88" s="175">
        <v>0</v>
      </c>
      <c r="DI88" s="175">
        <v>0</v>
      </c>
      <c r="DJ88" s="175">
        <v>0</v>
      </c>
      <c r="DK88" s="208"/>
      <c r="DL88" s="185">
        <v>0</v>
      </c>
      <c r="DM88" s="185">
        <v>0</v>
      </c>
      <c r="DN88" s="185">
        <v>0</v>
      </c>
      <c r="DO88" s="185">
        <v>0</v>
      </c>
      <c r="DP88" s="185">
        <v>0</v>
      </c>
      <c r="DQ88" s="208"/>
      <c r="DR88" s="185">
        <v>0</v>
      </c>
      <c r="DS88" s="185">
        <v>0</v>
      </c>
      <c r="DT88" s="185">
        <v>0</v>
      </c>
      <c r="DU88" s="185">
        <v>0</v>
      </c>
      <c r="DV88" s="185">
        <v>0</v>
      </c>
      <c r="DW88" s="208"/>
      <c r="DX88" s="185">
        <v>0</v>
      </c>
      <c r="DY88" s="185">
        <v>0</v>
      </c>
      <c r="DZ88" s="185">
        <v>0</v>
      </c>
      <c r="EA88" s="185">
        <v>0</v>
      </c>
      <c r="EB88" s="185">
        <v>0</v>
      </c>
      <c r="EC88" s="208"/>
      <c r="ED88" s="185">
        <v>0</v>
      </c>
      <c r="EE88" s="185">
        <v>0</v>
      </c>
      <c r="EF88" s="185">
        <v>0</v>
      </c>
      <c r="EG88" s="185">
        <v>0</v>
      </c>
      <c r="EH88" s="185">
        <v>0</v>
      </c>
      <c r="EI88" s="208"/>
      <c r="EJ88" s="185"/>
      <c r="EK88" s="185"/>
      <c r="EL88" s="185"/>
      <c r="EM88" s="185"/>
      <c r="EN88" s="185"/>
      <c r="EO88" s="208"/>
      <c r="EP88" s="185"/>
      <c r="EQ88" s="185"/>
      <c r="ER88" s="185"/>
      <c r="ES88" s="185"/>
      <c r="ET88" s="185"/>
      <c r="EU88" s="208"/>
      <c r="EV88" s="185"/>
      <c r="EW88" s="185"/>
      <c r="EX88" s="185"/>
      <c r="EY88" s="185"/>
      <c r="EZ88" s="185"/>
      <c r="FA88" s="208"/>
      <c r="FB88" s="185"/>
      <c r="FC88" s="185"/>
      <c r="FD88" s="185"/>
      <c r="FE88" s="185"/>
      <c r="FF88" s="185"/>
      <c r="FG88" s="208"/>
      <c r="FH88" s="185"/>
      <c r="FI88" s="185"/>
      <c r="FJ88" s="185"/>
      <c r="FK88" s="185"/>
      <c r="FL88" s="185"/>
      <c r="FM88" s="208"/>
      <c r="FN88" s="185"/>
      <c r="FO88" s="185"/>
      <c r="FP88" s="185"/>
      <c r="FQ88" s="185"/>
      <c r="FR88" s="185"/>
      <c r="FS88" s="208"/>
      <c r="FT88" s="185"/>
      <c r="FU88" s="185"/>
      <c r="FV88" s="185"/>
      <c r="FW88" s="185"/>
      <c r="FX88" s="185"/>
      <c r="FY88" s="208"/>
    </row>
    <row r="89" spans="1:181" ht="12.75" customHeight="1" x14ac:dyDescent="0.2">
      <c r="A89" s="73" t="s">
        <v>104</v>
      </c>
      <c r="B89" s="237">
        <f>'Interpolation FR-metal CR'!B90+'Interpolation FR-metal CR'!C90*($E$2^1)+'Interpolation FR-metal CR'!D90*($E$2^2)+'Interpolation FR-metal CR'!E90*($E$2^3)+'Interpolation FR-metal CR'!F90*($E$2^4)</f>
        <v>0</v>
      </c>
      <c r="C89" s="298">
        <f t="shared" si="9"/>
        <v>0</v>
      </c>
      <c r="D89" s="298">
        <f t="shared" si="10"/>
        <v>0</v>
      </c>
      <c r="E89" s="298">
        <f t="shared" si="11"/>
        <v>0</v>
      </c>
      <c r="F89" s="237">
        <f>'Interpolation FR-metal CR'!L90+'Interpolation FR-metal CR'!M90*($E$2^1)+'Interpolation FR-metal CR'!N90*($E$2^2)+'Interpolation FR-metal CR'!O90*($E$2^3)+'Interpolation FR-metal CR'!P90*($E$2^4)</f>
        <v>0</v>
      </c>
      <c r="G89" s="208"/>
      <c r="H89" s="237">
        <f>'Interpolation FR-oxide CR'!B90+'Interpolation FR-oxide CR'!C90*$K$2+'Interpolation FR-oxide CR'!D90*$K$2^2+'Interpolation FR-oxide CR'!E90*$K$2^3+'Interpolation FR-oxide CR'!F90*$K$2^4</f>
        <v>0</v>
      </c>
      <c r="I89" s="298">
        <f t="shared" si="12"/>
        <v>0</v>
      </c>
      <c r="J89" s="298">
        <f t="shared" si="13"/>
        <v>0</v>
      </c>
      <c r="K89" s="298">
        <f t="shared" si="14"/>
        <v>0</v>
      </c>
      <c r="L89" s="237">
        <f>'Interpolation FR-oxide CR'!L90+'Interpolation FR-oxide CR'!M90*$K$2+'Interpolation FR-oxide CR'!N90*$K$2^2+'Interpolation FR-oxide CR'!O90*$K$2^3+'Interpolation FR-oxide CR'!P90*$K$2^4</f>
        <v>0</v>
      </c>
      <c r="M89" s="208"/>
      <c r="N89" s="49"/>
      <c r="O89" s="49"/>
      <c r="P89" s="49"/>
      <c r="Q89" s="49"/>
      <c r="R89" s="49"/>
      <c r="S89" s="208"/>
      <c r="T89" s="49"/>
      <c r="U89" s="49"/>
      <c r="V89" s="49"/>
      <c r="W89" s="49"/>
      <c r="X89" s="49"/>
      <c r="Y89" s="208"/>
      <c r="Z89" s="49"/>
      <c r="AA89" s="49"/>
      <c r="AB89" s="49"/>
      <c r="AC89" s="49"/>
      <c r="AD89" s="49"/>
      <c r="AE89" s="208"/>
      <c r="AF89" s="49"/>
      <c r="AG89" s="49"/>
      <c r="AH89" s="49"/>
      <c r="AI89" s="49"/>
      <c r="AJ89" s="49"/>
      <c r="AK89" s="208"/>
      <c r="AL89" s="49"/>
      <c r="AM89" s="49"/>
      <c r="AN89" s="49"/>
      <c r="AO89" s="49"/>
      <c r="AP89" s="49"/>
      <c r="AQ89" s="208"/>
      <c r="AR89" s="49"/>
      <c r="AS89" s="49"/>
      <c r="AT89" s="49"/>
      <c r="AU89" s="49"/>
      <c r="AV89" s="49"/>
      <c r="AW89" s="208"/>
      <c r="AX89" s="49"/>
      <c r="AY89" s="49"/>
      <c r="AZ89" s="49"/>
      <c r="BA89" s="49"/>
      <c r="BB89" s="49"/>
      <c r="BC89" s="208"/>
      <c r="BD89" s="49"/>
      <c r="BE89" s="49"/>
      <c r="BF89" s="49"/>
      <c r="BG89" s="49"/>
      <c r="BH89" s="49"/>
      <c r="BI89" s="208"/>
      <c r="BJ89" s="49"/>
      <c r="BK89" s="49"/>
      <c r="BL89" s="49"/>
      <c r="BM89" s="49"/>
      <c r="BN89" s="49"/>
      <c r="BO89" s="208"/>
      <c r="BP89" s="49"/>
      <c r="BQ89" s="49"/>
      <c r="BR89" s="49"/>
      <c r="BS89" s="49"/>
      <c r="BT89" s="49"/>
      <c r="BU89" s="208"/>
      <c r="BV89" s="24"/>
      <c r="BW89" s="24"/>
      <c r="BX89" s="24"/>
      <c r="BY89" s="24"/>
      <c r="BZ89" s="24">
        <v>2.3569999999999998E-4</v>
      </c>
      <c r="CA89" s="208"/>
      <c r="CB89" s="64"/>
      <c r="CC89" s="64"/>
      <c r="CD89" s="64"/>
      <c r="CE89" s="64"/>
      <c r="CF89" s="64">
        <v>3.1475620262237967E-5</v>
      </c>
      <c r="CG89" s="208"/>
      <c r="CH89" s="64"/>
      <c r="CI89" s="64"/>
      <c r="CJ89" s="64"/>
      <c r="CK89" s="64"/>
      <c r="CL89" s="64"/>
      <c r="CM89" s="208"/>
      <c r="CN89" s="64"/>
      <c r="CO89" s="64"/>
      <c r="CP89" s="64"/>
      <c r="CQ89" s="64"/>
      <c r="CR89" s="64"/>
      <c r="CS89" s="208"/>
      <c r="CT89" s="64"/>
      <c r="CU89" s="64"/>
      <c r="CV89" s="64"/>
      <c r="CW89" s="64"/>
      <c r="CX89" s="64"/>
      <c r="CY89" s="208"/>
      <c r="CZ89" s="64"/>
      <c r="DA89" s="64"/>
      <c r="DB89" s="64"/>
      <c r="DC89" s="64"/>
      <c r="DD89" s="64"/>
      <c r="DE89" s="208"/>
      <c r="DF89" s="49">
        <v>0</v>
      </c>
      <c r="DG89" s="49">
        <v>0</v>
      </c>
      <c r="DH89" s="49">
        <v>0</v>
      </c>
      <c r="DI89" s="49">
        <v>0</v>
      </c>
      <c r="DJ89" s="49">
        <v>0</v>
      </c>
      <c r="DK89" s="208"/>
      <c r="DL89" s="64">
        <v>0</v>
      </c>
      <c r="DM89" s="64">
        <v>0</v>
      </c>
      <c r="DN89" s="64">
        <v>0</v>
      </c>
      <c r="DO89" s="64">
        <v>0</v>
      </c>
      <c r="DP89" s="64">
        <v>0</v>
      </c>
      <c r="DQ89" s="208"/>
      <c r="DR89" s="64">
        <v>0</v>
      </c>
      <c r="DS89" s="64">
        <v>0</v>
      </c>
      <c r="DT89" s="64">
        <v>0</v>
      </c>
      <c r="DU89" s="64">
        <v>0</v>
      </c>
      <c r="DV89" s="64">
        <v>0</v>
      </c>
      <c r="DW89" s="208"/>
      <c r="DX89" s="64">
        <v>0</v>
      </c>
      <c r="DY89" s="64">
        <v>0</v>
      </c>
      <c r="DZ89" s="64">
        <v>0</v>
      </c>
      <c r="EA89" s="64">
        <v>0</v>
      </c>
      <c r="EB89" s="64">
        <v>0</v>
      </c>
      <c r="EC89" s="208"/>
      <c r="ED89" s="64">
        <v>0</v>
      </c>
      <c r="EE89" s="64">
        <v>0</v>
      </c>
      <c r="EF89" s="64">
        <v>0</v>
      </c>
      <c r="EG89" s="64">
        <v>0</v>
      </c>
      <c r="EH89" s="64">
        <v>0</v>
      </c>
      <c r="EI89" s="208"/>
      <c r="EJ89" s="64"/>
      <c r="EK89" s="64"/>
      <c r="EL89" s="64"/>
      <c r="EM89" s="64"/>
      <c r="EN89" s="64"/>
      <c r="EO89" s="208"/>
      <c r="EP89" s="64"/>
      <c r="EQ89" s="64"/>
      <c r="ER89" s="64"/>
      <c r="ES89" s="64"/>
      <c r="ET89" s="64"/>
      <c r="EU89" s="208"/>
      <c r="EV89" s="64"/>
      <c r="EW89" s="64"/>
      <c r="EX89" s="64"/>
      <c r="EY89" s="64"/>
      <c r="EZ89" s="64"/>
      <c r="FA89" s="208"/>
      <c r="FB89" s="64"/>
      <c r="FC89" s="64"/>
      <c r="FD89" s="64"/>
      <c r="FE89" s="64"/>
      <c r="FF89" s="64"/>
      <c r="FG89" s="208"/>
      <c r="FH89" s="64"/>
      <c r="FI89" s="64"/>
      <c r="FJ89" s="64"/>
      <c r="FK89" s="64"/>
      <c r="FL89" s="64"/>
      <c r="FM89" s="208"/>
      <c r="FN89" s="64"/>
      <c r="FO89" s="64"/>
      <c r="FP89" s="64"/>
      <c r="FQ89" s="64"/>
      <c r="FR89" s="64"/>
      <c r="FS89" s="208"/>
      <c r="FT89" s="64"/>
      <c r="FU89" s="64"/>
      <c r="FV89" s="64"/>
      <c r="FW89" s="64"/>
      <c r="FX89" s="64"/>
      <c r="FY89" s="208"/>
    </row>
    <row r="90" spans="1:181" ht="12.75" customHeight="1" x14ac:dyDescent="0.2">
      <c r="A90" s="73" t="s">
        <v>105</v>
      </c>
      <c r="B90" s="237">
        <f>'Interpolation FR-metal CR'!B91+'Interpolation FR-metal CR'!C91*($E$2^1)+'Interpolation FR-metal CR'!D91*($E$2^2)+'Interpolation FR-metal CR'!E91*($E$2^3)+'Interpolation FR-metal CR'!F91*($E$2^4)</f>
        <v>0</v>
      </c>
      <c r="C90" s="298">
        <f t="shared" si="9"/>
        <v>0</v>
      </c>
      <c r="D90" s="298">
        <f t="shared" si="10"/>
        <v>0</v>
      </c>
      <c r="E90" s="298">
        <f t="shared" si="11"/>
        <v>0</v>
      </c>
      <c r="F90" s="237">
        <f>'Interpolation FR-metal CR'!L91+'Interpolation FR-metal CR'!M91*($E$2^1)+'Interpolation FR-metal CR'!N91*($E$2^2)+'Interpolation FR-metal CR'!O91*($E$2^3)+'Interpolation FR-metal CR'!P91*($E$2^4)</f>
        <v>0</v>
      </c>
      <c r="G90" s="208"/>
      <c r="H90" s="237">
        <f>'Interpolation FR-oxide CR'!B91+'Interpolation FR-oxide CR'!C91*$K$2+'Interpolation FR-oxide CR'!D91*$K$2^2+'Interpolation FR-oxide CR'!E91*$K$2^3+'Interpolation FR-oxide CR'!F91*$K$2^4</f>
        <v>0</v>
      </c>
      <c r="I90" s="298">
        <f t="shared" si="12"/>
        <v>0</v>
      </c>
      <c r="J90" s="298">
        <f t="shared" si="13"/>
        <v>0</v>
      </c>
      <c r="K90" s="298">
        <f t="shared" si="14"/>
        <v>0</v>
      </c>
      <c r="L90" s="237">
        <f>'Interpolation FR-oxide CR'!L91+'Interpolation FR-oxide CR'!M91*$K$2+'Interpolation FR-oxide CR'!N91*$K$2^2+'Interpolation FR-oxide CR'!O91*$K$2^3+'Interpolation FR-oxide CR'!P91*$K$2^4</f>
        <v>0</v>
      </c>
      <c r="M90" s="208"/>
      <c r="N90" s="49"/>
      <c r="O90" s="49"/>
      <c r="P90" s="49"/>
      <c r="Q90" s="49"/>
      <c r="R90" s="49"/>
      <c r="S90" s="208"/>
      <c r="T90" s="49"/>
      <c r="U90" s="49"/>
      <c r="V90" s="49"/>
      <c r="W90" s="49"/>
      <c r="X90" s="49"/>
      <c r="Y90" s="208"/>
      <c r="Z90" s="49"/>
      <c r="AA90" s="49"/>
      <c r="AB90" s="49"/>
      <c r="AC90" s="49"/>
      <c r="AD90" s="49"/>
      <c r="AE90" s="208"/>
      <c r="AF90" s="49"/>
      <c r="AG90" s="49"/>
      <c r="AH90" s="49"/>
      <c r="AI90" s="49"/>
      <c r="AJ90" s="49"/>
      <c r="AK90" s="208"/>
      <c r="AL90" s="49"/>
      <c r="AM90" s="49"/>
      <c r="AN90" s="49"/>
      <c r="AO90" s="49"/>
      <c r="AP90" s="49"/>
      <c r="AQ90" s="208"/>
      <c r="AR90" s="49"/>
      <c r="AS90" s="49"/>
      <c r="AT90" s="49"/>
      <c r="AU90" s="49"/>
      <c r="AV90" s="49"/>
      <c r="AW90" s="208"/>
      <c r="AX90" s="49"/>
      <c r="AY90" s="49"/>
      <c r="AZ90" s="49"/>
      <c r="BA90" s="49"/>
      <c r="BB90" s="49"/>
      <c r="BC90" s="208"/>
      <c r="BD90" s="49"/>
      <c r="BE90" s="49"/>
      <c r="BF90" s="49"/>
      <c r="BG90" s="49"/>
      <c r="BH90" s="49"/>
      <c r="BI90" s="208"/>
      <c r="BJ90" s="49"/>
      <c r="BK90" s="49"/>
      <c r="BL90" s="49"/>
      <c r="BM90" s="49"/>
      <c r="BN90" s="49"/>
      <c r="BO90" s="208"/>
      <c r="BP90" s="49"/>
      <c r="BQ90" s="49"/>
      <c r="BR90" s="49"/>
      <c r="BS90" s="49"/>
      <c r="BT90" s="49"/>
      <c r="BU90" s="208"/>
      <c r="BV90" s="24"/>
      <c r="BW90" s="24"/>
      <c r="BX90" s="24"/>
      <c r="BY90" s="24"/>
      <c r="BZ90" s="24">
        <v>2.2259999999999999E-4</v>
      </c>
      <c r="CA90" s="208"/>
      <c r="CB90" s="64"/>
      <c r="CC90" s="64"/>
      <c r="CD90" s="64"/>
      <c r="CE90" s="64"/>
      <c r="CF90" s="64">
        <v>3.0202459984020715E-5</v>
      </c>
      <c r="CG90" s="208"/>
      <c r="CH90" s="64"/>
      <c r="CI90" s="64"/>
      <c r="CJ90" s="64"/>
      <c r="CK90" s="64"/>
      <c r="CL90" s="64"/>
      <c r="CM90" s="208"/>
      <c r="CN90" s="64"/>
      <c r="CO90" s="64"/>
      <c r="CP90" s="64"/>
      <c r="CQ90" s="64"/>
      <c r="CR90" s="64"/>
      <c r="CS90" s="208"/>
      <c r="CT90" s="64"/>
      <c r="CU90" s="64"/>
      <c r="CV90" s="64"/>
      <c r="CW90" s="64"/>
      <c r="CX90" s="64"/>
      <c r="CY90" s="208"/>
      <c r="CZ90" s="64"/>
      <c r="DA90" s="64"/>
      <c r="DB90" s="64"/>
      <c r="DC90" s="64"/>
      <c r="DD90" s="64"/>
      <c r="DE90" s="208"/>
      <c r="DF90" s="49">
        <v>0</v>
      </c>
      <c r="DG90" s="49">
        <v>0</v>
      </c>
      <c r="DH90" s="49">
        <v>0</v>
      </c>
      <c r="DI90" s="49">
        <v>0</v>
      </c>
      <c r="DJ90" s="49">
        <v>0</v>
      </c>
      <c r="DK90" s="208"/>
      <c r="DL90" s="64">
        <v>0</v>
      </c>
      <c r="DM90" s="64">
        <v>0</v>
      </c>
      <c r="DN90" s="64">
        <v>0</v>
      </c>
      <c r="DO90" s="64">
        <v>0</v>
      </c>
      <c r="DP90" s="64">
        <v>0</v>
      </c>
      <c r="DQ90" s="208"/>
      <c r="DR90" s="64">
        <v>0</v>
      </c>
      <c r="DS90" s="64">
        <v>0</v>
      </c>
      <c r="DT90" s="64">
        <v>0</v>
      </c>
      <c r="DU90" s="64">
        <v>0</v>
      </c>
      <c r="DV90" s="64">
        <v>0</v>
      </c>
      <c r="DW90" s="208"/>
      <c r="DX90" s="64">
        <v>0</v>
      </c>
      <c r="DY90" s="64">
        <v>0</v>
      </c>
      <c r="DZ90" s="64">
        <v>0</v>
      </c>
      <c r="EA90" s="64">
        <v>0</v>
      </c>
      <c r="EB90" s="64">
        <v>0</v>
      </c>
      <c r="EC90" s="208"/>
      <c r="ED90" s="64">
        <v>0</v>
      </c>
      <c r="EE90" s="64">
        <v>0</v>
      </c>
      <c r="EF90" s="64">
        <v>0</v>
      </c>
      <c r="EG90" s="64">
        <v>0</v>
      </c>
      <c r="EH90" s="64">
        <v>0</v>
      </c>
      <c r="EI90" s="208"/>
      <c r="EJ90" s="64"/>
      <c r="EK90" s="64"/>
      <c r="EL90" s="64"/>
      <c r="EM90" s="64"/>
      <c r="EN90" s="64"/>
      <c r="EO90" s="208"/>
      <c r="EP90" s="64"/>
      <c r="EQ90" s="64"/>
      <c r="ER90" s="64"/>
      <c r="ES90" s="64"/>
      <c r="ET90" s="64"/>
      <c r="EU90" s="208"/>
      <c r="EV90" s="64"/>
      <c r="EW90" s="64"/>
      <c r="EX90" s="64"/>
      <c r="EY90" s="64"/>
      <c r="EZ90" s="64"/>
      <c r="FA90" s="208"/>
      <c r="FB90" s="64"/>
      <c r="FC90" s="64"/>
      <c r="FD90" s="64"/>
      <c r="FE90" s="64"/>
      <c r="FF90" s="64"/>
      <c r="FG90" s="208"/>
      <c r="FH90" s="64"/>
      <c r="FI90" s="64"/>
      <c r="FJ90" s="64"/>
      <c r="FK90" s="64"/>
      <c r="FL90" s="64"/>
      <c r="FM90" s="208"/>
      <c r="FN90" s="64"/>
      <c r="FO90" s="64"/>
      <c r="FP90" s="64"/>
      <c r="FQ90" s="64"/>
      <c r="FR90" s="64"/>
      <c r="FS90" s="208"/>
      <c r="FT90" s="64"/>
      <c r="FU90" s="64"/>
      <c r="FV90" s="64"/>
      <c r="FW90" s="64"/>
      <c r="FX90" s="64"/>
      <c r="FY90" s="208"/>
    </row>
    <row r="91" spans="1:181" ht="12.75" customHeight="1" x14ac:dyDescent="0.2">
      <c r="A91" s="73" t="s">
        <v>106</v>
      </c>
      <c r="B91" s="237">
        <f>'Interpolation FR-metal CR'!B92+'Interpolation FR-metal CR'!C92*($E$2^1)+'Interpolation FR-metal CR'!D92*($E$2^2)+'Interpolation FR-metal CR'!E92*($E$2^3)+'Interpolation FR-metal CR'!F92*($E$2^4)</f>
        <v>0</v>
      </c>
      <c r="C91" s="298">
        <f t="shared" si="9"/>
        <v>0</v>
      </c>
      <c r="D91" s="298">
        <f t="shared" si="10"/>
        <v>0</v>
      </c>
      <c r="E91" s="298">
        <f t="shared" si="11"/>
        <v>0</v>
      </c>
      <c r="F91" s="237">
        <f>'Interpolation FR-metal CR'!L92+'Interpolation FR-metal CR'!M92*($E$2^1)+'Interpolation FR-metal CR'!N92*($E$2^2)+'Interpolation FR-metal CR'!O92*($E$2^3)+'Interpolation FR-metal CR'!P92*($E$2^4)</f>
        <v>0</v>
      </c>
      <c r="G91" s="208"/>
      <c r="H91" s="237">
        <f>'Interpolation FR-oxide CR'!B92+'Interpolation FR-oxide CR'!C92*$K$2+'Interpolation FR-oxide CR'!D92*$K$2^2+'Interpolation FR-oxide CR'!E92*$K$2^3+'Interpolation FR-oxide CR'!F92*$K$2^4</f>
        <v>0</v>
      </c>
      <c r="I91" s="298">
        <f t="shared" si="12"/>
        <v>0</v>
      </c>
      <c r="J91" s="298">
        <f t="shared" si="13"/>
        <v>0</v>
      </c>
      <c r="K91" s="298">
        <f t="shared" si="14"/>
        <v>0</v>
      </c>
      <c r="L91" s="237">
        <f>'Interpolation FR-oxide CR'!L92+'Interpolation FR-oxide CR'!M92*$K$2+'Interpolation FR-oxide CR'!N92*$K$2^2+'Interpolation FR-oxide CR'!O92*$K$2^3+'Interpolation FR-oxide CR'!P92*$K$2^4</f>
        <v>0</v>
      </c>
      <c r="M91" s="208"/>
      <c r="N91" s="49"/>
      <c r="O91" s="49"/>
      <c r="P91" s="49"/>
      <c r="Q91" s="49"/>
      <c r="R91" s="49"/>
      <c r="S91" s="208"/>
      <c r="T91" s="49"/>
      <c r="U91" s="49"/>
      <c r="V91" s="49"/>
      <c r="W91" s="49"/>
      <c r="X91" s="49"/>
      <c r="Y91" s="208"/>
      <c r="Z91" s="49"/>
      <c r="AA91" s="49"/>
      <c r="AB91" s="49"/>
      <c r="AC91" s="49"/>
      <c r="AD91" s="49"/>
      <c r="AE91" s="208"/>
      <c r="AF91" s="49"/>
      <c r="AG91" s="49"/>
      <c r="AH91" s="49"/>
      <c r="AI91" s="49"/>
      <c r="AJ91" s="49"/>
      <c r="AK91" s="208"/>
      <c r="AL91" s="49"/>
      <c r="AM91" s="49"/>
      <c r="AN91" s="49"/>
      <c r="AO91" s="49"/>
      <c r="AP91" s="49"/>
      <c r="AQ91" s="208"/>
      <c r="AR91" s="49"/>
      <c r="AS91" s="49"/>
      <c r="AT91" s="49"/>
      <c r="AU91" s="49"/>
      <c r="AV91" s="49"/>
      <c r="AW91" s="208"/>
      <c r="AX91" s="49"/>
      <c r="AY91" s="49"/>
      <c r="AZ91" s="49"/>
      <c r="BA91" s="49"/>
      <c r="BB91" s="49"/>
      <c r="BC91" s="208"/>
      <c r="BD91" s="49"/>
      <c r="BE91" s="49"/>
      <c r="BF91" s="49"/>
      <c r="BG91" s="49"/>
      <c r="BH91" s="49"/>
      <c r="BI91" s="208"/>
      <c r="BJ91" s="49"/>
      <c r="BK91" s="49"/>
      <c r="BL91" s="49"/>
      <c r="BM91" s="49"/>
      <c r="BN91" s="49"/>
      <c r="BO91" s="208"/>
      <c r="BP91" s="49"/>
      <c r="BQ91" s="49"/>
      <c r="BR91" s="49"/>
      <c r="BS91" s="49"/>
      <c r="BT91" s="49"/>
      <c r="BU91" s="208"/>
      <c r="BV91" s="24"/>
      <c r="BW91" s="24"/>
      <c r="BX91" s="24"/>
      <c r="BY91" s="24"/>
      <c r="BZ91" s="24"/>
      <c r="CA91" s="208"/>
      <c r="CB91" s="64"/>
      <c r="CC91" s="64"/>
      <c r="CD91" s="64"/>
      <c r="CE91" s="64"/>
      <c r="CF91" s="64"/>
      <c r="CG91" s="208"/>
      <c r="CH91" s="64"/>
      <c r="CI91" s="64"/>
      <c r="CJ91" s="64"/>
      <c r="CK91" s="64"/>
      <c r="CL91" s="64"/>
      <c r="CM91" s="208"/>
      <c r="CN91" s="64"/>
      <c r="CO91" s="64"/>
      <c r="CP91" s="64"/>
      <c r="CQ91" s="64"/>
      <c r="CR91" s="64"/>
      <c r="CS91" s="208"/>
      <c r="CT91" s="64"/>
      <c r="CU91" s="64"/>
      <c r="CV91" s="64"/>
      <c r="CW91" s="64"/>
      <c r="CX91" s="64"/>
      <c r="CY91" s="208"/>
      <c r="CZ91" s="64"/>
      <c r="DA91" s="64"/>
      <c r="DB91" s="64"/>
      <c r="DC91" s="64"/>
      <c r="DD91" s="64"/>
      <c r="DE91" s="208"/>
      <c r="DF91" s="49">
        <v>0</v>
      </c>
      <c r="DG91" s="49">
        <v>0</v>
      </c>
      <c r="DH91" s="49">
        <v>0</v>
      </c>
      <c r="DI91" s="49">
        <v>0</v>
      </c>
      <c r="DJ91" s="49">
        <v>0</v>
      </c>
      <c r="DK91" s="208"/>
      <c r="DL91" s="64">
        <v>0</v>
      </c>
      <c r="DM91" s="64">
        <v>0</v>
      </c>
      <c r="DN91" s="64">
        <v>0</v>
      </c>
      <c r="DO91" s="64">
        <v>0</v>
      </c>
      <c r="DP91" s="64">
        <v>0</v>
      </c>
      <c r="DQ91" s="208"/>
      <c r="DR91" s="64">
        <v>0</v>
      </c>
      <c r="DS91" s="64">
        <v>0</v>
      </c>
      <c r="DT91" s="64">
        <v>0</v>
      </c>
      <c r="DU91" s="64">
        <v>0</v>
      </c>
      <c r="DV91" s="64">
        <v>0</v>
      </c>
      <c r="DW91" s="208"/>
      <c r="DX91" s="64">
        <v>0</v>
      </c>
      <c r="DY91" s="64">
        <v>0</v>
      </c>
      <c r="DZ91" s="64">
        <v>0</v>
      </c>
      <c r="EA91" s="64">
        <v>0</v>
      </c>
      <c r="EB91" s="64">
        <v>0</v>
      </c>
      <c r="EC91" s="208"/>
      <c r="ED91" s="64">
        <v>0</v>
      </c>
      <c r="EE91" s="64">
        <v>0</v>
      </c>
      <c r="EF91" s="64">
        <v>0</v>
      </c>
      <c r="EG91" s="64">
        <v>0</v>
      </c>
      <c r="EH91" s="64">
        <v>0</v>
      </c>
      <c r="EI91" s="208"/>
      <c r="EJ91" s="64"/>
      <c r="EK91" s="64"/>
      <c r="EL91" s="64"/>
      <c r="EM91" s="64"/>
      <c r="EN91" s="64"/>
      <c r="EO91" s="208"/>
      <c r="EP91" s="64"/>
      <c r="EQ91" s="64"/>
      <c r="ER91" s="64"/>
      <c r="ES91" s="64"/>
      <c r="ET91" s="64"/>
      <c r="EU91" s="208"/>
      <c r="EV91" s="64"/>
      <c r="EW91" s="64"/>
      <c r="EX91" s="64"/>
      <c r="EY91" s="64"/>
      <c r="EZ91" s="64"/>
      <c r="FA91" s="208"/>
      <c r="FB91" s="64"/>
      <c r="FC91" s="64"/>
      <c r="FD91" s="64"/>
      <c r="FE91" s="64"/>
      <c r="FF91" s="64"/>
      <c r="FG91" s="208"/>
      <c r="FH91" s="64"/>
      <c r="FI91" s="64"/>
      <c r="FJ91" s="64"/>
      <c r="FK91" s="64"/>
      <c r="FL91" s="64"/>
      <c r="FM91" s="208"/>
      <c r="FN91" s="64"/>
      <c r="FO91" s="64"/>
      <c r="FP91" s="64"/>
      <c r="FQ91" s="64"/>
      <c r="FR91" s="64"/>
      <c r="FS91" s="208"/>
      <c r="FT91" s="64"/>
      <c r="FU91" s="64"/>
      <c r="FV91" s="64"/>
      <c r="FW91" s="64"/>
      <c r="FX91" s="64"/>
      <c r="FY91" s="208"/>
    </row>
    <row r="92" spans="1:181" ht="12.75" customHeight="1" x14ac:dyDescent="0.2">
      <c r="A92" s="73" t="s">
        <v>107</v>
      </c>
      <c r="B92" s="237">
        <f>'Interpolation FR-metal CR'!B93+'Interpolation FR-metal CR'!C93*($E$2^1)+'Interpolation FR-metal CR'!D93*($E$2^2)+'Interpolation FR-metal CR'!E93*($E$2^3)+'Interpolation FR-metal CR'!F93*($E$2^4)</f>
        <v>0</v>
      </c>
      <c r="C92" s="298">
        <f t="shared" si="9"/>
        <v>0</v>
      </c>
      <c r="D92" s="298">
        <f t="shared" si="10"/>
        <v>0</v>
      </c>
      <c r="E92" s="298">
        <f t="shared" si="11"/>
        <v>0</v>
      </c>
      <c r="F92" s="237">
        <f>'Interpolation FR-metal CR'!L93+'Interpolation FR-metal CR'!M93*($E$2^1)+'Interpolation FR-metal CR'!N93*($E$2^2)+'Interpolation FR-metal CR'!O93*($E$2^3)+'Interpolation FR-metal CR'!P93*($E$2^4)</f>
        <v>0</v>
      </c>
      <c r="G92" s="208"/>
      <c r="H92" s="237">
        <f>'Interpolation FR-oxide CR'!B93+'Interpolation FR-oxide CR'!C93*$K$2+'Interpolation FR-oxide CR'!D93*$K$2^2+'Interpolation FR-oxide CR'!E93*$K$2^3+'Interpolation FR-oxide CR'!F93*$K$2^4</f>
        <v>0</v>
      </c>
      <c r="I92" s="298">
        <f t="shared" si="12"/>
        <v>0</v>
      </c>
      <c r="J92" s="298">
        <f t="shared" si="13"/>
        <v>0</v>
      </c>
      <c r="K92" s="298">
        <f t="shared" si="14"/>
        <v>0</v>
      </c>
      <c r="L92" s="237">
        <f>'Interpolation FR-oxide CR'!L93+'Interpolation FR-oxide CR'!M93*$K$2+'Interpolation FR-oxide CR'!N93*$K$2^2+'Interpolation FR-oxide CR'!O93*$K$2^3+'Interpolation FR-oxide CR'!P93*$K$2^4</f>
        <v>0</v>
      </c>
      <c r="M92" s="208"/>
      <c r="N92" s="49"/>
      <c r="O92" s="49"/>
      <c r="P92" s="49"/>
      <c r="Q92" s="49"/>
      <c r="R92" s="49"/>
      <c r="S92" s="208"/>
      <c r="T92" s="49"/>
      <c r="U92" s="49"/>
      <c r="V92" s="49"/>
      <c r="W92" s="49"/>
      <c r="X92" s="49"/>
      <c r="Y92" s="208"/>
      <c r="Z92" s="49"/>
      <c r="AA92" s="49"/>
      <c r="AB92" s="49"/>
      <c r="AC92" s="49"/>
      <c r="AD92" s="49"/>
      <c r="AE92" s="208"/>
      <c r="AF92" s="49"/>
      <c r="AG92" s="49"/>
      <c r="AH92" s="49"/>
      <c r="AI92" s="49"/>
      <c r="AJ92" s="49"/>
      <c r="AK92" s="208"/>
      <c r="AL92" s="49"/>
      <c r="AM92" s="49"/>
      <c r="AN92" s="49"/>
      <c r="AO92" s="49"/>
      <c r="AP92" s="49"/>
      <c r="AQ92" s="208"/>
      <c r="AR92" s="49"/>
      <c r="AS92" s="49"/>
      <c r="AT92" s="49"/>
      <c r="AU92" s="49"/>
      <c r="AV92" s="49"/>
      <c r="AW92" s="208"/>
      <c r="AX92" s="49"/>
      <c r="AY92" s="49"/>
      <c r="AZ92" s="49"/>
      <c r="BA92" s="49"/>
      <c r="BB92" s="49"/>
      <c r="BC92" s="208"/>
      <c r="BD92" s="49"/>
      <c r="BE92" s="49"/>
      <c r="BF92" s="49"/>
      <c r="BG92" s="49"/>
      <c r="BH92" s="49"/>
      <c r="BI92" s="208"/>
      <c r="BJ92" s="49"/>
      <c r="BK92" s="49"/>
      <c r="BL92" s="49"/>
      <c r="BM92" s="49"/>
      <c r="BN92" s="49"/>
      <c r="BO92" s="208"/>
      <c r="BP92" s="49"/>
      <c r="BQ92" s="49"/>
      <c r="BR92" s="49"/>
      <c r="BS92" s="49"/>
      <c r="BT92" s="49"/>
      <c r="BU92" s="208"/>
      <c r="BV92" s="24"/>
      <c r="BW92" s="24"/>
      <c r="BX92" s="24"/>
      <c r="BY92" s="24"/>
      <c r="BZ92" s="24"/>
      <c r="CA92" s="208"/>
      <c r="CB92" s="64"/>
      <c r="CC92" s="64"/>
      <c r="CD92" s="64"/>
      <c r="CE92" s="64"/>
      <c r="CF92" s="64"/>
      <c r="CG92" s="208"/>
      <c r="CH92" s="64"/>
      <c r="CI92" s="64"/>
      <c r="CJ92" s="64"/>
      <c r="CK92" s="64"/>
      <c r="CL92" s="64"/>
      <c r="CM92" s="208"/>
      <c r="CN92" s="64"/>
      <c r="CO92" s="64"/>
      <c r="CP92" s="64"/>
      <c r="CQ92" s="64"/>
      <c r="CR92" s="64"/>
      <c r="CS92" s="208"/>
      <c r="CT92" s="64"/>
      <c r="CU92" s="64"/>
      <c r="CV92" s="64"/>
      <c r="CW92" s="64"/>
      <c r="CX92" s="64"/>
      <c r="CY92" s="208"/>
      <c r="CZ92" s="64"/>
      <c r="DA92" s="64"/>
      <c r="DB92" s="64"/>
      <c r="DC92" s="64"/>
      <c r="DD92" s="64"/>
      <c r="DE92" s="208"/>
      <c r="DF92" s="49">
        <v>0</v>
      </c>
      <c r="DG92" s="49">
        <v>0</v>
      </c>
      <c r="DH92" s="49">
        <v>0</v>
      </c>
      <c r="DI92" s="49">
        <v>0</v>
      </c>
      <c r="DJ92" s="49">
        <v>0</v>
      </c>
      <c r="DK92" s="208"/>
      <c r="DL92" s="64">
        <v>0</v>
      </c>
      <c r="DM92" s="64">
        <v>0</v>
      </c>
      <c r="DN92" s="64">
        <v>0</v>
      </c>
      <c r="DO92" s="64">
        <v>0</v>
      </c>
      <c r="DP92" s="64">
        <v>0</v>
      </c>
      <c r="DQ92" s="208"/>
      <c r="DR92" s="64">
        <v>0</v>
      </c>
      <c r="DS92" s="64">
        <v>0</v>
      </c>
      <c r="DT92" s="64">
        <v>0</v>
      </c>
      <c r="DU92" s="64">
        <v>0</v>
      </c>
      <c r="DV92" s="64">
        <v>0</v>
      </c>
      <c r="DW92" s="208"/>
      <c r="DX92" s="64">
        <v>0</v>
      </c>
      <c r="DY92" s="64">
        <v>0</v>
      </c>
      <c r="DZ92" s="64">
        <v>0</v>
      </c>
      <c r="EA92" s="64">
        <v>0</v>
      </c>
      <c r="EB92" s="64">
        <v>0</v>
      </c>
      <c r="EC92" s="208"/>
      <c r="ED92" s="64">
        <v>0</v>
      </c>
      <c r="EE92" s="64">
        <v>0</v>
      </c>
      <c r="EF92" s="64">
        <v>0</v>
      </c>
      <c r="EG92" s="64">
        <v>0</v>
      </c>
      <c r="EH92" s="64">
        <v>0</v>
      </c>
      <c r="EI92" s="208"/>
      <c r="EJ92" s="64"/>
      <c r="EK92" s="64"/>
      <c r="EL92" s="64"/>
      <c r="EM92" s="64"/>
      <c r="EN92" s="64"/>
      <c r="EO92" s="208"/>
      <c r="EP92" s="64"/>
      <c r="EQ92" s="64"/>
      <c r="ER92" s="64"/>
      <c r="ES92" s="64"/>
      <c r="ET92" s="64"/>
      <c r="EU92" s="208"/>
      <c r="EV92" s="64"/>
      <c r="EW92" s="64"/>
      <c r="EX92" s="64"/>
      <c r="EY92" s="64"/>
      <c r="EZ92" s="64"/>
      <c r="FA92" s="208"/>
      <c r="FB92" s="64"/>
      <c r="FC92" s="64"/>
      <c r="FD92" s="64"/>
      <c r="FE92" s="64"/>
      <c r="FF92" s="64"/>
      <c r="FG92" s="208"/>
      <c r="FH92" s="64"/>
      <c r="FI92" s="64"/>
      <c r="FJ92" s="64"/>
      <c r="FK92" s="64"/>
      <c r="FL92" s="64"/>
      <c r="FM92" s="208"/>
      <c r="FN92" s="64"/>
      <c r="FO92" s="64"/>
      <c r="FP92" s="64"/>
      <c r="FQ92" s="64"/>
      <c r="FR92" s="64"/>
      <c r="FS92" s="208"/>
      <c r="FT92" s="64"/>
      <c r="FU92" s="64"/>
      <c r="FV92" s="64"/>
      <c r="FW92" s="64"/>
      <c r="FX92" s="64"/>
      <c r="FY92" s="208"/>
    </row>
    <row r="93" spans="1:181" ht="12.75" customHeight="1" x14ac:dyDescent="0.2">
      <c r="A93" s="73" t="s">
        <v>108</v>
      </c>
      <c r="B93" s="237">
        <f>'Interpolation FR-metal CR'!B94+'Interpolation FR-metal CR'!C94*($E$2^1)+'Interpolation FR-metal CR'!D94*($E$2^2)+'Interpolation FR-metal CR'!E94*($E$2^3)+'Interpolation FR-metal CR'!F94*($E$2^4)</f>
        <v>0</v>
      </c>
      <c r="C93" s="298">
        <f t="shared" si="9"/>
        <v>0</v>
      </c>
      <c r="D93" s="298">
        <f t="shared" si="10"/>
        <v>0</v>
      </c>
      <c r="E93" s="298">
        <f t="shared" si="11"/>
        <v>0</v>
      </c>
      <c r="F93" s="237">
        <f>'Interpolation FR-metal CR'!L94+'Interpolation FR-metal CR'!M94*($E$2^1)+'Interpolation FR-metal CR'!N94*($E$2^2)+'Interpolation FR-metal CR'!O94*($E$2^3)+'Interpolation FR-metal CR'!P94*($E$2^4)</f>
        <v>0</v>
      </c>
      <c r="G93" s="208"/>
      <c r="H93" s="237">
        <f>'Interpolation FR-oxide CR'!B94+'Interpolation FR-oxide CR'!C94*$K$2+'Interpolation FR-oxide CR'!D94*$K$2^2+'Interpolation FR-oxide CR'!E94*$K$2^3+'Interpolation FR-oxide CR'!F94*$K$2^4</f>
        <v>0</v>
      </c>
      <c r="I93" s="298">
        <f t="shared" si="12"/>
        <v>0</v>
      </c>
      <c r="J93" s="298">
        <f t="shared" si="13"/>
        <v>0</v>
      </c>
      <c r="K93" s="298">
        <f t="shared" si="14"/>
        <v>0</v>
      </c>
      <c r="L93" s="237">
        <f>'Interpolation FR-oxide CR'!L94+'Interpolation FR-oxide CR'!M94*$K$2+'Interpolation FR-oxide CR'!N94*$K$2^2+'Interpolation FR-oxide CR'!O94*$K$2^3+'Interpolation FR-oxide CR'!P94*$K$2^4</f>
        <v>0</v>
      </c>
      <c r="M93" s="208"/>
      <c r="N93" s="49"/>
      <c r="O93" s="49"/>
      <c r="P93" s="49"/>
      <c r="Q93" s="49"/>
      <c r="R93" s="49"/>
      <c r="S93" s="208"/>
      <c r="T93" s="49"/>
      <c r="U93" s="49"/>
      <c r="V93" s="49"/>
      <c r="W93" s="49"/>
      <c r="X93" s="49"/>
      <c r="Y93" s="208"/>
      <c r="Z93" s="49"/>
      <c r="AA93" s="49"/>
      <c r="AB93" s="49"/>
      <c r="AC93" s="49"/>
      <c r="AD93" s="49"/>
      <c r="AE93" s="208"/>
      <c r="AF93" s="49"/>
      <c r="AG93" s="49"/>
      <c r="AH93" s="49"/>
      <c r="AI93" s="49"/>
      <c r="AJ93" s="49"/>
      <c r="AK93" s="208"/>
      <c r="AL93" s="49"/>
      <c r="AM93" s="49"/>
      <c r="AN93" s="49"/>
      <c r="AO93" s="49"/>
      <c r="AP93" s="49"/>
      <c r="AQ93" s="208"/>
      <c r="AR93" s="49"/>
      <c r="AS93" s="49"/>
      <c r="AT93" s="49"/>
      <c r="AU93" s="49"/>
      <c r="AV93" s="49"/>
      <c r="AW93" s="208"/>
      <c r="AX93" s="49"/>
      <c r="AY93" s="49"/>
      <c r="AZ93" s="49"/>
      <c r="BA93" s="49"/>
      <c r="BB93" s="49"/>
      <c r="BC93" s="208"/>
      <c r="BD93" s="49"/>
      <c r="BE93" s="49"/>
      <c r="BF93" s="49"/>
      <c r="BG93" s="49"/>
      <c r="BH93" s="49"/>
      <c r="BI93" s="208"/>
      <c r="BJ93" s="49"/>
      <c r="BK93" s="49"/>
      <c r="BL93" s="49"/>
      <c r="BM93" s="49"/>
      <c r="BN93" s="49"/>
      <c r="BO93" s="208"/>
      <c r="BP93" s="49"/>
      <c r="BQ93" s="49"/>
      <c r="BR93" s="49"/>
      <c r="BS93" s="49"/>
      <c r="BT93" s="49"/>
      <c r="BU93" s="208"/>
      <c r="BV93" s="24"/>
      <c r="BW93" s="24"/>
      <c r="BX93" s="24"/>
      <c r="BY93" s="24"/>
      <c r="BZ93" s="24"/>
      <c r="CA93" s="208"/>
      <c r="CB93" s="64"/>
      <c r="CC93" s="64"/>
      <c r="CD93" s="64"/>
      <c r="CE93" s="64"/>
      <c r="CF93" s="64"/>
      <c r="CG93" s="208"/>
      <c r="CH93" s="64"/>
      <c r="CI93" s="64"/>
      <c r="CJ93" s="64"/>
      <c r="CK93" s="64"/>
      <c r="CL93" s="64"/>
      <c r="CM93" s="208"/>
      <c r="CN93" s="64"/>
      <c r="CO93" s="64"/>
      <c r="CP93" s="64"/>
      <c r="CQ93" s="64"/>
      <c r="CR93" s="64"/>
      <c r="CS93" s="208"/>
      <c r="CT93" s="64"/>
      <c r="CU93" s="64"/>
      <c r="CV93" s="64"/>
      <c r="CW93" s="64"/>
      <c r="CX93" s="64"/>
      <c r="CY93" s="208"/>
      <c r="CZ93" s="64"/>
      <c r="DA93" s="64"/>
      <c r="DB93" s="64"/>
      <c r="DC93" s="64"/>
      <c r="DD93" s="64"/>
      <c r="DE93" s="208"/>
      <c r="DF93" s="49">
        <v>0</v>
      </c>
      <c r="DG93" s="49">
        <v>0</v>
      </c>
      <c r="DH93" s="49">
        <v>0</v>
      </c>
      <c r="DI93" s="49">
        <v>0</v>
      </c>
      <c r="DJ93" s="49">
        <v>0</v>
      </c>
      <c r="DK93" s="208"/>
      <c r="DL93" s="64">
        <v>0</v>
      </c>
      <c r="DM93" s="64">
        <v>0</v>
      </c>
      <c r="DN93" s="64">
        <v>0</v>
      </c>
      <c r="DO93" s="64">
        <v>0</v>
      </c>
      <c r="DP93" s="64">
        <v>0</v>
      </c>
      <c r="DQ93" s="208"/>
      <c r="DR93" s="64">
        <v>0</v>
      </c>
      <c r="DS93" s="64">
        <v>0</v>
      </c>
      <c r="DT93" s="64">
        <v>0</v>
      </c>
      <c r="DU93" s="64">
        <v>0</v>
      </c>
      <c r="DV93" s="64">
        <v>0</v>
      </c>
      <c r="DW93" s="208"/>
      <c r="DX93" s="64">
        <v>0</v>
      </c>
      <c r="DY93" s="64">
        <v>0</v>
      </c>
      <c r="DZ93" s="64">
        <v>0</v>
      </c>
      <c r="EA93" s="64">
        <v>0</v>
      </c>
      <c r="EB93" s="64">
        <v>0</v>
      </c>
      <c r="EC93" s="208"/>
      <c r="ED93" s="64">
        <v>0</v>
      </c>
      <c r="EE93" s="64">
        <v>0</v>
      </c>
      <c r="EF93" s="64">
        <v>0</v>
      </c>
      <c r="EG93" s="64">
        <v>0</v>
      </c>
      <c r="EH93" s="64">
        <v>0</v>
      </c>
      <c r="EI93" s="208"/>
      <c r="EJ93" s="64"/>
      <c r="EK93" s="64"/>
      <c r="EL93" s="64"/>
      <c r="EM93" s="64"/>
      <c r="EN93" s="64"/>
      <c r="EO93" s="208"/>
      <c r="EP93" s="64"/>
      <c r="EQ93" s="64"/>
      <c r="ER93" s="64"/>
      <c r="ES93" s="64"/>
      <c r="ET93" s="64"/>
      <c r="EU93" s="208"/>
      <c r="EV93" s="64"/>
      <c r="EW93" s="64"/>
      <c r="EX93" s="64"/>
      <c r="EY93" s="64"/>
      <c r="EZ93" s="64"/>
      <c r="FA93" s="208"/>
      <c r="FB93" s="64"/>
      <c r="FC93" s="64"/>
      <c r="FD93" s="64"/>
      <c r="FE93" s="64"/>
      <c r="FF93" s="64"/>
      <c r="FG93" s="208"/>
      <c r="FH93" s="64"/>
      <c r="FI93" s="64"/>
      <c r="FJ93" s="64"/>
      <c r="FK93" s="64"/>
      <c r="FL93" s="64"/>
      <c r="FM93" s="208"/>
      <c r="FN93" s="64"/>
      <c r="FO93" s="64"/>
      <c r="FP93" s="64"/>
      <c r="FQ93" s="64"/>
      <c r="FR93" s="64"/>
      <c r="FS93" s="208"/>
      <c r="FT93" s="64"/>
      <c r="FU93" s="64"/>
      <c r="FV93" s="64"/>
      <c r="FW93" s="64"/>
      <c r="FX93" s="64"/>
      <c r="FY93" s="208"/>
    </row>
    <row r="94" spans="1:181" ht="12.75" customHeight="1" x14ac:dyDescent="0.2">
      <c r="A94" s="73" t="s">
        <v>109</v>
      </c>
      <c r="B94" s="237">
        <f>'Interpolation FR-metal CR'!B95+'Interpolation FR-metal CR'!C95*($E$2^1)+'Interpolation FR-metal CR'!D95*($E$2^2)+'Interpolation FR-metal CR'!E95*($E$2^3)+'Interpolation FR-metal CR'!F95*($E$2^4)</f>
        <v>0</v>
      </c>
      <c r="C94" s="298">
        <f t="shared" si="9"/>
        <v>0</v>
      </c>
      <c r="D94" s="298">
        <f t="shared" si="10"/>
        <v>0</v>
      </c>
      <c r="E94" s="298">
        <f t="shared" si="11"/>
        <v>0</v>
      </c>
      <c r="F94" s="237">
        <f>'Interpolation FR-metal CR'!L95+'Interpolation FR-metal CR'!M95*($E$2^1)+'Interpolation FR-metal CR'!N95*($E$2^2)+'Interpolation FR-metal CR'!O95*($E$2^3)+'Interpolation FR-metal CR'!P95*($E$2^4)</f>
        <v>0</v>
      </c>
      <c r="G94" s="208"/>
      <c r="H94" s="237">
        <f>'Interpolation FR-oxide CR'!B95+'Interpolation FR-oxide CR'!C95*$K$2+'Interpolation FR-oxide CR'!D95*$K$2^2+'Interpolation FR-oxide CR'!E95*$K$2^3+'Interpolation FR-oxide CR'!F95*$K$2^4</f>
        <v>0</v>
      </c>
      <c r="I94" s="298">
        <f t="shared" si="12"/>
        <v>0</v>
      </c>
      <c r="J94" s="298">
        <f t="shared" si="13"/>
        <v>0</v>
      </c>
      <c r="K94" s="298">
        <f t="shared" si="14"/>
        <v>0</v>
      </c>
      <c r="L94" s="237">
        <f>'Interpolation FR-oxide CR'!L95+'Interpolation FR-oxide CR'!M95*$K$2+'Interpolation FR-oxide CR'!N95*$K$2^2+'Interpolation FR-oxide CR'!O95*$K$2^3+'Interpolation FR-oxide CR'!P95*$K$2^4</f>
        <v>0</v>
      </c>
      <c r="M94" s="208"/>
      <c r="N94" s="49"/>
      <c r="O94" s="49"/>
      <c r="P94" s="49"/>
      <c r="Q94" s="49"/>
      <c r="R94" s="49"/>
      <c r="S94" s="208"/>
      <c r="T94" s="49"/>
      <c r="U94" s="49"/>
      <c r="V94" s="49"/>
      <c r="W94" s="49"/>
      <c r="X94" s="49"/>
      <c r="Y94" s="208"/>
      <c r="Z94" s="49"/>
      <c r="AA94" s="49"/>
      <c r="AB94" s="49"/>
      <c r="AC94" s="49"/>
      <c r="AD94" s="49"/>
      <c r="AE94" s="208"/>
      <c r="AF94" s="49"/>
      <c r="AG94" s="49"/>
      <c r="AH94" s="49"/>
      <c r="AI94" s="49"/>
      <c r="AJ94" s="49"/>
      <c r="AK94" s="208"/>
      <c r="AL94" s="49"/>
      <c r="AM94" s="49"/>
      <c r="AN94" s="49"/>
      <c r="AO94" s="49"/>
      <c r="AP94" s="49"/>
      <c r="AQ94" s="208"/>
      <c r="AR94" s="49"/>
      <c r="AS94" s="49"/>
      <c r="AT94" s="49"/>
      <c r="AU94" s="49"/>
      <c r="AV94" s="49"/>
      <c r="AW94" s="208"/>
      <c r="AX94" s="49"/>
      <c r="AY94" s="49"/>
      <c r="AZ94" s="49"/>
      <c r="BA94" s="49"/>
      <c r="BB94" s="49"/>
      <c r="BC94" s="208"/>
      <c r="BD94" s="49"/>
      <c r="BE94" s="49"/>
      <c r="BF94" s="49"/>
      <c r="BG94" s="49"/>
      <c r="BH94" s="49"/>
      <c r="BI94" s="208"/>
      <c r="BJ94" s="49"/>
      <c r="BK94" s="49"/>
      <c r="BL94" s="49"/>
      <c r="BM94" s="49"/>
      <c r="BN94" s="49"/>
      <c r="BO94" s="208"/>
      <c r="BP94" s="49"/>
      <c r="BQ94" s="49"/>
      <c r="BR94" s="49"/>
      <c r="BS94" s="49"/>
      <c r="BT94" s="49"/>
      <c r="BU94" s="208"/>
      <c r="BV94" s="24"/>
      <c r="BW94" s="24"/>
      <c r="BX94" s="24"/>
      <c r="BY94" s="24"/>
      <c r="BZ94" s="24"/>
      <c r="CA94" s="208"/>
      <c r="CB94" s="64"/>
      <c r="CC94" s="64"/>
      <c r="CD94" s="64"/>
      <c r="CE94" s="64"/>
      <c r="CF94" s="64"/>
      <c r="CG94" s="208"/>
      <c r="CH94" s="64"/>
      <c r="CI94" s="64"/>
      <c r="CJ94" s="64"/>
      <c r="CK94" s="64"/>
      <c r="CL94" s="64"/>
      <c r="CM94" s="208"/>
      <c r="CN94" s="64"/>
      <c r="CO94" s="64"/>
      <c r="CP94" s="64"/>
      <c r="CQ94" s="64"/>
      <c r="CR94" s="64"/>
      <c r="CS94" s="208"/>
      <c r="CT94" s="64"/>
      <c r="CU94" s="64"/>
      <c r="CV94" s="64"/>
      <c r="CW94" s="64"/>
      <c r="CX94" s="64"/>
      <c r="CY94" s="208"/>
      <c r="CZ94" s="64"/>
      <c r="DA94" s="64"/>
      <c r="DB94" s="64"/>
      <c r="DC94" s="64"/>
      <c r="DD94" s="64"/>
      <c r="DE94" s="208"/>
      <c r="DF94" s="49">
        <v>0</v>
      </c>
      <c r="DG94" s="49">
        <v>0</v>
      </c>
      <c r="DH94" s="49">
        <v>0</v>
      </c>
      <c r="DI94" s="49">
        <v>0</v>
      </c>
      <c r="DJ94" s="49">
        <v>0</v>
      </c>
      <c r="DK94" s="208"/>
      <c r="DL94" s="64">
        <v>0</v>
      </c>
      <c r="DM94" s="64">
        <v>0</v>
      </c>
      <c r="DN94" s="64">
        <v>0</v>
      </c>
      <c r="DO94" s="64">
        <v>0</v>
      </c>
      <c r="DP94" s="64">
        <v>0</v>
      </c>
      <c r="DQ94" s="208"/>
      <c r="DR94" s="64">
        <v>0</v>
      </c>
      <c r="DS94" s="64">
        <v>0</v>
      </c>
      <c r="DT94" s="64">
        <v>0</v>
      </c>
      <c r="DU94" s="64">
        <v>0</v>
      </c>
      <c r="DV94" s="64">
        <v>0</v>
      </c>
      <c r="DW94" s="208"/>
      <c r="DX94" s="64">
        <v>0</v>
      </c>
      <c r="DY94" s="64">
        <v>0</v>
      </c>
      <c r="DZ94" s="64">
        <v>0</v>
      </c>
      <c r="EA94" s="64">
        <v>0</v>
      </c>
      <c r="EB94" s="64">
        <v>0</v>
      </c>
      <c r="EC94" s="208"/>
      <c r="ED94" s="64">
        <v>0</v>
      </c>
      <c r="EE94" s="64">
        <v>0</v>
      </c>
      <c r="EF94" s="64">
        <v>0</v>
      </c>
      <c r="EG94" s="64">
        <v>0</v>
      </c>
      <c r="EH94" s="64">
        <v>0</v>
      </c>
      <c r="EI94" s="208"/>
      <c r="EJ94" s="64"/>
      <c r="EK94" s="64"/>
      <c r="EL94" s="64"/>
      <c r="EM94" s="64"/>
      <c r="EN94" s="64"/>
      <c r="EO94" s="208"/>
      <c r="EP94" s="64"/>
      <c r="EQ94" s="64"/>
      <c r="ER94" s="64"/>
      <c r="ES94" s="64"/>
      <c r="ET94" s="64"/>
      <c r="EU94" s="208"/>
      <c r="EV94" s="64"/>
      <c r="EW94" s="64"/>
      <c r="EX94" s="64"/>
      <c r="EY94" s="64"/>
      <c r="EZ94" s="64"/>
      <c r="FA94" s="208"/>
      <c r="FB94" s="64"/>
      <c r="FC94" s="64"/>
      <c r="FD94" s="64"/>
      <c r="FE94" s="64"/>
      <c r="FF94" s="64"/>
      <c r="FG94" s="208"/>
      <c r="FH94" s="64"/>
      <c r="FI94" s="64"/>
      <c r="FJ94" s="64"/>
      <c r="FK94" s="64"/>
      <c r="FL94" s="64"/>
      <c r="FM94" s="208"/>
      <c r="FN94" s="64"/>
      <c r="FO94" s="64"/>
      <c r="FP94" s="64"/>
      <c r="FQ94" s="64"/>
      <c r="FR94" s="64"/>
      <c r="FS94" s="208"/>
      <c r="FT94" s="64"/>
      <c r="FU94" s="64"/>
      <c r="FV94" s="64"/>
      <c r="FW94" s="64"/>
      <c r="FX94" s="64"/>
      <c r="FY94" s="208"/>
    </row>
    <row r="95" spans="1:181" ht="12.75" customHeight="1" x14ac:dyDescent="0.2">
      <c r="A95" s="73" t="s">
        <v>110</v>
      </c>
      <c r="B95" s="237">
        <f>'Interpolation FR-metal CR'!B96+'Interpolation FR-metal CR'!C96*($E$2^1)+'Interpolation FR-metal CR'!D96*($E$2^2)+'Interpolation FR-metal CR'!E96*($E$2^3)+'Interpolation FR-metal CR'!F96*($E$2^4)</f>
        <v>0</v>
      </c>
      <c r="C95" s="298">
        <f t="shared" si="9"/>
        <v>0</v>
      </c>
      <c r="D95" s="298">
        <f t="shared" si="10"/>
        <v>0</v>
      </c>
      <c r="E95" s="298">
        <f t="shared" si="11"/>
        <v>0</v>
      </c>
      <c r="F95" s="237">
        <f>'Interpolation FR-metal CR'!L96+'Interpolation FR-metal CR'!M96*($E$2^1)+'Interpolation FR-metal CR'!N96*($E$2^2)+'Interpolation FR-metal CR'!O96*($E$2^3)+'Interpolation FR-metal CR'!P96*($E$2^4)</f>
        <v>0</v>
      </c>
      <c r="G95" s="208"/>
      <c r="H95" s="237">
        <f>'Interpolation FR-oxide CR'!B96+'Interpolation FR-oxide CR'!C96*$K$2+'Interpolation FR-oxide CR'!D96*$K$2^2+'Interpolation FR-oxide CR'!E96*$K$2^3+'Interpolation FR-oxide CR'!F96*$K$2^4</f>
        <v>0</v>
      </c>
      <c r="I95" s="298">
        <f t="shared" si="12"/>
        <v>0</v>
      </c>
      <c r="J95" s="298">
        <f t="shared" si="13"/>
        <v>0</v>
      </c>
      <c r="K95" s="298">
        <f t="shared" si="14"/>
        <v>0</v>
      </c>
      <c r="L95" s="237">
        <f>'Interpolation FR-oxide CR'!L96+'Interpolation FR-oxide CR'!M96*$K$2+'Interpolation FR-oxide CR'!N96*$K$2^2+'Interpolation FR-oxide CR'!O96*$K$2^3+'Interpolation FR-oxide CR'!P96*$K$2^4</f>
        <v>0</v>
      </c>
      <c r="M95" s="208"/>
      <c r="N95" s="49"/>
      <c r="O95" s="49"/>
      <c r="P95" s="49"/>
      <c r="Q95" s="49"/>
      <c r="R95" s="49"/>
      <c r="S95" s="208"/>
      <c r="T95" s="49"/>
      <c r="U95" s="49"/>
      <c r="V95" s="49"/>
      <c r="W95" s="49"/>
      <c r="X95" s="49"/>
      <c r="Y95" s="208"/>
      <c r="Z95" s="49"/>
      <c r="AA95" s="49"/>
      <c r="AB95" s="49"/>
      <c r="AC95" s="49"/>
      <c r="AD95" s="49"/>
      <c r="AE95" s="208"/>
      <c r="AF95" s="49"/>
      <c r="AG95" s="49"/>
      <c r="AH95" s="49"/>
      <c r="AI95" s="49"/>
      <c r="AJ95" s="49"/>
      <c r="AK95" s="208"/>
      <c r="AL95" s="49"/>
      <c r="AM95" s="49"/>
      <c r="AN95" s="49"/>
      <c r="AO95" s="49"/>
      <c r="AP95" s="49"/>
      <c r="AQ95" s="208"/>
      <c r="AR95" s="49"/>
      <c r="AS95" s="49"/>
      <c r="AT95" s="49"/>
      <c r="AU95" s="49"/>
      <c r="AV95" s="49"/>
      <c r="AW95" s="208"/>
      <c r="AX95" s="49"/>
      <c r="AY95" s="49"/>
      <c r="AZ95" s="49"/>
      <c r="BA95" s="49"/>
      <c r="BB95" s="49"/>
      <c r="BC95" s="208"/>
      <c r="BD95" s="49"/>
      <c r="BE95" s="49"/>
      <c r="BF95" s="49"/>
      <c r="BG95" s="49"/>
      <c r="BH95" s="49"/>
      <c r="BI95" s="208"/>
      <c r="BJ95" s="49"/>
      <c r="BK95" s="49"/>
      <c r="BL95" s="49"/>
      <c r="BM95" s="49"/>
      <c r="BN95" s="49"/>
      <c r="BO95" s="208"/>
      <c r="BP95" s="49"/>
      <c r="BQ95" s="49"/>
      <c r="BR95" s="49"/>
      <c r="BS95" s="49"/>
      <c r="BT95" s="49"/>
      <c r="BU95" s="208"/>
      <c r="BV95" s="24"/>
      <c r="BW95" s="24"/>
      <c r="BX95" s="24"/>
      <c r="BY95" s="24"/>
      <c r="BZ95" s="24"/>
      <c r="CA95" s="208"/>
      <c r="CB95" s="64"/>
      <c r="CC95" s="64"/>
      <c r="CD95" s="64"/>
      <c r="CE95" s="64"/>
      <c r="CF95" s="64"/>
      <c r="CG95" s="208"/>
      <c r="CH95" s="64"/>
      <c r="CI95" s="64"/>
      <c r="CJ95" s="64"/>
      <c r="CK95" s="64"/>
      <c r="CL95" s="64"/>
      <c r="CM95" s="208"/>
      <c r="CN95" s="64"/>
      <c r="CO95" s="64"/>
      <c r="CP95" s="64"/>
      <c r="CQ95" s="64"/>
      <c r="CR95" s="64"/>
      <c r="CS95" s="208"/>
      <c r="CT95" s="64"/>
      <c r="CU95" s="64"/>
      <c r="CV95" s="64"/>
      <c r="CW95" s="64"/>
      <c r="CX95" s="64"/>
      <c r="CY95" s="208"/>
      <c r="CZ95" s="64"/>
      <c r="DA95" s="64"/>
      <c r="DB95" s="64"/>
      <c r="DC95" s="64"/>
      <c r="DD95" s="64"/>
      <c r="DE95" s="208"/>
      <c r="DF95" s="49">
        <v>0</v>
      </c>
      <c r="DG95" s="49">
        <v>0</v>
      </c>
      <c r="DH95" s="49">
        <v>0</v>
      </c>
      <c r="DI95" s="49">
        <v>0</v>
      </c>
      <c r="DJ95" s="49">
        <v>0</v>
      </c>
      <c r="DK95" s="208"/>
      <c r="DL95" s="64">
        <v>0</v>
      </c>
      <c r="DM95" s="64">
        <v>0</v>
      </c>
      <c r="DN95" s="64">
        <v>0</v>
      </c>
      <c r="DO95" s="64">
        <v>0</v>
      </c>
      <c r="DP95" s="64">
        <v>0</v>
      </c>
      <c r="DQ95" s="208"/>
      <c r="DR95" s="64">
        <v>0</v>
      </c>
      <c r="DS95" s="64">
        <v>0</v>
      </c>
      <c r="DT95" s="64">
        <v>0</v>
      </c>
      <c r="DU95" s="64">
        <v>0</v>
      </c>
      <c r="DV95" s="64">
        <v>0</v>
      </c>
      <c r="DW95" s="208"/>
      <c r="DX95" s="64">
        <v>0</v>
      </c>
      <c r="DY95" s="64">
        <v>0</v>
      </c>
      <c r="DZ95" s="64">
        <v>0</v>
      </c>
      <c r="EA95" s="64">
        <v>0</v>
      </c>
      <c r="EB95" s="64">
        <v>0</v>
      </c>
      <c r="EC95" s="208"/>
      <c r="ED95" s="64">
        <v>0</v>
      </c>
      <c r="EE95" s="64">
        <v>0</v>
      </c>
      <c r="EF95" s="64">
        <v>0</v>
      </c>
      <c r="EG95" s="64">
        <v>0</v>
      </c>
      <c r="EH95" s="64">
        <v>0</v>
      </c>
      <c r="EI95" s="208"/>
      <c r="EJ95" s="64"/>
      <c r="EK95" s="64"/>
      <c r="EL95" s="64"/>
      <c r="EM95" s="64"/>
      <c r="EN95" s="64"/>
      <c r="EO95" s="208"/>
      <c r="EP95" s="64"/>
      <c r="EQ95" s="64"/>
      <c r="ER95" s="64"/>
      <c r="ES95" s="64"/>
      <c r="ET95" s="64"/>
      <c r="EU95" s="208"/>
      <c r="EV95" s="64"/>
      <c r="EW95" s="64"/>
      <c r="EX95" s="64"/>
      <c r="EY95" s="64"/>
      <c r="EZ95" s="64"/>
      <c r="FA95" s="208"/>
      <c r="FB95" s="64"/>
      <c r="FC95" s="64"/>
      <c r="FD95" s="64"/>
      <c r="FE95" s="64"/>
      <c r="FF95" s="64"/>
      <c r="FG95" s="208"/>
      <c r="FH95" s="64"/>
      <c r="FI95" s="64"/>
      <c r="FJ95" s="64"/>
      <c r="FK95" s="64"/>
      <c r="FL95" s="64"/>
      <c r="FM95" s="208"/>
      <c r="FN95" s="64"/>
      <c r="FO95" s="64"/>
      <c r="FP95" s="64"/>
      <c r="FQ95" s="64"/>
      <c r="FR95" s="64"/>
      <c r="FS95" s="208"/>
      <c r="FT95" s="64"/>
      <c r="FU95" s="64"/>
      <c r="FV95" s="64"/>
      <c r="FW95" s="64"/>
      <c r="FX95" s="64"/>
      <c r="FY95" s="208"/>
    </row>
    <row r="96" spans="1:181" ht="12.75" customHeight="1" x14ac:dyDescent="0.2">
      <c r="A96" s="73" t="s">
        <v>111</v>
      </c>
      <c r="B96" s="237">
        <f>'Interpolation FR-metal CR'!B97+'Interpolation FR-metal CR'!C97*($E$2^1)+'Interpolation FR-metal CR'!D97*($E$2^2)+'Interpolation FR-metal CR'!E97*($E$2^3)+'Interpolation FR-metal CR'!F97*($E$2^4)</f>
        <v>0</v>
      </c>
      <c r="C96" s="298">
        <f t="shared" si="9"/>
        <v>0</v>
      </c>
      <c r="D96" s="298">
        <f t="shared" si="10"/>
        <v>0</v>
      </c>
      <c r="E96" s="298">
        <f t="shared" si="11"/>
        <v>0</v>
      </c>
      <c r="F96" s="237">
        <f>'Interpolation FR-metal CR'!L97+'Interpolation FR-metal CR'!M97*($E$2^1)+'Interpolation FR-metal CR'!N97*($E$2^2)+'Interpolation FR-metal CR'!O97*($E$2^3)+'Interpolation FR-metal CR'!P97*($E$2^4)</f>
        <v>0</v>
      </c>
      <c r="G96" s="208"/>
      <c r="H96" s="237">
        <f>'Interpolation FR-oxide CR'!B97+'Interpolation FR-oxide CR'!C97*$K$2+'Interpolation FR-oxide CR'!D97*$K$2^2+'Interpolation FR-oxide CR'!E97*$K$2^3+'Interpolation FR-oxide CR'!F97*$K$2^4</f>
        <v>0</v>
      </c>
      <c r="I96" s="298">
        <f t="shared" si="12"/>
        <v>0</v>
      </c>
      <c r="J96" s="298">
        <f t="shared" si="13"/>
        <v>0</v>
      </c>
      <c r="K96" s="298">
        <f t="shared" si="14"/>
        <v>0</v>
      </c>
      <c r="L96" s="237">
        <f>'Interpolation FR-oxide CR'!L97+'Interpolation FR-oxide CR'!M97*$K$2+'Interpolation FR-oxide CR'!N97*$K$2^2+'Interpolation FR-oxide CR'!O97*$K$2^3+'Interpolation FR-oxide CR'!P97*$K$2^4</f>
        <v>0</v>
      </c>
      <c r="M96" s="208"/>
      <c r="N96" s="49"/>
      <c r="O96" s="49"/>
      <c r="P96" s="49"/>
      <c r="Q96" s="49"/>
      <c r="R96" s="49"/>
      <c r="S96" s="208"/>
      <c r="T96" s="49"/>
      <c r="U96" s="49"/>
      <c r="V96" s="49"/>
      <c r="W96" s="49"/>
      <c r="X96" s="49"/>
      <c r="Y96" s="208"/>
      <c r="Z96" s="49"/>
      <c r="AA96" s="49"/>
      <c r="AB96" s="49"/>
      <c r="AC96" s="49"/>
      <c r="AD96" s="49"/>
      <c r="AE96" s="208"/>
      <c r="AF96" s="49"/>
      <c r="AG96" s="49"/>
      <c r="AH96" s="49"/>
      <c r="AI96" s="49"/>
      <c r="AJ96" s="49"/>
      <c r="AK96" s="208"/>
      <c r="AL96" s="49"/>
      <c r="AM96" s="49"/>
      <c r="AN96" s="49"/>
      <c r="AO96" s="49"/>
      <c r="AP96" s="49"/>
      <c r="AQ96" s="208"/>
      <c r="AR96" s="49"/>
      <c r="AS96" s="49"/>
      <c r="AT96" s="49"/>
      <c r="AU96" s="49"/>
      <c r="AV96" s="49"/>
      <c r="AW96" s="208"/>
      <c r="AX96" s="49"/>
      <c r="AY96" s="49"/>
      <c r="AZ96" s="49"/>
      <c r="BA96" s="49"/>
      <c r="BB96" s="49"/>
      <c r="BC96" s="208"/>
      <c r="BD96" s="49"/>
      <c r="BE96" s="49"/>
      <c r="BF96" s="49"/>
      <c r="BG96" s="49"/>
      <c r="BH96" s="49"/>
      <c r="BI96" s="208"/>
      <c r="BJ96" s="49"/>
      <c r="BK96" s="49"/>
      <c r="BL96" s="49"/>
      <c r="BM96" s="49"/>
      <c r="BN96" s="49"/>
      <c r="BO96" s="208"/>
      <c r="BP96" s="24"/>
      <c r="BQ96" s="49"/>
      <c r="BR96" s="49"/>
      <c r="BS96" s="49"/>
      <c r="BT96" s="49"/>
      <c r="BU96" s="208"/>
      <c r="BV96" s="24"/>
      <c r="BW96" s="24"/>
      <c r="BX96" s="24"/>
      <c r="BY96" s="24"/>
      <c r="BZ96" s="24"/>
      <c r="CA96" s="208"/>
      <c r="CB96" s="24"/>
      <c r="CC96" s="64"/>
      <c r="CD96" s="64"/>
      <c r="CE96" s="64"/>
      <c r="CF96" s="64"/>
      <c r="CG96" s="208"/>
      <c r="CH96" s="24"/>
      <c r="CI96" s="64"/>
      <c r="CJ96" s="64"/>
      <c r="CK96" s="64"/>
      <c r="CL96" s="64"/>
      <c r="CM96" s="208"/>
      <c r="CN96" s="24"/>
      <c r="CO96" s="64"/>
      <c r="CP96" s="64"/>
      <c r="CQ96" s="64"/>
      <c r="CR96" s="64"/>
      <c r="CS96" s="208"/>
      <c r="CT96" s="24"/>
      <c r="CU96" s="64"/>
      <c r="CV96" s="64"/>
      <c r="CW96" s="64"/>
      <c r="CX96" s="64"/>
      <c r="CY96" s="208"/>
      <c r="CZ96" s="24"/>
      <c r="DA96" s="64"/>
      <c r="DB96" s="64"/>
      <c r="DC96" s="64"/>
      <c r="DD96" s="64"/>
      <c r="DE96" s="208"/>
      <c r="DF96" s="24">
        <f>SUM(DF114:DF119)</f>
        <v>0.79492365276077559</v>
      </c>
      <c r="DG96" s="49">
        <v>0</v>
      </c>
      <c r="DH96" s="49">
        <v>0</v>
      </c>
      <c r="DI96" s="49">
        <v>0</v>
      </c>
      <c r="DJ96" s="49">
        <v>0</v>
      </c>
      <c r="DK96" s="208"/>
      <c r="DL96" s="64">
        <v>0</v>
      </c>
      <c r="DM96" s="64">
        <v>0</v>
      </c>
      <c r="DN96" s="64">
        <v>0</v>
      </c>
      <c r="DO96" s="64">
        <v>0</v>
      </c>
      <c r="DP96" s="64">
        <v>0</v>
      </c>
      <c r="DQ96" s="208"/>
      <c r="DR96" s="64">
        <v>0</v>
      </c>
      <c r="DS96" s="64">
        <v>0</v>
      </c>
      <c r="DT96" s="64">
        <v>0</v>
      </c>
      <c r="DU96" s="64">
        <v>0</v>
      </c>
      <c r="DV96" s="64">
        <v>0</v>
      </c>
      <c r="DW96" s="208"/>
      <c r="DX96" s="64">
        <v>0</v>
      </c>
      <c r="DY96" s="64">
        <v>0</v>
      </c>
      <c r="DZ96" s="64">
        <v>0</v>
      </c>
      <c r="EA96" s="64">
        <v>0</v>
      </c>
      <c r="EB96" s="64">
        <v>0</v>
      </c>
      <c r="EC96" s="208"/>
      <c r="ED96" s="64">
        <v>0</v>
      </c>
      <c r="EE96" s="64">
        <v>0</v>
      </c>
      <c r="EF96" s="64">
        <v>0</v>
      </c>
      <c r="EG96" s="64">
        <v>0</v>
      </c>
      <c r="EH96" s="64">
        <v>0</v>
      </c>
      <c r="EI96" s="208"/>
      <c r="EJ96" s="64"/>
      <c r="EK96" s="64"/>
      <c r="EL96" s="64"/>
      <c r="EM96" s="64"/>
      <c r="EN96" s="64"/>
      <c r="EO96" s="208"/>
      <c r="EP96" s="64"/>
      <c r="EQ96" s="64"/>
      <c r="ER96" s="64"/>
      <c r="ES96" s="64"/>
      <c r="ET96" s="64"/>
      <c r="EU96" s="208"/>
      <c r="EV96" s="64"/>
      <c r="EW96" s="64"/>
      <c r="EX96" s="64"/>
      <c r="EY96" s="64"/>
      <c r="EZ96" s="64"/>
      <c r="FA96" s="208"/>
      <c r="FB96" s="64"/>
      <c r="FC96" s="64"/>
      <c r="FD96" s="64"/>
      <c r="FE96" s="64"/>
      <c r="FF96" s="64"/>
      <c r="FG96" s="208"/>
      <c r="FH96" s="64"/>
      <c r="FI96" s="64"/>
      <c r="FJ96" s="64"/>
      <c r="FK96" s="64"/>
      <c r="FL96" s="64"/>
      <c r="FM96" s="208"/>
      <c r="FN96" s="64"/>
      <c r="FO96" s="64"/>
      <c r="FP96" s="64"/>
      <c r="FQ96" s="64"/>
      <c r="FR96" s="64"/>
      <c r="FS96" s="208"/>
      <c r="FT96" s="64"/>
      <c r="FU96" s="64"/>
      <c r="FV96" s="64"/>
      <c r="FW96" s="64"/>
      <c r="FX96" s="64"/>
      <c r="FY96" s="208"/>
    </row>
    <row r="97" spans="1:181" ht="12.75" customHeight="1" x14ac:dyDescent="0.2">
      <c r="A97" s="73" t="s">
        <v>112</v>
      </c>
      <c r="B97" s="237">
        <f>'Interpolation FR-metal CR'!B98+'Interpolation FR-metal CR'!C98*($E$2^1)+'Interpolation FR-metal CR'!D98*($E$2^2)+'Interpolation FR-metal CR'!E98*($E$2^3)+'Interpolation FR-metal CR'!F98*($E$2^4)</f>
        <v>0</v>
      </c>
      <c r="C97" s="298">
        <f t="shared" si="9"/>
        <v>0</v>
      </c>
      <c r="D97" s="298">
        <f t="shared" si="10"/>
        <v>0</v>
      </c>
      <c r="E97" s="298">
        <f t="shared" si="11"/>
        <v>0</v>
      </c>
      <c r="F97" s="237">
        <f>'Interpolation FR-metal CR'!L98+'Interpolation FR-metal CR'!M98*($E$2^1)+'Interpolation FR-metal CR'!N98*($E$2^2)+'Interpolation FR-metal CR'!O98*($E$2^3)+'Interpolation FR-metal CR'!P98*($E$2^4)</f>
        <v>0</v>
      </c>
      <c r="G97" s="208"/>
      <c r="H97" s="237">
        <f>'Interpolation FR-oxide CR'!B98+'Interpolation FR-oxide CR'!C98*$K$2+'Interpolation FR-oxide CR'!D98*$K$2^2+'Interpolation FR-oxide CR'!E98*$K$2^3+'Interpolation FR-oxide CR'!F98*$K$2^4</f>
        <v>0</v>
      </c>
      <c r="I97" s="298">
        <f t="shared" si="12"/>
        <v>0</v>
      </c>
      <c r="J97" s="298">
        <f t="shared" si="13"/>
        <v>0</v>
      </c>
      <c r="K97" s="298">
        <f t="shared" si="14"/>
        <v>0</v>
      </c>
      <c r="L97" s="237">
        <f>'Interpolation FR-oxide CR'!L98+'Interpolation FR-oxide CR'!M98*$K$2+'Interpolation FR-oxide CR'!N98*$K$2^2+'Interpolation FR-oxide CR'!O98*$K$2^3+'Interpolation FR-oxide CR'!P98*$K$2^4</f>
        <v>0</v>
      </c>
      <c r="M97" s="208"/>
      <c r="N97" s="49"/>
      <c r="O97" s="49"/>
      <c r="P97" s="49"/>
      <c r="Q97" s="49"/>
      <c r="R97" s="49"/>
      <c r="S97" s="208"/>
      <c r="T97" s="49"/>
      <c r="U97" s="49"/>
      <c r="V97" s="49"/>
      <c r="W97" s="49"/>
      <c r="X97" s="49"/>
      <c r="Y97" s="208"/>
      <c r="Z97" s="49"/>
      <c r="AA97" s="49"/>
      <c r="AB97" s="49"/>
      <c r="AC97" s="49"/>
      <c r="AD97" s="49"/>
      <c r="AE97" s="208"/>
      <c r="AF97" s="49"/>
      <c r="AG97" s="49"/>
      <c r="AH97" s="49"/>
      <c r="AI97" s="49"/>
      <c r="AJ97" s="49"/>
      <c r="AK97" s="208"/>
      <c r="AL97" s="49"/>
      <c r="AM97" s="49"/>
      <c r="AN97" s="49"/>
      <c r="AO97" s="49"/>
      <c r="AP97" s="49"/>
      <c r="AQ97" s="208"/>
      <c r="AR97" s="49"/>
      <c r="AS97" s="49"/>
      <c r="AT97" s="49"/>
      <c r="AU97" s="49"/>
      <c r="AV97" s="49"/>
      <c r="AW97" s="208"/>
      <c r="AX97" s="49"/>
      <c r="AY97" s="49"/>
      <c r="AZ97" s="49"/>
      <c r="BA97" s="49"/>
      <c r="BB97" s="49"/>
      <c r="BC97" s="208"/>
      <c r="BD97" s="49"/>
      <c r="BE97" s="49"/>
      <c r="BF97" s="49"/>
      <c r="BG97" s="49"/>
      <c r="BH97" s="49"/>
      <c r="BI97" s="208"/>
      <c r="BJ97" s="49"/>
      <c r="BK97" s="49"/>
      <c r="BL97" s="49"/>
      <c r="BM97" s="49"/>
      <c r="BN97" s="49"/>
      <c r="BO97" s="208"/>
      <c r="BP97" s="24"/>
      <c r="BQ97" s="49"/>
      <c r="BR97" s="49"/>
      <c r="BS97" s="49"/>
      <c r="BT97" s="49"/>
      <c r="BU97" s="208"/>
      <c r="BV97" s="24"/>
      <c r="BW97" s="64"/>
      <c r="BX97" s="64"/>
      <c r="BY97" s="64"/>
      <c r="BZ97" s="64">
        <v>5.4569025770000003E-3</v>
      </c>
      <c r="CA97" s="208"/>
      <c r="CB97" s="24"/>
      <c r="CC97" s="64"/>
      <c r="CD97" s="64"/>
      <c r="CE97" s="64"/>
      <c r="CF97" s="64">
        <v>7.5016055174391579E-4</v>
      </c>
      <c r="CG97" s="208"/>
      <c r="CH97" s="24"/>
      <c r="CI97" s="64"/>
      <c r="CJ97" s="64"/>
      <c r="CK97" s="64"/>
      <c r="CL97" s="64"/>
      <c r="CM97" s="208"/>
      <c r="CN97" s="24"/>
      <c r="CO97" s="64"/>
      <c r="CP97" s="64"/>
      <c r="CQ97" s="64"/>
      <c r="CR97" s="64"/>
      <c r="CS97" s="208"/>
      <c r="CT97" s="24"/>
      <c r="CU97" s="64"/>
      <c r="CV97" s="64"/>
      <c r="CW97" s="64"/>
      <c r="CX97" s="64"/>
      <c r="CY97" s="208"/>
      <c r="CZ97" s="24"/>
      <c r="DA97" s="64"/>
      <c r="DB97" s="64"/>
      <c r="DC97" s="64"/>
      <c r="DD97" s="64"/>
      <c r="DE97" s="208"/>
      <c r="DF97" s="24">
        <f>SUM(DF121:DF126)</f>
        <v>0.1226670527959455</v>
      </c>
      <c r="DG97" s="49">
        <v>0</v>
      </c>
      <c r="DH97" s="49">
        <v>0</v>
      </c>
      <c r="DI97" s="49">
        <v>0</v>
      </c>
      <c r="DJ97" s="49">
        <v>0</v>
      </c>
      <c r="DK97" s="208"/>
      <c r="DL97" s="64">
        <v>0</v>
      </c>
      <c r="DM97" s="64">
        <v>0</v>
      </c>
      <c r="DN97" s="64">
        <v>0</v>
      </c>
      <c r="DO97" s="64">
        <v>0</v>
      </c>
      <c r="DP97" s="64">
        <v>0</v>
      </c>
      <c r="DQ97" s="208"/>
      <c r="DR97" s="64">
        <v>0</v>
      </c>
      <c r="DS97" s="64">
        <v>0</v>
      </c>
      <c r="DT97" s="64">
        <v>0</v>
      </c>
      <c r="DU97" s="64">
        <v>0</v>
      </c>
      <c r="DV97" s="64">
        <v>0</v>
      </c>
      <c r="DW97" s="208"/>
      <c r="DX97" s="64">
        <v>0</v>
      </c>
      <c r="DY97" s="64">
        <v>0</v>
      </c>
      <c r="DZ97" s="64">
        <v>0</v>
      </c>
      <c r="EA97" s="64">
        <v>0</v>
      </c>
      <c r="EB97" s="64">
        <v>0</v>
      </c>
      <c r="EC97" s="208"/>
      <c r="ED97" s="64">
        <v>0</v>
      </c>
      <c r="EE97" s="64">
        <v>0</v>
      </c>
      <c r="EF97" s="64">
        <v>0</v>
      </c>
      <c r="EG97" s="64">
        <v>0</v>
      </c>
      <c r="EH97" s="64">
        <v>0</v>
      </c>
      <c r="EI97" s="208"/>
      <c r="EJ97" s="64"/>
      <c r="EK97" s="64"/>
      <c r="EL97" s="64"/>
      <c r="EM97" s="64"/>
      <c r="EN97" s="64"/>
      <c r="EO97" s="208"/>
      <c r="EP97" s="64"/>
      <c r="EQ97" s="64"/>
      <c r="ER97" s="64"/>
      <c r="ES97" s="64"/>
      <c r="ET97" s="64"/>
      <c r="EU97" s="208"/>
      <c r="EV97" s="64"/>
      <c r="EW97" s="64"/>
      <c r="EX97" s="64"/>
      <c r="EY97" s="64"/>
      <c r="EZ97" s="64"/>
      <c r="FA97" s="208"/>
      <c r="FB97" s="64"/>
      <c r="FC97" s="64"/>
      <c r="FD97" s="64"/>
      <c r="FE97" s="64"/>
      <c r="FF97" s="64"/>
      <c r="FG97" s="208"/>
      <c r="FH97" s="64"/>
      <c r="FI97" s="64"/>
      <c r="FJ97" s="64"/>
      <c r="FK97" s="64"/>
      <c r="FL97" s="64"/>
      <c r="FM97" s="208"/>
      <c r="FN97" s="64"/>
      <c r="FO97" s="64"/>
      <c r="FP97" s="64"/>
      <c r="FQ97" s="64"/>
      <c r="FR97" s="64"/>
      <c r="FS97" s="208"/>
      <c r="FT97" s="64"/>
      <c r="FU97" s="64"/>
      <c r="FV97" s="64"/>
      <c r="FW97" s="64"/>
      <c r="FX97" s="64"/>
      <c r="FY97" s="208"/>
    </row>
    <row r="98" spans="1:181" ht="12.75" customHeight="1" x14ac:dyDescent="0.2">
      <c r="A98" s="45" t="s">
        <v>77</v>
      </c>
      <c r="B98" s="83">
        <f>SUM(B17:B97)</f>
        <v>1.0000000000000016</v>
      </c>
      <c r="C98" s="83">
        <f>SUM(C17:C97)</f>
        <v>0.99482546665639482</v>
      </c>
      <c r="D98" s="83">
        <f>SUM(D17:D97)</f>
        <v>0.99250643716984221</v>
      </c>
      <c r="E98" s="83">
        <f>SUM(E17:E97)</f>
        <v>0.99361492881307689</v>
      </c>
      <c r="F98" s="83">
        <f>SUM(F17:F97)</f>
        <v>0.99999999999999778</v>
      </c>
      <c r="G98" s="208"/>
      <c r="H98" s="83">
        <f>SUM(H17:H97)</f>
        <v>1.0000000000000016</v>
      </c>
      <c r="I98" s="83">
        <f>SUM(I17:I97)</f>
        <v>0.98670707233306809</v>
      </c>
      <c r="J98" s="83">
        <f>SUM(J17:J97)</f>
        <v>0.98077585039539339</v>
      </c>
      <c r="K98" s="83">
        <f>SUM(K17:K97)</f>
        <v>0.98376746133010395</v>
      </c>
      <c r="L98" s="83">
        <f>SUM(L17:L97)</f>
        <v>0.99999999999999856</v>
      </c>
      <c r="M98" s="208"/>
      <c r="N98" s="48">
        <f>SUM(N17:N97)</f>
        <v>1.0000000000000002</v>
      </c>
      <c r="O98" s="48">
        <f>SUM(O17:O97)</f>
        <v>1</v>
      </c>
      <c r="P98" s="48">
        <f>SUM(P17:P97)</f>
        <v>1</v>
      </c>
      <c r="Q98" s="48">
        <f>SUM(Q17:Q97)</f>
        <v>1</v>
      </c>
      <c r="R98" s="48">
        <f>SUM(R17:R97)</f>
        <v>1</v>
      </c>
      <c r="S98" s="208"/>
      <c r="T98" s="48">
        <f>SUM(T17:T97)</f>
        <v>1</v>
      </c>
      <c r="U98" s="48">
        <f>SUM(U17:U97)</f>
        <v>1</v>
      </c>
      <c r="V98" s="48">
        <f>SUM(V17:V97)</f>
        <v>1</v>
      </c>
      <c r="W98" s="48">
        <f>SUM(W17:W97)</f>
        <v>1</v>
      </c>
      <c r="X98" s="48">
        <f>SUM(X17:X97)</f>
        <v>0.99999999999999944</v>
      </c>
      <c r="Y98" s="208"/>
      <c r="Z98" s="48">
        <f>SUM(Z17:Z97)</f>
        <v>0.99999999999999989</v>
      </c>
      <c r="AA98" s="48">
        <f>SUM(AA17:AA97)</f>
        <v>0.99999999999999967</v>
      </c>
      <c r="AB98" s="48">
        <f>SUM(AB17:AB97)</f>
        <v>1</v>
      </c>
      <c r="AC98" s="48">
        <f>SUM(AC17:AC97)</f>
        <v>1</v>
      </c>
      <c r="AD98" s="48">
        <f>SUM(AD17:AD97)</f>
        <v>1.0000000000000002</v>
      </c>
      <c r="AE98" s="208"/>
      <c r="AF98" s="48">
        <f>SUM(AF17:AF97)</f>
        <v>1</v>
      </c>
      <c r="AG98" s="48">
        <f>SUM(AG17:AG97)</f>
        <v>1</v>
      </c>
      <c r="AH98" s="48">
        <f>SUM(AH17:AH97)</f>
        <v>1.0000000000000002</v>
      </c>
      <c r="AI98" s="48">
        <f>SUM(AI17:AI97)</f>
        <v>0.99999999999999989</v>
      </c>
      <c r="AJ98" s="48">
        <f>SUM(AJ17:AJ97)</f>
        <v>0.99999999999999944</v>
      </c>
      <c r="AK98" s="208"/>
      <c r="AL98" s="48">
        <f>SUM(AL17:AL97)</f>
        <v>1.9845189204227163</v>
      </c>
      <c r="AM98" s="48">
        <f>SUM(AM17:AM97)</f>
        <v>1</v>
      </c>
      <c r="AN98" s="48">
        <f>SUM(AN17:AN97)</f>
        <v>1</v>
      </c>
      <c r="AO98" s="48">
        <f>SUM(AO17:AO97)</f>
        <v>0.99999999999999989</v>
      </c>
      <c r="AP98" s="48">
        <f>SUM(AP17:AP97)</f>
        <v>1.0000000000000002</v>
      </c>
      <c r="AQ98" s="208"/>
      <c r="AR98" s="48">
        <f>SUM(AR17:AR97)</f>
        <v>1.9197511900418303</v>
      </c>
      <c r="AS98" s="48">
        <f>SUM(AS17:AS97)</f>
        <v>1</v>
      </c>
      <c r="AT98" s="48">
        <f>SUM(AT17:AT97)</f>
        <v>0.99999999999999989</v>
      </c>
      <c r="AU98" s="48">
        <f>SUM(AU17:AU97)</f>
        <v>0.99999999999999956</v>
      </c>
      <c r="AV98" s="48">
        <f>SUM(AV17:AV97)</f>
        <v>1.0000000000000002</v>
      </c>
      <c r="AW98" s="208"/>
      <c r="AX98" s="48">
        <f>SUM(AX17:AX97)</f>
        <v>1.9494607912208579</v>
      </c>
      <c r="AY98" s="48">
        <f>SUM(AY17:AY97)</f>
        <v>1</v>
      </c>
      <c r="AZ98" s="48">
        <f>SUM(AZ17:AZ97)</f>
        <v>1.0000000000000002</v>
      </c>
      <c r="BA98" s="48">
        <f>SUM(BA17:BA97)</f>
        <v>1.0000000000000007</v>
      </c>
      <c r="BB98" s="48">
        <f>SUM(BB17:BB97)</f>
        <v>1.0000000000000002</v>
      </c>
      <c r="BC98" s="208"/>
      <c r="BD98" s="48">
        <f>SUM(BD17:BD97)</f>
        <v>1.966296913534255</v>
      </c>
      <c r="BE98" s="48">
        <f>SUM(BE17:BE97)</f>
        <v>1.0000000000000002</v>
      </c>
      <c r="BF98" s="48">
        <f>SUM(BF17:BF97)</f>
        <v>0.99999999999999989</v>
      </c>
      <c r="BG98" s="48">
        <f>SUM(BG17:BG97)</f>
        <v>0.99999999999999989</v>
      </c>
      <c r="BH98" s="48">
        <f>SUM(BH17:BH97)</f>
        <v>0.99999999999999967</v>
      </c>
      <c r="BI98" s="208"/>
      <c r="BJ98" s="48">
        <f>SUM(BJ17:BJ97)</f>
        <v>1.9760325810025594</v>
      </c>
      <c r="BK98" s="48">
        <f>SUM(BK17:BK97)</f>
        <v>1.0000000000000002</v>
      </c>
      <c r="BL98" s="48">
        <f>SUM(BL17:BL97)</f>
        <v>1.0000000000000002</v>
      </c>
      <c r="BM98" s="48">
        <f>SUM(BM17:BM97)</f>
        <v>0.99999999999999967</v>
      </c>
      <c r="BN98" s="48">
        <f>SUM(BN17:BN97)</f>
        <v>3.9999999999999982</v>
      </c>
      <c r="BO98" s="208"/>
      <c r="BP98" s="48">
        <f>SUM(BP17:BP97)</f>
        <v>0.99999999999999989</v>
      </c>
      <c r="BQ98" s="48">
        <f>SUM(BQ17:BQ97)</f>
        <v>0.99544120925197954</v>
      </c>
      <c r="BR98" s="48">
        <f>SUM(BR17:BR97)</f>
        <v>0.9944414319230005</v>
      </c>
      <c r="BS98" s="48">
        <f>SUM(BS17:BS97)</f>
        <v>0.99603324388933412</v>
      </c>
      <c r="BT98" s="48">
        <f>SUM(BT17:BT97)</f>
        <v>1.0000000000000002</v>
      </c>
      <c r="BU98" s="208"/>
      <c r="BV98" s="48">
        <f>SUM(BV17:BV97)</f>
        <v>0.99993728000000004</v>
      </c>
      <c r="BW98" s="48">
        <f>SUM(BW17:BW97)</f>
        <v>0.99999999999992761</v>
      </c>
      <c r="BX98" s="48">
        <f>SUM(BX17:BX97)</f>
        <v>1.0000000000000002</v>
      </c>
      <c r="BY98" s="48">
        <f>SUM(BY17:BY97)</f>
        <v>0.99999999999778744</v>
      </c>
      <c r="BZ98" s="48">
        <f>SUM(BZ17:BZ97)</f>
        <v>1.0000006625769999</v>
      </c>
      <c r="CA98" s="208"/>
      <c r="CB98" s="48">
        <f>SUM(CB17:CB97)</f>
        <v>0.99999999999999978</v>
      </c>
      <c r="CC98" s="48">
        <f>SUM(CC17:CC97)</f>
        <v>0.99999850566207449</v>
      </c>
      <c r="CD98" s="48">
        <f>SUM(CD17:CD97)</f>
        <v>0.99999952302067163</v>
      </c>
      <c r="CE98" s="48">
        <f>SUM(CE17:CE97)</f>
        <v>1.0000006788149736</v>
      </c>
      <c r="CF98" s="48">
        <f>SUM(CF17:CF97)</f>
        <v>0.99999999557879349</v>
      </c>
      <c r="CG98" s="208"/>
      <c r="CH98" s="48">
        <f>SUM(CH17:CH97)</f>
        <v>0.99976308999999997</v>
      </c>
      <c r="CI98" s="48">
        <f>SUM(CI17:CI97)</f>
        <v>0.99999999999980149</v>
      </c>
      <c r="CJ98" s="48">
        <f>SUM(CJ17:CJ97)</f>
        <v>0.99999999999999989</v>
      </c>
      <c r="CK98" s="48">
        <f>SUM(CK17:CK97)</f>
        <v>0.99999999999774225</v>
      </c>
      <c r="CL98" s="48">
        <f>SUM(CL17:CL97)</f>
        <v>0.99410399999999988</v>
      </c>
      <c r="CM98" s="208"/>
      <c r="CN98" s="48">
        <f>SUM(CN17:CN97)</f>
        <v>0.99409939999999974</v>
      </c>
      <c r="CO98" s="48">
        <f>SUM(CO17:CO97)</f>
        <v>0.9944509234455392</v>
      </c>
      <c r="CP98" s="48">
        <f>SUM(CP17:CP97)</f>
        <v>0.99482211603107296</v>
      </c>
      <c r="CQ98" s="48">
        <f>SUM(CQ17:CQ97)</f>
        <v>0.99522162892644028</v>
      </c>
      <c r="CR98" s="48">
        <f>SUM(CR17:CR97)</f>
        <v>0.99570850000000011</v>
      </c>
      <c r="CS98" s="208"/>
      <c r="CT98" s="48">
        <f>SUM(CT17:CT97)</f>
        <v>0.99999958487909379</v>
      </c>
      <c r="CU98" s="48">
        <f>SUM(CU17:CU97)</f>
        <v>1</v>
      </c>
      <c r="CV98" s="48">
        <f>SUM(CV17:CV97)</f>
        <v>1.0000000000000002</v>
      </c>
      <c r="CW98" s="48">
        <f>SUM(CW17:CW97)</f>
        <v>0.99999999999948852</v>
      </c>
      <c r="CX98" s="48">
        <f>SUM(CX17:CX97)</f>
        <v>0.99918744828282435</v>
      </c>
      <c r="CY98" s="208"/>
      <c r="CZ98" s="48">
        <f>SUM(CZ17:CZ97)</f>
        <v>0.99999999999999989</v>
      </c>
      <c r="DA98" s="48">
        <f>SUM(DA17:DA97)</f>
        <v>0.99999999999999989</v>
      </c>
      <c r="DB98" s="48">
        <f>SUM(DB17:DB97)</f>
        <v>0.99999999999999989</v>
      </c>
      <c r="DC98" s="48">
        <f>SUM(DC17:DC97)</f>
        <v>0.99999999999999989</v>
      </c>
      <c r="DD98" s="48">
        <f>SUM(DD17:DD97)</f>
        <v>0.99999999999999989</v>
      </c>
      <c r="DE98" s="208"/>
      <c r="DF98" s="48">
        <f>SUM(DF17:DF97)</f>
        <v>1.9175907055567207</v>
      </c>
      <c r="DG98" s="48">
        <f>SUM(DG17:DG97)</f>
        <v>1.0000000000000002</v>
      </c>
      <c r="DH98" s="48">
        <f>SUM(DH17:DH97)</f>
        <v>1.0000000000000002</v>
      </c>
      <c r="DI98" s="48">
        <f>SUM(DI17:DI97)</f>
        <v>1.0000000000000002</v>
      </c>
      <c r="DJ98" s="48">
        <f>SUM(DJ17:DJ97)</f>
        <v>1</v>
      </c>
      <c r="DK98" s="208"/>
      <c r="DL98" s="48">
        <f>SUM(DL17:DL97)</f>
        <v>0.99999999999999967</v>
      </c>
      <c r="DM98" s="48">
        <f>SUM(DM17:DM97)</f>
        <v>0.99999999999999978</v>
      </c>
      <c r="DN98" s="48">
        <f>SUM(DN17:DN97)</f>
        <v>0.99999999999999978</v>
      </c>
      <c r="DO98" s="48">
        <f>SUM(DO17:DO97)</f>
        <v>1.0000000000000002</v>
      </c>
      <c r="DP98" s="48">
        <f>SUM(DP17:DP97)</f>
        <v>0.99999999999999978</v>
      </c>
      <c r="DQ98" s="208"/>
      <c r="DR98" s="48">
        <f>SUM(DR17:DR97)</f>
        <v>0.99999999999999989</v>
      </c>
      <c r="DS98" s="48">
        <f>SUM(DS17:DS97)</f>
        <v>0.99999999999999967</v>
      </c>
      <c r="DT98" s="48">
        <f>SUM(DT17:DT97)</f>
        <v>1</v>
      </c>
      <c r="DU98" s="48">
        <f>SUM(DU17:DU97)</f>
        <v>0.99999999999999989</v>
      </c>
      <c r="DV98" s="48">
        <f>SUM(DV17:DV97)</f>
        <v>0.99999999999999989</v>
      </c>
      <c r="DW98" s="208"/>
      <c r="DX98" s="48">
        <f>SUM(DX17:DX97)</f>
        <v>0.99999999999999978</v>
      </c>
      <c r="DY98" s="48">
        <f>SUM(DY17:DY97)</f>
        <v>1.0000000000000004</v>
      </c>
      <c r="DZ98" s="48">
        <f>SUM(DZ17:DZ97)</f>
        <v>0.99999999999999967</v>
      </c>
      <c r="EA98" s="48">
        <f>SUM(EA17:EA97)</f>
        <v>0.99999999999999989</v>
      </c>
      <c r="EB98" s="48">
        <f>SUM(EB17:EB97)</f>
        <v>1.0000000000000002</v>
      </c>
      <c r="EC98" s="208"/>
      <c r="ED98" s="48">
        <f>SUM(ED17:ED97)</f>
        <v>1</v>
      </c>
      <c r="EE98" s="48">
        <f>SUM(EE17:EE97)</f>
        <v>1.0000000000000002</v>
      </c>
      <c r="EF98" s="48">
        <f>SUM(EF17:EF97)</f>
        <v>1.0000000000000002</v>
      </c>
      <c r="EG98" s="48">
        <f>SUM(EG17:EG97)</f>
        <v>0.99999999999999989</v>
      </c>
      <c r="EH98" s="48">
        <f>SUM(EH17:EH97)</f>
        <v>1</v>
      </c>
      <c r="EI98" s="208"/>
      <c r="EJ98" s="48">
        <f>SUM(EJ17:EJ97)</f>
        <v>0</v>
      </c>
      <c r="EK98" s="48">
        <f>SUM(EK17:EK97)</f>
        <v>0</v>
      </c>
      <c r="EL98" s="48">
        <f>SUM(EL17:EL97)</f>
        <v>0</v>
      </c>
      <c r="EM98" s="48">
        <f>SUM(EM17:EM97)</f>
        <v>0</v>
      </c>
      <c r="EN98" s="48">
        <f>SUM(EN17:EN97)</f>
        <v>0</v>
      </c>
      <c r="EO98" s="208"/>
      <c r="EP98" s="48">
        <f>SUM(EP17:EP97)</f>
        <v>0</v>
      </c>
      <c r="EQ98" s="48">
        <f>SUM(EQ17:EQ97)</f>
        <v>0</v>
      </c>
      <c r="ER98" s="48">
        <f>SUM(ER17:ER97)</f>
        <v>0</v>
      </c>
      <c r="ES98" s="48">
        <f>SUM(ES17:ES97)</f>
        <v>0</v>
      </c>
      <c r="ET98" s="48">
        <f>SUM(ET17:ET97)</f>
        <v>0</v>
      </c>
      <c r="EU98" s="208"/>
      <c r="EV98" s="48">
        <f>SUM(EV17:EV97)</f>
        <v>0</v>
      </c>
      <c r="EW98" s="48">
        <f>SUM(EW17:EW97)</f>
        <v>0</v>
      </c>
      <c r="EX98" s="48">
        <f>SUM(EX17:EX97)</f>
        <v>0</v>
      </c>
      <c r="EY98" s="48">
        <f>SUM(EY17:EY97)</f>
        <v>0</v>
      </c>
      <c r="EZ98" s="48">
        <f>SUM(EZ17:EZ97)</f>
        <v>0</v>
      </c>
      <c r="FA98" s="208"/>
      <c r="FB98" s="48">
        <f>SUM(FB17:FB97)</f>
        <v>0</v>
      </c>
      <c r="FC98" s="48">
        <f>SUM(FC17:FC97)</f>
        <v>0</v>
      </c>
      <c r="FD98" s="48">
        <f>SUM(FD17:FD97)</f>
        <v>0</v>
      </c>
      <c r="FE98" s="48">
        <f>SUM(FE17:FE97)</f>
        <v>0</v>
      </c>
      <c r="FF98" s="48">
        <f>SUM(FF17:FF97)</f>
        <v>0</v>
      </c>
      <c r="FG98" s="208"/>
      <c r="FH98" s="48">
        <f>SUM(FH17:FH97)</f>
        <v>0</v>
      </c>
      <c r="FI98" s="48">
        <f>SUM(FI17:FI97)</f>
        <v>0</v>
      </c>
      <c r="FJ98" s="48">
        <f>SUM(FJ17:FJ97)</f>
        <v>0</v>
      </c>
      <c r="FK98" s="48">
        <f>SUM(FK17:FK97)</f>
        <v>0</v>
      </c>
      <c r="FL98" s="48">
        <f>SUM(FL17:FL97)</f>
        <v>0</v>
      </c>
      <c r="FM98" s="208"/>
      <c r="FN98" s="48">
        <f>SUM(FN17:FN97)</f>
        <v>0</v>
      </c>
      <c r="FO98" s="48">
        <f>SUM(FO17:FO97)</f>
        <v>0</v>
      </c>
      <c r="FP98" s="48">
        <f>SUM(FP17:FP97)</f>
        <v>0</v>
      </c>
      <c r="FQ98" s="48">
        <f>SUM(FQ17:FQ97)</f>
        <v>0</v>
      </c>
      <c r="FR98" s="48">
        <f>SUM(FR17:FR97)</f>
        <v>0</v>
      </c>
      <c r="FS98" s="208"/>
      <c r="FT98" s="48">
        <f>SUM(FT17:FT97)</f>
        <v>0</v>
      </c>
      <c r="FU98" s="48">
        <f>SUM(FU17:FU97)</f>
        <v>0</v>
      </c>
      <c r="FV98" s="48">
        <f>SUM(FV17:FV97)</f>
        <v>0</v>
      </c>
      <c r="FW98" s="48">
        <f>SUM(FW17:FW97)</f>
        <v>0</v>
      </c>
      <c r="FX98" s="48">
        <f>SUM(FX17:FX97)</f>
        <v>0</v>
      </c>
      <c r="FY98" s="208"/>
    </row>
    <row r="99" spans="1:181" ht="12.75" customHeight="1" x14ac:dyDescent="0.2">
      <c r="A99" s="155" t="s">
        <v>139</v>
      </c>
      <c r="B99" s="164"/>
      <c r="C99" s="142"/>
      <c r="D99" s="142"/>
      <c r="E99" s="142"/>
      <c r="F99" s="142"/>
      <c r="G99" s="208"/>
      <c r="H99" s="164"/>
      <c r="I99" s="142"/>
      <c r="J99" s="142"/>
      <c r="K99" s="142"/>
      <c r="L99" s="142"/>
      <c r="M99" s="208"/>
      <c r="N99" s="108"/>
      <c r="O99" s="108"/>
      <c r="P99" s="108"/>
      <c r="Q99" s="108"/>
      <c r="R99" s="108"/>
      <c r="S99" s="208"/>
      <c r="T99" s="108"/>
      <c r="U99" s="108"/>
      <c r="V99" s="108"/>
      <c r="W99" s="108"/>
      <c r="X99" s="108"/>
      <c r="Y99" s="208"/>
      <c r="Z99" s="108"/>
      <c r="AA99" s="108"/>
      <c r="AB99" s="108"/>
      <c r="AC99" s="108"/>
      <c r="AD99" s="108"/>
      <c r="AE99" s="208"/>
      <c r="AF99" s="108"/>
      <c r="AG99" s="108"/>
      <c r="AH99" s="108"/>
      <c r="AI99" s="108"/>
      <c r="AJ99" s="108"/>
      <c r="AK99" s="208"/>
      <c r="AL99" s="108"/>
      <c r="AM99" s="108"/>
      <c r="AN99" s="108"/>
      <c r="AO99" s="108"/>
      <c r="AP99" s="108"/>
      <c r="AQ99" s="208"/>
      <c r="AR99" s="108"/>
      <c r="AS99" s="108"/>
      <c r="AT99" s="108"/>
      <c r="AU99" s="108"/>
      <c r="AV99" s="108"/>
      <c r="AW99" s="208"/>
      <c r="AX99" s="108"/>
      <c r="AY99" s="108"/>
      <c r="AZ99" s="108"/>
      <c r="BA99" s="108"/>
      <c r="BB99" s="108"/>
      <c r="BC99" s="208"/>
      <c r="BD99" s="108"/>
      <c r="BE99" s="108"/>
      <c r="BF99" s="108"/>
      <c r="BG99" s="108"/>
      <c r="BH99" s="108"/>
      <c r="BI99" s="208"/>
      <c r="BJ99" s="108"/>
      <c r="BK99" s="108"/>
      <c r="BL99" s="108"/>
      <c r="BM99" s="108"/>
      <c r="BN99" s="108"/>
      <c r="BO99" s="208"/>
      <c r="BP99" s="108"/>
      <c r="BQ99" s="108"/>
      <c r="BR99" s="108"/>
      <c r="BS99" s="108"/>
      <c r="BT99" s="108"/>
      <c r="BU99" s="208"/>
      <c r="BV99" s="108"/>
      <c r="BW99" s="108"/>
      <c r="BX99" s="108"/>
      <c r="BY99" s="108"/>
      <c r="BZ99" s="108"/>
      <c r="CA99" s="208"/>
      <c r="CB99" s="108"/>
      <c r="CC99" s="108"/>
      <c r="CD99" s="108"/>
      <c r="CE99" s="108"/>
      <c r="CF99" s="108"/>
      <c r="CG99" s="208"/>
      <c r="CH99" s="108"/>
      <c r="CI99" s="108"/>
      <c r="CJ99" s="108"/>
      <c r="CK99" s="108"/>
      <c r="CL99" s="108"/>
      <c r="CM99" s="208"/>
      <c r="CN99" s="108"/>
      <c r="CO99" s="108"/>
      <c r="CP99" s="108"/>
      <c r="CQ99" s="108"/>
      <c r="CR99" s="108"/>
      <c r="CS99" s="208"/>
      <c r="CT99" s="108"/>
      <c r="CU99" s="108"/>
      <c r="CV99" s="108"/>
      <c r="CW99" s="108"/>
      <c r="CX99" s="108"/>
      <c r="CY99" s="208"/>
      <c r="CZ99" s="108"/>
      <c r="DA99" s="108"/>
      <c r="DB99" s="108"/>
      <c r="DC99" s="108"/>
      <c r="DD99" s="108"/>
      <c r="DE99" s="208"/>
      <c r="DF99" s="108"/>
      <c r="DG99" s="108"/>
      <c r="DH99" s="108"/>
      <c r="DI99" s="108"/>
      <c r="DJ99" s="108"/>
      <c r="DK99" s="208"/>
      <c r="DL99" s="108"/>
      <c r="DM99" s="108"/>
      <c r="DN99" s="108"/>
      <c r="DO99" s="108"/>
      <c r="DP99" s="108"/>
      <c r="DQ99" s="208"/>
      <c r="DR99" s="108"/>
      <c r="DS99" s="108"/>
      <c r="DT99" s="108"/>
      <c r="DU99" s="108"/>
      <c r="DV99" s="108"/>
      <c r="DW99" s="208"/>
      <c r="DX99" s="108"/>
      <c r="DY99" s="108"/>
      <c r="DZ99" s="108"/>
      <c r="EA99" s="108"/>
      <c r="EB99" s="108"/>
      <c r="EC99" s="208"/>
      <c r="ED99" s="108"/>
      <c r="EE99" s="108"/>
      <c r="EF99" s="108"/>
      <c r="EG99" s="108"/>
      <c r="EH99" s="108"/>
      <c r="EI99" s="208"/>
      <c r="EJ99" s="108"/>
      <c r="EK99" s="108"/>
      <c r="EL99" s="108"/>
      <c r="EM99" s="108"/>
      <c r="EN99" s="108"/>
      <c r="EO99" s="208"/>
      <c r="EP99" s="108"/>
      <c r="EQ99" s="108"/>
      <c r="ER99" s="108"/>
      <c r="ES99" s="108"/>
      <c r="ET99" s="108"/>
      <c r="EU99" s="208"/>
      <c r="EV99" s="108"/>
      <c r="EW99" s="108"/>
      <c r="EX99" s="108"/>
      <c r="EY99" s="108"/>
      <c r="EZ99" s="108"/>
      <c r="FA99" s="208"/>
      <c r="FB99" s="108"/>
      <c r="FC99" s="108"/>
      <c r="FD99" s="108"/>
      <c r="FE99" s="108"/>
      <c r="FF99" s="108"/>
      <c r="FG99" s="208"/>
      <c r="FH99" s="108"/>
      <c r="FI99" s="108"/>
      <c r="FJ99" s="108"/>
      <c r="FK99" s="108"/>
      <c r="FL99" s="108"/>
      <c r="FM99" s="208"/>
      <c r="FN99" s="108"/>
      <c r="FO99" s="108"/>
      <c r="FP99" s="108"/>
      <c r="FQ99" s="108"/>
      <c r="FR99" s="108"/>
      <c r="FS99" s="208"/>
      <c r="FT99" s="108"/>
      <c r="FU99" s="108"/>
      <c r="FV99" s="108"/>
      <c r="FW99" s="108"/>
      <c r="FX99" s="108"/>
      <c r="FY99" s="208"/>
    </row>
    <row r="100" spans="1:181" ht="12.75" customHeight="1" x14ac:dyDescent="0.2">
      <c r="A100" s="87" t="s">
        <v>118</v>
      </c>
      <c r="B100" s="15">
        <f>'Interpolation FR-metal CR'!G18+'Interpolation FR-metal CR'!H18*($E$2^1)+'Interpolation FR-metal CR'!I18*($E$2^2)+'Interpolation FR-metal CR'!J18*($E$2^3)+'Interpolation FR-metal CR'!K18*($E$2^4)</f>
        <v>6.8927041548898964E-5</v>
      </c>
      <c r="C100" s="243">
        <f>10^(0.25*(LOG(F100)-LOG(B100))+LOG(B100))</f>
        <v>7.2186302129223444E-5</v>
      </c>
      <c r="D100" s="243">
        <f>10^(LOG(B100)+0.5*(LOG(F100)-LOG(B100)))</f>
        <v>7.5599678993835352E-5</v>
      </c>
      <c r="E100" s="243">
        <f>10^(LOG(B100)+0.75*(LOG(F100)-LOG(B100)))</f>
        <v>7.9174459632795201E-5</v>
      </c>
      <c r="F100" s="15">
        <f>'Interpolation FR-metal CR'!Q18+'Interpolation FR-metal CR'!R18*($E$2^1)+'Interpolation FR-metal CR'!S18*($E$2^2)+'Interpolation FR-metal CR'!T18*($E$2^3)+'Interpolation FR-metal CR'!U18*($E$2^4)</f>
        <v>8.291827612993296E-5</v>
      </c>
      <c r="G100" s="208"/>
      <c r="H100" s="309">
        <f>'Interpolation FR-oxide CR'!G18+'Interpolation FR-oxide CR'!H18*$K$2+'Interpolation FR-oxide CR'!I18*$K$2^2+'Interpolation FR-oxide CR'!J18*$K$2^3+'Interpolation FR-oxide CR'!K18*$K$2^4</f>
        <v>1.1714647823125586E-4</v>
      </c>
      <c r="I100" s="243">
        <f>10^(0.25*(LOG(L100)-LOG(H100))+LOG(H100))</f>
        <v>1.2596110975268647E-4</v>
      </c>
      <c r="J100" s="243">
        <f>10^(LOG(H100)+0.5*(LOG(L100)-LOG(H100)))</f>
        <v>1.3543899406696022E-4</v>
      </c>
      <c r="K100" s="243">
        <f>10^(LOG(H100)+0.75*(LOG(L100)-LOG(H100)))</f>
        <v>1.4563003731775913E-4</v>
      </c>
      <c r="L100" s="15">
        <f>'Interpolation FR-oxide CR'!Q18+'Interpolation FR-oxide CR'!R18*$K$2+'Interpolation FR-oxide CR'!S18*$K$2^2+'Interpolation FR-oxide CR'!T18*$K$2^3+'Interpolation FR-oxide CR'!U18*$K$2^4</f>
        <v>1.5658790081301668E-4</v>
      </c>
      <c r="M100" s="208"/>
      <c r="N100" s="24">
        <v>1.8288074594336752E-4</v>
      </c>
      <c r="O100" s="24">
        <v>2.3312252290053187E-4</v>
      </c>
      <c r="P100" s="24">
        <v>2.7312088976628356E-4</v>
      </c>
      <c r="Q100" s="24">
        <v>3.01682117873472E-4</v>
      </c>
      <c r="R100" s="24">
        <v>3.1952317823006547E-4</v>
      </c>
      <c r="S100" s="208"/>
      <c r="T100" s="24">
        <v>1.0120253138078604E-4</v>
      </c>
      <c r="U100" s="24">
        <v>1.1411993476439028E-4</v>
      </c>
      <c r="V100" s="24">
        <v>1.2783339382051043E-4</v>
      </c>
      <c r="W100" s="24">
        <v>1.4205617697437756E-4</v>
      </c>
      <c r="X100" s="24">
        <v>1.56304590764144E-4</v>
      </c>
      <c r="Y100" s="208"/>
      <c r="Z100" s="24">
        <v>6.5390407592472803E-5</v>
      </c>
      <c r="AA100" s="24">
        <v>6.9517185235692228E-5</v>
      </c>
      <c r="AB100" s="24">
        <v>7.3769855505208116E-5</v>
      </c>
      <c r="AC100" s="24">
        <v>7.8114867521432747E-5</v>
      </c>
      <c r="AD100" s="24">
        <v>8.2496220216137878E-5</v>
      </c>
      <c r="AE100" s="208"/>
      <c r="AF100" s="24">
        <v>4.5784866452267655E-5</v>
      </c>
      <c r="AG100" s="24">
        <v>4.4489274353203357E-5</v>
      </c>
      <c r="AH100" s="24">
        <v>4.3199115449688347E-5</v>
      </c>
      <c r="AI100" s="24">
        <v>4.1916429417146539E-5</v>
      </c>
      <c r="AJ100" s="24">
        <v>4.0641134225577125E-5</v>
      </c>
      <c r="AK100" s="208"/>
      <c r="AL100" s="24">
        <v>2.8329223042696701E-5</v>
      </c>
      <c r="AM100" s="24">
        <v>2.2708693187176313E-5</v>
      </c>
      <c r="AN100" s="24">
        <v>1.8161947794628694E-5</v>
      </c>
      <c r="AO100" s="24">
        <v>1.4500642934330849E-5</v>
      </c>
      <c r="AP100" s="24">
        <v>1.1562322382121131E-5</v>
      </c>
      <c r="AQ100" s="208"/>
      <c r="AR100" s="24">
        <v>2.3423249514245592E-4</v>
      </c>
      <c r="AS100" s="24">
        <v>3.090489569215113E-4</v>
      </c>
      <c r="AT100" s="24">
        <v>3.5601219181870833E-4</v>
      </c>
      <c r="AU100" s="24">
        <v>3.8414411572699163E-4</v>
      </c>
      <c r="AV100" s="24">
        <v>3.9977130952407233E-4</v>
      </c>
      <c r="AW100" s="208"/>
      <c r="AX100" s="24">
        <v>1.6034597081186406E-4</v>
      </c>
      <c r="AY100" s="24">
        <v>1.8042085859485671E-4</v>
      </c>
      <c r="AZ100" s="24">
        <v>2.0157794187719268E-4</v>
      </c>
      <c r="BA100" s="24">
        <v>2.2332986857324767E-4</v>
      </c>
      <c r="BB100" s="24">
        <v>2.4486863169203058E-4</v>
      </c>
      <c r="BC100" s="208"/>
      <c r="BD100" s="24">
        <v>1.0845671281277214E-4</v>
      </c>
      <c r="BE100" s="24">
        <v>1.1657327772462503E-4</v>
      </c>
      <c r="BF100" s="24">
        <v>1.2500992243747914E-4</v>
      </c>
      <c r="BG100" s="24">
        <v>1.3369166936437753E-4</v>
      </c>
      <c r="BH100" s="24">
        <v>1.4248325974332884E-4</v>
      </c>
      <c r="BI100" s="208"/>
      <c r="BJ100" s="24">
        <v>7.8429018232690427E-5</v>
      </c>
      <c r="BK100" s="24">
        <v>7.8560302553578443E-5</v>
      </c>
      <c r="BL100" s="24">
        <v>7.8620120546815263E-5</v>
      </c>
      <c r="BM100" s="24">
        <v>7.8604735018070708E-5</v>
      </c>
      <c r="BN100" s="24">
        <v>7.8503015919103103E-5</v>
      </c>
      <c r="BO100" s="208"/>
      <c r="BP100" s="24">
        <v>5.6275680618042963E-5</v>
      </c>
      <c r="BQ100" s="24">
        <v>4.9388220558577568E-5</v>
      </c>
      <c r="BR100" s="24">
        <v>4.3343701975463002E-5</v>
      </c>
      <c r="BS100" s="24">
        <v>3.8038959072048291E-5</v>
      </c>
      <c r="BT100" s="24">
        <v>3.3383452290402581E-5</v>
      </c>
      <c r="BU100" s="208"/>
      <c r="BV100" s="24">
        <v>8.1000000000000004E-5</v>
      </c>
      <c r="BW100" s="24">
        <v>9.514569634832595E-5</v>
      </c>
      <c r="BX100" s="24">
        <v>1.1038853943080914E-4</v>
      </c>
      <c r="BY100" s="24">
        <v>1.2635212562681154E-4</v>
      </c>
      <c r="BZ100" s="24">
        <v>1.4209999999999998E-4</v>
      </c>
      <c r="CA100" s="208"/>
      <c r="CB100" s="24">
        <v>2.5256108642161287E-5</v>
      </c>
      <c r="CC100" s="24">
        <v>1.8925344198478583E-5</v>
      </c>
      <c r="CD100" s="24">
        <v>1.4130003953048328E-5</v>
      </c>
      <c r="CE100" s="24">
        <v>1.052352891545933E-5</v>
      </c>
      <c r="CF100" s="24">
        <v>7.8240709153049986E-6</v>
      </c>
      <c r="CG100" s="208"/>
      <c r="CH100" s="24">
        <v>6.2699999999999995E-4</v>
      </c>
      <c r="CI100" s="24">
        <v>5.9203689705801521E-4</v>
      </c>
      <c r="CJ100" s="24">
        <v>5.5341648708659441E-4</v>
      </c>
      <c r="CK100" s="24">
        <v>5.1093447857742194E-4</v>
      </c>
      <c r="CL100" s="24">
        <v>4.6420000000000001E-4</v>
      </c>
      <c r="CM100" s="208"/>
      <c r="CN100" s="24">
        <v>2.9839999999999999E-4</v>
      </c>
      <c r="CO100" s="24">
        <v>2.8213336197951608E-4</v>
      </c>
      <c r="CP100" s="24">
        <v>2.6524580744210992E-4</v>
      </c>
      <c r="CQ100" s="24">
        <v>2.4771956748322131E-4</v>
      </c>
      <c r="CR100" s="24">
        <v>2.2939999999999999E-4</v>
      </c>
      <c r="CS100" s="208"/>
      <c r="CT100" s="24">
        <v>1.6022894593663883E-4</v>
      </c>
      <c r="CU100" s="24">
        <v>7.9786288279172911E-5</v>
      </c>
      <c r="CV100" s="24">
        <v>3.7595504470251259E-5</v>
      </c>
      <c r="CW100" s="24">
        <v>1.7260293552012712E-5</v>
      </c>
      <c r="CX100" s="24">
        <v>7.8240709153049986E-6</v>
      </c>
      <c r="CY100" s="208"/>
      <c r="CZ100" s="24"/>
      <c r="DA100" s="24"/>
      <c r="DB100" s="24"/>
      <c r="DC100" s="24"/>
      <c r="DD100" s="24"/>
      <c r="DE100" s="208"/>
      <c r="DF100" s="24">
        <v>2.7445106125363952E-5</v>
      </c>
      <c r="DG100" s="24">
        <v>2.0348437031971988E-5</v>
      </c>
      <c r="DH100" s="24">
        <v>1.5043169522714834E-5</v>
      </c>
      <c r="DI100" s="24">
        <v>1.1098635172244356E-5</v>
      </c>
      <c r="DJ100" s="24">
        <v>8.1768008834189223E-6</v>
      </c>
      <c r="DK100" s="208"/>
      <c r="DL100" s="24">
        <v>1.804733544581146E-5</v>
      </c>
      <c r="DM100" s="24">
        <v>1.1420237526777575E-5</v>
      </c>
      <c r="DN100" s="24">
        <v>7.2045393107838958E-6</v>
      </c>
      <c r="DO100" s="24">
        <v>4.5366572235799699E-6</v>
      </c>
      <c r="DP100" s="24">
        <v>2.8534404753874613E-6</v>
      </c>
      <c r="DQ100" s="208"/>
      <c r="DR100" s="24">
        <v>1.299156870243404E-5</v>
      </c>
      <c r="DS100" s="24">
        <v>7.933403609028955E-6</v>
      </c>
      <c r="DT100" s="24">
        <v>4.8327176049376894E-6</v>
      </c>
      <c r="DU100" s="24">
        <v>2.9396833130976789E-6</v>
      </c>
      <c r="DV100" s="24">
        <v>1.7866177076420746E-6</v>
      </c>
      <c r="DW100" s="208"/>
      <c r="DX100" s="24">
        <v>1.1044199034881014E-5</v>
      </c>
      <c r="DY100" s="24">
        <v>6.4376905694859921E-6</v>
      </c>
      <c r="DZ100" s="24">
        <v>3.7433580893054675E-6</v>
      </c>
      <c r="EA100" s="24">
        <v>2.1736923578793716E-6</v>
      </c>
      <c r="EB100" s="24">
        <v>1.2612029739129541E-6</v>
      </c>
      <c r="EC100" s="208"/>
      <c r="ED100" s="24">
        <v>1.03445584194531E-5</v>
      </c>
      <c r="EE100" s="24">
        <v>5.9235583914853895E-6</v>
      </c>
      <c r="EF100" s="24">
        <v>3.3837273493713476E-6</v>
      </c>
      <c r="EG100" s="24">
        <v>1.9303237918718832E-6</v>
      </c>
      <c r="EH100" s="24">
        <v>1.1003483950179442E-6</v>
      </c>
      <c r="EI100" s="208"/>
      <c r="EJ100" s="24"/>
      <c r="EK100" s="24"/>
      <c r="EL100" s="24"/>
      <c r="EM100" s="24"/>
      <c r="EN100" s="24"/>
      <c r="EO100" s="208"/>
      <c r="EP100" s="24"/>
      <c r="EQ100" s="24"/>
      <c r="ER100" s="24"/>
      <c r="ES100" s="24"/>
      <c r="ET100" s="24"/>
      <c r="EU100" s="208"/>
      <c r="EV100" s="24"/>
      <c r="EW100" s="24"/>
      <c r="EX100" s="24"/>
      <c r="EY100" s="24"/>
      <c r="EZ100" s="24"/>
      <c r="FA100" s="208"/>
      <c r="FB100" s="24"/>
      <c r="FC100" s="24"/>
      <c r="FD100" s="24"/>
      <c r="FE100" s="24"/>
      <c r="FF100" s="24"/>
      <c r="FG100" s="208"/>
      <c r="FH100" s="24"/>
      <c r="FI100" s="24"/>
      <c r="FJ100" s="24"/>
      <c r="FK100" s="24"/>
      <c r="FL100" s="24"/>
      <c r="FM100" s="208"/>
      <c r="FN100" s="24"/>
      <c r="FO100" s="24"/>
      <c r="FP100" s="24"/>
      <c r="FQ100" s="24"/>
      <c r="FR100" s="24"/>
      <c r="FS100" s="208"/>
      <c r="FT100" s="24"/>
      <c r="FU100" s="24"/>
      <c r="FV100" s="24"/>
      <c r="FW100" s="24"/>
      <c r="FX100" s="24"/>
      <c r="FY100" s="208"/>
    </row>
    <row r="101" spans="1:181" ht="12.75" customHeight="1" x14ac:dyDescent="0.2">
      <c r="A101" s="88" t="s">
        <v>79</v>
      </c>
      <c r="B101" s="15">
        <f>'Interpolation FR-metal CR'!G19+'Interpolation FR-metal CR'!H19*($E$2^1)+'Interpolation FR-metal CR'!I19*($E$2^2)+'Interpolation FR-metal CR'!J19*($E$2^3)+'Interpolation FR-metal CR'!K19*($E$2^4)</f>
        <v>2.5474025109454679E-19</v>
      </c>
      <c r="C101" s="243">
        <f t="shared" ref="C101:C142" si="15">10^(0.25*(LOG(F101)-LOG(B101))+LOG(B101))</f>
        <v>5.3655014364300589E-19</v>
      </c>
      <c r="D101" s="243">
        <f t="shared" ref="D101:D142" si="16">10^(LOG(B101)+0.5*(LOG(F101)-LOG(B101)))</f>
        <v>1.1301160904347451E-18</v>
      </c>
      <c r="E101" s="243">
        <f t="shared" ref="E101:E142" si="17">10^(LOG(B101)+0.75*(LOG(F101)-LOG(B101)))</f>
        <v>2.3803224973307714E-18</v>
      </c>
      <c r="F101" s="15">
        <f>'Interpolation FR-metal CR'!Q19+'Interpolation FR-metal CR'!R19*($E$2^1)+'Interpolation FR-metal CR'!S19*($E$2^2)+'Interpolation FR-metal CR'!T19*($E$2^3)+'Interpolation FR-metal CR'!U19*($E$2^4)</f>
        <v>5.0135868688670226E-18</v>
      </c>
      <c r="G101" s="208"/>
      <c r="H101" s="309">
        <f>'Interpolation FR-oxide CR'!G19+'Interpolation FR-oxide CR'!H19*$K$2+'Interpolation FR-oxide CR'!I19*$K$2^2+'Interpolation FR-oxide CR'!J19*$K$2^3+'Interpolation FR-oxide CR'!K19*$K$2^4</f>
        <v>4.0456932994529545E-19</v>
      </c>
      <c r="I101" s="243">
        <f t="shared" ref="I101:I164" si="18">10^(0.25*(LOG(L101)-LOG(H101))+LOG(H101))</f>
        <v>8.2519619486902886E-19</v>
      </c>
      <c r="J101" s="243">
        <f t="shared" ref="J101:J164" si="19">10^(LOG(H101)+0.5*(LOG(L101)-LOG(H101)))</f>
        <v>1.6831447903339643E-18</v>
      </c>
      <c r="K101" s="243">
        <f t="shared" ref="K101:K164" si="20">10^(LOG(H101)+0.75*(LOG(L101)-LOG(H101)))</f>
        <v>3.4330943390716942E-18</v>
      </c>
      <c r="L101" s="15">
        <f>'Interpolation FR-oxide CR'!Q19+'Interpolation FR-oxide CR'!R19*$K$2+'Interpolation FR-oxide CR'!S19*$K$2^2+'Interpolation FR-oxide CR'!T19*$K$2^3+'Interpolation FR-oxide CR'!U19*$K$2^4</f>
        <v>7.0024497052494159E-18</v>
      </c>
      <c r="M101" s="208"/>
      <c r="N101" s="24">
        <v>4.9169729317092788E-19</v>
      </c>
      <c r="O101" s="24">
        <v>1.2582641565378338E-18</v>
      </c>
      <c r="P101" s="24">
        <v>2.9593768161779458E-18</v>
      </c>
      <c r="Q101" s="24">
        <v>6.5622485359877542E-18</v>
      </c>
      <c r="R101" s="24">
        <v>1.3952859838120806E-17</v>
      </c>
      <c r="S101" s="208"/>
      <c r="T101" s="24">
        <v>3.6382948413317414E-19</v>
      </c>
      <c r="U101" s="24">
        <v>7.7058474412516487E-19</v>
      </c>
      <c r="V101" s="24">
        <v>1.6212709012186885E-18</v>
      </c>
      <c r="W101" s="24">
        <v>3.3839486847173835E-18</v>
      </c>
      <c r="X101" s="24">
        <v>6.9933901351326546E-18</v>
      </c>
      <c r="Y101" s="208"/>
      <c r="Z101" s="24">
        <v>2.428956794412572E-19</v>
      </c>
      <c r="AA101" s="24">
        <v>5.1903589400985204E-19</v>
      </c>
      <c r="AB101" s="24">
        <v>1.1070917498442761E-18</v>
      </c>
      <c r="AC101" s="24">
        <v>2.3563394280600658E-18</v>
      </c>
      <c r="AD101" s="24">
        <v>5.0019306772095682E-18</v>
      </c>
      <c r="AE101" s="208"/>
      <c r="AF101" s="24">
        <v>2.0314977421506066E-19</v>
      </c>
      <c r="AG101" s="24">
        <v>4.0580881143134642E-19</v>
      </c>
      <c r="AH101" s="24">
        <v>8.100517472393799E-19</v>
      </c>
      <c r="AI101" s="24">
        <v>1.6158236041380175E-18</v>
      </c>
      <c r="AJ101" s="24">
        <v>3.2206775453293527E-18</v>
      </c>
      <c r="AK101" s="208"/>
      <c r="AL101" s="24">
        <v>1.3697205070933517E-19</v>
      </c>
      <c r="AM101" s="24">
        <v>2.1897276246621256E-19</v>
      </c>
      <c r="AN101" s="24">
        <v>3.4926980197264265E-19</v>
      </c>
      <c r="AO101" s="24">
        <v>5.561430750859242E-19</v>
      </c>
      <c r="AP101" s="24">
        <v>8.8439241659150308E-19</v>
      </c>
      <c r="AQ101" s="208"/>
      <c r="AR101" s="24">
        <v>1.7090213225448379E-18</v>
      </c>
      <c r="AS101" s="24">
        <v>3.675478159212622E-18</v>
      </c>
      <c r="AT101" s="24">
        <v>6.9014073631511129E-18</v>
      </c>
      <c r="AU101" s="24">
        <v>1.2138169698166675E-17</v>
      </c>
      <c r="AV101" s="24">
        <v>2.0590024828413251E-17</v>
      </c>
      <c r="AW101" s="208"/>
      <c r="AX101" s="24">
        <v>1.7242539490213713E-18</v>
      </c>
      <c r="AY101" s="24">
        <v>3.5987190800264313E-18</v>
      </c>
      <c r="AZ101" s="24">
        <v>7.457997463029182E-18</v>
      </c>
      <c r="BA101" s="24">
        <v>1.5326537715683556E-17</v>
      </c>
      <c r="BB101" s="24">
        <v>3.1170834241241695E-17</v>
      </c>
      <c r="BC101" s="208"/>
      <c r="BD101" s="24">
        <v>1.9393305189524375E-18</v>
      </c>
      <c r="BE101" s="24">
        <v>3.8617986767498515E-18</v>
      </c>
      <c r="BF101" s="24">
        <v>7.6723840585602983E-18</v>
      </c>
      <c r="BG101" s="24">
        <v>1.5201464226194937E-17</v>
      </c>
      <c r="BH101" s="24">
        <v>3.0015124215631671E-17</v>
      </c>
      <c r="BI101" s="208"/>
      <c r="BJ101" s="24">
        <v>2.0280179606979998E-18</v>
      </c>
      <c r="BK101" s="24">
        <v>3.7421404690655659E-18</v>
      </c>
      <c r="BL101" s="24">
        <v>6.898784256392221E-18</v>
      </c>
      <c r="BM101" s="24">
        <v>1.2706018582835316E-17</v>
      </c>
      <c r="BN101" s="24">
        <v>2.3375937630363475E-17</v>
      </c>
      <c r="BO101" s="208"/>
      <c r="BP101" s="24">
        <v>1.9263870388234942E-18</v>
      </c>
      <c r="BQ101" s="24">
        <v>2.9374138232634067E-18</v>
      </c>
      <c r="BR101" s="24">
        <v>4.4790583576870904E-18</v>
      </c>
      <c r="BS101" s="24">
        <v>6.8298050508500806E-18</v>
      </c>
      <c r="BT101" s="24">
        <v>1.0414295438452115E-17</v>
      </c>
      <c r="BU101" s="208"/>
      <c r="BV101" s="24">
        <v>9.1289999999999992E-20</v>
      </c>
      <c r="BW101" s="24">
        <v>1.8824635430602455E-19</v>
      </c>
      <c r="BX101" s="24">
        <v>3.8340753996859193E-19</v>
      </c>
      <c r="BY101" s="24">
        <v>7.7040386269875543E-19</v>
      </c>
      <c r="BZ101" s="24">
        <v>1.521E-18</v>
      </c>
      <c r="CA101" s="208"/>
      <c r="CB101" s="24">
        <v>5.0950367710105364E-19</v>
      </c>
      <c r="CC101" s="24">
        <v>6.3529973540773517E-19</v>
      </c>
      <c r="CD101" s="24">
        <v>7.8928013607172086E-19</v>
      </c>
      <c r="CE101" s="24">
        <v>9.7814736732607725E-19</v>
      </c>
      <c r="CF101" s="24">
        <v>1.2101234359024837E-18</v>
      </c>
      <c r="CG101" s="208"/>
      <c r="CH101" s="24">
        <v>9.1709999999999992E-20</v>
      </c>
      <c r="CI101" s="24">
        <v>2.2857627711004372E-19</v>
      </c>
      <c r="CJ101" s="24">
        <v>5.6398519424944427E-19</v>
      </c>
      <c r="CK101" s="24">
        <v>1.3744028555482679E-18</v>
      </c>
      <c r="CL101" s="24">
        <v>3.296E-18</v>
      </c>
      <c r="CM101" s="208"/>
      <c r="CN101" s="24">
        <v>1.5999999999999999E-19</v>
      </c>
      <c r="CO101" s="24">
        <v>3.125761701271499E-19</v>
      </c>
      <c r="CP101" s="24">
        <v>6.0719782510244242E-19</v>
      </c>
      <c r="CQ101" s="24">
        <v>1.1717157024463415E-18</v>
      </c>
      <c r="CR101" s="24">
        <v>2.2420000000000001E-18</v>
      </c>
      <c r="CS101" s="208"/>
      <c r="CT101" s="24">
        <v>9.4497293978825977E-19</v>
      </c>
      <c r="CU101" s="24">
        <v>1.0648447220879827E-18</v>
      </c>
      <c r="CV101" s="24">
        <v>1.1354645030555499E-18</v>
      </c>
      <c r="CW101" s="24">
        <v>1.1796833423675921E-18</v>
      </c>
      <c r="CX101" s="24">
        <v>1.2101234359024837E-18</v>
      </c>
      <c r="CY101" s="208"/>
      <c r="CZ101" s="24"/>
      <c r="DA101" s="24"/>
      <c r="DB101" s="24"/>
      <c r="DC101" s="24"/>
      <c r="DD101" s="24"/>
      <c r="DE101" s="208"/>
      <c r="DF101" s="24">
        <v>3.9682400998110123E-19</v>
      </c>
      <c r="DG101" s="24">
        <v>4.508001427485498E-19</v>
      </c>
      <c r="DH101" s="24">
        <v>5.1063702275148512E-19</v>
      </c>
      <c r="DI101" s="24">
        <v>5.772480663009263E-19</v>
      </c>
      <c r="DJ101" s="24">
        <v>6.5162283432715879E-19</v>
      </c>
      <c r="DK101" s="208"/>
      <c r="DL101" s="24">
        <v>2.4721052113841017E-19</v>
      </c>
      <c r="DM101" s="24">
        <v>2.1924066989403729E-19</v>
      </c>
      <c r="DN101" s="24">
        <v>1.9384041150678452E-19</v>
      </c>
      <c r="DO101" s="24">
        <v>1.7106698388904426E-19</v>
      </c>
      <c r="DP101" s="24">
        <v>1.5079646931328476E-19</v>
      </c>
      <c r="DQ101" s="208"/>
      <c r="DR101" s="24">
        <v>1.8027142899517921E-19</v>
      </c>
      <c r="DS101" s="24">
        <v>1.4424408476429836E-19</v>
      </c>
      <c r="DT101" s="24">
        <v>1.1513385260799066E-19</v>
      </c>
      <c r="DU101" s="24">
        <v>9.1766743872063509E-20</v>
      </c>
      <c r="DV101" s="24">
        <v>7.307848997746101E-20</v>
      </c>
      <c r="DW101" s="208"/>
      <c r="DX101" s="24">
        <v>1.6012735795348122E-19</v>
      </c>
      <c r="DY101" s="24">
        <v>1.552356492099804E-19</v>
      </c>
      <c r="DZ101" s="24">
        <v>1.5012491979088526E-19</v>
      </c>
      <c r="EA101" s="24">
        <v>1.4498382189738571E-19</v>
      </c>
      <c r="EB101" s="24">
        <v>1.3990605227726417E-19</v>
      </c>
      <c r="EC101" s="208"/>
      <c r="ED101" s="24">
        <v>1.6187672456548284E-19</v>
      </c>
      <c r="EE101" s="24">
        <v>1.9969970434816515E-19</v>
      </c>
      <c r="EF101" s="24">
        <v>2.4576068340372564E-19</v>
      </c>
      <c r="EG101" s="24">
        <v>3.0204350708033367E-19</v>
      </c>
      <c r="EH101" s="24">
        <v>3.709299076899735E-19</v>
      </c>
      <c r="EI101" s="208"/>
      <c r="EJ101" s="24"/>
      <c r="EK101" s="24"/>
      <c r="EL101" s="24"/>
      <c r="EM101" s="24"/>
      <c r="EN101" s="24"/>
      <c r="EO101" s="208"/>
      <c r="EP101" s="24"/>
      <c r="EQ101" s="24"/>
      <c r="ER101" s="24"/>
      <c r="ES101" s="24"/>
      <c r="ET101" s="24"/>
      <c r="EU101" s="208"/>
      <c r="EV101" s="24"/>
      <c r="EW101" s="24"/>
      <c r="EX101" s="24"/>
      <c r="EY101" s="24"/>
      <c r="EZ101" s="24"/>
      <c r="FA101" s="208"/>
      <c r="FB101" s="24"/>
      <c r="FC101" s="24"/>
      <c r="FD101" s="24"/>
      <c r="FE101" s="24"/>
      <c r="FF101" s="24"/>
      <c r="FG101" s="208"/>
      <c r="FH101" s="24"/>
      <c r="FI101" s="24"/>
      <c r="FJ101" s="24"/>
      <c r="FK101" s="24"/>
      <c r="FL101" s="24"/>
      <c r="FM101" s="208"/>
      <c r="FN101" s="24"/>
      <c r="FO101" s="24"/>
      <c r="FP101" s="24"/>
      <c r="FQ101" s="24"/>
      <c r="FR101" s="24"/>
      <c r="FS101" s="208"/>
      <c r="FT101" s="24"/>
      <c r="FU101" s="24"/>
      <c r="FV101" s="24"/>
      <c r="FW101" s="24"/>
      <c r="FX101" s="24"/>
      <c r="FY101" s="208"/>
    </row>
    <row r="102" spans="1:181" ht="12.75" customHeight="1" x14ac:dyDescent="0.2">
      <c r="A102" s="88" t="s">
        <v>80</v>
      </c>
      <c r="B102" s="15">
        <f>'Interpolation FR-metal CR'!G20+'Interpolation FR-metal CR'!H20*($E$2^1)+'Interpolation FR-metal CR'!I20*($E$2^2)+'Interpolation FR-metal CR'!J20*($E$2^3)+'Interpolation FR-metal CR'!K20*($E$2^4)</f>
        <v>5.8099904826996655E-17</v>
      </c>
      <c r="C102" s="243">
        <f t="shared" si="15"/>
        <v>1.1998589258749589E-16</v>
      </c>
      <c r="D102" s="243">
        <f t="shared" si="16"/>
        <v>2.4779067130809695E-16</v>
      </c>
      <c r="E102" s="243">
        <f t="shared" si="17"/>
        <v>5.11728632951938E-16</v>
      </c>
      <c r="F102" s="15">
        <f>'Interpolation FR-metal CR'!Q20+'Interpolation FR-metal CR'!R20*($E$2^1)+'Interpolation FR-metal CR'!S20*($E$2^2)+'Interpolation FR-metal CR'!T20*($E$2^3)+'Interpolation FR-metal CR'!U20*($E$2^4)</f>
        <v>1.0568040854825535E-15</v>
      </c>
      <c r="G102" s="208"/>
      <c r="H102" s="309">
        <f>'Interpolation FR-oxide CR'!G20+'Interpolation FR-oxide CR'!H20*$K$2+'Interpolation FR-oxide CR'!I20*$K$2^2+'Interpolation FR-oxide CR'!J20*$K$2^3+'Interpolation FR-oxide CR'!K20*$K$2^4</f>
        <v>8.2322259776558316E-17</v>
      </c>
      <c r="I102" s="243">
        <f t="shared" si="18"/>
        <v>1.7069260431049681E-16</v>
      </c>
      <c r="J102" s="243">
        <f t="shared" si="19"/>
        <v>3.53925721249412E-16</v>
      </c>
      <c r="K102" s="243">
        <f t="shared" si="20"/>
        <v>7.3385379916085285E-16</v>
      </c>
      <c r="L102" s="15">
        <f>'Interpolation FR-oxide CR'!Q20+'Interpolation FR-oxide CR'!R20*$K$2+'Interpolation FR-oxide CR'!S20*$K$2^2+'Interpolation FR-oxide CR'!T20*$K$2^3+'Interpolation FR-oxide CR'!U20*$K$2^4</f>
        <v>1.5216226632008481E-15</v>
      </c>
      <c r="M102" s="208"/>
      <c r="N102" s="24">
        <v>1.097765588149398E-16</v>
      </c>
      <c r="O102" s="24">
        <v>2.8100608608834541E-16</v>
      </c>
      <c r="P102" s="24">
        <v>6.6111387734894753E-16</v>
      </c>
      <c r="Q102" s="24">
        <v>1.4664281416445655E-15</v>
      </c>
      <c r="R102" s="24">
        <v>3.1189143520516529E-15</v>
      </c>
      <c r="S102" s="208"/>
      <c r="T102" s="24">
        <v>7.4280771443742838E-17</v>
      </c>
      <c r="U102" s="24">
        <v>1.5979383526647244E-16</v>
      </c>
      <c r="V102" s="24">
        <v>3.4147294559389326E-16</v>
      </c>
      <c r="W102" s="24">
        <v>7.2391167447620697E-16</v>
      </c>
      <c r="X102" s="24">
        <v>1.5195348590120708E-15</v>
      </c>
      <c r="Y102" s="208"/>
      <c r="Z102" s="24">
        <v>5.673026619393011E-17</v>
      </c>
      <c r="AA102" s="24">
        <v>1.1814690913043746E-16</v>
      </c>
      <c r="AB102" s="24">
        <v>2.4560574794017264E-16</v>
      </c>
      <c r="AC102" s="24">
        <v>5.0947479417311146E-16</v>
      </c>
      <c r="AD102" s="24">
        <v>1.0540287596180995E-15</v>
      </c>
      <c r="AE102" s="208"/>
      <c r="AF102" s="24">
        <v>5.1222944380408409E-17</v>
      </c>
      <c r="AG102" s="24">
        <v>9.6380453156211472E-17</v>
      </c>
      <c r="AH102" s="24">
        <v>1.8121725624048334E-16</v>
      </c>
      <c r="AI102" s="24">
        <v>3.4048660559365975E-16</v>
      </c>
      <c r="AJ102" s="24">
        <v>6.3925278018239448E-16</v>
      </c>
      <c r="AK102" s="208"/>
      <c r="AL102" s="24">
        <v>3.1699143215952565E-17</v>
      </c>
      <c r="AM102" s="24">
        <v>4.6882531179211385E-17</v>
      </c>
      <c r="AN102" s="24">
        <v>6.9181086692676297E-17</v>
      </c>
      <c r="AO102" s="24">
        <v>1.0191034301010282E-16</v>
      </c>
      <c r="AP102" s="24">
        <v>1.4992778581095683E-16</v>
      </c>
      <c r="AQ102" s="208"/>
      <c r="AR102" s="24">
        <v>2.9091114997678517E-16</v>
      </c>
      <c r="AS102" s="24">
        <v>6.2505098645592937E-16</v>
      </c>
      <c r="AT102" s="24">
        <v>1.172540828567495E-15</v>
      </c>
      <c r="AU102" s="24">
        <v>2.0603083786346281E-15</v>
      </c>
      <c r="AV102" s="24">
        <v>3.4916009803531427E-15</v>
      </c>
      <c r="AW102" s="208"/>
      <c r="AX102" s="24">
        <v>3.0176032532889193E-16</v>
      </c>
      <c r="AY102" s="24">
        <v>6.298974053189635E-16</v>
      </c>
      <c r="AZ102" s="24">
        <v>1.3055847457242151E-15</v>
      </c>
      <c r="BA102" s="24">
        <v>2.6834150867541283E-15</v>
      </c>
      <c r="BB102" s="24">
        <v>5.4582470352083228E-15</v>
      </c>
      <c r="BC102" s="208"/>
      <c r="BD102" s="24">
        <v>3.0063289998679569E-16</v>
      </c>
      <c r="BE102" s="24">
        <v>5.9299314598323231E-16</v>
      </c>
      <c r="BF102" s="24">
        <v>1.1669862757476939E-15</v>
      </c>
      <c r="BG102" s="24">
        <v>2.2903202139736151E-15</v>
      </c>
      <c r="BH102" s="24">
        <v>4.4794665647485664E-15</v>
      </c>
      <c r="BI102" s="208"/>
      <c r="BJ102" s="24">
        <v>2.9525229079915075E-16</v>
      </c>
      <c r="BK102" s="24">
        <v>5.3392819348632237E-16</v>
      </c>
      <c r="BL102" s="24">
        <v>9.6466522089884293E-16</v>
      </c>
      <c r="BM102" s="24">
        <v>1.7412247555775989E-15</v>
      </c>
      <c r="BN102" s="24">
        <v>3.139465218909482E-15</v>
      </c>
      <c r="BO102" s="208"/>
      <c r="BP102" s="24">
        <v>2.4260956712627142E-16</v>
      </c>
      <c r="BQ102" s="24">
        <v>3.6051900551083449E-16</v>
      </c>
      <c r="BR102" s="24">
        <v>5.3573300852539728E-16</v>
      </c>
      <c r="BS102" s="24">
        <v>7.9610187525451021E-16</v>
      </c>
      <c r="BT102" s="24">
        <v>1.1830112865321511E-15</v>
      </c>
      <c r="BU102" s="208"/>
      <c r="BV102" s="24">
        <v>5.0550000000000003E-17</v>
      </c>
      <c r="BW102" s="24">
        <v>9.946682279563902E-17</v>
      </c>
      <c r="BX102" s="24">
        <v>1.93315216306583E-16</v>
      </c>
      <c r="BY102" s="24">
        <v>3.7066156989904095E-16</v>
      </c>
      <c r="BZ102" s="24">
        <v>6.9829999999999993E-16</v>
      </c>
      <c r="CA102" s="208"/>
      <c r="CB102" s="24">
        <v>1.496863700976761E-16</v>
      </c>
      <c r="CC102" s="24">
        <v>1.5941572382600879E-16</v>
      </c>
      <c r="CD102" s="24">
        <v>1.6916137271964845E-16</v>
      </c>
      <c r="CE102" s="24">
        <v>1.7905723130525234E-16</v>
      </c>
      <c r="CF102" s="24">
        <v>1.8920595150597031E-16</v>
      </c>
      <c r="CG102" s="208"/>
      <c r="CH102" s="24">
        <v>4.5410000000000001E-17</v>
      </c>
      <c r="CI102" s="24">
        <v>1.1081748134316886E-16</v>
      </c>
      <c r="CJ102" s="24">
        <v>2.6772389532495264E-16</v>
      </c>
      <c r="CK102" s="24">
        <v>6.3881601155429E-16</v>
      </c>
      <c r="CL102" s="24">
        <v>1.4999999999999999E-15</v>
      </c>
      <c r="CM102" s="208"/>
      <c r="CN102" s="24">
        <v>7.5589999999999999E-17</v>
      </c>
      <c r="CO102" s="24">
        <v>1.4692800236369718E-16</v>
      </c>
      <c r="CP102" s="24">
        <v>2.8397706172062709E-16</v>
      </c>
      <c r="CQ102" s="24">
        <v>5.4522988174352835E-16</v>
      </c>
      <c r="CR102" s="24">
        <v>1.0379999999999999E-15</v>
      </c>
      <c r="CS102" s="208"/>
      <c r="CT102" s="24">
        <v>2.3078058406119411E-16</v>
      </c>
      <c r="CU102" s="24">
        <v>2.3262023219293996E-16</v>
      </c>
      <c r="CV102" s="24">
        <v>2.21878933868513E-16</v>
      </c>
      <c r="CW102" s="24">
        <v>2.0620028536320685E-16</v>
      </c>
      <c r="CX102" s="24">
        <v>1.8920595150597031E-16</v>
      </c>
      <c r="CY102" s="208"/>
      <c r="CZ102" s="24"/>
      <c r="DA102" s="24"/>
      <c r="DB102" s="24"/>
      <c r="DC102" s="24"/>
      <c r="DD102" s="24"/>
      <c r="DE102" s="208"/>
      <c r="DF102" s="24">
        <v>8.787750654575823E-17</v>
      </c>
      <c r="DG102" s="24">
        <v>9.1737528022062097E-17</v>
      </c>
      <c r="DH102" s="24">
        <v>9.5490131628279192E-17</v>
      </c>
      <c r="DI102" s="24">
        <v>9.9195480094295739E-17</v>
      </c>
      <c r="DJ102" s="24">
        <v>1.028984648926876E-16</v>
      </c>
      <c r="DK102" s="208"/>
      <c r="DL102" s="24">
        <v>7.9365887017916078E-17</v>
      </c>
      <c r="DM102" s="24">
        <v>7.1228803357907688E-17</v>
      </c>
      <c r="DN102" s="24">
        <v>6.3730372154241966E-17</v>
      </c>
      <c r="DO102" s="24">
        <v>5.6916204793787767E-17</v>
      </c>
      <c r="DP102" s="24">
        <v>5.0772495745734426E-17</v>
      </c>
      <c r="DQ102" s="208"/>
      <c r="DR102" s="24">
        <v>7.3493416097414284E-17</v>
      </c>
      <c r="DS102" s="24">
        <v>6.694805218249352E-17</v>
      </c>
      <c r="DT102" s="24">
        <v>6.0836100844912387E-17</v>
      </c>
      <c r="DU102" s="24">
        <v>5.5202920708295244E-17</v>
      </c>
      <c r="DV102" s="24">
        <v>5.0047766340361924E-17</v>
      </c>
      <c r="DW102" s="208"/>
      <c r="DX102" s="24">
        <v>1.5079950712824811E-16</v>
      </c>
      <c r="DY102" s="24">
        <v>1.4481620174353549E-16</v>
      </c>
      <c r="DZ102" s="24">
        <v>1.3872980789269409E-16</v>
      </c>
      <c r="EA102" s="24">
        <v>1.3271739437766296E-16</v>
      </c>
      <c r="EB102" s="24">
        <v>1.2686333126582418E-16</v>
      </c>
      <c r="EC102" s="208"/>
      <c r="ED102" s="24">
        <v>3.3496268635822997E-16</v>
      </c>
      <c r="EE102" s="24">
        <v>3.2813263061547538E-16</v>
      </c>
      <c r="EF102" s="24">
        <v>3.2065969862030168E-16</v>
      </c>
      <c r="EG102" s="24">
        <v>3.1294027077792918E-16</v>
      </c>
      <c r="EH102" s="24">
        <v>3.0517136261645647E-16</v>
      </c>
      <c r="EI102" s="208"/>
      <c r="EJ102" s="24"/>
      <c r="EK102" s="24"/>
      <c r="EL102" s="24"/>
      <c r="EM102" s="24"/>
      <c r="EN102" s="24"/>
      <c r="EO102" s="208"/>
      <c r="EP102" s="24"/>
      <c r="EQ102" s="24"/>
      <c r="ER102" s="24"/>
      <c r="ES102" s="24"/>
      <c r="ET102" s="24"/>
      <c r="EU102" s="208"/>
      <c r="EV102" s="24"/>
      <c r="EW102" s="24"/>
      <c r="EX102" s="24"/>
      <c r="EY102" s="24"/>
      <c r="EZ102" s="24"/>
      <c r="FA102" s="208"/>
      <c r="FB102" s="24"/>
      <c r="FC102" s="24"/>
      <c r="FD102" s="24"/>
      <c r="FE102" s="24"/>
      <c r="FF102" s="24"/>
      <c r="FG102" s="208"/>
      <c r="FH102" s="24"/>
      <c r="FI102" s="24"/>
      <c r="FJ102" s="24"/>
      <c r="FK102" s="24"/>
      <c r="FL102" s="24"/>
      <c r="FM102" s="208"/>
      <c r="FN102" s="24"/>
      <c r="FO102" s="24"/>
      <c r="FP102" s="24"/>
      <c r="FQ102" s="24"/>
      <c r="FR102" s="24"/>
      <c r="FS102" s="208"/>
      <c r="FT102" s="24"/>
      <c r="FU102" s="24"/>
      <c r="FV102" s="24"/>
      <c r="FW102" s="24"/>
      <c r="FX102" s="24"/>
      <c r="FY102" s="208"/>
    </row>
    <row r="103" spans="1:181" ht="12.75" customHeight="1" x14ac:dyDescent="0.2">
      <c r="A103" s="88" t="s">
        <v>81</v>
      </c>
      <c r="B103" s="15">
        <f>'Interpolation FR-metal CR'!G21+'Interpolation FR-metal CR'!H21*($E$2^1)+'Interpolation FR-metal CR'!I21*($E$2^2)+'Interpolation FR-metal CR'!J21*($E$2^3)+'Interpolation FR-metal CR'!K21*($E$2^4)</f>
        <v>4.8958370867030868E-10</v>
      </c>
      <c r="C103" s="243">
        <f t="shared" si="15"/>
        <v>4.7587254099131555E-10</v>
      </c>
      <c r="D103" s="243">
        <f t="shared" si="16"/>
        <v>4.6254536509103883E-10</v>
      </c>
      <c r="E103" s="243">
        <f t="shared" si="17"/>
        <v>4.4959142698487167E-10</v>
      </c>
      <c r="F103" s="15">
        <f>'Interpolation FR-metal CR'!Q21+'Interpolation FR-metal CR'!R21*($E$2^1)+'Interpolation FR-metal CR'!S21*($E$2^2)+'Interpolation FR-metal CR'!T21*($E$2^3)+'Interpolation FR-metal CR'!U21*($E$2^4)</f>
        <v>4.3700027386180783E-10</v>
      </c>
      <c r="G103" s="208"/>
      <c r="H103" s="309">
        <f>'Interpolation FR-oxide CR'!G21+'Interpolation FR-oxide CR'!H21*$K$2+'Interpolation FR-oxide CR'!I21*$K$2^2+'Interpolation FR-oxide CR'!J21*$K$2^3+'Interpolation FR-oxide CR'!K21*$K$2^4</f>
        <v>7.4492037696501714E-10</v>
      </c>
      <c r="I103" s="243">
        <f t="shared" si="18"/>
        <v>7.4961813029191357E-10</v>
      </c>
      <c r="J103" s="243">
        <f t="shared" si="19"/>
        <v>7.5434550945132556E-10</v>
      </c>
      <c r="K103" s="243">
        <f t="shared" si="20"/>
        <v>7.5910270127509543E-10</v>
      </c>
      <c r="L103" s="15">
        <f>'Interpolation FR-oxide CR'!Q21+'Interpolation FR-oxide CR'!R21*$K$2+'Interpolation FR-oxide CR'!S21*$K$2^2+'Interpolation FR-oxide CR'!T21*$K$2^3+'Interpolation FR-oxide CR'!U21*$K$2^4</f>
        <v>7.6388989377330923E-10</v>
      </c>
      <c r="M103" s="208"/>
      <c r="N103" s="24">
        <v>9.8950904433233994E-10</v>
      </c>
      <c r="O103" s="24">
        <v>1.183975624794491E-9</v>
      </c>
      <c r="P103" s="24">
        <v>1.3020275953489733E-9</v>
      </c>
      <c r="Q103" s="24">
        <v>1.3499621181966132E-9</v>
      </c>
      <c r="R103" s="24">
        <v>1.3420884047195499E-9</v>
      </c>
      <c r="S103" s="208"/>
      <c r="T103" s="24">
        <v>6.7031444594596373E-10</v>
      </c>
      <c r="U103" s="24">
        <v>7.0029089001010133E-10</v>
      </c>
      <c r="V103" s="24">
        <v>7.267600392585929E-10</v>
      </c>
      <c r="W103" s="24">
        <v>7.4823255837401121E-10</v>
      </c>
      <c r="X103" s="24">
        <v>7.6274254519534745E-10</v>
      </c>
      <c r="Y103" s="208"/>
      <c r="Z103" s="24">
        <v>4.6761019969170096E-10</v>
      </c>
      <c r="AA103" s="24">
        <v>4.6065576893225341E-10</v>
      </c>
      <c r="AB103" s="24">
        <v>4.5297858628607609E-10</v>
      </c>
      <c r="AC103" s="24">
        <v>4.4447449363776012E-10</v>
      </c>
      <c r="AD103" s="24">
        <v>4.3497229696391288E-10</v>
      </c>
      <c r="AE103" s="208"/>
      <c r="AF103" s="24">
        <v>3.489620180865563E-10</v>
      </c>
      <c r="AG103" s="24">
        <v>3.1576171671360627E-10</v>
      </c>
      <c r="AH103" s="24">
        <v>2.8551369915679377E-10</v>
      </c>
      <c r="AI103" s="24">
        <v>2.579789802736109E-10</v>
      </c>
      <c r="AJ103" s="24">
        <v>2.3292376691019426E-10</v>
      </c>
      <c r="AK103" s="208"/>
      <c r="AL103" s="24">
        <v>2.0984677432527902E-10</v>
      </c>
      <c r="AM103" s="24">
        <v>1.5322542212910579E-10</v>
      </c>
      <c r="AN103" s="24">
        <v>1.1162774626119919E-10</v>
      </c>
      <c r="AO103" s="24">
        <v>8.1183550664484479E-11</v>
      </c>
      <c r="AP103" s="24">
        <v>5.8965353600580252E-11</v>
      </c>
      <c r="AQ103" s="208"/>
      <c r="AR103" s="24">
        <v>1.8568599827078655E-9</v>
      </c>
      <c r="AS103" s="24">
        <v>2.2241225412397288E-9</v>
      </c>
      <c r="AT103" s="24">
        <v>2.3259250594695266E-9</v>
      </c>
      <c r="AU103" s="24">
        <v>2.2783710279534299E-9</v>
      </c>
      <c r="AV103" s="24">
        <v>2.1524908032083426E-9</v>
      </c>
      <c r="AW103" s="208"/>
      <c r="AX103" s="24">
        <v>1.5950221004726762E-9</v>
      </c>
      <c r="AY103" s="24">
        <v>1.6123246572948032E-9</v>
      </c>
      <c r="AZ103" s="24">
        <v>1.618325413275385E-9</v>
      </c>
      <c r="BA103" s="24">
        <v>1.6107448617947734E-9</v>
      </c>
      <c r="BB103" s="24">
        <v>1.5866100307939837E-9</v>
      </c>
      <c r="BC103" s="208"/>
      <c r="BD103" s="24">
        <v>1.3615175198090943E-9</v>
      </c>
      <c r="BE103" s="24">
        <v>1.2741648885344007E-9</v>
      </c>
      <c r="BF103" s="24">
        <v>1.1896821346775353E-9</v>
      </c>
      <c r="BG103" s="24">
        <v>1.1077726257908692E-9</v>
      </c>
      <c r="BH103" s="24">
        <v>1.0279451787283213E-9</v>
      </c>
      <c r="BI103" s="208"/>
      <c r="BJ103" s="24">
        <v>1.2022363373175482E-9</v>
      </c>
      <c r="BK103" s="24">
        <v>1.0065599375902612E-9</v>
      </c>
      <c r="BL103" s="24">
        <v>8.4196419022509415E-10</v>
      </c>
      <c r="BM103" s="24">
        <v>7.0361006820384669E-10</v>
      </c>
      <c r="BN103" s="24">
        <v>5.8734476319190528E-10</v>
      </c>
      <c r="BO103" s="208"/>
      <c r="BP103" s="24">
        <v>8.4204484563809343E-10</v>
      </c>
      <c r="BQ103" s="24">
        <v>5.5028842807388327E-10</v>
      </c>
      <c r="BR103" s="24">
        <v>3.5962140917473423E-10</v>
      </c>
      <c r="BS103" s="24">
        <v>2.3501776760457518E-10</v>
      </c>
      <c r="BT103" s="24">
        <v>1.5358749415176892E-10</v>
      </c>
      <c r="BU103" s="208"/>
      <c r="BV103" s="24">
        <v>2.6800000000000001E-10</v>
      </c>
      <c r="BW103" s="24">
        <v>2.8933507982765946E-10</v>
      </c>
      <c r="BX103" s="24">
        <v>3.0853049647896683E-10</v>
      </c>
      <c r="BY103" s="24">
        <v>3.2457781414564187E-10</v>
      </c>
      <c r="BZ103" s="24">
        <v>3.3550000000000003E-10</v>
      </c>
      <c r="CA103" s="208"/>
      <c r="CB103" s="24">
        <v>2.815604118940024E-10</v>
      </c>
      <c r="CC103" s="24">
        <v>1.9111774475411133E-10</v>
      </c>
      <c r="CD103" s="24">
        <v>1.292562579943105E-10</v>
      </c>
      <c r="CE103" s="24">
        <v>8.7201260857212552E-11</v>
      </c>
      <c r="CF103" s="24">
        <v>5.8728135659613779E-11</v>
      </c>
      <c r="CG103" s="208"/>
      <c r="CH103" s="24">
        <v>2.9690000000000003E-10</v>
      </c>
      <c r="CI103" s="24">
        <v>3.0854031036702028E-10</v>
      </c>
      <c r="CJ103" s="24">
        <v>3.1742104207441632E-10</v>
      </c>
      <c r="CK103" s="24">
        <v>3.2252940233186804E-10</v>
      </c>
      <c r="CL103" s="24">
        <v>3.2249999999999997E-10</v>
      </c>
      <c r="CM103" s="208"/>
      <c r="CN103" s="24">
        <v>2.9270000000000003E-10</v>
      </c>
      <c r="CO103" s="24">
        <v>2.7856529782508807E-10</v>
      </c>
      <c r="CP103" s="24">
        <v>2.6361478422984025E-10</v>
      </c>
      <c r="CQ103" s="24">
        <v>2.4781649699027491E-10</v>
      </c>
      <c r="CR103" s="24">
        <v>2.31E-10</v>
      </c>
      <c r="CS103" s="208"/>
      <c r="CT103" s="24">
        <v>4.9439237221951769E-10</v>
      </c>
      <c r="CU103" s="24">
        <v>3.0745369037921108E-10</v>
      </c>
      <c r="CV103" s="24">
        <v>1.809289353820634E-10</v>
      </c>
      <c r="CW103" s="24">
        <v>1.0373873580190059E-10</v>
      </c>
      <c r="CX103" s="24">
        <v>5.8728135659613779E-11</v>
      </c>
      <c r="CY103" s="208"/>
      <c r="CZ103" s="24"/>
      <c r="DA103" s="24"/>
      <c r="DB103" s="24"/>
      <c r="DC103" s="24"/>
      <c r="DD103" s="24"/>
      <c r="DE103" s="208"/>
      <c r="DF103" s="24">
        <v>4.8370324597809452E-10</v>
      </c>
      <c r="DG103" s="24">
        <v>3.2399242897520512E-10</v>
      </c>
      <c r="DH103" s="24">
        <v>2.1638785040729001E-10</v>
      </c>
      <c r="DI103" s="24">
        <v>1.4422907447097521E-10</v>
      </c>
      <c r="DJ103" s="24">
        <v>9.5996717018036818E-11</v>
      </c>
      <c r="DK103" s="208"/>
      <c r="DL103" s="24">
        <v>3.106504462939309E-10</v>
      </c>
      <c r="DM103" s="24">
        <v>1.9416376104540009E-10</v>
      </c>
      <c r="DN103" s="24">
        <v>1.2098552192911331E-10</v>
      </c>
      <c r="DO103" s="24">
        <v>7.5248405431998993E-11</v>
      </c>
      <c r="DP103" s="24">
        <v>4.6748136131167687E-11</v>
      </c>
      <c r="DQ103" s="208"/>
      <c r="DR103" s="24">
        <v>2.2390499924759798E-10</v>
      </c>
      <c r="DS103" s="24">
        <v>1.3750558464987084E-10</v>
      </c>
      <c r="DT103" s="24">
        <v>8.4238533426265464E-11</v>
      </c>
      <c r="DU103" s="24">
        <v>5.1532180290458521E-11</v>
      </c>
      <c r="DV103" s="24">
        <v>3.1496927871806009E-11</v>
      </c>
      <c r="DW103" s="208"/>
      <c r="DX103" s="24">
        <v>1.8877219468805018E-10</v>
      </c>
      <c r="DY103" s="24">
        <v>1.1437500783557996E-10</v>
      </c>
      <c r="DZ103" s="24">
        <v>6.9128900664260692E-11</v>
      </c>
      <c r="EA103" s="24">
        <v>4.1724735625286542E-11</v>
      </c>
      <c r="EB103" s="24">
        <v>2.5163887765555326E-11</v>
      </c>
      <c r="EC103" s="208"/>
      <c r="ED103" s="24">
        <v>1.7622164766210309E-10</v>
      </c>
      <c r="EE103" s="24">
        <v>1.0698072416864413E-10</v>
      </c>
      <c r="EF103" s="24">
        <v>6.4787881570213364E-11</v>
      </c>
      <c r="EG103" s="24">
        <v>3.9183582469114263E-11</v>
      </c>
      <c r="EH103" s="24">
        <v>2.3679893748212237E-11</v>
      </c>
      <c r="EI103" s="208"/>
      <c r="EJ103" s="24"/>
      <c r="EK103" s="24"/>
      <c r="EL103" s="24"/>
      <c r="EM103" s="24"/>
      <c r="EN103" s="24"/>
      <c r="EO103" s="208"/>
      <c r="EP103" s="24"/>
      <c r="EQ103" s="24"/>
      <c r="ER103" s="24"/>
      <c r="ES103" s="24"/>
      <c r="ET103" s="24"/>
      <c r="EU103" s="208"/>
      <c r="EV103" s="24"/>
      <c r="EW103" s="24"/>
      <c r="EX103" s="24"/>
      <c r="EY103" s="24"/>
      <c r="EZ103" s="24"/>
      <c r="FA103" s="208"/>
      <c r="FB103" s="24"/>
      <c r="FC103" s="24"/>
      <c r="FD103" s="24"/>
      <c r="FE103" s="24"/>
      <c r="FF103" s="24"/>
      <c r="FG103" s="208"/>
      <c r="FH103" s="24"/>
      <c r="FI103" s="24"/>
      <c r="FJ103" s="24"/>
      <c r="FK103" s="24"/>
      <c r="FL103" s="24"/>
      <c r="FM103" s="208"/>
      <c r="FN103" s="24"/>
      <c r="FO103" s="24"/>
      <c r="FP103" s="24"/>
      <c r="FQ103" s="24"/>
      <c r="FR103" s="24"/>
      <c r="FS103" s="208"/>
      <c r="FT103" s="24"/>
      <c r="FU103" s="24"/>
      <c r="FV103" s="24"/>
      <c r="FW103" s="24"/>
      <c r="FX103" s="24"/>
      <c r="FY103" s="208"/>
    </row>
    <row r="104" spans="1:181" ht="12.75" customHeight="1" x14ac:dyDescent="0.2">
      <c r="A104" s="88" t="s">
        <v>38</v>
      </c>
      <c r="B104" s="15">
        <f>'Interpolation FR-metal CR'!G22+'Interpolation FR-metal CR'!H22*($E$2^1)+'Interpolation FR-metal CR'!I22*($E$2^2)+'Interpolation FR-metal CR'!J22*($E$2^3)+'Interpolation FR-metal CR'!K22*($E$2^4)</f>
        <v>8.4055533947867566E-18</v>
      </c>
      <c r="C104" s="243">
        <f t="shared" si="15"/>
        <v>1.6815546551906491E-17</v>
      </c>
      <c r="D104" s="243">
        <f t="shared" si="16"/>
        <v>3.3639974973535141E-17</v>
      </c>
      <c r="E104" s="243">
        <f t="shared" si="17"/>
        <v>6.7297718377863368E-17</v>
      </c>
      <c r="F104" s="15">
        <f>'Interpolation FR-metal CR'!Q22+'Interpolation FR-metal CR'!R22*($E$2^1)+'Interpolation FR-metal CR'!S22*($E$2^2)+'Interpolation FR-metal CR'!T22*($E$2^3)+'Interpolation FR-metal CR'!U22*($E$2^4)</f>
        <v>1.3463098300249239E-16</v>
      </c>
      <c r="G104" s="208"/>
      <c r="H104" s="309">
        <f>'Interpolation FR-oxide CR'!G22+'Interpolation FR-oxide CR'!H22*$K$2+'Interpolation FR-oxide CR'!I22*$K$2^2+'Interpolation FR-oxide CR'!J22*$K$2^3+'Interpolation FR-oxide CR'!K22*$K$2^4</f>
        <v>1.2904678634890367E-17</v>
      </c>
      <c r="I104" s="243">
        <f t="shared" si="18"/>
        <v>2.5351667280582761E-17</v>
      </c>
      <c r="J104" s="243">
        <f t="shared" si="19"/>
        <v>4.9804187464822752E-17</v>
      </c>
      <c r="K104" s="243">
        <f t="shared" si="20"/>
        <v>9.7841970769750793E-17</v>
      </c>
      <c r="L104" s="15">
        <f>'Interpolation FR-oxide CR'!Q22+'Interpolation FR-oxide CR'!R22*$K$2+'Interpolation FR-oxide CR'!S22*$K$2^2+'Interpolation FR-oxide CR'!T22*$K$2^3+'Interpolation FR-oxide CR'!U22*$K$2^4</f>
        <v>1.92213782242111E-16</v>
      </c>
      <c r="M104" s="208"/>
      <c r="N104" s="24">
        <v>1.7162463293531792E-17</v>
      </c>
      <c r="O104" s="24">
        <v>4.1517807284760869E-17</v>
      </c>
      <c r="P104" s="24">
        <v>9.2308911558463819E-17</v>
      </c>
      <c r="Q104" s="24">
        <v>1.9349814994268238E-16</v>
      </c>
      <c r="R104" s="24">
        <v>3.8892705353375881E-16</v>
      </c>
      <c r="S104" s="208"/>
      <c r="T104" s="24">
        <v>1.1549349296048896E-17</v>
      </c>
      <c r="U104" s="24">
        <v>2.3588148554464988E-17</v>
      </c>
      <c r="V104" s="24">
        <v>4.7856712046373268E-17</v>
      </c>
      <c r="W104" s="24">
        <v>9.6321859938796217E-17</v>
      </c>
      <c r="X104" s="24">
        <v>1.9195643247762935E-16</v>
      </c>
      <c r="Y104" s="208"/>
      <c r="Z104" s="24">
        <v>8.0686015234978864E-18</v>
      </c>
      <c r="AA104" s="24">
        <v>1.6347569768609433E-17</v>
      </c>
      <c r="AB104" s="24">
        <v>3.3061058200916586E-17</v>
      </c>
      <c r="AC104" s="24">
        <v>6.671881356679458E-17</v>
      </c>
      <c r="AD104" s="24">
        <v>1.3428436871166369E-16</v>
      </c>
      <c r="AE104" s="208"/>
      <c r="AF104" s="24">
        <v>6.5686825445028434E-18</v>
      </c>
      <c r="AG104" s="24">
        <v>1.2382865541337444E-17</v>
      </c>
      <c r="AH104" s="24">
        <v>2.3326533409601456E-17</v>
      </c>
      <c r="AI104" s="24">
        <v>4.3910576837645596E-17</v>
      </c>
      <c r="AJ104" s="24">
        <v>8.259622421357012E-17</v>
      </c>
      <c r="AK104" s="208"/>
      <c r="AL104" s="24">
        <v>4.2249605900277966E-18</v>
      </c>
      <c r="AM104" s="24">
        <v>6.4471141014193348E-18</v>
      </c>
      <c r="AN104" s="24">
        <v>9.8156904067270249E-18</v>
      </c>
      <c r="AO104" s="24">
        <v>1.4918697320405863E-17</v>
      </c>
      <c r="AP104" s="24">
        <v>2.2645083883133857E-17</v>
      </c>
      <c r="AQ104" s="208"/>
      <c r="AR104" s="24">
        <v>4.5222812840453246E-17</v>
      </c>
      <c r="AS104" s="24">
        <v>9.2449542741273452E-17</v>
      </c>
      <c r="AT104" s="24">
        <v>1.6500967710419528E-16</v>
      </c>
      <c r="AU104" s="24">
        <v>2.7587083345053828E-16</v>
      </c>
      <c r="AV104" s="24">
        <v>4.4482612204200252E-16</v>
      </c>
      <c r="AW104" s="208"/>
      <c r="AX104" s="24">
        <v>4.3517808978486082E-17</v>
      </c>
      <c r="AY104" s="24">
        <v>8.5816701774354214E-17</v>
      </c>
      <c r="AZ104" s="24">
        <v>1.6803671561399972E-16</v>
      </c>
      <c r="BA104" s="24">
        <v>3.2627522046645584E-16</v>
      </c>
      <c r="BB104" s="24">
        <v>6.269696809155263E-16</v>
      </c>
      <c r="BC104" s="208"/>
      <c r="BD104" s="24">
        <v>4.3765520223350385E-17</v>
      </c>
      <c r="BE104" s="24">
        <v>8.2471214878790834E-17</v>
      </c>
      <c r="BF104" s="24">
        <v>1.5505136598595756E-16</v>
      </c>
      <c r="BG104" s="24">
        <v>2.907121505126707E-16</v>
      </c>
      <c r="BH104" s="24">
        <v>5.4318829959652503E-16</v>
      </c>
      <c r="BI104" s="208"/>
      <c r="BJ104" s="24">
        <v>4.2360952896164302E-17</v>
      </c>
      <c r="BK104" s="24">
        <v>7.3901601164321667E-17</v>
      </c>
      <c r="BL104" s="24">
        <v>1.2880898688005549E-16</v>
      </c>
      <c r="BM104" s="24">
        <v>2.2429672136956618E-16</v>
      </c>
      <c r="BN104" s="24">
        <v>3.9014165100047093E-16</v>
      </c>
      <c r="BO104" s="208"/>
      <c r="BP104" s="24">
        <v>3.6385112913121818E-17</v>
      </c>
      <c r="BQ104" s="24">
        <v>5.2847197040908145E-17</v>
      </c>
      <c r="BR104" s="24">
        <v>7.6757388134808207E-17</v>
      </c>
      <c r="BS104" s="24">
        <v>1.114855084413834E-16</v>
      </c>
      <c r="BT104" s="24">
        <v>1.6192602291323416E-16</v>
      </c>
      <c r="BU104" s="208"/>
      <c r="BV104" s="24">
        <v>7.2950000000000001E-18</v>
      </c>
      <c r="BW104" s="24">
        <v>1.4682151990553741E-17</v>
      </c>
      <c r="BX104" s="24">
        <v>2.9186689846541869E-17</v>
      </c>
      <c r="BY104" s="24">
        <v>5.7240536771757283E-17</v>
      </c>
      <c r="BZ104" s="24">
        <v>1.103E-16</v>
      </c>
      <c r="CA104" s="208"/>
      <c r="CB104" s="24">
        <v>1.952844237309562E-17</v>
      </c>
      <c r="CC104" s="24">
        <v>2.2990386484853783E-17</v>
      </c>
      <c r="CD104" s="24">
        <v>2.6967835259714367E-17</v>
      </c>
      <c r="CE104" s="24">
        <v>3.1554879041478686E-17</v>
      </c>
      <c r="CF104" s="24">
        <v>3.6858632389943484E-17</v>
      </c>
      <c r="CG104" s="208"/>
      <c r="CH104" s="24">
        <v>8.463999999999999E-18</v>
      </c>
      <c r="CI104" s="24">
        <v>1.9863165865894434E-17</v>
      </c>
      <c r="CJ104" s="24">
        <v>4.6146989081340329E-17</v>
      </c>
      <c r="CK104" s="24">
        <v>1.0588832268041479E-16</v>
      </c>
      <c r="CL104" s="24">
        <v>2.3909999999999998E-16</v>
      </c>
      <c r="CM104" s="208"/>
      <c r="CN104" s="24">
        <v>1.452E-17</v>
      </c>
      <c r="CO104" s="24">
        <v>2.6820203833350628E-17</v>
      </c>
      <c r="CP104" s="24">
        <v>4.9260179570649045E-17</v>
      </c>
      <c r="CQ104" s="24">
        <v>8.9876801438145904E-17</v>
      </c>
      <c r="CR104" s="24">
        <v>1.6260000000000002E-16</v>
      </c>
      <c r="CS104" s="208"/>
      <c r="CT104" s="24">
        <v>4.2456044854720474E-17</v>
      </c>
      <c r="CU104" s="24">
        <v>4.3411399797961358E-17</v>
      </c>
      <c r="CV104" s="24">
        <v>4.2003783859992406E-17</v>
      </c>
      <c r="CW104" s="24">
        <v>3.9598400724177186E-17</v>
      </c>
      <c r="CX104" s="24">
        <v>3.6858632389943484E-17</v>
      </c>
      <c r="CY104" s="208"/>
      <c r="CZ104" s="24"/>
      <c r="DA104" s="24"/>
      <c r="DB104" s="24"/>
      <c r="DC104" s="24"/>
      <c r="DD104" s="24"/>
      <c r="DE104" s="208"/>
      <c r="DF104" s="24">
        <v>9.9961970763645374E-18</v>
      </c>
      <c r="DG104" s="24">
        <v>1.0626258230198557E-17</v>
      </c>
      <c r="DH104" s="24">
        <v>1.1263362776150843E-17</v>
      </c>
      <c r="DI104" s="24">
        <v>1.1914551865849983E-17</v>
      </c>
      <c r="DJ104" s="24">
        <v>1.258551444108037E-17</v>
      </c>
      <c r="DK104" s="208"/>
      <c r="DL104" s="24">
        <v>6.2199159068134877E-18</v>
      </c>
      <c r="DM104" s="24">
        <v>5.1868795849873092E-18</v>
      </c>
      <c r="DN104" s="24">
        <v>4.3121797026268414E-18</v>
      </c>
      <c r="DO104" s="24">
        <v>3.5783779475449816E-18</v>
      </c>
      <c r="DP104" s="24">
        <v>2.9660513544865458E-18</v>
      </c>
      <c r="DQ104" s="208"/>
      <c r="DR104" s="24">
        <v>4.5374115874248488E-18</v>
      </c>
      <c r="DS104" s="24">
        <v>3.435973645895714E-18</v>
      </c>
      <c r="DT104" s="24">
        <v>2.5955260151796812E-18</v>
      </c>
      <c r="DU104" s="24">
        <v>1.9578445579658991E-18</v>
      </c>
      <c r="DV104" s="24">
        <v>1.4755467993020171E-18</v>
      </c>
      <c r="DW104" s="208"/>
      <c r="DX104" s="24">
        <v>3.990352283443103E-18</v>
      </c>
      <c r="DY104" s="24">
        <v>3.3475227714988692E-18</v>
      </c>
      <c r="DZ104" s="24">
        <v>2.8013749654885863E-18</v>
      </c>
      <c r="EA104" s="24">
        <v>2.3411237780983639E-18</v>
      </c>
      <c r="EB104" s="24">
        <v>1.9549142462812768E-18</v>
      </c>
      <c r="EC104" s="208"/>
      <c r="ED104" s="24">
        <v>3.8548007586504011E-18</v>
      </c>
      <c r="EE104" s="24">
        <v>3.7855590866082878E-18</v>
      </c>
      <c r="EF104" s="24">
        <v>3.7085154539099805E-18</v>
      </c>
      <c r="EG104" s="24">
        <v>3.6282087900998664E-18</v>
      </c>
      <c r="EH104" s="24">
        <v>3.5469061561860246E-18</v>
      </c>
      <c r="EI104" s="208"/>
      <c r="EJ104" s="24"/>
      <c r="EK104" s="24"/>
      <c r="EL104" s="24"/>
      <c r="EM104" s="24"/>
      <c r="EN104" s="24"/>
      <c r="EO104" s="208"/>
      <c r="EP104" s="24"/>
      <c r="EQ104" s="24"/>
      <c r="ER104" s="24"/>
      <c r="ES104" s="24"/>
      <c r="ET104" s="24"/>
      <c r="EU104" s="208"/>
      <c r="EV104" s="24"/>
      <c r="EW104" s="24"/>
      <c r="EX104" s="24"/>
      <c r="EY104" s="24"/>
      <c r="EZ104" s="24"/>
      <c r="FA104" s="208"/>
      <c r="FB104" s="24"/>
      <c r="FC104" s="24"/>
      <c r="FD104" s="24"/>
      <c r="FE104" s="24"/>
      <c r="FF104" s="24"/>
      <c r="FG104" s="208"/>
      <c r="FH104" s="24"/>
      <c r="FI104" s="24"/>
      <c r="FJ104" s="24"/>
      <c r="FK104" s="24"/>
      <c r="FL104" s="24"/>
      <c r="FM104" s="208"/>
      <c r="FN104" s="24"/>
      <c r="FO104" s="24"/>
      <c r="FP104" s="24"/>
      <c r="FQ104" s="24"/>
      <c r="FR104" s="24"/>
      <c r="FS104" s="208"/>
      <c r="FT104" s="24"/>
      <c r="FU104" s="24"/>
      <c r="FV104" s="24"/>
      <c r="FW104" s="24"/>
      <c r="FX104" s="24"/>
      <c r="FY104" s="208"/>
    </row>
    <row r="105" spans="1:181" ht="12.75" customHeight="1" x14ac:dyDescent="0.2">
      <c r="A105" s="88" t="s">
        <v>82</v>
      </c>
      <c r="B105" s="15">
        <f>'Interpolation FR-metal CR'!G23+'Interpolation FR-metal CR'!H23*($E$2^1)+'Interpolation FR-metal CR'!I23*($E$2^2)+'Interpolation FR-metal CR'!J23*($E$2^3)+'Interpolation FR-metal CR'!K23*($E$2^4)</f>
        <v>2.8276608515157182E-13</v>
      </c>
      <c r="C105" s="243">
        <f t="shared" si="15"/>
        <v>2.7492566957299265E-13</v>
      </c>
      <c r="D105" s="243">
        <f t="shared" si="16"/>
        <v>2.6730264964287719E-13</v>
      </c>
      <c r="E105" s="243">
        <f t="shared" si="17"/>
        <v>2.5989099750881077E-13</v>
      </c>
      <c r="F105" s="15">
        <f>'Interpolation FR-metal CR'!Q23+'Interpolation FR-metal CR'!R23*($E$2^1)+'Interpolation FR-metal CR'!S23*($E$2^2)+'Interpolation FR-metal CR'!T23*($E$2^3)+'Interpolation FR-metal CR'!U23*($E$2^4)</f>
        <v>2.5268485245606086E-13</v>
      </c>
      <c r="G105" s="208"/>
      <c r="H105" s="309">
        <f>'Interpolation FR-oxide CR'!G23+'Interpolation FR-oxide CR'!H23*$K$2+'Interpolation FR-oxide CR'!I23*$K$2^2+'Interpolation FR-oxide CR'!J23*$K$2^3+'Interpolation FR-oxide CR'!K23*$K$2^4</f>
        <v>4.6797845460916882E-13</v>
      </c>
      <c r="I105" s="243">
        <f t="shared" si="18"/>
        <v>4.6800318874028104E-13</v>
      </c>
      <c r="J105" s="243">
        <f t="shared" si="19"/>
        <v>4.6802792417867568E-13</v>
      </c>
      <c r="K105" s="243">
        <f t="shared" si="20"/>
        <v>4.6805266092441433E-13</v>
      </c>
      <c r="L105" s="15">
        <f>'Interpolation FR-oxide CR'!Q23+'Interpolation FR-oxide CR'!R23*$K$2+'Interpolation FR-oxide CR'!S23*$K$2^2+'Interpolation FR-oxide CR'!T23*$K$2^3+'Interpolation FR-oxide CR'!U23*$K$2^4</f>
        <v>4.6807739897756637E-13</v>
      </c>
      <c r="M105" s="208"/>
      <c r="N105" s="24">
        <v>6.4118375912598526E-13</v>
      </c>
      <c r="O105" s="24">
        <v>7.7092830115835654E-13</v>
      </c>
      <c r="P105" s="24">
        <v>8.5192212837284317E-13</v>
      </c>
      <c r="Q105" s="24">
        <v>8.8758463277581096E-13</v>
      </c>
      <c r="R105" s="24">
        <v>8.8670222729784273E-13</v>
      </c>
      <c r="S105" s="208"/>
      <c r="T105" s="24">
        <v>4.1406321779730669E-13</v>
      </c>
      <c r="U105" s="24">
        <v>4.3168998354062204E-13</v>
      </c>
      <c r="V105" s="24">
        <v>4.4708485275323611E-13</v>
      </c>
      <c r="W105" s="24">
        <v>4.5934705873203598E-13</v>
      </c>
      <c r="X105" s="24">
        <v>4.6729133809362849E-13</v>
      </c>
      <c r="Y105" s="208"/>
      <c r="Z105" s="24">
        <v>2.6703520545974828E-13</v>
      </c>
      <c r="AA105" s="24">
        <v>2.6385475212601952E-13</v>
      </c>
      <c r="AB105" s="24">
        <v>2.602375358221443E-13</v>
      </c>
      <c r="AC105" s="24">
        <v>2.5611969127595312E-13</v>
      </c>
      <c r="AD105" s="24">
        <v>2.5139786415922328E-13</v>
      </c>
      <c r="AE105" s="208"/>
      <c r="AF105" s="24">
        <v>1.8757172522936696E-13</v>
      </c>
      <c r="AG105" s="24">
        <v>1.6979234030399891E-13</v>
      </c>
      <c r="AH105" s="24">
        <v>1.5358718389325307E-13</v>
      </c>
      <c r="AI105" s="24">
        <v>1.3882949857671006E-13</v>
      </c>
      <c r="AJ105" s="24">
        <v>1.2539512279534962E-13</v>
      </c>
      <c r="AK105" s="208"/>
      <c r="AL105" s="24">
        <v>1.059432181479997E-13</v>
      </c>
      <c r="AM105" s="24">
        <v>7.7551374772188273E-14</v>
      </c>
      <c r="AN105" s="24">
        <v>5.6639399791936226E-14</v>
      </c>
      <c r="AO105" s="24">
        <v>4.1295462945185313E-14</v>
      </c>
      <c r="AP105" s="24">
        <v>3.0069002139277509E-14</v>
      </c>
      <c r="AQ105" s="208"/>
      <c r="AR105" s="24">
        <v>9.7721082587688547E-13</v>
      </c>
      <c r="AS105" s="24">
        <v>1.1700916451115496E-12</v>
      </c>
      <c r="AT105" s="24">
        <v>1.2232322946291257E-12</v>
      </c>
      <c r="AU105" s="24">
        <v>1.1978149354390243E-12</v>
      </c>
      <c r="AV105" s="24">
        <v>1.1312501061673414E-12</v>
      </c>
      <c r="AW105" s="208"/>
      <c r="AX105" s="24">
        <v>7.9647035634750678E-13</v>
      </c>
      <c r="AY105" s="24">
        <v>8.0391320354752388E-13</v>
      </c>
      <c r="AZ105" s="24">
        <v>8.0570539997609787E-13</v>
      </c>
      <c r="BA105" s="24">
        <v>8.0073890399818511E-13</v>
      </c>
      <c r="BB105" s="24">
        <v>7.8756811388288156E-13</v>
      </c>
      <c r="BC105" s="208"/>
      <c r="BD105" s="24">
        <v>5.9241466835837922E-13</v>
      </c>
      <c r="BE105" s="24">
        <v>5.5459395625924724E-13</v>
      </c>
      <c r="BF105" s="24">
        <v>5.1799714872029715E-13</v>
      </c>
      <c r="BG105" s="24">
        <v>4.8249630132517293E-13</v>
      </c>
      <c r="BH105" s="24">
        <v>4.4787852936529762E-13</v>
      </c>
      <c r="BI105" s="208"/>
      <c r="BJ105" s="24">
        <v>4.7444373448475671E-13</v>
      </c>
      <c r="BK105" s="24">
        <v>3.9769584309514456E-13</v>
      </c>
      <c r="BL105" s="24">
        <v>3.330593089969302E-13</v>
      </c>
      <c r="BM105" s="24">
        <v>2.7866122785160418E-13</v>
      </c>
      <c r="BN105" s="24">
        <v>2.3289177302354522E-13</v>
      </c>
      <c r="BO105" s="208"/>
      <c r="BP105" s="24">
        <v>2.9665064175976686E-13</v>
      </c>
      <c r="BQ105" s="24">
        <v>1.9465648688091432E-13</v>
      </c>
      <c r="BR105" s="24">
        <v>1.2772986988369945E-13</v>
      </c>
      <c r="BS105" s="24">
        <v>8.381390169862256E-14</v>
      </c>
      <c r="BT105" s="24">
        <v>5.4997081911203924E-14</v>
      </c>
      <c r="BU105" s="208"/>
      <c r="BV105" s="24">
        <v>1.9099999999999999E-13</v>
      </c>
      <c r="BW105" s="24">
        <v>2.0665514235273713E-13</v>
      </c>
      <c r="BX105" s="24">
        <v>2.2084612024517171E-13</v>
      </c>
      <c r="BY105" s="24">
        <v>2.3283971483352778E-13</v>
      </c>
      <c r="BZ105" s="24">
        <v>2.4120000000000002E-13</v>
      </c>
      <c r="CA105" s="208"/>
      <c r="CB105" s="24">
        <v>1.2293074705603544E-13</v>
      </c>
      <c r="CC105" s="24">
        <v>8.3730743780334542E-14</v>
      </c>
      <c r="CD105" s="24">
        <v>5.6823832829521418E-14</v>
      </c>
      <c r="CE105" s="24">
        <v>3.846774405459887E-14</v>
      </c>
      <c r="CF105" s="24">
        <v>2.5996517618803792E-14</v>
      </c>
      <c r="CG105" s="208"/>
      <c r="CH105" s="24">
        <v>1.9519999999999999E-13</v>
      </c>
      <c r="CI105" s="24">
        <v>2.069981370662828E-13</v>
      </c>
      <c r="CJ105" s="24">
        <v>2.1730771594591619E-13</v>
      </c>
      <c r="CK105" s="24">
        <v>2.253168416614891E-13</v>
      </c>
      <c r="CL105" s="24">
        <v>2.2990000000000001E-13</v>
      </c>
      <c r="CM105" s="208"/>
      <c r="CN105" s="24">
        <v>1.845E-13</v>
      </c>
      <c r="CO105" s="24">
        <v>1.8190201925450353E-13</v>
      </c>
      <c r="CP105" s="24">
        <v>1.7832701023084317E-13</v>
      </c>
      <c r="CQ105" s="24">
        <v>1.7366585458251305E-13</v>
      </c>
      <c r="CR105" s="24">
        <v>1.6770000000000001E-13</v>
      </c>
      <c r="CS105" s="208"/>
      <c r="CT105" s="24">
        <v>1.9869633706736039E-13</v>
      </c>
      <c r="CU105" s="24">
        <v>1.2658595582109772E-13</v>
      </c>
      <c r="CV105" s="24">
        <v>7.6313532666853456E-14</v>
      </c>
      <c r="CW105" s="24">
        <v>4.4825195991309123E-14</v>
      </c>
      <c r="CX105" s="24">
        <v>2.5996517618803792E-14</v>
      </c>
      <c r="CY105" s="208"/>
      <c r="CZ105" s="24"/>
      <c r="DA105" s="24"/>
      <c r="DB105" s="24"/>
      <c r="DC105" s="24"/>
      <c r="DD105" s="24"/>
      <c r="DE105" s="208"/>
      <c r="DF105" s="24">
        <v>1.8966297551304332E-13</v>
      </c>
      <c r="DG105" s="24">
        <v>1.273524955349478E-13</v>
      </c>
      <c r="DH105" s="24">
        <v>8.5265729182690863E-14</v>
      </c>
      <c r="DI105" s="24">
        <v>5.6972266138647282E-14</v>
      </c>
      <c r="DJ105" s="24">
        <v>3.8013345998460204E-14</v>
      </c>
      <c r="DK105" s="208"/>
      <c r="DL105" s="24">
        <v>1.3359565739336136E-13</v>
      </c>
      <c r="DM105" s="24">
        <v>8.3656802946546667E-14</v>
      </c>
      <c r="DN105" s="24">
        <v>5.222509250899194E-14</v>
      </c>
      <c r="DO105" s="24">
        <v>3.2542869525061363E-14</v>
      </c>
      <c r="DP105" s="24">
        <v>2.0255155036951925E-14</v>
      </c>
      <c r="DQ105" s="208"/>
      <c r="DR105" s="24">
        <v>9.4337811969380189E-14</v>
      </c>
      <c r="DS105" s="24">
        <v>5.8060287028015745E-14</v>
      </c>
      <c r="DT105" s="24">
        <v>3.5645644506492429E-14</v>
      </c>
      <c r="DU105" s="24">
        <v>2.1852997929590014E-14</v>
      </c>
      <c r="DV105" s="24">
        <v>1.338559053224061E-14</v>
      </c>
      <c r="DW105" s="208"/>
      <c r="DX105" s="24">
        <v>7.6172308611618911E-14</v>
      </c>
      <c r="DY105" s="24">
        <v>4.6123387024893521E-14</v>
      </c>
      <c r="DZ105" s="24">
        <v>2.7859971454625638E-14</v>
      </c>
      <c r="EA105" s="24">
        <v>1.6805272998665047E-14</v>
      </c>
      <c r="EB105" s="24">
        <v>1.0128862590555464E-14</v>
      </c>
      <c r="EC105" s="208"/>
      <c r="ED105" s="24">
        <v>6.9709200324707599E-14</v>
      </c>
      <c r="EE105" s="24">
        <v>4.1880251108091759E-14</v>
      </c>
      <c r="EF105" s="24">
        <v>2.5099809405893212E-14</v>
      </c>
      <c r="EG105" s="24">
        <v>1.5022896824363453E-14</v>
      </c>
      <c r="EH105" s="24">
        <v>8.9846713216243655E-15</v>
      </c>
      <c r="EI105" s="208"/>
      <c r="EJ105" s="24"/>
      <c r="EK105" s="24"/>
      <c r="EL105" s="24"/>
      <c r="EM105" s="24"/>
      <c r="EN105" s="24"/>
      <c r="EO105" s="208"/>
      <c r="EP105" s="24"/>
      <c r="EQ105" s="24"/>
      <c r="ER105" s="24"/>
      <c r="ES105" s="24"/>
      <c r="ET105" s="24"/>
      <c r="EU105" s="208"/>
      <c r="EV105" s="24"/>
      <c r="EW105" s="24"/>
      <c r="EX105" s="24"/>
      <c r="EY105" s="24"/>
      <c r="EZ105" s="24"/>
      <c r="FA105" s="208"/>
      <c r="FB105" s="24"/>
      <c r="FC105" s="24"/>
      <c r="FD105" s="24"/>
      <c r="FE105" s="24"/>
      <c r="FF105" s="24"/>
      <c r="FG105" s="208"/>
      <c r="FH105" s="24"/>
      <c r="FI105" s="24"/>
      <c r="FJ105" s="24"/>
      <c r="FK105" s="24"/>
      <c r="FL105" s="24"/>
      <c r="FM105" s="208"/>
      <c r="FN105" s="24"/>
      <c r="FO105" s="24"/>
      <c r="FP105" s="24"/>
      <c r="FQ105" s="24"/>
      <c r="FR105" s="24"/>
      <c r="FS105" s="208"/>
      <c r="FT105" s="24"/>
      <c r="FU105" s="24"/>
      <c r="FV105" s="24"/>
      <c r="FW105" s="24"/>
      <c r="FX105" s="24"/>
      <c r="FY105" s="208"/>
    </row>
    <row r="106" spans="1:181" ht="12.75" customHeight="1" x14ac:dyDescent="0.2">
      <c r="A106" s="89" t="s">
        <v>22</v>
      </c>
      <c r="B106" s="180">
        <f>'Interpolation FR-metal CR'!G24+'Interpolation FR-metal CR'!H24*($E$2^1)+'Interpolation FR-metal CR'!I24*($E$2^2)+'Interpolation FR-metal CR'!J24*($E$2^3)+'Interpolation FR-metal CR'!K24*($E$2^4)</f>
        <v>1.8541972927502535E-14</v>
      </c>
      <c r="C106" s="417">
        <f t="shared" si="15"/>
        <v>3.4643390688805461E-14</v>
      </c>
      <c r="D106" s="417">
        <f t="shared" si="16"/>
        <v>6.4726904904335293E-14</v>
      </c>
      <c r="E106" s="417">
        <f t="shared" si="17"/>
        <v>1.2093424272840208E-13</v>
      </c>
      <c r="F106" s="180">
        <f>'Interpolation FR-metal CR'!Q24+'Interpolation FR-metal CR'!R24*($E$2^1)+'Interpolation FR-metal CR'!S24*($E$2^2)+'Interpolation FR-metal CR'!T24*($E$2^3)+'Interpolation FR-metal CR'!U24*($E$2^4)</f>
        <v>2.2595072460065296E-13</v>
      </c>
      <c r="G106" s="208"/>
      <c r="H106" s="166">
        <f>'Interpolation FR-oxide CR'!G24+'Interpolation FR-oxide CR'!H24*$K$2+'Interpolation FR-oxide CR'!I24*$K$2^2+'Interpolation FR-oxide CR'!J24*$K$2^3+'Interpolation FR-oxide CR'!K24*$K$2^4</f>
        <v>2.8059599873459379E-14</v>
      </c>
      <c r="I106" s="417">
        <f t="shared" si="18"/>
        <v>5.2256108173202688E-14</v>
      </c>
      <c r="J106" s="417">
        <f t="shared" si="19"/>
        <v>9.7317882426125595E-14</v>
      </c>
      <c r="K106" s="417">
        <f t="shared" si="20"/>
        <v>1.8123757338595594E-13</v>
      </c>
      <c r="L106" s="180">
        <f>'Interpolation FR-oxide CR'!Q24+'Interpolation FR-oxide CR'!R24*$K$2+'Interpolation FR-oxide CR'!S24*$K$2^2+'Interpolation FR-oxide CR'!T24*$K$2^3+'Interpolation FR-oxide CR'!U24*$K$2^4</f>
        <v>3.375233532415187E-13</v>
      </c>
      <c r="M106" s="208"/>
      <c r="N106" s="180">
        <v>3.9854855430426269E-14</v>
      </c>
      <c r="O106" s="180">
        <v>8.974786053081692E-14</v>
      </c>
      <c r="P106" s="180">
        <v>1.8574682745365062E-13</v>
      </c>
      <c r="Q106" s="180">
        <v>3.6244546545522925E-13</v>
      </c>
      <c r="R106" s="180">
        <v>6.7814425369144374E-13</v>
      </c>
      <c r="S106" s="208"/>
      <c r="T106" s="180">
        <v>2.4979096965902039E-14</v>
      </c>
      <c r="U106" s="180">
        <v>4.8426281790059692E-14</v>
      </c>
      <c r="V106" s="180">
        <v>9.3260594815932635E-14</v>
      </c>
      <c r="W106" s="180">
        <v>1.7817560273478594E-13</v>
      </c>
      <c r="X106" s="180">
        <v>3.3704981994408445E-13</v>
      </c>
      <c r="Y106" s="208"/>
      <c r="Z106" s="180">
        <v>1.7850931913849116E-14</v>
      </c>
      <c r="AA106" s="180">
        <v>3.3749689554701121E-14</v>
      </c>
      <c r="AB106" s="180">
        <v>6.3692352516705544E-14</v>
      </c>
      <c r="AC106" s="180">
        <v>1.1994242136038966E-13</v>
      </c>
      <c r="AD106" s="180">
        <v>2.2527028899084068E-13</v>
      </c>
      <c r="AE106" s="208"/>
      <c r="AF106" s="180">
        <v>1.4104789974540526E-14</v>
      </c>
      <c r="AG106" s="180">
        <v>2.4713190263740241E-14</v>
      </c>
      <c r="AH106" s="180">
        <v>4.3269030401777416E-14</v>
      </c>
      <c r="AI106" s="180">
        <v>7.5703404109373546E-14</v>
      </c>
      <c r="AJ106" s="180">
        <v>1.3235055480149439E-13</v>
      </c>
      <c r="AK106" s="208"/>
      <c r="AL106" s="180">
        <v>8.9067103807014258E-15</v>
      </c>
      <c r="AM106" s="180">
        <v>1.2797589500873002E-14</v>
      </c>
      <c r="AN106" s="180">
        <v>1.8346440711590369E-14</v>
      </c>
      <c r="AO106" s="180">
        <v>2.6256088240625716E-14</v>
      </c>
      <c r="AP106" s="180">
        <v>3.7526771680851155E-14</v>
      </c>
      <c r="AQ106" s="208"/>
      <c r="AR106" s="180">
        <v>8.1683047579019473E-14</v>
      </c>
      <c r="AS106" s="180">
        <v>1.5682460599009319E-13</v>
      </c>
      <c r="AT106" s="180">
        <v>2.6287781035665087E-13</v>
      </c>
      <c r="AU106" s="180">
        <v>4.1274838033489738E-13</v>
      </c>
      <c r="AV106" s="180">
        <v>6.2503588236330056E-13</v>
      </c>
      <c r="AW106" s="208"/>
      <c r="AX106" s="180">
        <v>7.3568924496747429E-14</v>
      </c>
      <c r="AY106" s="180">
        <v>1.3503828977828307E-13</v>
      </c>
      <c r="AZ106" s="180">
        <v>2.4612006364685598E-13</v>
      </c>
      <c r="BA106" s="180">
        <v>4.4482035308610824E-13</v>
      </c>
      <c r="BB106" s="180">
        <v>7.9561840800504561E-13</v>
      </c>
      <c r="BC106" s="208"/>
      <c r="BD106" s="180">
        <v>6.6849100292225039E-14</v>
      </c>
      <c r="BE106" s="180">
        <v>1.1745284179022136E-13</v>
      </c>
      <c r="BF106" s="180">
        <v>2.0588959485320778E-13</v>
      </c>
      <c r="BG106" s="180">
        <v>3.5993133030838904E-13</v>
      </c>
      <c r="BH106" s="180">
        <v>6.2705341845309749E-13</v>
      </c>
      <c r="BI106" s="208"/>
      <c r="BJ106" s="180">
        <v>6.0185837605216326E-14</v>
      </c>
      <c r="BK106" s="180">
        <v>9.783135581052396E-14</v>
      </c>
      <c r="BL106" s="180">
        <v>1.5887882704612604E-13</v>
      </c>
      <c r="BM106" s="180">
        <v>2.5777359124991584E-13</v>
      </c>
      <c r="BN106" s="180">
        <v>4.1776634483654748E-13</v>
      </c>
      <c r="BO106" s="208"/>
      <c r="BP106" s="180">
        <v>4.811866971034416E-14</v>
      </c>
      <c r="BQ106" s="180">
        <v>6.5713646622797321E-14</v>
      </c>
      <c r="BR106" s="180">
        <v>8.9742367715084514E-14</v>
      </c>
      <c r="BS106" s="180">
        <v>1.225573830551374E-13</v>
      </c>
      <c r="BT106" s="180">
        <v>1.6737147147621929E-13</v>
      </c>
      <c r="BU106" s="208"/>
      <c r="BV106" s="180">
        <v>2.0310000000000001E-14</v>
      </c>
      <c r="BW106" s="180">
        <v>3.9778673064786894E-14</v>
      </c>
      <c r="BX106" s="180">
        <v>7.6952258109463248E-14</v>
      </c>
      <c r="BY106" s="180">
        <v>1.4686427715644331E-13</v>
      </c>
      <c r="BZ106" s="180">
        <v>2.7539999999999997E-13</v>
      </c>
      <c r="CA106" s="208"/>
      <c r="CB106" s="180">
        <v>3.2414981469978377E-14</v>
      </c>
      <c r="CC106" s="180">
        <v>3.6552333213136322E-14</v>
      </c>
      <c r="CD106" s="180">
        <v>4.106819139075289E-14</v>
      </c>
      <c r="CE106" s="180">
        <v>4.6027423974503155E-14</v>
      </c>
      <c r="CF106" s="180">
        <v>5.1496774210797974E-14</v>
      </c>
      <c r="CG106" s="208"/>
      <c r="CH106" s="180">
        <v>2.6960000000000003E-14</v>
      </c>
      <c r="CI106" s="180">
        <v>5.9527679548486197E-14</v>
      </c>
      <c r="CJ106" s="180">
        <v>1.3011881693928029E-13</v>
      </c>
      <c r="CK106" s="180">
        <v>2.8091249430257936E-13</v>
      </c>
      <c r="CL106" s="180">
        <v>5.9680000000000004E-13</v>
      </c>
      <c r="CM106" s="208"/>
      <c r="CN106" s="180">
        <v>4.4989999999999999E-14</v>
      </c>
      <c r="CO106" s="180">
        <v>7.8736386552641993E-14</v>
      </c>
      <c r="CP106" s="180">
        <v>1.3701667531136626E-13</v>
      </c>
      <c r="CQ106" s="180">
        <v>2.3685855293078778E-13</v>
      </c>
      <c r="CR106" s="180">
        <v>4.0599999999999999E-13</v>
      </c>
      <c r="CS106" s="208"/>
      <c r="CT106" s="180">
        <v>8.1693692131850522E-14</v>
      </c>
      <c r="CU106" s="180">
        <v>7.7108230182271893E-14</v>
      </c>
      <c r="CV106" s="180">
        <v>6.8870512484702113E-14</v>
      </c>
      <c r="CW106" s="180">
        <v>5.9933618666792324E-14</v>
      </c>
      <c r="CX106" s="180">
        <v>5.1496774210797974E-14</v>
      </c>
      <c r="CY106" s="208"/>
      <c r="CZ106" s="180"/>
      <c r="DA106" s="180"/>
      <c r="DB106" s="180"/>
      <c r="DC106" s="180"/>
      <c r="DD106" s="180"/>
      <c r="DE106" s="208"/>
      <c r="DF106" s="180">
        <v>1.703439636429924E-14</v>
      </c>
      <c r="DG106" s="180">
        <v>1.6824634068018468E-14</v>
      </c>
      <c r="DH106" s="180">
        <v>1.6569395215297686E-14</v>
      </c>
      <c r="DI106" s="180">
        <v>1.6285069626114404E-14</v>
      </c>
      <c r="DJ106" s="180">
        <v>1.5982922839580231E-14</v>
      </c>
      <c r="DK106" s="208"/>
      <c r="DL106" s="180">
        <v>1.0580868149784124E-14</v>
      </c>
      <c r="DM106" s="180">
        <v>8.2740987828755837E-15</v>
      </c>
      <c r="DN106" s="180">
        <v>6.4504369259305984E-15</v>
      </c>
      <c r="DO106" s="180">
        <v>5.0194512065204613E-15</v>
      </c>
      <c r="DP106" s="180">
        <v>3.9014535485313387E-15</v>
      </c>
      <c r="DQ106" s="208"/>
      <c r="DR106" s="180">
        <v>7.7211171678238973E-15</v>
      </c>
      <c r="DS106" s="180">
        <v>5.5317214247155514E-15</v>
      </c>
      <c r="DT106" s="180">
        <v>3.9534329086767642E-15</v>
      </c>
      <c r="DU106" s="180">
        <v>2.8214067755120003E-15</v>
      </c>
      <c r="DV106" s="180">
        <v>2.0117730915306846E-15</v>
      </c>
      <c r="DW106" s="208"/>
      <c r="DX106" s="180">
        <v>6.7633020934103858E-15</v>
      </c>
      <c r="DY106" s="180">
        <v>4.9958013190101028E-15</v>
      </c>
      <c r="DZ106" s="180">
        <v>3.6811789691507461E-15</v>
      </c>
      <c r="EA106" s="180">
        <v>2.7087825031621313E-15</v>
      </c>
      <c r="EB106" s="180">
        <v>1.9916432175579797E-15</v>
      </c>
      <c r="EC106" s="208"/>
      <c r="ED106" s="180">
        <v>6.432945797719686E-15</v>
      </c>
      <c r="EE106" s="180">
        <v>5.14021612801228E-15</v>
      </c>
      <c r="EF106" s="180">
        <v>4.097272399356108E-15</v>
      </c>
      <c r="EG106" s="180">
        <v>3.2615978376903072E-15</v>
      </c>
      <c r="EH106" s="180">
        <v>2.5943659261976008E-15</v>
      </c>
      <c r="EI106" s="208"/>
      <c r="EJ106" s="180"/>
      <c r="EK106" s="180"/>
      <c r="EL106" s="180"/>
      <c r="EM106" s="180"/>
      <c r="EN106" s="180"/>
      <c r="EO106" s="208"/>
      <c r="EP106" s="180"/>
      <c r="EQ106" s="180"/>
      <c r="ER106" s="180"/>
      <c r="ES106" s="180"/>
      <c r="ET106" s="180"/>
      <c r="EU106" s="208"/>
      <c r="EV106" s="180"/>
      <c r="EW106" s="180"/>
      <c r="EX106" s="180"/>
      <c r="EY106" s="180"/>
      <c r="EZ106" s="180"/>
      <c r="FA106" s="208"/>
      <c r="FB106" s="180"/>
      <c r="FC106" s="180"/>
      <c r="FD106" s="180"/>
      <c r="FE106" s="180"/>
      <c r="FF106" s="180"/>
      <c r="FG106" s="208"/>
      <c r="FH106" s="180"/>
      <c r="FI106" s="180"/>
      <c r="FJ106" s="180"/>
      <c r="FK106" s="180"/>
      <c r="FL106" s="180"/>
      <c r="FM106" s="208"/>
      <c r="FN106" s="180"/>
      <c r="FO106" s="180"/>
      <c r="FP106" s="180"/>
      <c r="FQ106" s="180"/>
      <c r="FR106" s="180"/>
      <c r="FS106" s="208"/>
      <c r="FT106" s="180"/>
      <c r="FU106" s="180"/>
      <c r="FV106" s="180"/>
      <c r="FW106" s="180"/>
      <c r="FX106" s="180"/>
      <c r="FY106" s="208"/>
    </row>
    <row r="107" spans="1:181" ht="12.75" customHeight="1" x14ac:dyDescent="0.2">
      <c r="A107" s="77" t="s">
        <v>23</v>
      </c>
      <c r="B107" s="180">
        <f>'Interpolation FR-metal CR'!G25+'Interpolation FR-metal CR'!H25*($E$2^1)+'Interpolation FR-metal CR'!I25*($E$2^2)+'Interpolation FR-metal CR'!J25*($E$2^3)+'Interpolation FR-metal CR'!K25*($E$2^4)</f>
        <v>9.6741947646398547E-22</v>
      </c>
      <c r="C107" s="417">
        <f t="shared" si="15"/>
        <v>1.5223135745195108E-21</v>
      </c>
      <c r="D107" s="417">
        <f t="shared" si="16"/>
        <v>2.3954847669977068E-21</v>
      </c>
      <c r="E107" s="417">
        <f t="shared" si="17"/>
        <v>3.7694909675421234E-21</v>
      </c>
      <c r="F107" s="180">
        <f>'Interpolation FR-metal CR'!Q25+'Interpolation FR-metal CR'!R25*($E$2^1)+'Interpolation FR-metal CR'!S25*($E$2^2)+'Interpolation FR-metal CR'!T25*($E$2^3)+'Interpolation FR-metal CR'!U25*($E$2^4)</f>
        <v>5.9316019663903426E-21</v>
      </c>
      <c r="G107" s="208"/>
      <c r="H107" s="166">
        <f>'Interpolation FR-oxide CR'!G25+'Interpolation FR-oxide CR'!H25*$K$2+'Interpolation FR-oxide CR'!I25*$K$2^2+'Interpolation FR-oxide CR'!J25*$K$2^3+'Interpolation FR-oxide CR'!K25*$K$2^4</f>
        <v>7.6083173438173024E-22</v>
      </c>
      <c r="I107" s="417">
        <f t="shared" si="18"/>
        <v>1.3284255272921783E-21</v>
      </c>
      <c r="J107" s="417">
        <f t="shared" si="19"/>
        <v>2.3194542259670051E-21</v>
      </c>
      <c r="K107" s="417">
        <f t="shared" si="20"/>
        <v>4.0498076827252165E-21</v>
      </c>
      <c r="L107" s="180">
        <f>'Interpolation FR-oxide CR'!Q25+'Interpolation FR-oxide CR'!R25*$K$2+'Interpolation FR-oxide CR'!S25*$K$2^2+'Interpolation FR-oxide CR'!T25*$K$2^3+'Interpolation FR-oxide CR'!U25*$K$2^4</f>
        <v>7.0710351096593149E-21</v>
      </c>
      <c r="M107" s="208"/>
      <c r="N107" s="180">
        <v>6.8626970286900406E-22</v>
      </c>
      <c r="O107" s="180">
        <v>1.5662212332055035E-21</v>
      </c>
      <c r="P107" s="180">
        <v>3.2852303220521785E-21</v>
      </c>
      <c r="Q107" s="180">
        <v>6.4968449667716337E-21</v>
      </c>
      <c r="R107" s="180">
        <v>1.2319620608727894E-20</v>
      </c>
      <c r="S107" s="208"/>
      <c r="T107" s="180">
        <v>8.0052744280840149E-22</v>
      </c>
      <c r="U107" s="180">
        <v>1.3956722932119476E-21</v>
      </c>
      <c r="V107" s="180">
        <v>2.41714862351597E-21</v>
      </c>
      <c r="W107" s="180">
        <v>4.1529456914370187E-21</v>
      </c>
      <c r="X107" s="180">
        <v>7.0648827109006077E-21</v>
      </c>
      <c r="Y107" s="208"/>
      <c r="Z107" s="180">
        <v>9.9647530945738486E-22</v>
      </c>
      <c r="AA107" s="180">
        <v>1.5609519994807021E-21</v>
      </c>
      <c r="AB107" s="180">
        <v>2.44073805989978E-21</v>
      </c>
      <c r="AC107" s="180">
        <v>3.8082093287732697E-21</v>
      </c>
      <c r="AD107" s="180">
        <v>5.9260598600130142E-21</v>
      </c>
      <c r="AE107" s="208"/>
      <c r="AF107" s="180">
        <v>1.1166000318118991E-21</v>
      </c>
      <c r="AG107" s="180">
        <v>1.61684083861569E-21</v>
      </c>
      <c r="AH107" s="180">
        <v>2.3395000890180926E-21</v>
      </c>
      <c r="AI107" s="180">
        <v>3.3827410723332462E-21</v>
      </c>
      <c r="AJ107" s="180">
        <v>4.8874976249724258E-21</v>
      </c>
      <c r="AK107" s="208"/>
      <c r="AL107" s="180">
        <v>8.1422949281136555E-22</v>
      </c>
      <c r="AM107" s="180">
        <v>1.1419767726530642E-21</v>
      </c>
      <c r="AN107" s="180">
        <v>1.5980137556139072E-21</v>
      </c>
      <c r="AO107" s="180">
        <v>2.2323295664625233E-21</v>
      </c>
      <c r="AP107" s="180">
        <v>3.1143619845371624E-21</v>
      </c>
      <c r="AQ107" s="208"/>
      <c r="AR107" s="180">
        <v>1.1812886922441522E-21</v>
      </c>
      <c r="AS107" s="180">
        <v>2.1048897578825998E-21</v>
      </c>
      <c r="AT107" s="180">
        <v>3.2746140009831538E-21</v>
      </c>
      <c r="AU107" s="180">
        <v>4.7718040270011912E-21</v>
      </c>
      <c r="AV107" s="180">
        <v>6.7064579792701723E-21</v>
      </c>
      <c r="AW107" s="208"/>
      <c r="AX107" s="180">
        <v>1.9919831718510129E-21</v>
      </c>
      <c r="AY107" s="180">
        <v>3.4027009926212869E-21</v>
      </c>
      <c r="AZ107" s="180">
        <v>5.7715103394267564E-21</v>
      </c>
      <c r="BA107" s="180">
        <v>9.7073951944673987E-21</v>
      </c>
      <c r="BB107" s="180">
        <v>1.615840477652988E-20</v>
      </c>
      <c r="BC107" s="208"/>
      <c r="BD107" s="180">
        <v>2.5762507097956682E-21</v>
      </c>
      <c r="BE107" s="180">
        <v>4.0134454915836947E-21</v>
      </c>
      <c r="BF107" s="180">
        <v>6.2380596173420053E-21</v>
      </c>
      <c r="BG107" s="180">
        <v>9.6693227262279584E-21</v>
      </c>
      <c r="BH107" s="180">
        <v>1.4936272415625221E-20</v>
      </c>
      <c r="BI107" s="208"/>
      <c r="BJ107" s="180">
        <v>3.0729980593145264E-21</v>
      </c>
      <c r="BK107" s="180">
        <v>4.4245677379968788E-21</v>
      </c>
      <c r="BL107" s="180">
        <v>6.3647829775634509E-21</v>
      </c>
      <c r="BM107" s="180">
        <v>9.1470445889093748E-21</v>
      </c>
      <c r="BN107" s="180">
        <v>1.3131085327649109E-20</v>
      </c>
      <c r="BO107" s="208"/>
      <c r="BP107" s="180">
        <v>2.9071425418084177E-21</v>
      </c>
      <c r="BQ107" s="180">
        <v>3.9376596540825846E-21</v>
      </c>
      <c r="BR107" s="180">
        <v>5.3334720687150071E-21</v>
      </c>
      <c r="BS107" s="180">
        <v>7.2240688123396391E-21</v>
      </c>
      <c r="BT107" s="180">
        <v>9.7848398795975463E-21</v>
      </c>
      <c r="BU107" s="208"/>
      <c r="BV107" s="180">
        <v>1.5900000000000001E-20</v>
      </c>
      <c r="BW107" s="180">
        <v>1.5259576849159223E-20</v>
      </c>
      <c r="BX107" s="180">
        <v>1.4465004238381937E-20</v>
      </c>
      <c r="BY107" s="180">
        <v>1.3527525674321826E-20</v>
      </c>
      <c r="BZ107" s="180">
        <v>1.243E-20</v>
      </c>
      <c r="CA107" s="208"/>
      <c r="CB107" s="180">
        <v>2.9061058066803032E-20</v>
      </c>
      <c r="CC107" s="180">
        <v>1.8706730438936377E-20</v>
      </c>
      <c r="CD107" s="180">
        <v>1.199790726582938E-20</v>
      </c>
      <c r="CE107" s="180">
        <v>7.6759781955639648E-21</v>
      </c>
      <c r="CF107" s="180">
        <v>4.9024619092206494E-21</v>
      </c>
      <c r="CG107" s="208"/>
      <c r="CH107" s="180">
        <v>8.0209999999999998E-21</v>
      </c>
      <c r="CI107" s="180">
        <v>8.9711237845150504E-21</v>
      </c>
      <c r="CJ107" s="180">
        <v>9.9331562843076247E-21</v>
      </c>
      <c r="CK107" s="180">
        <v>1.0862692497151708E-20</v>
      </c>
      <c r="CL107" s="180">
        <v>1.169E-20</v>
      </c>
      <c r="CM107" s="208"/>
      <c r="CN107" s="180">
        <v>1.246E-20</v>
      </c>
      <c r="CO107" s="180">
        <v>1.2744680928069349E-20</v>
      </c>
      <c r="CP107" s="180">
        <v>1.2962189029167179E-20</v>
      </c>
      <c r="CQ107" s="180">
        <v>1.3096204107751594E-20</v>
      </c>
      <c r="CR107" s="180">
        <v>1.312E-20</v>
      </c>
      <c r="CS107" s="208"/>
      <c r="CT107" s="180">
        <v>1.9037106007369625E-20</v>
      </c>
      <c r="CU107" s="180">
        <v>1.4365428626206844E-20</v>
      </c>
      <c r="CV107" s="180">
        <v>1.0257856467809602E-20</v>
      </c>
      <c r="CW107" s="180">
        <v>7.1367297789857514E-21</v>
      </c>
      <c r="CX107" s="180">
        <v>4.9024619092206494E-21</v>
      </c>
      <c r="CY107" s="208"/>
      <c r="CZ107" s="180"/>
      <c r="DA107" s="180"/>
      <c r="DB107" s="180"/>
      <c r="DC107" s="180"/>
      <c r="DD107" s="180"/>
      <c r="DE107" s="208"/>
      <c r="DF107" s="180">
        <v>1.8320244458571973E-21</v>
      </c>
      <c r="DG107" s="180">
        <v>2.1870707465686024E-21</v>
      </c>
      <c r="DH107" s="180">
        <v>2.6033739196683271E-21</v>
      </c>
      <c r="DI107" s="180">
        <v>3.0926601692433354E-21</v>
      </c>
      <c r="DJ107" s="180">
        <v>3.6686938576324184E-21</v>
      </c>
      <c r="DK107" s="208"/>
      <c r="DL107" s="180">
        <v>1.3142392802880461E-21</v>
      </c>
      <c r="DM107" s="180">
        <v>1.5233968376888811E-21</v>
      </c>
      <c r="DN107" s="180">
        <v>1.760437813947708E-21</v>
      </c>
      <c r="DO107" s="180">
        <v>2.030612241234673E-21</v>
      </c>
      <c r="DP107" s="180">
        <v>2.3395719779747148E-21</v>
      </c>
      <c r="DQ107" s="208"/>
      <c r="DR107" s="180">
        <v>9.0459251814441282E-22</v>
      </c>
      <c r="DS107" s="180">
        <v>1.0272214655349535E-21</v>
      </c>
      <c r="DT107" s="180">
        <v>1.1636144202725542E-21</v>
      </c>
      <c r="DU107" s="180">
        <v>1.3162287209523848E-21</v>
      </c>
      <c r="DV107" s="180">
        <v>1.4875637606100544E-21</v>
      </c>
      <c r="DW107" s="208"/>
      <c r="DX107" s="180">
        <v>1.2163702250691005E-21</v>
      </c>
      <c r="DY107" s="180">
        <v>1.3935505140654663E-21</v>
      </c>
      <c r="DZ107" s="180">
        <v>1.5926305890754597E-21</v>
      </c>
      <c r="EA107" s="180">
        <v>1.8176607078473755E-21</v>
      </c>
      <c r="EB107" s="180">
        <v>2.0728161724893886E-21</v>
      </c>
      <c r="EC107" s="208"/>
      <c r="ED107" s="180">
        <v>2.0515159498655801E-21</v>
      </c>
      <c r="EE107" s="180">
        <v>2.326669434019459E-21</v>
      </c>
      <c r="EF107" s="180">
        <v>2.6323064113023552E-21</v>
      </c>
      <c r="EG107" s="180">
        <v>2.9741325000493167E-21</v>
      </c>
      <c r="EH107" s="180">
        <v>3.3577583125153181E-21</v>
      </c>
      <c r="EI107" s="208"/>
      <c r="EJ107" s="180"/>
      <c r="EK107" s="180"/>
      <c r="EL107" s="180"/>
      <c r="EM107" s="180"/>
      <c r="EN107" s="180"/>
      <c r="EO107" s="208"/>
      <c r="EP107" s="180"/>
      <c r="EQ107" s="180"/>
      <c r="ER107" s="180"/>
      <c r="ES107" s="180"/>
      <c r="ET107" s="180"/>
      <c r="EU107" s="208"/>
      <c r="EV107" s="180"/>
      <c r="EW107" s="180"/>
      <c r="EX107" s="180"/>
      <c r="EY107" s="180"/>
      <c r="EZ107" s="180"/>
      <c r="FA107" s="208"/>
      <c r="FB107" s="180"/>
      <c r="FC107" s="180"/>
      <c r="FD107" s="180"/>
      <c r="FE107" s="180"/>
      <c r="FF107" s="180"/>
      <c r="FG107" s="208"/>
      <c r="FH107" s="180"/>
      <c r="FI107" s="180"/>
      <c r="FJ107" s="180"/>
      <c r="FK107" s="180"/>
      <c r="FL107" s="180"/>
      <c r="FM107" s="208"/>
      <c r="FN107" s="180"/>
      <c r="FO107" s="180"/>
      <c r="FP107" s="180"/>
      <c r="FQ107" s="180"/>
      <c r="FR107" s="180"/>
      <c r="FS107" s="208"/>
      <c r="FT107" s="180"/>
      <c r="FU107" s="180"/>
      <c r="FV107" s="180"/>
      <c r="FW107" s="180"/>
      <c r="FX107" s="180"/>
      <c r="FY107" s="208"/>
    </row>
    <row r="108" spans="1:181" ht="12.75" customHeight="1" x14ac:dyDescent="0.2">
      <c r="A108" s="90" t="s">
        <v>24</v>
      </c>
      <c r="B108" s="15">
        <f>'Interpolation FR-metal CR'!G26+'Interpolation FR-metal CR'!H26*($E$2^1)+'Interpolation FR-metal CR'!I26*($E$2^2)+'Interpolation FR-metal CR'!J26*($E$2^3)+'Interpolation FR-metal CR'!K26*($E$2^4)</f>
        <v>1.8286284706229463E-15</v>
      </c>
      <c r="C108" s="243">
        <f t="shared" si="15"/>
        <v>3.6247914267872409E-15</v>
      </c>
      <c r="D108" s="243">
        <f t="shared" si="16"/>
        <v>7.1852282181925616E-15</v>
      </c>
      <c r="E108" s="243">
        <f t="shared" si="17"/>
        <v>1.4242889719387094E-14</v>
      </c>
      <c r="F108" s="15">
        <f>'Interpolation FR-metal CR'!Q26+'Interpolation FR-metal CR'!R26*($E$2^1)+'Interpolation FR-metal CR'!S26*($E$2^2)+'Interpolation FR-metal CR'!T26*($E$2^3)+'Interpolation FR-metal CR'!U26*($E$2^4)</f>
        <v>2.8232910827382567E-14</v>
      </c>
      <c r="G108" s="208"/>
      <c r="H108" s="309">
        <f>'Interpolation FR-oxide CR'!G26+'Interpolation FR-oxide CR'!H26*$K$2+'Interpolation FR-oxide CR'!I26*$K$2^2+'Interpolation FR-oxide CR'!J26*$K$2^3+'Interpolation FR-oxide CR'!K26*$K$2^4</f>
        <v>2.6852959477347989E-15</v>
      </c>
      <c r="I108" s="243">
        <f t="shared" si="18"/>
        <v>5.3728141173039376E-15</v>
      </c>
      <c r="J108" s="243">
        <f t="shared" si="19"/>
        <v>1.0750074517280497E-14</v>
      </c>
      <c r="K108" s="243">
        <f t="shared" si="20"/>
        <v>2.1509045279436109E-14</v>
      </c>
      <c r="L108" s="15">
        <f>'Interpolation FR-oxide CR'!Q26+'Interpolation FR-oxide CR'!R26*$K$2+'Interpolation FR-oxide CR'!S26*$K$2^2+'Interpolation FR-oxide CR'!T26*$K$2^3+'Interpolation FR-oxide CR'!U26*$K$2^4</f>
        <v>4.3035890410727278E-14</v>
      </c>
      <c r="M108" s="208"/>
      <c r="N108" s="24">
        <v>3.7747334276155771E-15</v>
      </c>
      <c r="O108" s="24">
        <v>9.1425912786184015E-15</v>
      </c>
      <c r="P108" s="24">
        <v>2.0351984208911158E-14</v>
      </c>
      <c r="Q108" s="24">
        <v>4.2713796529759749E-14</v>
      </c>
      <c r="R108" s="24">
        <v>8.5958284900062942E-14</v>
      </c>
      <c r="S108" s="208"/>
      <c r="T108" s="24">
        <v>2.4007821010676557E-15</v>
      </c>
      <c r="U108" s="24">
        <v>4.9950770919521748E-15</v>
      </c>
      <c r="V108" s="24">
        <v>1.0323912412884007E-14</v>
      </c>
      <c r="W108" s="24">
        <v>2.1167980498710462E-14</v>
      </c>
      <c r="X108" s="24">
        <v>4.2974452202806577E-14</v>
      </c>
      <c r="Y108" s="208"/>
      <c r="Z108" s="24">
        <v>1.771789515801913E-15</v>
      </c>
      <c r="AA108" s="24">
        <v>3.5481019994372612E-15</v>
      </c>
      <c r="AB108" s="24">
        <v>7.0923259048609086E-15</v>
      </c>
      <c r="AC108" s="24">
        <v>1.4146509182139626E-14</v>
      </c>
      <c r="AD108" s="24">
        <v>2.8142033127626354E-14</v>
      </c>
      <c r="AE108" s="208"/>
      <c r="AF108" s="24">
        <v>1.4691947744560761E-15</v>
      </c>
      <c r="AG108" s="24">
        <v>2.6761776165067134E-15</v>
      </c>
      <c r="AH108" s="24">
        <v>4.8712077778367731E-15</v>
      </c>
      <c r="AI108" s="24">
        <v>8.8602967919057994E-15</v>
      </c>
      <c r="AJ108" s="24">
        <v>1.6103934560874144E-14</v>
      </c>
      <c r="AK108" s="208"/>
      <c r="AL108" s="24">
        <v>8.9405199100098091E-16</v>
      </c>
      <c r="AM108" s="24">
        <v>1.3080937124648163E-15</v>
      </c>
      <c r="AN108" s="24">
        <v>1.9095355277718847E-15</v>
      </c>
      <c r="AO108" s="24">
        <v>2.7827307244556596E-15</v>
      </c>
      <c r="AP108" s="24">
        <v>4.0499308073055034E-15</v>
      </c>
      <c r="AQ108" s="208"/>
      <c r="AR108" s="24">
        <v>8.0882919771217163E-15</v>
      </c>
      <c r="AS108" s="24">
        <v>1.653490241728134E-14</v>
      </c>
      <c r="AT108" s="24">
        <v>2.9512357519779141E-14</v>
      </c>
      <c r="AU108" s="24">
        <v>4.9339858094809956E-14</v>
      </c>
      <c r="AV108" s="24">
        <v>7.9557295700395158E-14</v>
      </c>
      <c r="AW108" s="208"/>
      <c r="AX108" s="24">
        <v>7.7850607891445263E-15</v>
      </c>
      <c r="AY108" s="24">
        <v>1.5408421470813599E-14</v>
      </c>
      <c r="AZ108" s="24">
        <v>3.0281811955081049E-14</v>
      </c>
      <c r="BA108" s="24">
        <v>5.9013735968540885E-14</v>
      </c>
      <c r="BB108" s="24">
        <v>1.1381693881957788E-13</v>
      </c>
      <c r="BC108" s="208"/>
      <c r="BD108" s="24">
        <v>6.911940935361568E-15</v>
      </c>
      <c r="BE108" s="24">
        <v>1.2997013264047004E-14</v>
      </c>
      <c r="BF108" s="24">
        <v>2.4383161402214713E-14</v>
      </c>
      <c r="BG108" s="24">
        <v>4.5619534279560422E-14</v>
      </c>
      <c r="BH108" s="24">
        <v>8.5057245995910605E-14</v>
      </c>
      <c r="BI108" s="208"/>
      <c r="BJ108" s="24">
        <v>6.1966010269511516E-15</v>
      </c>
      <c r="BK108" s="24">
        <v>1.071968734538893E-14</v>
      </c>
      <c r="BL108" s="24">
        <v>1.8527417670513274E-14</v>
      </c>
      <c r="BM108" s="24">
        <v>3.1991316321660869E-14</v>
      </c>
      <c r="BN108" s="24">
        <v>5.5178762855236602E-14</v>
      </c>
      <c r="BO108" s="208"/>
      <c r="BP108" s="24">
        <v>4.669550202182298E-15</v>
      </c>
      <c r="BQ108" s="24">
        <v>6.7344757931877322E-15</v>
      </c>
      <c r="BR108" s="24">
        <v>9.7125338054097038E-15</v>
      </c>
      <c r="BS108" s="24">
        <v>1.4007521267373699E-14</v>
      </c>
      <c r="BT108" s="24">
        <v>2.0201798618839951E-14</v>
      </c>
      <c r="BU108" s="208"/>
      <c r="BV108" s="24">
        <v>2.304E-15</v>
      </c>
      <c r="BW108" s="24">
        <v>4.5074282122553789E-15</v>
      </c>
      <c r="BX108" s="24">
        <v>8.7097536342371913E-15</v>
      </c>
      <c r="BY108" s="24">
        <v>1.6603767743650523E-14</v>
      </c>
      <c r="BZ108" s="24">
        <v>3.1100000000000001E-14</v>
      </c>
      <c r="CA108" s="208"/>
      <c r="CB108" s="24">
        <v>3.9606042790046332E-15</v>
      </c>
      <c r="CC108" s="24">
        <v>4.1823090252349749E-15</v>
      </c>
      <c r="CD108" s="24">
        <v>4.4003977364846732E-15</v>
      </c>
      <c r="CE108" s="24">
        <v>4.618366188174527E-15</v>
      </c>
      <c r="CF108" s="24">
        <v>4.8387931967805712E-15</v>
      </c>
      <c r="CG108" s="208"/>
      <c r="CH108" s="24">
        <v>2.3769999999999998E-15</v>
      </c>
      <c r="CI108" s="24">
        <v>5.57189380658374E-15</v>
      </c>
      <c r="CJ108" s="24">
        <v>1.2930001232118677E-14</v>
      </c>
      <c r="CK108" s="24">
        <v>2.9634943223312047E-14</v>
      </c>
      <c r="CL108" s="24">
        <v>6.6839999999999996E-14</v>
      </c>
      <c r="CM108" s="208"/>
      <c r="CN108" s="24">
        <v>3.9089999999999994E-15</v>
      </c>
      <c r="CO108" s="24">
        <v>7.3203890659500007E-15</v>
      </c>
      <c r="CP108" s="24">
        <v>1.3631420517259457E-14</v>
      </c>
      <c r="CQ108" s="24">
        <v>2.521539458295923E-14</v>
      </c>
      <c r="CR108" s="24">
        <v>4.6249999999999999E-14</v>
      </c>
      <c r="CS108" s="208"/>
      <c r="CT108" s="24">
        <v>7.2201807666204556E-15</v>
      </c>
      <c r="CU108" s="24">
        <v>6.9200567173329509E-15</v>
      </c>
      <c r="CV108" s="24">
        <v>6.2761253060261721E-15</v>
      </c>
      <c r="CW108" s="24">
        <v>5.5459782731544762E-15</v>
      </c>
      <c r="CX108" s="24">
        <v>4.8387931967805712E-15</v>
      </c>
      <c r="CY108" s="208"/>
      <c r="CZ108" s="24"/>
      <c r="DA108" s="24"/>
      <c r="DB108" s="24"/>
      <c r="DC108" s="24"/>
      <c r="DD108" s="24"/>
      <c r="DE108" s="208"/>
      <c r="DF108" s="24">
        <v>1.894842428494288E-15</v>
      </c>
      <c r="DG108" s="24">
        <v>1.9138141953783573E-15</v>
      </c>
      <c r="DH108" s="24">
        <v>1.9273855263839535E-15</v>
      </c>
      <c r="DI108" s="24">
        <v>1.9371325923236615E-15</v>
      </c>
      <c r="DJ108" s="24">
        <v>1.9441676991455542E-15</v>
      </c>
      <c r="DK108" s="208"/>
      <c r="DL108" s="24">
        <v>1.5625579483546798E-15</v>
      </c>
      <c r="DM108" s="24">
        <v>1.3334446550114901E-15</v>
      </c>
      <c r="DN108" s="24">
        <v>1.134443548985082E-15</v>
      </c>
      <c r="DO108" s="24">
        <v>9.6336187985089247E-16</v>
      </c>
      <c r="DP108" s="24">
        <v>8.1714499405986436E-16</v>
      </c>
      <c r="DQ108" s="208"/>
      <c r="DR108" s="24">
        <v>1.3598343064073086E-15</v>
      </c>
      <c r="DS108" s="24">
        <v>1.1793308835846268E-15</v>
      </c>
      <c r="DT108" s="24">
        <v>1.020279742076384E-15</v>
      </c>
      <c r="DU108" s="24">
        <v>8.8141434758702552E-16</v>
      </c>
      <c r="DV108" s="24">
        <v>7.6078672445579373E-16</v>
      </c>
      <c r="DW108" s="208"/>
      <c r="DX108" s="24">
        <v>1.8655864170266518E-15</v>
      </c>
      <c r="DY108" s="24">
        <v>1.7151845736396945E-15</v>
      </c>
      <c r="DZ108" s="24">
        <v>1.5730472026015612E-15</v>
      </c>
      <c r="EA108" s="24">
        <v>1.4407149970122678E-15</v>
      </c>
      <c r="EB108" s="24">
        <v>1.3184528457916415E-15</v>
      </c>
      <c r="EC108" s="208"/>
      <c r="ED108" s="24">
        <v>2.7909401800078384E-15</v>
      </c>
      <c r="EE108" s="24">
        <v>2.6494300215362283E-15</v>
      </c>
      <c r="EF108" s="24">
        <v>2.5089750850079045E-15</v>
      </c>
      <c r="EG108" s="24">
        <v>2.3728066907746541E-15</v>
      </c>
      <c r="EH108" s="24">
        <v>2.2422994832511998E-15</v>
      </c>
      <c r="EI108" s="208"/>
      <c r="EJ108" s="24"/>
      <c r="EK108" s="24"/>
      <c r="EL108" s="24"/>
      <c r="EM108" s="24"/>
      <c r="EN108" s="24"/>
      <c r="EO108" s="208"/>
      <c r="EP108" s="24"/>
      <c r="EQ108" s="24"/>
      <c r="ER108" s="24"/>
      <c r="ES108" s="24"/>
      <c r="ET108" s="24"/>
      <c r="EU108" s="208"/>
      <c r="EV108" s="24"/>
      <c r="EW108" s="24"/>
      <c r="EX108" s="24"/>
      <c r="EY108" s="24"/>
      <c r="EZ108" s="24"/>
      <c r="FA108" s="208"/>
      <c r="FB108" s="24"/>
      <c r="FC108" s="24"/>
      <c r="FD108" s="24"/>
      <c r="FE108" s="24"/>
      <c r="FF108" s="24"/>
      <c r="FG108" s="208"/>
      <c r="FH108" s="24"/>
      <c r="FI108" s="24"/>
      <c r="FJ108" s="24"/>
      <c r="FK108" s="24"/>
      <c r="FL108" s="24"/>
      <c r="FM108" s="208"/>
      <c r="FN108" s="24"/>
      <c r="FO108" s="24"/>
      <c r="FP108" s="24"/>
      <c r="FQ108" s="24"/>
      <c r="FR108" s="24"/>
      <c r="FS108" s="208"/>
      <c r="FT108" s="24"/>
      <c r="FU108" s="24"/>
      <c r="FV108" s="24"/>
      <c r="FW108" s="24"/>
      <c r="FX108" s="24"/>
      <c r="FY108" s="208"/>
    </row>
    <row r="109" spans="1:181" ht="12.75" customHeight="1" x14ac:dyDescent="0.2">
      <c r="A109" s="90" t="s">
        <v>25</v>
      </c>
      <c r="B109" s="15">
        <f>'Interpolation FR-metal CR'!G27+'Interpolation FR-metal CR'!H27*($E$2^1)+'Interpolation FR-metal CR'!I27*($E$2^2)+'Interpolation FR-metal CR'!J27*($E$2^3)+'Interpolation FR-metal CR'!K27*($E$2^4)</f>
        <v>1.0067923687636245E-9</v>
      </c>
      <c r="C109" s="243">
        <f t="shared" si="15"/>
        <v>9.4313839073367216E-10</v>
      </c>
      <c r="D109" s="243">
        <f t="shared" si="16"/>
        <v>8.8350890578168254E-10</v>
      </c>
      <c r="E109" s="243">
        <f t="shared" si="17"/>
        <v>8.2764946720949974E-10</v>
      </c>
      <c r="F109" s="15">
        <f>'Interpolation FR-metal CR'!Q27+'Interpolation FR-metal CR'!R27*($E$2^1)+'Interpolation FR-metal CR'!S27*($E$2^2)+'Interpolation FR-metal CR'!T27*($E$2^3)+'Interpolation FR-metal CR'!U27*($E$2^4)</f>
        <v>7.753217155927978E-10</v>
      </c>
      <c r="G109" s="208"/>
      <c r="H109" s="309">
        <f>'Interpolation FR-oxide CR'!G27+'Interpolation FR-oxide CR'!H27*$K$2+'Interpolation FR-oxide CR'!I27*$K$2^2+'Interpolation FR-oxide CR'!J27*$K$2^3+'Interpolation FR-oxide CR'!K27*$K$2^4</f>
        <v>1.5620476722240516E-9</v>
      </c>
      <c r="I109" s="243">
        <f t="shared" si="18"/>
        <v>1.5157802116594199E-9</v>
      </c>
      <c r="J109" s="243">
        <f t="shared" si="19"/>
        <v>1.4708831816809872E-9</v>
      </c>
      <c r="K109" s="243">
        <f t="shared" si="20"/>
        <v>1.4273159904782371E-9</v>
      </c>
      <c r="L109" s="15">
        <f>'Interpolation FR-oxide CR'!Q27+'Interpolation FR-oxide CR'!R27*$K$2+'Interpolation FR-oxide CR'!S27*$K$2^2+'Interpolation FR-oxide CR'!T27*$K$2^3+'Interpolation FR-oxide CR'!U27*$K$2^4</f>
        <v>1.3850392485599271E-9</v>
      </c>
      <c r="M109" s="208"/>
      <c r="N109" s="24">
        <v>2.1228249386370607E-9</v>
      </c>
      <c r="O109" s="24">
        <v>2.4581163396757254E-9</v>
      </c>
      <c r="P109" s="24">
        <v>2.616044459103507E-9</v>
      </c>
      <c r="Q109" s="24">
        <v>2.6248940156502523E-9</v>
      </c>
      <c r="R109" s="24">
        <v>2.5254372067043173E-9</v>
      </c>
      <c r="S109" s="208"/>
      <c r="T109" s="24">
        <v>1.3992975630946806E-9</v>
      </c>
      <c r="U109" s="24">
        <v>1.4112463457805161E-9</v>
      </c>
      <c r="V109" s="24">
        <v>1.4138659914030163E-9</v>
      </c>
      <c r="W109" s="24">
        <v>1.4052275814998835E-9</v>
      </c>
      <c r="X109" s="24">
        <v>1.3828685187342623E-9</v>
      </c>
      <c r="Y109" s="208"/>
      <c r="Z109" s="24">
        <v>9.5766458670397535E-10</v>
      </c>
      <c r="AA109" s="24">
        <v>9.1011764135757129E-10</v>
      </c>
      <c r="AB109" s="24">
        <v>8.63356685204264E-10</v>
      </c>
      <c r="AC109" s="24">
        <v>8.172425945188387E-10</v>
      </c>
      <c r="AD109" s="24">
        <v>7.7153798751291858E-10</v>
      </c>
      <c r="AE109" s="208"/>
      <c r="AF109" s="24">
        <v>6.8588429796060144E-10</v>
      </c>
      <c r="AG109" s="24">
        <v>5.9646911445319153E-10</v>
      </c>
      <c r="AH109" s="24">
        <v>5.1833581992134245E-10</v>
      </c>
      <c r="AI109" s="24">
        <v>4.5011592473520236E-10</v>
      </c>
      <c r="AJ109" s="24">
        <v>3.9057968126212358E-10</v>
      </c>
      <c r="AK109" s="208"/>
      <c r="AL109" s="24">
        <v>4.4055417139915208E-10</v>
      </c>
      <c r="AM109" s="24">
        <v>3.0848914504621443E-10</v>
      </c>
      <c r="AN109" s="24">
        <v>2.1552281827809691E-10</v>
      </c>
      <c r="AO109" s="24">
        <v>1.5031460614620464E-10</v>
      </c>
      <c r="AP109" s="24">
        <v>1.0469889284518952E-10</v>
      </c>
      <c r="AQ109" s="208"/>
      <c r="AR109" s="24">
        <v>2.9885773781176454E-9</v>
      </c>
      <c r="AS109" s="24">
        <v>3.4800667251180769E-9</v>
      </c>
      <c r="AT109" s="24">
        <v>3.538083584057189E-9</v>
      </c>
      <c r="AU109" s="24">
        <v>3.3693050396184208E-9</v>
      </c>
      <c r="AV109" s="24">
        <v>3.0945727579513783E-9</v>
      </c>
      <c r="AW109" s="208"/>
      <c r="AX109" s="24">
        <v>2.2420815009805596E-9</v>
      </c>
      <c r="AY109" s="24">
        <v>2.2033399410795916E-9</v>
      </c>
      <c r="AZ109" s="24">
        <v>2.1500035978391364E-9</v>
      </c>
      <c r="BA109" s="24">
        <v>2.0803883269293888E-9</v>
      </c>
      <c r="BB109" s="24">
        <v>1.9921964888815233E-9</v>
      </c>
      <c r="BC109" s="208"/>
      <c r="BD109" s="24">
        <v>1.7211343012102047E-9</v>
      </c>
      <c r="BE109" s="24">
        <v>1.5657048453547925E-9</v>
      </c>
      <c r="BF109" s="24">
        <v>1.4210453527244227E-9</v>
      </c>
      <c r="BG109" s="24">
        <v>1.2862351223035058E-9</v>
      </c>
      <c r="BH109" s="24">
        <v>1.1601988369177662E-9</v>
      </c>
      <c r="BI109" s="208"/>
      <c r="BJ109" s="24">
        <v>1.3982356190736618E-9</v>
      </c>
      <c r="BK109" s="24">
        <v>1.1393009586215247E-9</v>
      </c>
      <c r="BL109" s="24">
        <v>9.2747188526517707E-10</v>
      </c>
      <c r="BM109" s="24">
        <v>7.5430587270935706E-10</v>
      </c>
      <c r="BN109" s="24">
        <v>6.1279731740807582E-10</v>
      </c>
      <c r="BO109" s="208"/>
      <c r="BP109" s="24">
        <v>9.6976426505591497E-10</v>
      </c>
      <c r="BQ109" s="24">
        <v>6.1799102234412403E-10</v>
      </c>
      <c r="BR109" s="24">
        <v>3.9382035133629239E-10</v>
      </c>
      <c r="BS109" s="24">
        <v>2.509655698551256E-10</v>
      </c>
      <c r="BT109" s="24">
        <v>1.599300722424264E-10</v>
      </c>
      <c r="BU109" s="208"/>
      <c r="BV109" s="24">
        <v>8.9300000000000002E-10</v>
      </c>
      <c r="BW109" s="24">
        <v>9.3432011565040874E-10</v>
      </c>
      <c r="BX109" s="24">
        <v>9.6554083890871383E-10</v>
      </c>
      <c r="BY109" s="24">
        <v>9.8439482770610135E-10</v>
      </c>
      <c r="BZ109" s="24">
        <v>9.8609999999999993E-10</v>
      </c>
      <c r="CA109" s="208"/>
      <c r="CB109" s="24">
        <v>5.4500427032840081E-10</v>
      </c>
      <c r="CC109" s="24">
        <v>3.5859188137453073E-10</v>
      </c>
      <c r="CD109" s="24">
        <v>2.3508349953230501E-10</v>
      </c>
      <c r="CE109" s="24">
        <v>1.5373206481776823E-10</v>
      </c>
      <c r="CF109" s="24">
        <v>1.0035962678834665E-10</v>
      </c>
      <c r="CG109" s="208"/>
      <c r="CH109" s="24">
        <v>1.008E-9</v>
      </c>
      <c r="CI109" s="24">
        <v>1.0143286619135018E-9</v>
      </c>
      <c r="CJ109" s="24">
        <v>1.0104595888204087E-9</v>
      </c>
      <c r="CK109" s="24">
        <v>9.941891042551463E-10</v>
      </c>
      <c r="CL109" s="24">
        <v>9.6259999999999996E-10</v>
      </c>
      <c r="CM109" s="208"/>
      <c r="CN109" s="24">
        <v>9.9349999999999993E-10</v>
      </c>
      <c r="CO109" s="24">
        <v>9.1462488945917294E-10</v>
      </c>
      <c r="CP109" s="24">
        <v>8.3725281879155171E-10</v>
      </c>
      <c r="CQ109" s="24">
        <v>7.6135625877281876E-10</v>
      </c>
      <c r="CR109" s="24">
        <v>6.8650000000000006E-10</v>
      </c>
      <c r="CS109" s="208"/>
      <c r="CT109" s="24">
        <v>9.6588449936694582E-10</v>
      </c>
      <c r="CU109" s="24">
        <v>5.8089547344488746E-10</v>
      </c>
      <c r="CV109" s="24">
        <v>3.3059109948925514E-10</v>
      </c>
      <c r="CW109" s="24">
        <v>1.833111692055471E-10</v>
      </c>
      <c r="CX109" s="24">
        <v>1.0035962678834665E-10</v>
      </c>
      <c r="CY109" s="208"/>
      <c r="CZ109" s="24"/>
      <c r="DA109" s="24"/>
      <c r="DB109" s="24"/>
      <c r="DC109" s="24"/>
      <c r="DD109" s="24"/>
      <c r="DE109" s="208"/>
      <c r="DF109" s="24">
        <v>7.4794511107029677E-10</v>
      </c>
      <c r="DG109" s="24">
        <v>4.8564093851066156E-10</v>
      </c>
      <c r="DH109" s="24">
        <v>3.1441481580351864E-10</v>
      </c>
      <c r="DI109" s="24">
        <v>2.0314804561819226E-10</v>
      </c>
      <c r="DJ109" s="24">
        <v>1.3107078933132477E-10</v>
      </c>
      <c r="DK109" s="208"/>
      <c r="DL109" s="24">
        <v>4.7540075310790219E-10</v>
      </c>
      <c r="DM109" s="24">
        <v>2.8993105544718107E-10</v>
      </c>
      <c r="DN109" s="24">
        <v>1.7627821334820605E-10</v>
      </c>
      <c r="DO109" s="24">
        <v>1.0697966071889373E-10</v>
      </c>
      <c r="DP109" s="24">
        <v>6.4849538834624468E-11</v>
      </c>
      <c r="DQ109" s="208"/>
      <c r="DR109" s="24">
        <v>3.4379166525051949E-10</v>
      </c>
      <c r="DS109" s="24">
        <v>2.0630074368407107E-10</v>
      </c>
      <c r="DT109" s="24">
        <v>1.2349237904188596E-10</v>
      </c>
      <c r="DU109" s="24">
        <v>7.3817066267390795E-11</v>
      </c>
      <c r="DV109" s="24">
        <v>4.4085458574842389E-11</v>
      </c>
      <c r="DW109" s="208"/>
      <c r="DX109" s="24">
        <v>2.9148458819136301E-10</v>
      </c>
      <c r="DY109" s="24">
        <v>1.7267506123776607E-10</v>
      </c>
      <c r="DZ109" s="24">
        <v>1.0204201882177497E-10</v>
      </c>
      <c r="EA109" s="24">
        <v>6.0219049340734746E-11</v>
      </c>
      <c r="EB109" s="24">
        <v>3.5509041615651386E-11</v>
      </c>
      <c r="EC109" s="208"/>
      <c r="ED109" s="24">
        <v>2.714002456298036E-10</v>
      </c>
      <c r="EE109" s="24">
        <v>1.6045493478482068E-10</v>
      </c>
      <c r="EF109" s="24">
        <v>9.4631972104132463E-11</v>
      </c>
      <c r="EG109" s="24">
        <v>5.5737157585285168E-11</v>
      </c>
      <c r="EH109" s="24">
        <v>3.2803258986267981E-11</v>
      </c>
      <c r="EI109" s="208"/>
      <c r="EJ109" s="24"/>
      <c r="EK109" s="24"/>
      <c r="EL109" s="24"/>
      <c r="EM109" s="24"/>
      <c r="EN109" s="24"/>
      <c r="EO109" s="208"/>
      <c r="EP109" s="24"/>
      <c r="EQ109" s="24"/>
      <c r="ER109" s="24"/>
      <c r="ES109" s="24"/>
      <c r="ET109" s="24"/>
      <c r="EU109" s="208"/>
      <c r="EV109" s="24"/>
      <c r="EW109" s="24"/>
      <c r="EX109" s="24"/>
      <c r="EY109" s="24"/>
      <c r="EZ109" s="24"/>
      <c r="FA109" s="208"/>
      <c r="FB109" s="24"/>
      <c r="FC109" s="24"/>
      <c r="FD109" s="24"/>
      <c r="FE109" s="24"/>
      <c r="FF109" s="24"/>
      <c r="FG109" s="208"/>
      <c r="FH109" s="24"/>
      <c r="FI109" s="24"/>
      <c r="FJ109" s="24"/>
      <c r="FK109" s="24"/>
      <c r="FL109" s="24"/>
      <c r="FM109" s="208"/>
      <c r="FN109" s="24"/>
      <c r="FO109" s="24"/>
      <c r="FP109" s="24"/>
      <c r="FQ109" s="24"/>
      <c r="FR109" s="24"/>
      <c r="FS109" s="208"/>
      <c r="FT109" s="24"/>
      <c r="FU109" s="24"/>
      <c r="FV109" s="24"/>
      <c r="FW109" s="24"/>
      <c r="FX109" s="24"/>
      <c r="FY109" s="208"/>
    </row>
    <row r="110" spans="1:181" ht="12.75" customHeight="1" x14ac:dyDescent="0.2">
      <c r="A110" s="90" t="s">
        <v>26</v>
      </c>
      <c r="B110" s="15">
        <f>'Interpolation FR-metal CR'!G28+'Interpolation FR-metal CR'!H28*($E$2^1)+'Interpolation FR-metal CR'!I28*($E$2^2)+'Interpolation FR-metal CR'!J28*($E$2^3)+'Interpolation FR-metal CR'!K28*($E$2^4)</f>
        <v>4.0822227419303663E-11</v>
      </c>
      <c r="C110" s="243">
        <f t="shared" si="15"/>
        <v>3.9429861501513308E-11</v>
      </c>
      <c r="D110" s="243">
        <f t="shared" si="16"/>
        <v>3.8084986447685943E-11</v>
      </c>
      <c r="E110" s="243">
        <f t="shared" si="17"/>
        <v>3.6785982437821726E-11</v>
      </c>
      <c r="F110" s="15">
        <f>'Interpolation FR-metal CR'!Q28+'Interpolation FR-metal CR'!R28*($E$2^1)+'Interpolation FR-metal CR'!S28*($E$2^2)+'Interpolation FR-metal CR'!T28*($E$2^3)+'Interpolation FR-metal CR'!U28*($E$2^4)</f>
        <v>3.5531284900797351E-11</v>
      </c>
      <c r="G110" s="208"/>
      <c r="H110" s="309">
        <f>'Interpolation FR-oxide CR'!G28+'Interpolation FR-oxide CR'!H28*$K$2+'Interpolation FR-oxide CR'!I28*$K$2^2+'Interpolation FR-oxide CR'!J28*$K$2^3+'Interpolation FR-oxide CR'!K28*$K$2^4</f>
        <v>6.537901184819117E-11</v>
      </c>
      <c r="I110" s="243">
        <f t="shared" si="18"/>
        <v>6.5062014350253609E-11</v>
      </c>
      <c r="J110" s="243">
        <f t="shared" si="19"/>
        <v>6.474655385036601E-11</v>
      </c>
      <c r="K110" s="243">
        <f t="shared" si="20"/>
        <v>6.4432622896219774E-11</v>
      </c>
      <c r="L110" s="15">
        <f>'Interpolation FR-oxide CR'!Q28+'Interpolation FR-oxide CR'!R28*$K$2+'Interpolation FR-oxide CR'!S28*$K$2^2+'Interpolation FR-oxide CR'!T28*$K$2^3+'Interpolation FR-oxide CR'!U28*$K$2^4</f>
        <v>6.4120214071640589E-11</v>
      </c>
      <c r="M110" s="208"/>
      <c r="N110" s="24">
        <v>8.908202847618933E-11</v>
      </c>
      <c r="O110" s="24">
        <v>1.0621042567957428E-10</v>
      </c>
      <c r="P110" s="24">
        <v>1.1638543530659005E-10</v>
      </c>
      <c r="Q110" s="24">
        <v>1.2024141728322581E-10</v>
      </c>
      <c r="R110" s="24">
        <v>1.1911533801196758E-10</v>
      </c>
      <c r="S110" s="208"/>
      <c r="T110" s="24">
        <v>5.8206537419743699E-11</v>
      </c>
      <c r="U110" s="24">
        <v>6.0294514728854365E-11</v>
      </c>
      <c r="V110" s="24">
        <v>6.2043531357259425E-11</v>
      </c>
      <c r="W110" s="24">
        <v>6.3335647188780929E-11</v>
      </c>
      <c r="X110" s="24">
        <v>6.4017059818439605E-11</v>
      </c>
      <c r="Y110" s="208"/>
      <c r="Z110" s="24">
        <v>3.8700692353850849E-11</v>
      </c>
      <c r="AA110" s="24">
        <v>3.7953685844594997E-11</v>
      </c>
      <c r="AB110" s="24">
        <v>3.7153334813773845E-11</v>
      </c>
      <c r="AC110" s="24">
        <v>3.6291896047415932E-11</v>
      </c>
      <c r="AD110" s="24">
        <v>3.5356323384212668E-11</v>
      </c>
      <c r="AE110" s="208"/>
      <c r="AF110" s="24">
        <v>2.7399362242579539E-11</v>
      </c>
      <c r="AG110" s="24">
        <v>2.4610636193722835E-11</v>
      </c>
      <c r="AH110" s="24">
        <v>2.2089779891916911E-11</v>
      </c>
      <c r="AI110" s="24">
        <v>1.9812981363861351E-11</v>
      </c>
      <c r="AJ110" s="24">
        <v>1.7757441227693514E-11</v>
      </c>
      <c r="AK110" s="208"/>
      <c r="AL110" s="24">
        <v>1.5577390530161421E-11</v>
      </c>
      <c r="AM110" s="24">
        <v>1.1314377736787311E-11</v>
      </c>
      <c r="AN110" s="24">
        <v>8.1993502982684278E-12</v>
      </c>
      <c r="AO110" s="24">
        <v>5.9317489699089124E-12</v>
      </c>
      <c r="AP110" s="24">
        <v>4.2856733468891019E-12</v>
      </c>
      <c r="AQ110" s="208"/>
      <c r="AR110" s="24">
        <v>1.3679185034140437E-10</v>
      </c>
      <c r="AS110" s="24">
        <v>1.627075705524121E-10</v>
      </c>
      <c r="AT110" s="24">
        <v>1.6897122327479749E-10</v>
      </c>
      <c r="AU110" s="24">
        <v>1.643650443890976E-10</v>
      </c>
      <c r="AV110" s="24">
        <v>1.542035237381182E-10</v>
      </c>
      <c r="AW110" s="208"/>
      <c r="AX110" s="24">
        <v>1.0838261191158031E-10</v>
      </c>
      <c r="AY110" s="24">
        <v>1.087607233491185E-10</v>
      </c>
      <c r="AZ110" s="24">
        <v>1.0837076260164528E-10</v>
      </c>
      <c r="BA110" s="24">
        <v>1.0707786758503841E-10</v>
      </c>
      <c r="BB110" s="24">
        <v>1.0470558282092802E-10</v>
      </c>
      <c r="BC110" s="208"/>
      <c r="BD110" s="24">
        <v>8.1611109872016196E-11</v>
      </c>
      <c r="BE110" s="24">
        <v>7.5927653393508273E-11</v>
      </c>
      <c r="BF110" s="24">
        <v>7.047800125655834E-11</v>
      </c>
      <c r="BG110" s="24">
        <v>6.5241143265762991E-11</v>
      </c>
      <c r="BH110" s="24">
        <v>6.0185127149134628E-11</v>
      </c>
      <c r="BI110" s="208"/>
      <c r="BJ110" s="24">
        <v>6.5646367238391479E-11</v>
      </c>
      <c r="BK110" s="24">
        <v>5.4694549605223759E-11</v>
      </c>
      <c r="BL110" s="24">
        <v>4.5528316540518393E-11</v>
      </c>
      <c r="BM110" s="24">
        <v>3.7862002374266093E-11</v>
      </c>
      <c r="BN110" s="24">
        <v>3.1451994843368233E-11</v>
      </c>
      <c r="BO110" s="208"/>
      <c r="BP110" s="24">
        <v>4.2449001666615005E-11</v>
      </c>
      <c r="BQ110" s="24">
        <v>2.770326895221288E-11</v>
      </c>
      <c r="BR110" s="24">
        <v>1.8079838871702421E-11</v>
      </c>
      <c r="BS110" s="24">
        <v>1.179935025390048E-11</v>
      </c>
      <c r="BT110" s="24">
        <v>7.7005479624869113E-12</v>
      </c>
      <c r="BU110" s="208"/>
      <c r="BV110" s="24">
        <v>3.1840000000000003E-11</v>
      </c>
      <c r="BW110" s="24">
        <v>3.4229493707868436E-11</v>
      </c>
      <c r="BX110" s="24">
        <v>3.634616551998519E-11</v>
      </c>
      <c r="BY110" s="24">
        <v>3.8075047313599689E-11</v>
      </c>
      <c r="BZ110" s="24">
        <v>3.9190000000000002E-11</v>
      </c>
      <c r="CA110" s="208"/>
      <c r="CB110" s="24">
        <v>1.9814005820161312E-11</v>
      </c>
      <c r="CC110" s="24">
        <v>1.3392882938794765E-11</v>
      </c>
      <c r="CD110" s="24">
        <v>9.0198020441795036E-12</v>
      </c>
      <c r="CE110" s="24">
        <v>6.0595525830344019E-12</v>
      </c>
      <c r="CF110" s="24">
        <v>4.0638378859320616E-12</v>
      </c>
      <c r="CG110" s="208"/>
      <c r="CH110" s="24">
        <v>3.3309999999999999E-11</v>
      </c>
      <c r="CI110" s="24">
        <v>3.5088810770250944E-11</v>
      </c>
      <c r="CJ110" s="24">
        <v>3.6591882490514653E-11</v>
      </c>
      <c r="CK110" s="24">
        <v>3.7688656261021541E-11</v>
      </c>
      <c r="CL110" s="24">
        <v>3.8200000000000001E-11</v>
      </c>
      <c r="CM110" s="208"/>
      <c r="CN110" s="24">
        <v>3.182E-11</v>
      </c>
      <c r="CO110" s="24">
        <v>3.1021007017830595E-11</v>
      </c>
      <c r="CP110" s="24">
        <v>3.007115210100153E-11</v>
      </c>
      <c r="CQ110" s="24">
        <v>2.895755859131057E-11</v>
      </c>
      <c r="CR110" s="24">
        <v>2.7650000000000003E-11</v>
      </c>
      <c r="CS110" s="208"/>
      <c r="CT110" s="24">
        <v>3.2751988596574801E-11</v>
      </c>
      <c r="CU110" s="24">
        <v>2.059096426031983E-11</v>
      </c>
      <c r="CV110" s="24">
        <v>1.2249999310789863E-11</v>
      </c>
      <c r="CW110" s="24">
        <v>7.1006817760288804E-12</v>
      </c>
      <c r="CX110" s="24">
        <v>4.0638378859320616E-12</v>
      </c>
      <c r="CY110" s="208"/>
      <c r="CZ110" s="24"/>
      <c r="DA110" s="24"/>
      <c r="DB110" s="24"/>
      <c r="DC110" s="24"/>
      <c r="DD110" s="24"/>
      <c r="DE110" s="208"/>
      <c r="DF110" s="24">
        <v>2.8375222854532187E-11</v>
      </c>
      <c r="DG110" s="24">
        <v>1.8901839952683475E-11</v>
      </c>
      <c r="DH110" s="24">
        <v>1.2554835679033357E-11</v>
      </c>
      <c r="DI110" s="24">
        <v>8.3222338945938678E-12</v>
      </c>
      <c r="DJ110" s="24">
        <v>5.5087418646897669E-12</v>
      </c>
      <c r="DK110" s="208"/>
      <c r="DL110" s="24">
        <v>1.945763781080851E-11</v>
      </c>
      <c r="DM110" s="24">
        <v>1.2090600422852557E-11</v>
      </c>
      <c r="DN110" s="24">
        <v>7.4898764628168594E-12</v>
      </c>
      <c r="DO110" s="24">
        <v>4.6312701303823414E-12</v>
      </c>
      <c r="DP110" s="24">
        <v>2.8604125262967221E-12</v>
      </c>
      <c r="DQ110" s="208"/>
      <c r="DR110" s="24">
        <v>1.3831733994843277E-11</v>
      </c>
      <c r="DS110" s="24">
        <v>8.4500986950391129E-12</v>
      </c>
      <c r="DT110" s="24">
        <v>5.1496871799994603E-12</v>
      </c>
      <c r="DU110" s="24">
        <v>3.1338425677419196E-12</v>
      </c>
      <c r="DV110" s="24">
        <v>1.905440800770991E-12</v>
      </c>
      <c r="DW110" s="208"/>
      <c r="DX110" s="24">
        <v>1.1317332847272643E-11</v>
      </c>
      <c r="DY110" s="24">
        <v>6.8081192673269485E-12</v>
      </c>
      <c r="DZ110" s="24">
        <v>4.0855038450004886E-12</v>
      </c>
      <c r="EA110" s="24">
        <v>2.448327559931072E-12</v>
      </c>
      <c r="EB110" s="24">
        <v>1.4660325799218971E-12</v>
      </c>
      <c r="EC110" s="208"/>
      <c r="ED110" s="24">
        <v>1.0394583503013148E-11</v>
      </c>
      <c r="EE110" s="24">
        <v>6.2100500443359391E-12</v>
      </c>
      <c r="EF110" s="24">
        <v>3.7010510713300388E-12</v>
      </c>
      <c r="EG110" s="24">
        <v>2.2028106636689887E-12</v>
      </c>
      <c r="EH110" s="24">
        <v>1.310070029140573E-12</v>
      </c>
      <c r="EI110" s="208"/>
      <c r="EJ110" s="24"/>
      <c r="EK110" s="24"/>
      <c r="EL110" s="24"/>
      <c r="EM110" s="24"/>
      <c r="EN110" s="24"/>
      <c r="EO110" s="208"/>
      <c r="EP110" s="24"/>
      <c r="EQ110" s="24"/>
      <c r="ER110" s="24"/>
      <c r="ES110" s="24"/>
      <c r="ET110" s="24"/>
      <c r="EU110" s="208"/>
      <c r="EV110" s="24"/>
      <c r="EW110" s="24"/>
      <c r="EX110" s="24"/>
      <c r="EY110" s="24"/>
      <c r="EZ110" s="24"/>
      <c r="FA110" s="208"/>
      <c r="FB110" s="24"/>
      <c r="FC110" s="24"/>
      <c r="FD110" s="24"/>
      <c r="FE110" s="24"/>
      <c r="FF110" s="24"/>
      <c r="FG110" s="208"/>
      <c r="FH110" s="24"/>
      <c r="FI110" s="24"/>
      <c r="FJ110" s="24"/>
      <c r="FK110" s="24"/>
      <c r="FL110" s="24"/>
      <c r="FM110" s="208"/>
      <c r="FN110" s="24"/>
      <c r="FO110" s="24"/>
      <c r="FP110" s="24"/>
      <c r="FQ110" s="24"/>
      <c r="FR110" s="24"/>
      <c r="FS110" s="208"/>
      <c r="FT110" s="24"/>
      <c r="FU110" s="24"/>
      <c r="FV110" s="24"/>
      <c r="FW110" s="24"/>
      <c r="FX110" s="24"/>
      <c r="FY110" s="208"/>
    </row>
    <row r="111" spans="1:181" ht="12.75" customHeight="1" x14ac:dyDescent="0.2">
      <c r="A111" s="90" t="s">
        <v>27</v>
      </c>
      <c r="B111" s="15">
        <f>'Interpolation FR-metal CR'!G29+'Interpolation FR-metal CR'!H29*($E$2^1)+'Interpolation FR-metal CR'!I29*($E$2^2)+'Interpolation FR-metal CR'!J29*($E$2^3)+'Interpolation FR-metal CR'!K29*($E$2^4)</f>
        <v>1.4172625128174772E-9</v>
      </c>
      <c r="C111" s="243">
        <f t="shared" si="15"/>
        <v>2.3791717842828424E-9</v>
      </c>
      <c r="D111" s="243">
        <f t="shared" si="16"/>
        <v>3.9939378399805442E-9</v>
      </c>
      <c r="E111" s="243">
        <f t="shared" si="17"/>
        <v>6.7046606617507016E-9</v>
      </c>
      <c r="F111" s="15">
        <f>'Interpolation FR-metal CR'!Q29+'Interpolation FR-metal CR'!R29*($E$2^1)+'Interpolation FR-metal CR'!S29*($E$2^2)+'Interpolation FR-metal CR'!T29*($E$2^3)+'Interpolation FR-metal CR'!U29*($E$2^4)</f>
        <v>1.1255176317277502E-8</v>
      </c>
      <c r="G111" s="208"/>
      <c r="H111" s="309">
        <f>'Interpolation FR-oxide CR'!G29+'Interpolation FR-oxide CR'!H29*$K$2+'Interpolation FR-oxide CR'!I29*$K$2^2+'Interpolation FR-oxide CR'!J29*$K$2^3+'Interpolation FR-oxide CR'!K29*$K$2^4</f>
        <v>2.1556739492676398E-9</v>
      </c>
      <c r="I111" s="243">
        <f t="shared" si="18"/>
        <v>3.6636289199924965E-9</v>
      </c>
      <c r="J111" s="243">
        <f t="shared" si="19"/>
        <v>6.2264410941948942E-9</v>
      </c>
      <c r="K111" s="243">
        <f t="shared" si="20"/>
        <v>1.0582012956584674E-8</v>
      </c>
      <c r="L111" s="15">
        <f>'Interpolation FR-oxide CR'!Q29+'Interpolation FR-oxide CR'!R29*$K$2+'Interpolation FR-oxide CR'!S29*$K$2^2+'Interpolation FR-oxide CR'!T29*$K$2^3+'Interpolation FR-oxide CR'!U29*$K$2^4</f>
        <v>1.7984430675450809E-8</v>
      </c>
      <c r="M111" s="208"/>
      <c r="N111" s="15">
        <v>3.2017917488466427E-9</v>
      </c>
      <c r="O111" s="15">
        <v>6.4633251271545503E-9</v>
      </c>
      <c r="P111" s="15">
        <v>1.1991495779981927E-8</v>
      </c>
      <c r="Q111" s="15">
        <v>2.0975613906658539E-8</v>
      </c>
      <c r="R111" s="15">
        <v>3.518148374534342E-8</v>
      </c>
      <c r="S111" s="208"/>
      <c r="T111" s="15">
        <v>1.90774202039758E-9</v>
      </c>
      <c r="U111" s="15">
        <v>3.3800877807336287E-9</v>
      </c>
      <c r="V111" s="15">
        <v>5.9490686102689704E-9</v>
      </c>
      <c r="W111" s="15">
        <v>1.0387307193221115E-8</v>
      </c>
      <c r="X111" s="15">
        <v>1.7957785545631972E-8</v>
      </c>
      <c r="Y111" s="208"/>
      <c r="Z111" s="15">
        <v>1.363676761075339E-9</v>
      </c>
      <c r="AA111" s="15">
        <v>2.3164445299143918E-9</v>
      </c>
      <c r="AB111" s="15">
        <v>3.9277242426981693E-9</v>
      </c>
      <c r="AC111" s="15">
        <v>6.6455065088023832E-9</v>
      </c>
      <c r="AD111" s="15">
        <v>1.1214005595015342E-8</v>
      </c>
      <c r="AE111" s="208"/>
      <c r="AF111" s="15">
        <v>1.0415798738024999E-9</v>
      </c>
      <c r="AG111" s="15">
        <v>1.6334630407869788E-9</v>
      </c>
      <c r="AH111" s="15">
        <v>2.5598363802766147E-9</v>
      </c>
      <c r="AI111" s="15">
        <v>4.0087132915690221E-9</v>
      </c>
      <c r="AJ111" s="15">
        <v>6.2729221461731649E-9</v>
      </c>
      <c r="AK111" s="208"/>
      <c r="AL111" s="15">
        <v>6.6750813899616762E-10</v>
      </c>
      <c r="AM111" s="15">
        <v>8.7123719450891011E-10</v>
      </c>
      <c r="AN111" s="15">
        <v>1.1345641370364988E-9</v>
      </c>
      <c r="AO111" s="15">
        <v>1.4749464422344012E-9</v>
      </c>
      <c r="AP111" s="15">
        <v>1.9149455506438597E-9</v>
      </c>
      <c r="AQ111" s="208"/>
      <c r="AR111" s="15">
        <v>5.1297193917966581E-9</v>
      </c>
      <c r="AS111" s="15">
        <v>8.9676204590882336E-9</v>
      </c>
      <c r="AT111" s="15">
        <v>1.3687315584265958E-8</v>
      </c>
      <c r="AU111" s="15">
        <v>1.9568208535245003E-8</v>
      </c>
      <c r="AV111" s="15">
        <v>2.6981865838746036E-8</v>
      </c>
      <c r="AW111" s="208"/>
      <c r="AX111" s="15">
        <v>4.2106554692250471E-9</v>
      </c>
      <c r="AY111" s="15">
        <v>6.9249746313341088E-9</v>
      </c>
      <c r="AZ111" s="15">
        <v>1.1308740378758299E-8</v>
      </c>
      <c r="BA111" s="15">
        <v>1.8312929481701917E-8</v>
      </c>
      <c r="BB111" s="15">
        <v>2.9348367774355827E-8</v>
      </c>
      <c r="BC111" s="208"/>
      <c r="BD111" s="15">
        <v>3.4598709986673139E-9</v>
      </c>
      <c r="BE111" s="15">
        <v>5.4539886199533526E-9</v>
      </c>
      <c r="BF111" s="15">
        <v>8.577711907871669E-9</v>
      </c>
      <c r="BG111" s="15">
        <v>1.3453741129348869E-8</v>
      </c>
      <c r="BH111" s="15">
        <v>2.1028791435108902E-8</v>
      </c>
      <c r="BI111" s="208"/>
      <c r="BJ111" s="15">
        <v>2.8905803660743894E-9</v>
      </c>
      <c r="BK111" s="15">
        <v>4.2122535211590332E-9</v>
      </c>
      <c r="BL111" s="15">
        <v>6.1326495098598624E-9</v>
      </c>
      <c r="BM111" s="15">
        <v>8.9200282995815944E-9</v>
      </c>
      <c r="BN111" s="15">
        <v>1.2960058167086386E-8</v>
      </c>
      <c r="BO111" s="208"/>
      <c r="BP111" s="15">
        <v>2.209460335545327E-9</v>
      </c>
      <c r="BQ111" s="15">
        <v>2.733103015582036E-9</v>
      </c>
      <c r="BR111" s="15">
        <v>3.380849147304685E-9</v>
      </c>
      <c r="BS111" s="15">
        <v>4.1821112811384115E-9</v>
      </c>
      <c r="BT111" s="15">
        <v>5.173272749590349E-9</v>
      </c>
      <c r="BU111" s="208"/>
      <c r="BV111" s="15">
        <v>1.8300000000000001E-9</v>
      </c>
      <c r="BW111" s="15">
        <v>3.4057608848949776E-9</v>
      </c>
      <c r="BX111" s="15">
        <v>6.2604842170036131E-9</v>
      </c>
      <c r="BY111" s="15">
        <v>1.1353386530086461E-8</v>
      </c>
      <c r="BZ111" s="15">
        <v>2.023E-8</v>
      </c>
      <c r="CA111" s="208"/>
      <c r="CB111" s="15">
        <v>1.6837469410300517E-9</v>
      </c>
      <c r="CC111" s="15">
        <v>1.7953811270241788E-9</v>
      </c>
      <c r="CD111" s="15">
        <v>1.9074696571346517E-9</v>
      </c>
      <c r="CE111" s="15">
        <v>2.0215255728027882E-9</v>
      </c>
      <c r="CF111" s="15">
        <v>2.1387159344617313E-9</v>
      </c>
      <c r="CG111" s="208"/>
      <c r="CH111" s="15">
        <v>2.9539999999999999E-9</v>
      </c>
      <c r="CI111" s="15">
        <v>5.9016380431355458E-9</v>
      </c>
      <c r="CJ111" s="15">
        <v>1.1672307912262561E-8</v>
      </c>
      <c r="CK111" s="15">
        <v>2.2800832223670501E-8</v>
      </c>
      <c r="CL111" s="15">
        <v>4.3830000000000003E-8</v>
      </c>
      <c r="CM111" s="208"/>
      <c r="CN111" s="15">
        <v>4.6520000000000001E-9</v>
      </c>
      <c r="CO111" s="15">
        <v>7.4723014138281991E-9</v>
      </c>
      <c r="CP111" s="15">
        <v>1.1934590346449885E-8</v>
      </c>
      <c r="CQ111" s="15">
        <v>1.893556866120534E-8</v>
      </c>
      <c r="CR111" s="15">
        <v>2.9790000000000001E-8</v>
      </c>
      <c r="CS111" s="208"/>
      <c r="CT111" s="15">
        <v>5.2057783519542068E-9</v>
      </c>
      <c r="CU111" s="15">
        <v>4.4148592927460561E-9</v>
      </c>
      <c r="CV111" s="15">
        <v>3.5429777823138348E-9</v>
      </c>
      <c r="CW111" s="15">
        <v>2.7702859361490562E-9</v>
      </c>
      <c r="CX111" s="15">
        <v>2.1387159344617313E-9</v>
      </c>
      <c r="CY111" s="208"/>
      <c r="CZ111" s="15"/>
      <c r="DA111" s="15"/>
      <c r="DB111" s="15"/>
      <c r="DC111" s="15"/>
      <c r="DD111" s="15"/>
      <c r="DE111" s="208"/>
      <c r="DF111" s="15">
        <v>9.9510586472951274E-10</v>
      </c>
      <c r="DG111" s="15">
        <v>8.946779785739627E-10</v>
      </c>
      <c r="DH111" s="15">
        <v>8.0205908190616695E-10</v>
      </c>
      <c r="DI111" s="15">
        <v>7.1757600322883364E-10</v>
      </c>
      <c r="DJ111" s="15">
        <v>6.4108124727046746E-10</v>
      </c>
      <c r="DK111" s="208"/>
      <c r="DL111" s="15">
        <v>6.1605397667545194E-10</v>
      </c>
      <c r="DM111" s="15">
        <v>4.4683471485431443E-10</v>
      </c>
      <c r="DN111" s="15">
        <v>3.2310529841671911E-10</v>
      </c>
      <c r="DO111" s="15">
        <v>2.3320611057041161E-10</v>
      </c>
      <c r="DP111" s="15">
        <v>1.6812754502345715E-10</v>
      </c>
      <c r="DQ111" s="208"/>
      <c r="DR111" s="15">
        <v>4.4992983392274248E-10</v>
      </c>
      <c r="DS111" s="15">
        <v>3.0319224310492874E-10</v>
      </c>
      <c r="DT111" s="15">
        <v>2.0380990879538768E-10</v>
      </c>
      <c r="DU111" s="15">
        <v>1.3680745476902556E-10</v>
      </c>
      <c r="DV111" s="15">
        <v>9.1752137327835877E-11</v>
      </c>
      <c r="DW111" s="208"/>
      <c r="DX111" s="15">
        <v>3.9404738454086108E-10</v>
      </c>
      <c r="DY111" s="15">
        <v>2.5921570750181656E-10</v>
      </c>
      <c r="DZ111" s="15">
        <v>1.7010206340946014E-10</v>
      </c>
      <c r="EA111" s="15">
        <v>1.1147135454109988E-10</v>
      </c>
      <c r="EB111" s="15">
        <v>7.2990641051693437E-11</v>
      </c>
      <c r="EC111" s="208"/>
      <c r="ED111" s="15">
        <v>3.7267241225273629E-10</v>
      </c>
      <c r="EE111" s="15">
        <v>2.4779985720959338E-10</v>
      </c>
      <c r="EF111" s="15">
        <v>1.6436783299612914E-10</v>
      </c>
      <c r="EG111" s="15">
        <v>1.0888165697274787E-10</v>
      </c>
      <c r="EH111" s="15">
        <v>7.2070554280488415E-11</v>
      </c>
      <c r="EI111" s="208"/>
      <c r="EJ111" s="15"/>
      <c r="EK111" s="15"/>
      <c r="EL111" s="15"/>
      <c r="EM111" s="15"/>
      <c r="EN111" s="15"/>
      <c r="EO111" s="208"/>
      <c r="EP111" s="15"/>
      <c r="EQ111" s="15"/>
      <c r="ER111" s="15"/>
      <c r="ES111" s="15"/>
      <c r="ET111" s="15"/>
      <c r="EU111" s="208"/>
      <c r="EV111" s="15"/>
      <c r="EW111" s="15"/>
      <c r="EX111" s="15"/>
      <c r="EY111" s="15"/>
      <c r="EZ111" s="15"/>
      <c r="FA111" s="208"/>
      <c r="FB111" s="15"/>
      <c r="FC111" s="15"/>
      <c r="FD111" s="15"/>
      <c r="FE111" s="15"/>
      <c r="FF111" s="15"/>
      <c r="FG111" s="208"/>
      <c r="FH111" s="15"/>
      <c r="FI111" s="15"/>
      <c r="FJ111" s="15"/>
      <c r="FK111" s="15"/>
      <c r="FL111" s="15"/>
      <c r="FM111" s="208"/>
      <c r="FN111" s="15"/>
      <c r="FO111" s="15"/>
      <c r="FP111" s="15"/>
      <c r="FQ111" s="15"/>
      <c r="FR111" s="15"/>
      <c r="FS111" s="208"/>
      <c r="FT111" s="15"/>
      <c r="FU111" s="15"/>
      <c r="FV111" s="15"/>
      <c r="FW111" s="15"/>
      <c r="FX111" s="15"/>
      <c r="FY111" s="208"/>
    </row>
    <row r="112" spans="1:181" ht="12.75" customHeight="1" x14ac:dyDescent="0.2">
      <c r="A112" s="90" t="s">
        <v>28</v>
      </c>
      <c r="B112" s="15">
        <f>'Interpolation FR-metal CR'!G30+'Interpolation FR-metal CR'!H30*($E$2^1)+'Interpolation FR-metal CR'!I30*($E$2^2)+'Interpolation FR-metal CR'!J30*($E$2^3)+'Interpolation FR-metal CR'!K30*($E$2^4)</f>
        <v>1.3650512797093752E-11</v>
      </c>
      <c r="C112" s="243">
        <f t="shared" si="15"/>
        <v>1.998951386830927E-11</v>
      </c>
      <c r="D112" s="243">
        <f t="shared" si="16"/>
        <v>2.9272209083339508E-11</v>
      </c>
      <c r="E112" s="243">
        <f t="shared" si="17"/>
        <v>4.2865585939895494E-11</v>
      </c>
      <c r="F112" s="15">
        <f>'Interpolation FR-metal CR'!Q30+'Interpolation FR-metal CR'!R30*($E$2^1)+'Interpolation FR-metal CR'!S30*($E$2^2)+'Interpolation FR-metal CR'!T30*($E$2^3)+'Interpolation FR-metal CR'!U30*($E$2^4)</f>
        <v>6.2771431180312668E-11</v>
      </c>
      <c r="G112" s="208"/>
      <c r="H112" s="309">
        <f>'Interpolation FR-oxide CR'!G30+'Interpolation FR-oxide CR'!H30*$K$2+'Interpolation FR-oxide CR'!I30*$K$2^2+'Interpolation FR-oxide CR'!J30*$K$2^3+'Interpolation FR-oxide CR'!K30*$K$2^4</f>
        <v>1.1217581655680402E-11</v>
      </c>
      <c r="I112" s="243">
        <f t="shared" si="18"/>
        <v>1.8346968582503677E-11</v>
      </c>
      <c r="J112" s="243">
        <f t="shared" si="19"/>
        <v>3.0007470995044899E-11</v>
      </c>
      <c r="K112" s="243">
        <f t="shared" si="20"/>
        <v>4.9078860710382446E-11</v>
      </c>
      <c r="L112" s="15">
        <f>'Interpolation FR-oxide CR'!Q30+'Interpolation FR-oxide CR'!R30*$K$2+'Interpolation FR-oxide CR'!S30*$K$2^2+'Interpolation FR-oxide CR'!T30*$K$2^3+'Interpolation FR-oxide CR'!U30*$K$2^4</f>
        <v>8.0271162105826201E-11</v>
      </c>
      <c r="M112" s="208"/>
      <c r="N112" s="15">
        <v>9.7344271588911315E-12</v>
      </c>
      <c r="O112" s="15">
        <v>2.0859127745328903E-11</v>
      </c>
      <c r="P112" s="15">
        <v>4.1080556868140625E-11</v>
      </c>
      <c r="Q112" s="15">
        <v>7.6278205218251215E-11</v>
      </c>
      <c r="R112" s="15">
        <v>1.3580718867403091E-10</v>
      </c>
      <c r="S112" s="208"/>
      <c r="T112" s="15">
        <v>1.1771703531577204E-11</v>
      </c>
      <c r="U112" s="15">
        <v>1.9237105899811984E-11</v>
      </c>
      <c r="V112" s="15">
        <v>3.122862199947625E-11</v>
      </c>
      <c r="W112" s="15">
        <v>5.0291999820407043E-11</v>
      </c>
      <c r="X112" s="15">
        <v>8.0193800735932205E-11</v>
      </c>
      <c r="Y112" s="208"/>
      <c r="Z112" s="15">
        <v>1.3945238836192384E-11</v>
      </c>
      <c r="AA112" s="15">
        <v>2.0367517630247706E-11</v>
      </c>
      <c r="AB112" s="15">
        <v>2.9693327209603752E-11</v>
      </c>
      <c r="AC112" s="15">
        <v>4.3196408677216371E-11</v>
      </c>
      <c r="AD112" s="15">
        <v>6.2673218938182963E-11</v>
      </c>
      <c r="AE112" s="208"/>
      <c r="AF112" s="15">
        <v>1.507860063867243E-11</v>
      </c>
      <c r="AG112" s="15">
        <v>2.0308327857749262E-11</v>
      </c>
      <c r="AH112" s="15">
        <v>2.7332128554779879E-11</v>
      </c>
      <c r="AI112" s="15">
        <v>3.6758911109679615E-11</v>
      </c>
      <c r="AJ112" s="15">
        <v>4.939965702218651E-11</v>
      </c>
      <c r="AK112" s="208"/>
      <c r="AL112" s="15">
        <v>1.2001942780425967E-11</v>
      </c>
      <c r="AM112" s="15">
        <v>1.5576127661983535E-11</v>
      </c>
      <c r="AN112" s="15">
        <v>2.0168808640016142E-11</v>
      </c>
      <c r="AO112" s="15">
        <v>2.6070871444752044E-11</v>
      </c>
      <c r="AP112" s="15">
        <v>3.3656103221316415E-11</v>
      </c>
      <c r="AQ112" s="208"/>
      <c r="AR112" s="15">
        <v>1.3762308311773502E-11</v>
      </c>
      <c r="AS112" s="15">
        <v>2.3316479577837667E-11</v>
      </c>
      <c r="AT112" s="15">
        <v>3.448991524528636E-11</v>
      </c>
      <c r="AU112" s="15">
        <v>4.7787355786382051E-11</v>
      </c>
      <c r="AV112" s="15">
        <v>6.3858982898180775E-11</v>
      </c>
      <c r="AW112" s="208"/>
      <c r="AX112" s="15">
        <v>2.1110509847763243E-11</v>
      </c>
      <c r="AY112" s="15">
        <v>3.3873356036446069E-11</v>
      </c>
      <c r="AZ112" s="15">
        <v>5.3969115353993263E-11</v>
      </c>
      <c r="BA112" s="15">
        <v>8.5266790038661131E-11</v>
      </c>
      <c r="BB112" s="15">
        <v>1.3332054144557915E-10</v>
      </c>
      <c r="BC112" s="208"/>
      <c r="BD112" s="15">
        <v>2.5383785541887613E-11</v>
      </c>
      <c r="BE112" s="15">
        <v>3.7086319230303302E-11</v>
      </c>
      <c r="BF112" s="15">
        <v>5.405974367061392E-11</v>
      </c>
      <c r="BG112" s="15">
        <v>7.8586620781716036E-11</v>
      </c>
      <c r="BH112" s="15">
        <v>1.1384733861344987E-10</v>
      </c>
      <c r="BI112" s="208"/>
      <c r="BJ112" s="15">
        <v>2.8491053432873186E-11</v>
      </c>
      <c r="BK112" s="15">
        <v>3.8439364289133609E-11</v>
      </c>
      <c r="BL112" s="15">
        <v>5.1814113896421785E-11</v>
      </c>
      <c r="BM112" s="15">
        <v>6.9775731598526321E-11</v>
      </c>
      <c r="BN112" s="15">
        <v>9.3860605859773021E-11</v>
      </c>
      <c r="BO112" s="208"/>
      <c r="BP112" s="15">
        <v>2.7349829566470301E-11</v>
      </c>
      <c r="BQ112" s="15">
        <v>3.4616276498132173E-11</v>
      </c>
      <c r="BR112" s="15">
        <v>4.381331135192688E-11</v>
      </c>
      <c r="BS112" s="15">
        <v>5.5453862903063002E-11</v>
      </c>
      <c r="BT112" s="15">
        <v>7.0187137546814426E-11</v>
      </c>
      <c r="BU112" s="208"/>
      <c r="BV112" s="15">
        <v>2.3619999999999997E-10</v>
      </c>
      <c r="BW112" s="15">
        <v>2.2602293102483202E-10</v>
      </c>
      <c r="BX112" s="15">
        <v>2.136268416733954E-10</v>
      </c>
      <c r="BY112" s="15">
        <v>1.9919703245546856E-10</v>
      </c>
      <c r="BZ112" s="15">
        <v>1.8249999999999999E-10</v>
      </c>
      <c r="CA112" s="208"/>
      <c r="CB112" s="15">
        <v>2.818923511291532E-10</v>
      </c>
      <c r="CC112" s="15">
        <v>1.7820855494251061E-10</v>
      </c>
      <c r="CD112" s="15">
        <v>1.1225222344328866E-10</v>
      </c>
      <c r="CE112" s="15">
        <v>7.0531313927535137E-11</v>
      </c>
      <c r="CF112" s="15">
        <v>4.4240625715249142E-11</v>
      </c>
      <c r="CG112" s="208"/>
      <c r="CH112" s="15">
        <v>1.1979999999999999E-10</v>
      </c>
      <c r="CI112" s="15">
        <v>1.3372155542133153E-10</v>
      </c>
      <c r="CJ112" s="15">
        <v>1.4776381920746416E-10</v>
      </c>
      <c r="CK112" s="15">
        <v>1.6126666077895938E-10</v>
      </c>
      <c r="CL112" s="15">
        <v>1.7320000000000001E-10</v>
      </c>
      <c r="CM112" s="208"/>
      <c r="CN112" s="15">
        <v>1.8619999999999999E-10</v>
      </c>
      <c r="CO112" s="15">
        <v>1.8973056609139571E-10</v>
      </c>
      <c r="CP112" s="15">
        <v>1.9223540946077742E-10</v>
      </c>
      <c r="CQ112" s="15">
        <v>1.9348494247214248E-10</v>
      </c>
      <c r="CR112" s="15">
        <v>1.9310000000000001E-10</v>
      </c>
      <c r="CS112" s="208"/>
      <c r="CT112" s="15">
        <v>1.8597465096902695E-10</v>
      </c>
      <c r="CU112" s="15">
        <v>1.3758147619303281E-10</v>
      </c>
      <c r="CV112" s="15">
        <v>9.6313362743577303E-11</v>
      </c>
      <c r="CW112" s="15">
        <v>6.5692794061245466E-11</v>
      </c>
      <c r="CX112" s="15">
        <v>4.4240625715249142E-11</v>
      </c>
      <c r="CY112" s="208"/>
      <c r="CZ112" s="15"/>
      <c r="DA112" s="15"/>
      <c r="DB112" s="15"/>
      <c r="DC112" s="15"/>
      <c r="DD112" s="15"/>
      <c r="DE112" s="208"/>
      <c r="DF112" s="15">
        <v>1.9069880453684462E-11</v>
      </c>
      <c r="DG112" s="15">
        <v>2.1741732918187908E-11</v>
      </c>
      <c r="DH112" s="15">
        <v>2.471624510040392E-11</v>
      </c>
      <c r="DI112" s="15">
        <v>2.8040952593882119E-11</v>
      </c>
      <c r="DJ112" s="15">
        <v>3.176776441618276E-11</v>
      </c>
      <c r="DK112" s="208"/>
      <c r="DL112" s="15">
        <v>1.39287244812456E-11</v>
      </c>
      <c r="DM112" s="15">
        <v>1.553524126110447E-11</v>
      </c>
      <c r="DN112" s="15">
        <v>1.7274030774943548E-11</v>
      </c>
      <c r="DO112" s="15">
        <v>1.917202772232809E-11</v>
      </c>
      <c r="DP112" s="15">
        <v>2.1254236429806779E-11</v>
      </c>
      <c r="DQ112" s="208"/>
      <c r="DR112" s="15">
        <v>9.6974302301588475E-12</v>
      </c>
      <c r="DS112" s="15">
        <v>1.065532256563357E-11</v>
      </c>
      <c r="DT112" s="15">
        <v>1.1679128939747919E-11</v>
      </c>
      <c r="DU112" s="15">
        <v>1.2782963967465403E-11</v>
      </c>
      <c r="DV112" s="15">
        <v>1.3978952668474101E-11</v>
      </c>
      <c r="DW112" s="208"/>
      <c r="DX112" s="15">
        <v>1.079055129600213E-11</v>
      </c>
      <c r="DY112" s="15">
        <v>1.1890988321056059E-11</v>
      </c>
      <c r="DZ112" s="15">
        <v>1.30715676038203E-11</v>
      </c>
      <c r="EA112" s="15">
        <v>1.4349700063596774E-11</v>
      </c>
      <c r="EB112" s="15">
        <v>1.5740124986049831E-11</v>
      </c>
      <c r="EC112" s="208"/>
      <c r="ED112" s="15">
        <v>1.4537752632085143E-11</v>
      </c>
      <c r="EE112" s="15">
        <v>1.5913247562857723E-11</v>
      </c>
      <c r="EF112" s="15">
        <v>1.7376501170790274E-11</v>
      </c>
      <c r="EG112" s="15">
        <v>1.8949072738987883E-11</v>
      </c>
      <c r="EH112" s="15">
        <v>2.0648040373556158E-11</v>
      </c>
      <c r="EI112" s="208"/>
      <c r="EJ112" s="15"/>
      <c r="EK112" s="15"/>
      <c r="EL112" s="15"/>
      <c r="EM112" s="15"/>
      <c r="EN112" s="15"/>
      <c r="EO112" s="208"/>
      <c r="EP112" s="15"/>
      <c r="EQ112" s="15"/>
      <c r="ER112" s="15"/>
      <c r="ES112" s="15"/>
      <c r="ET112" s="15"/>
      <c r="EU112" s="208"/>
      <c r="EV112" s="15"/>
      <c r="EW112" s="15"/>
      <c r="EX112" s="15"/>
      <c r="EY112" s="15"/>
      <c r="EZ112" s="15"/>
      <c r="FA112" s="208"/>
      <c r="FB112" s="15"/>
      <c r="FC112" s="15"/>
      <c r="FD112" s="15"/>
      <c r="FE112" s="15"/>
      <c r="FF112" s="15"/>
      <c r="FG112" s="208"/>
      <c r="FH112" s="15"/>
      <c r="FI112" s="15"/>
      <c r="FJ112" s="15"/>
      <c r="FK112" s="15"/>
      <c r="FL112" s="15"/>
      <c r="FM112" s="208"/>
      <c r="FN112" s="15"/>
      <c r="FO112" s="15"/>
      <c r="FP112" s="15"/>
      <c r="FQ112" s="15"/>
      <c r="FR112" s="15"/>
      <c r="FS112" s="208"/>
      <c r="FT112" s="15"/>
      <c r="FU112" s="15"/>
      <c r="FV112" s="15"/>
      <c r="FW112" s="15"/>
      <c r="FX112" s="15"/>
      <c r="FY112" s="208"/>
    </row>
    <row r="113" spans="1:181" ht="12.75" customHeight="1" x14ac:dyDescent="0.2">
      <c r="A113" s="90" t="s">
        <v>29</v>
      </c>
      <c r="B113" s="15">
        <f>'Interpolation FR-metal CR'!G31+'Interpolation FR-metal CR'!H31*($E$2^1)+'Interpolation FR-metal CR'!I31*($E$2^2)+'Interpolation FR-metal CR'!J31*($E$2^3)+'Interpolation FR-metal CR'!K31*($E$2^4)</f>
        <v>7.3813008867687782E-11</v>
      </c>
      <c r="C113" s="243">
        <f t="shared" si="15"/>
        <v>1.3726709426849631E-10</v>
      </c>
      <c r="D113" s="243">
        <f t="shared" si="16"/>
        <v>2.5527011373688635E-10</v>
      </c>
      <c r="E113" s="243">
        <f t="shared" si="17"/>
        <v>4.7471559964534014E-10</v>
      </c>
      <c r="F113" s="15">
        <f>'Interpolation FR-metal CR'!Q31+'Interpolation FR-metal CR'!R31*($E$2^1)+'Interpolation FR-metal CR'!S31*($E$2^2)+'Interpolation FR-metal CR'!T31*($E$2^3)+'Interpolation FR-metal CR'!U31*($E$2^4)</f>
        <v>8.828095747194058E-10</v>
      </c>
      <c r="G113" s="208"/>
      <c r="H113" s="309">
        <f>'Interpolation FR-oxide CR'!G31+'Interpolation FR-oxide CR'!H31*$K$2+'Interpolation FR-oxide CR'!I31*$K$2^2+'Interpolation FR-oxide CR'!J31*$K$2^3+'Interpolation FR-oxide CR'!K31*$K$2^4</f>
        <v>1.1363668063434987E-10</v>
      </c>
      <c r="I113" s="243">
        <f t="shared" si="18"/>
        <v>2.1485149695026976E-10</v>
      </c>
      <c r="J113" s="243">
        <f t="shared" si="19"/>
        <v>4.0621712535149803E-10</v>
      </c>
      <c r="K113" s="243">
        <f t="shared" si="20"/>
        <v>7.680298032413939E-10</v>
      </c>
      <c r="L113" s="15">
        <f>'Interpolation FR-oxide CR'!Q31+'Interpolation FR-oxide CR'!R31*$K$2+'Interpolation FR-oxide CR'!S31*$K$2^2+'Interpolation FR-oxide CR'!T31*$K$2^3+'Interpolation FR-oxide CR'!U31*$K$2^4</f>
        <v>1.4521046550083342E-9</v>
      </c>
      <c r="M113" s="208"/>
      <c r="N113" s="15">
        <v>1.6733526917665038E-10</v>
      </c>
      <c r="O113" s="15">
        <v>3.7567889496664335E-10</v>
      </c>
      <c r="P113" s="15">
        <v>7.7517640135904916E-10</v>
      </c>
      <c r="Q113" s="15">
        <v>1.5080240017158124E-9</v>
      </c>
      <c r="R113" s="15">
        <v>2.8130283826097742E-9</v>
      </c>
      <c r="S113" s="208"/>
      <c r="T113" s="15">
        <v>1.0037063692312102E-10</v>
      </c>
      <c r="U113" s="15">
        <v>1.9793140070268098E-10</v>
      </c>
      <c r="V113" s="15">
        <v>3.8773533541850479E-10</v>
      </c>
      <c r="W113" s="15">
        <v>7.5351007559281392E-10</v>
      </c>
      <c r="X113" s="15">
        <v>1.4499016823100532E-9</v>
      </c>
      <c r="Y113" s="208"/>
      <c r="Z113" s="15">
        <v>7.1004807440414833E-11</v>
      </c>
      <c r="AA113" s="15">
        <v>1.3361396222424832E-10</v>
      </c>
      <c r="AB113" s="15">
        <v>2.5097158341971687E-10</v>
      </c>
      <c r="AC113" s="15">
        <v>4.7039778995891924E-10</v>
      </c>
      <c r="AD113" s="15">
        <v>8.7932936571364497E-10</v>
      </c>
      <c r="AE113" s="208"/>
      <c r="AF113" s="15">
        <v>5.4986294885558046E-11</v>
      </c>
      <c r="AG113" s="15">
        <v>9.4559133920476961E-11</v>
      </c>
      <c r="AH113" s="15">
        <v>1.6249450392603226E-10</v>
      </c>
      <c r="AI113" s="15">
        <v>2.7903826411409021E-10</v>
      </c>
      <c r="AJ113" s="15">
        <v>4.7880751599824013E-10</v>
      </c>
      <c r="AK113" s="208"/>
      <c r="AL113" s="15">
        <v>3.2863832761222987E-11</v>
      </c>
      <c r="AM113" s="15">
        <v>4.6547685424556257E-11</v>
      </c>
      <c r="AN113" s="15">
        <v>6.5779530708383096E-11</v>
      </c>
      <c r="AO113" s="15">
        <v>9.2797869620415958E-11</v>
      </c>
      <c r="AP113" s="15">
        <v>1.3074293247472158E-10</v>
      </c>
      <c r="AQ113" s="208"/>
      <c r="AR113" s="15">
        <v>2.8354009105919689E-10</v>
      </c>
      <c r="AS113" s="15">
        <v>5.4226637458615845E-10</v>
      </c>
      <c r="AT113" s="15">
        <v>9.0545803499576652E-10</v>
      </c>
      <c r="AU113" s="15">
        <v>1.4161710249274714E-9</v>
      </c>
      <c r="AV113" s="15">
        <v>2.1362457183237912E-9</v>
      </c>
      <c r="AW113" s="208"/>
      <c r="AX113" s="15">
        <v>2.4514328099350034E-10</v>
      </c>
      <c r="AY113" s="15">
        <v>4.4977907475496675E-10</v>
      </c>
      <c r="AZ113" s="15">
        <v>8.1941906967609514E-10</v>
      </c>
      <c r="BA113" s="15">
        <v>1.4803364365472399E-9</v>
      </c>
      <c r="BB113" s="15">
        <v>2.6466549887462993E-9</v>
      </c>
      <c r="BC113" s="208"/>
      <c r="BD113" s="15">
        <v>1.9565093432519926E-10</v>
      </c>
      <c r="BE113" s="15">
        <v>3.4276196810875374E-10</v>
      </c>
      <c r="BF113" s="15">
        <v>5.9910954240367367E-10</v>
      </c>
      <c r="BG113" s="15">
        <v>1.0443215227945727E-9</v>
      </c>
      <c r="BH113" s="15">
        <v>1.8141026427456161E-9</v>
      </c>
      <c r="BI113" s="208"/>
      <c r="BJ113" s="15">
        <v>1.6110915646113402E-10</v>
      </c>
      <c r="BK113" s="15">
        <v>2.604015423320404E-10</v>
      </c>
      <c r="BL113" s="15">
        <v>4.2050490873684573E-10</v>
      </c>
      <c r="BM113" s="15">
        <v>6.7839561511620478E-10</v>
      </c>
      <c r="BN113" s="15">
        <v>1.0932453166226267E-9</v>
      </c>
      <c r="BO113" s="208"/>
      <c r="BP113" s="15">
        <v>1.1520148392149418E-10</v>
      </c>
      <c r="BQ113" s="15">
        <v>1.5757979590542337E-10</v>
      </c>
      <c r="BR113" s="15">
        <v>2.1554750185942997E-10</v>
      </c>
      <c r="BS113" s="15">
        <v>2.9483935601829383E-10</v>
      </c>
      <c r="BT113" s="15">
        <v>4.0329971393540378E-10</v>
      </c>
      <c r="BU113" s="208"/>
      <c r="BV113" s="15">
        <v>1.126E-10</v>
      </c>
      <c r="BW113" s="15">
        <v>2.1664843556359016E-10</v>
      </c>
      <c r="BX113" s="15">
        <v>4.117213917967633E-10</v>
      </c>
      <c r="BY113" s="15">
        <v>7.7192487160755691E-10</v>
      </c>
      <c r="BZ113" s="15">
        <v>1.4220000000000001E-9</v>
      </c>
      <c r="CA113" s="208"/>
      <c r="CB113" s="15">
        <v>1.118816745331216E-10</v>
      </c>
      <c r="CC113" s="15">
        <v>1.1666963281674285E-10</v>
      </c>
      <c r="CD113" s="15">
        <v>1.2122099683546891E-10</v>
      </c>
      <c r="CE113" s="15">
        <v>1.256372696749113E-10</v>
      </c>
      <c r="CF113" s="15">
        <v>1.2999043368669202E-10</v>
      </c>
      <c r="CG113" s="208"/>
      <c r="CH113" s="15">
        <v>1.3679999999999998E-10</v>
      </c>
      <c r="CI113" s="15">
        <v>3.0276820552531645E-10</v>
      </c>
      <c r="CJ113" s="15">
        <v>6.6337106249244482E-10</v>
      </c>
      <c r="CK113" s="15">
        <v>1.4355310037415832E-9</v>
      </c>
      <c r="CL113" s="15">
        <v>3.0569999999999997E-9</v>
      </c>
      <c r="CM113" s="208"/>
      <c r="CN113" s="15">
        <v>2.1919999999999998E-10</v>
      </c>
      <c r="CO113" s="15">
        <v>3.8999789522825881E-10</v>
      </c>
      <c r="CP113" s="15">
        <v>6.8995765154814548E-10</v>
      </c>
      <c r="CQ113" s="15">
        <v>1.2125518217117812E-9</v>
      </c>
      <c r="CR113" s="15">
        <v>2.113E-9</v>
      </c>
      <c r="CS113" s="208"/>
      <c r="CT113" s="15">
        <v>2.4885846925061848E-10</v>
      </c>
      <c r="CU113" s="15">
        <v>2.2410755771074346E-10</v>
      </c>
      <c r="CV113" s="15">
        <v>1.9097694811300656E-10</v>
      </c>
      <c r="CW113" s="15">
        <v>1.5856597452156373E-10</v>
      </c>
      <c r="CX113" s="15">
        <v>1.2999043368669202E-10</v>
      </c>
      <c r="CY113" s="208"/>
      <c r="CZ113" s="15"/>
      <c r="DA113" s="15"/>
      <c r="DB113" s="15"/>
      <c r="DC113" s="15"/>
      <c r="DD113" s="15"/>
      <c r="DE113" s="208"/>
      <c r="DF113" s="15">
        <v>5.244513024469179E-11</v>
      </c>
      <c r="DG113" s="15">
        <v>5.0142244835593321E-11</v>
      </c>
      <c r="DH113" s="15">
        <v>4.7801830644378488E-11</v>
      </c>
      <c r="DI113" s="15">
        <v>4.5478613688772844E-11</v>
      </c>
      <c r="DJ113" s="15">
        <v>4.3206941700184184E-11</v>
      </c>
      <c r="DK113" s="208"/>
      <c r="DL113" s="15">
        <v>3.9476617061884426E-11</v>
      </c>
      <c r="DM113" s="15">
        <v>3.1171845411734649E-11</v>
      </c>
      <c r="DN113" s="15">
        <v>2.4538845780514913E-11</v>
      </c>
      <c r="DO113" s="15">
        <v>1.9281660027153753E-11</v>
      </c>
      <c r="DP113" s="15">
        <v>1.5133445280687513E-11</v>
      </c>
      <c r="DQ113" s="208"/>
      <c r="DR113" s="15">
        <v>3.193219190415431E-11</v>
      </c>
      <c r="DS113" s="15">
        <v>2.5492754416878269E-11</v>
      </c>
      <c r="DT113" s="15">
        <v>2.0301994587649507E-11</v>
      </c>
      <c r="DU113" s="15">
        <v>1.6144994932073915E-11</v>
      </c>
      <c r="DV113" s="15">
        <v>1.2828003698939773E-11</v>
      </c>
      <c r="DW113" s="208"/>
      <c r="DX113" s="15">
        <v>3.2411873347174634E-11</v>
      </c>
      <c r="DY113" s="15">
        <v>2.708151524052324E-11</v>
      </c>
      <c r="DZ113" s="15">
        <v>2.2572371458242486E-11</v>
      </c>
      <c r="EA113" s="15">
        <v>1.8788272333804469E-11</v>
      </c>
      <c r="EB113" s="15">
        <v>1.5625959971281025E-11</v>
      </c>
      <c r="EC113" s="208"/>
      <c r="ED113" s="15">
        <v>3.5511470965055372E-11</v>
      </c>
      <c r="EE113" s="15">
        <v>3.0686792802114425E-11</v>
      </c>
      <c r="EF113" s="15">
        <v>2.6453083954980507E-11</v>
      </c>
      <c r="EG113" s="15">
        <v>2.2773156658871164E-11</v>
      </c>
      <c r="EH113" s="15">
        <v>1.9590043756577483E-11</v>
      </c>
      <c r="EI113" s="208"/>
      <c r="EJ113" s="15"/>
      <c r="EK113" s="15"/>
      <c r="EL113" s="15"/>
      <c r="EM113" s="15"/>
      <c r="EN113" s="15"/>
      <c r="EO113" s="208"/>
      <c r="EP113" s="15"/>
      <c r="EQ113" s="15"/>
      <c r="ER113" s="15"/>
      <c r="ES113" s="15"/>
      <c r="ET113" s="15"/>
      <c r="EU113" s="208"/>
      <c r="EV113" s="15"/>
      <c r="EW113" s="15"/>
      <c r="EX113" s="15"/>
      <c r="EY113" s="15"/>
      <c r="EZ113" s="15"/>
      <c r="FA113" s="208"/>
      <c r="FB113" s="15"/>
      <c r="FC113" s="15"/>
      <c r="FD113" s="15"/>
      <c r="FE113" s="15"/>
      <c r="FF113" s="15"/>
      <c r="FG113" s="208"/>
      <c r="FH113" s="15"/>
      <c r="FI113" s="15"/>
      <c r="FJ113" s="15"/>
      <c r="FK113" s="15"/>
      <c r="FL113" s="15"/>
      <c r="FM113" s="208"/>
      <c r="FN113" s="15"/>
      <c r="FO113" s="15"/>
      <c r="FP113" s="15"/>
      <c r="FQ113" s="15"/>
      <c r="FR113" s="15"/>
      <c r="FS113" s="208"/>
      <c r="FT113" s="15"/>
      <c r="FU113" s="15"/>
      <c r="FV113" s="15"/>
      <c r="FW113" s="15"/>
      <c r="FX113" s="15"/>
      <c r="FY113" s="208"/>
    </row>
    <row r="114" spans="1:181" ht="12.75" customHeight="1" x14ac:dyDescent="0.2">
      <c r="A114" s="91" t="s">
        <v>31</v>
      </c>
      <c r="B114" s="15">
        <f>'Interpolation FR-metal CR'!G32+'Interpolation FR-metal CR'!H32*($E$2^1)+'Interpolation FR-metal CR'!I32*($E$2^2)+'Interpolation FR-metal CR'!J32*($E$2^3)+'Interpolation FR-metal CR'!K32*($E$2^4)</f>
        <v>2.3522495488576693E-7</v>
      </c>
      <c r="C114" s="243">
        <f t="shared" si="15"/>
        <v>2.0948321413177962E-7</v>
      </c>
      <c r="D114" s="243">
        <f t="shared" si="16"/>
        <v>1.8655850959475039E-7</v>
      </c>
      <c r="E114" s="243">
        <f t="shared" si="17"/>
        <v>1.6614256014002331E-7</v>
      </c>
      <c r="F114" s="15">
        <f>'Interpolation FR-metal CR'!Q32+'Interpolation FR-metal CR'!R32*($E$2^1)+'Interpolation FR-metal CR'!S32*($E$2^2)+'Interpolation FR-metal CR'!T32*($E$2^3)+'Interpolation FR-metal CR'!U32*($E$2^4)</f>
        <v>1.4796082124499377E-7</v>
      </c>
      <c r="G114" s="208"/>
      <c r="H114" s="309">
        <f>'Interpolation FR-oxide CR'!G32+'Interpolation FR-oxide CR'!H32*$K$2+'Interpolation FR-oxide CR'!I32*$K$2^2+'Interpolation FR-oxide CR'!J32*$K$2^3+'Interpolation FR-oxide CR'!K32*$K$2^4</f>
        <v>3.8929407438301847E-7</v>
      </c>
      <c r="I114" s="243">
        <f t="shared" si="18"/>
        <v>3.6041311086567862E-7</v>
      </c>
      <c r="J114" s="243">
        <f t="shared" si="19"/>
        <v>3.3367476936233103E-7</v>
      </c>
      <c r="K114" s="243">
        <f t="shared" si="20"/>
        <v>3.0892009294994703E-7</v>
      </c>
      <c r="L114" s="15">
        <f>'Interpolation FR-oxide CR'!Q32+'Interpolation FR-oxide CR'!R32*$K$2+'Interpolation FR-oxide CR'!S32*$K$2^2+'Interpolation FR-oxide CR'!T32*$K$2^3+'Interpolation FR-oxide CR'!U32*$K$2^4</f>
        <v>2.8600191740771593E-7</v>
      </c>
      <c r="M114" s="208"/>
      <c r="N114" s="15">
        <v>5.1373004809191281E-7</v>
      </c>
      <c r="O114" s="15">
        <v>5.6916174303218462E-7</v>
      </c>
      <c r="P114" s="15">
        <v>5.7954994263516462E-7</v>
      </c>
      <c r="Q114" s="15">
        <v>5.5637806423547614E-7</v>
      </c>
      <c r="R114" s="15">
        <v>5.1216191498034647E-7</v>
      </c>
      <c r="S114" s="208"/>
      <c r="T114" s="15">
        <v>3.4716923850768269E-7</v>
      </c>
      <c r="U114" s="15">
        <v>3.3442033744664741E-7</v>
      </c>
      <c r="V114" s="15">
        <v>3.2000501903738015E-7</v>
      </c>
      <c r="W114" s="15">
        <v>3.0377630726543295E-7</v>
      </c>
      <c r="X114" s="15">
        <v>2.8552675808147603E-7</v>
      </c>
      <c r="Y114" s="208"/>
      <c r="Z114" s="15">
        <v>2.2078043505657334E-7</v>
      </c>
      <c r="AA114" s="15">
        <v>2.0009280750004609E-7</v>
      </c>
      <c r="AB114" s="15">
        <v>1.8101351002753601E-7</v>
      </c>
      <c r="AC114" s="15">
        <v>1.6340243195672774E-7</v>
      </c>
      <c r="AD114" s="15">
        <v>1.4711319391453937E-7</v>
      </c>
      <c r="AE114" s="208"/>
      <c r="AF114" s="15">
        <v>1.4998312848701426E-7</v>
      </c>
      <c r="AG114" s="15">
        <v>1.2405902257532787E-7</v>
      </c>
      <c r="AH114" s="15">
        <v>1.0254168830578204E-7</v>
      </c>
      <c r="AI114" s="15">
        <v>8.4695915487915147E-8</v>
      </c>
      <c r="AJ114" s="15">
        <v>6.9903123543764987E-8</v>
      </c>
      <c r="AK114" s="208"/>
      <c r="AL114" s="15">
        <v>1.1274406010229678E-7</v>
      </c>
      <c r="AM114" s="15">
        <v>7.5547435070957629E-8</v>
      </c>
      <c r="AN114" s="15">
        <v>5.0507814771498723E-8</v>
      </c>
      <c r="AO114" s="15">
        <v>3.3709475046822337E-8</v>
      </c>
      <c r="AP114" s="15">
        <v>2.2468722461059212E-8</v>
      </c>
      <c r="AQ114" s="208"/>
      <c r="AR114" s="15">
        <v>5.2591116347267632E-7</v>
      </c>
      <c r="AS114" s="15">
        <v>5.9286596279773166E-7</v>
      </c>
      <c r="AT114" s="15">
        <v>5.83523158829022E-7</v>
      </c>
      <c r="AU114" s="15">
        <v>5.3796175510812645E-7</v>
      </c>
      <c r="AV114" s="15">
        <v>4.7833573851403992E-7</v>
      </c>
      <c r="AW114" s="208"/>
      <c r="AX114" s="15">
        <v>3.2825153271720364E-7</v>
      </c>
      <c r="AY114" s="15">
        <v>3.1313840445157718E-7</v>
      </c>
      <c r="AZ114" s="15">
        <v>2.9661524859207416E-7</v>
      </c>
      <c r="BA114" s="15">
        <v>2.7861093344336778E-7</v>
      </c>
      <c r="BB114" s="15">
        <v>2.589914203078504E-7</v>
      </c>
      <c r="BC114" s="208"/>
      <c r="BD114" s="15">
        <v>2.2856987413011123E-7</v>
      </c>
      <c r="BE114" s="15">
        <v>2.0250745910447789E-7</v>
      </c>
      <c r="BF114" s="15">
        <v>1.7900533197686477E-7</v>
      </c>
      <c r="BG114" s="15">
        <v>1.5779938010787467E-7</v>
      </c>
      <c r="BH114" s="15">
        <v>1.3862586016501134E-7</v>
      </c>
      <c r="BI114" s="208"/>
      <c r="BJ114" s="15">
        <v>1.7215506070165819E-7</v>
      </c>
      <c r="BK114" s="15">
        <v>1.3747151137179368E-7</v>
      </c>
      <c r="BL114" s="15">
        <v>1.0967554726757779E-7</v>
      </c>
      <c r="BM114" s="15">
        <v>8.7416086044318909E-8</v>
      </c>
      <c r="BN114" s="15">
        <v>6.9597803903204691E-8</v>
      </c>
      <c r="BO114" s="208"/>
      <c r="BP114" s="15">
        <v>1.2472804475320465E-7</v>
      </c>
      <c r="BQ114" s="15">
        <v>7.9366886227780191E-8</v>
      </c>
      <c r="BR114" s="15">
        <v>5.05026968070745E-8</v>
      </c>
      <c r="BS114" s="15">
        <v>3.2135850420426427E-8</v>
      </c>
      <c r="BT114" s="15">
        <v>2.0448668037998851E-8</v>
      </c>
      <c r="BU114" s="208"/>
      <c r="BV114" s="15">
        <v>1.0879999999999999E-7</v>
      </c>
      <c r="BW114" s="15">
        <v>1.1107223396012919E-7</v>
      </c>
      <c r="BX114" s="15">
        <v>1.1199865992223922E-7</v>
      </c>
      <c r="BY114" s="15">
        <v>1.1141505345031354E-7</v>
      </c>
      <c r="BZ114" s="15">
        <v>1.089E-7</v>
      </c>
      <c r="CA114" s="208"/>
      <c r="CB114" s="15">
        <v>4.6514740987526371E-8</v>
      </c>
      <c r="CC114" s="15">
        <v>3.0104746442266205E-8</v>
      </c>
      <c r="CD114" s="15">
        <v>1.9413350122611591E-8</v>
      </c>
      <c r="CE114" s="15">
        <v>1.2487819693254211E-8</v>
      </c>
      <c r="CF114" s="15">
        <v>8.0190886738977225E-9</v>
      </c>
      <c r="CG114" s="208"/>
      <c r="CH114" s="15">
        <v>1.251E-7</v>
      </c>
      <c r="CI114" s="15">
        <v>1.2277819372121407E-7</v>
      </c>
      <c r="CJ114" s="15">
        <v>1.1929088391685692E-7</v>
      </c>
      <c r="CK114" s="15">
        <v>1.1447300171791831E-7</v>
      </c>
      <c r="CL114" s="15">
        <v>1.081E-7</v>
      </c>
      <c r="CM114" s="208"/>
      <c r="CN114" s="15">
        <v>1.2270000000000001E-7</v>
      </c>
      <c r="CO114" s="15">
        <v>1.1020694770608516E-7</v>
      </c>
      <c r="CP114" s="15">
        <v>9.8426455252184056E-8</v>
      </c>
      <c r="CQ114" s="15">
        <v>8.7323757714529135E-8</v>
      </c>
      <c r="CR114" s="15">
        <v>7.6819999999999996E-8</v>
      </c>
      <c r="CS114" s="208"/>
      <c r="CT114" s="15">
        <v>8.2659624005249804E-8</v>
      </c>
      <c r="CU114" s="15">
        <v>4.8866997813124782E-8</v>
      </c>
      <c r="CV114" s="15">
        <v>2.7337466287700397E-8</v>
      </c>
      <c r="CW114" s="15">
        <v>1.4900658737393478E-8</v>
      </c>
      <c r="CX114" s="15">
        <v>8.0190886738977225E-9</v>
      </c>
      <c r="CY114" s="208"/>
      <c r="CZ114" s="515">
        <v>0</v>
      </c>
      <c r="DA114" s="515">
        <v>0</v>
      </c>
      <c r="DB114" s="515">
        <v>0</v>
      </c>
      <c r="DC114" s="515">
        <v>0</v>
      </c>
      <c r="DD114" s="515">
        <v>0</v>
      </c>
      <c r="DE114" s="208"/>
      <c r="DF114" s="15">
        <v>1.2485964622126778E-7</v>
      </c>
      <c r="DG114" s="15">
        <v>7.9294868336167889E-8</v>
      </c>
      <c r="DH114" s="15">
        <v>5.021231163281939E-8</v>
      </c>
      <c r="DI114" s="15">
        <v>3.1731988030414345E-8</v>
      </c>
      <c r="DJ114" s="15">
        <v>2.0024789909963655E-8</v>
      </c>
      <c r="DK114" s="208"/>
      <c r="DL114" s="15">
        <v>7.9313842089343421E-8</v>
      </c>
      <c r="DM114" s="15">
        <v>4.7929887979120364E-8</v>
      </c>
      <c r="DN114" s="15">
        <v>2.8875723334005639E-8</v>
      </c>
      <c r="DO114" s="15">
        <v>1.7364328876993258E-8</v>
      </c>
      <c r="DP114" s="15">
        <v>1.0430046221233635E-8</v>
      </c>
      <c r="DQ114" s="208"/>
      <c r="DR114" s="15">
        <v>5.7471889150277741E-8</v>
      </c>
      <c r="DS114" s="15">
        <v>3.4297103358636862E-8</v>
      </c>
      <c r="DT114" s="15">
        <v>2.0417065651620088E-8</v>
      </c>
      <c r="DU114" s="15">
        <v>1.213686351863369E-8</v>
      </c>
      <c r="DV114" s="15">
        <v>7.2084446703982137E-9</v>
      </c>
      <c r="DW114" s="208"/>
      <c r="DX114" s="15">
        <v>4.88277585861782E-8</v>
      </c>
      <c r="DY114" s="15">
        <v>2.8838258613627181E-8</v>
      </c>
      <c r="DZ114" s="15">
        <v>1.6990520261168444E-8</v>
      </c>
      <c r="EA114" s="15">
        <v>9.9965410157188282E-9</v>
      </c>
      <c r="EB114" s="15">
        <v>5.8768286712559628E-9</v>
      </c>
      <c r="EC114" s="208"/>
      <c r="ED114" s="15">
        <v>4.5404950159078762E-8</v>
      </c>
      <c r="EE114" s="15">
        <v>2.676484794617363E-8</v>
      </c>
      <c r="EF114" s="15">
        <v>1.5738680823235636E-8</v>
      </c>
      <c r="EG114" s="15">
        <v>9.2425964190455151E-9</v>
      </c>
      <c r="EH114" s="15">
        <v>5.4235656377272271E-9</v>
      </c>
      <c r="EI114" s="208"/>
      <c r="EJ114" s="15"/>
      <c r="EK114" s="15"/>
      <c r="EL114" s="15"/>
      <c r="EM114" s="15"/>
      <c r="EN114" s="15"/>
      <c r="EO114" s="208"/>
      <c r="EP114" s="15"/>
      <c r="EQ114" s="15"/>
      <c r="ER114" s="15"/>
      <c r="ES114" s="15"/>
      <c r="ET114" s="15"/>
      <c r="EU114" s="208"/>
      <c r="EV114" s="15"/>
      <c r="EW114" s="15"/>
      <c r="EX114" s="15"/>
      <c r="EY114" s="15"/>
      <c r="EZ114" s="15"/>
      <c r="FA114" s="208"/>
      <c r="FB114" s="15"/>
      <c r="FC114" s="15"/>
      <c r="FD114" s="15"/>
      <c r="FE114" s="15"/>
      <c r="FF114" s="15"/>
      <c r="FG114" s="208"/>
      <c r="FH114" s="15"/>
      <c r="FI114" s="15"/>
      <c r="FJ114" s="15"/>
      <c r="FK114" s="15"/>
      <c r="FL114" s="15"/>
      <c r="FM114" s="208"/>
      <c r="FN114" s="15"/>
      <c r="FO114" s="15"/>
      <c r="FP114" s="15"/>
      <c r="FQ114" s="15"/>
      <c r="FR114" s="15"/>
      <c r="FS114" s="208"/>
      <c r="FT114" s="15"/>
      <c r="FU114" s="15"/>
      <c r="FV114" s="15"/>
      <c r="FW114" s="15"/>
      <c r="FX114" s="15"/>
      <c r="FY114" s="208"/>
    </row>
    <row r="115" spans="1:181" ht="12.75" customHeight="1" x14ac:dyDescent="0.2">
      <c r="A115" s="92" t="s">
        <v>32</v>
      </c>
      <c r="B115" s="15">
        <f>'Interpolation FR-metal CR'!G33+'Interpolation FR-metal CR'!H33*($E$2^1)+'Interpolation FR-metal CR'!I33*($E$2^2)+'Interpolation FR-metal CR'!J33*($E$2^3)+'Interpolation FR-metal CR'!K33*($E$2^4)</f>
        <v>1.5363458307412149E-8</v>
      </c>
      <c r="C115" s="243">
        <f t="shared" si="15"/>
        <v>1.9572068852241416E-8</v>
      </c>
      <c r="D115" s="243">
        <f t="shared" si="16"/>
        <v>2.4933571041883611E-8</v>
      </c>
      <c r="E115" s="243">
        <f t="shared" si="17"/>
        <v>3.1763783869453498E-8</v>
      </c>
      <c r="F115" s="15">
        <f>'Interpolation FR-metal CR'!Q33+'Interpolation FR-metal CR'!R33*($E$2^1)+'Interpolation FR-metal CR'!S33*($E$2^2)+'Interpolation FR-metal CR'!T33*($E$2^3)+'Interpolation FR-metal CR'!U33*($E$2^4)</f>
        <v>4.046504064782916E-8</v>
      </c>
      <c r="G115" s="208"/>
      <c r="H115" s="309">
        <f>'Interpolation FR-oxide CR'!G33+'Interpolation FR-oxide CR'!H33*$K$2+'Interpolation FR-oxide CR'!I33*$K$2^2+'Interpolation FR-oxide CR'!J33*$K$2^3+'Interpolation FR-oxide CR'!K33*$K$2^4</f>
        <v>2.3480575544095277E-8</v>
      </c>
      <c r="I115" s="243">
        <f t="shared" si="18"/>
        <v>3.136859291732124E-8</v>
      </c>
      <c r="J115" s="243">
        <f t="shared" si="19"/>
        <v>4.1906494999014749E-8</v>
      </c>
      <c r="K115" s="243">
        <f t="shared" si="20"/>
        <v>5.5984478734228706E-8</v>
      </c>
      <c r="L115" s="15">
        <f>'Interpolation FR-oxide CR'!Q33+'Interpolation FR-oxide CR'!R33*$K$2+'Interpolation FR-oxide CR'!S33*$K$2^2+'Interpolation FR-oxide CR'!T33*$K$2^3+'Interpolation FR-oxide CR'!U33*$K$2^4</f>
        <v>7.4791792041233642E-8</v>
      </c>
      <c r="M115" s="208"/>
      <c r="N115" s="181">
        <v>3.3093713541899581E-8</v>
      </c>
      <c r="O115" s="181">
        <v>5.1888863409352443E-8</v>
      </c>
      <c r="P115" s="181">
        <v>7.4775142015277541E-8</v>
      </c>
      <c r="Q115" s="181">
        <v>1.0159312062395397E-7</v>
      </c>
      <c r="R115" s="181">
        <v>1.3235169401756886E-7</v>
      </c>
      <c r="S115" s="208"/>
      <c r="T115" s="181">
        <v>2.0979370614522242E-8</v>
      </c>
      <c r="U115" s="181">
        <v>2.9148149512138906E-8</v>
      </c>
      <c r="V115" s="181">
        <v>4.0229273264926045E-8</v>
      </c>
      <c r="W115" s="181">
        <v>5.5081579467069086E-8</v>
      </c>
      <c r="X115" s="181">
        <v>7.4673479880581355E-8</v>
      </c>
      <c r="Y115" s="208"/>
      <c r="Z115" s="181">
        <v>1.4675814719272647E-8</v>
      </c>
      <c r="AA115" s="181">
        <v>1.8945002439879356E-8</v>
      </c>
      <c r="AB115" s="181">
        <v>2.44115710355986E-8</v>
      </c>
      <c r="AC115" s="181">
        <v>3.1388084149905485E-8</v>
      </c>
      <c r="AD115" s="181">
        <v>4.0251258998502281E-8</v>
      </c>
      <c r="AE115" s="208"/>
      <c r="AF115" s="181">
        <v>1.074953845143246E-8</v>
      </c>
      <c r="AG115" s="181">
        <v>1.2566077622267705E-8</v>
      </c>
      <c r="AH115" s="181">
        <v>1.4678978021562195E-8</v>
      </c>
      <c r="AI115" s="181">
        <v>1.7134908788789183E-8</v>
      </c>
      <c r="AJ115" s="181">
        <v>1.9986644420450907E-8</v>
      </c>
      <c r="AK115" s="208"/>
      <c r="AL115" s="181">
        <v>7.789495519904722E-9</v>
      </c>
      <c r="AM115" s="181">
        <v>7.4280132285754097E-9</v>
      </c>
      <c r="AN115" s="181">
        <v>7.0672231820778198E-9</v>
      </c>
      <c r="AO115" s="181">
        <v>6.7124258271904318E-9</v>
      </c>
      <c r="AP115" s="181">
        <v>6.3671220249909503E-9</v>
      </c>
      <c r="AQ115" s="208"/>
      <c r="AR115" s="181">
        <v>4.0817730021875495E-8</v>
      </c>
      <c r="AS115" s="181">
        <v>5.8940975891572858E-8</v>
      </c>
      <c r="AT115" s="181">
        <v>7.4309313125989723E-8</v>
      </c>
      <c r="AU115" s="181">
        <v>8.7752782709660901E-8</v>
      </c>
      <c r="AV115" s="181">
        <v>9.9946288407457377E-8</v>
      </c>
      <c r="AW115" s="208"/>
      <c r="AX115" s="181">
        <v>2.941946666176241E-8</v>
      </c>
      <c r="AY115" s="181">
        <v>3.894636948031066E-8</v>
      </c>
      <c r="AZ115" s="181">
        <v>5.1194903853374532E-8</v>
      </c>
      <c r="BA115" s="181">
        <v>6.6731982297969084E-8</v>
      </c>
      <c r="BB115" s="181">
        <v>8.6084281815821363E-8</v>
      </c>
      <c r="BC115" s="208"/>
      <c r="BD115" s="181">
        <v>2.2314137716540896E-8</v>
      </c>
      <c r="BE115" s="181">
        <v>2.7916174390612697E-8</v>
      </c>
      <c r="BF115" s="181">
        <v>3.4844529420390542E-8</v>
      </c>
      <c r="BG115" s="181">
        <v>4.3373821447922267E-8</v>
      </c>
      <c r="BH115" s="181">
        <v>5.3804723835972469E-8</v>
      </c>
      <c r="BI115" s="208"/>
      <c r="BJ115" s="181">
        <v>1.7875953894891165E-8</v>
      </c>
      <c r="BK115" s="181">
        <v>2.0487715978604821E-8</v>
      </c>
      <c r="BL115" s="181">
        <v>2.3459678340892492E-8</v>
      </c>
      <c r="BM115" s="181">
        <v>2.6837064255471554E-8</v>
      </c>
      <c r="BN115" s="181">
        <v>3.0666950343837662E-8</v>
      </c>
      <c r="BO115" s="208"/>
      <c r="BP115" s="181">
        <v>1.3288875844601621E-8</v>
      </c>
      <c r="BQ115" s="181">
        <v>1.2719721588949752E-8</v>
      </c>
      <c r="BR115" s="181">
        <v>1.2174943850888979E-8</v>
      </c>
      <c r="BS115" s="181">
        <v>1.165349860047961E-8</v>
      </c>
      <c r="BT115" s="181">
        <v>1.1154386522573298E-8</v>
      </c>
      <c r="BU115" s="208"/>
      <c r="BV115" s="181">
        <v>2.1299999999999999E-8</v>
      </c>
      <c r="BW115" s="181">
        <v>3.2128096448787046E-8</v>
      </c>
      <c r="BX115" s="181">
        <v>4.7865334079465845E-8</v>
      </c>
      <c r="BY115" s="181">
        <v>7.0352724567321439E-8</v>
      </c>
      <c r="BZ115" s="181">
        <v>1.016E-7</v>
      </c>
      <c r="CA115" s="208"/>
      <c r="CB115" s="181">
        <v>1.1600068216321264E-8</v>
      </c>
      <c r="CC115" s="181">
        <v>9.67978759930558E-9</v>
      </c>
      <c r="CD115" s="181">
        <v>8.0480795267650955E-9</v>
      </c>
      <c r="CE115" s="181">
        <v>6.6748161707286039E-9</v>
      </c>
      <c r="CF115" s="181">
        <v>5.5263530170756831E-9</v>
      </c>
      <c r="CG115" s="208"/>
      <c r="CH115" s="181">
        <v>2.8809999999999998E-8</v>
      </c>
      <c r="CI115" s="181">
        <v>4.8883576566632901E-8</v>
      </c>
      <c r="CJ115" s="181">
        <v>8.2111649281171778E-8</v>
      </c>
      <c r="CK115" s="181">
        <v>1.3622486146869384E-7</v>
      </c>
      <c r="CL115" s="181">
        <v>2.2239999999999998E-7</v>
      </c>
      <c r="CM115" s="208"/>
      <c r="CN115" s="181">
        <v>3.6769999999999998E-8</v>
      </c>
      <c r="CO115" s="181">
        <v>5.2747897345070801E-8</v>
      </c>
      <c r="CP115" s="181">
        <v>7.5241099532308492E-8</v>
      </c>
      <c r="CQ115" s="181">
        <v>1.0661610579906902E-7</v>
      </c>
      <c r="CR115" s="181">
        <v>1.4979999999999998E-7</v>
      </c>
      <c r="CS115" s="208"/>
      <c r="CT115" s="181">
        <v>2.6863844225566563E-8</v>
      </c>
      <c r="CU115" s="181">
        <v>1.9164615560681766E-8</v>
      </c>
      <c r="CV115" s="181">
        <v>1.2937561637844174E-8</v>
      </c>
      <c r="CW115" s="181">
        <v>8.5096041496921483E-9</v>
      </c>
      <c r="CX115" s="181">
        <v>5.5263530170756831E-9</v>
      </c>
      <c r="CY115" s="208"/>
      <c r="CZ115" s="515">
        <v>0</v>
      </c>
      <c r="DA115" s="515">
        <v>0</v>
      </c>
      <c r="DB115" s="515">
        <v>0</v>
      </c>
      <c r="DC115" s="515">
        <v>0</v>
      </c>
      <c r="DD115" s="515">
        <v>0</v>
      </c>
      <c r="DE115" s="208"/>
      <c r="DF115" s="181">
        <v>9.7840418649812031E-9</v>
      </c>
      <c r="DG115" s="181">
        <v>7.1914757139249503E-9</v>
      </c>
      <c r="DH115" s="181">
        <v>5.2705979028818325E-9</v>
      </c>
      <c r="DI115" s="181">
        <v>3.8549938070437507E-9</v>
      </c>
      <c r="DJ115" s="181">
        <v>2.8156009614756226E-9</v>
      </c>
      <c r="DK115" s="208"/>
      <c r="DL115" s="181">
        <v>6.073199595892183E-9</v>
      </c>
      <c r="DM115" s="181">
        <v>4.0653335442698858E-9</v>
      </c>
      <c r="DN115" s="181">
        <v>2.7129628388446507E-9</v>
      </c>
      <c r="DO115" s="181">
        <v>1.8071332596547499E-9</v>
      </c>
      <c r="DP115" s="181">
        <v>1.2023741001813417E-9</v>
      </c>
      <c r="DQ115" s="208"/>
      <c r="DR115" s="181">
        <v>4.4356109077513871E-9</v>
      </c>
      <c r="DS115" s="181">
        <v>2.9147791763583657E-9</v>
      </c>
      <c r="DT115" s="181">
        <v>1.9106968489369565E-9</v>
      </c>
      <c r="DU115" s="181">
        <v>1.2507058365038144E-9</v>
      </c>
      <c r="DV115" s="181">
        <v>8.1797592916501232E-10</v>
      </c>
      <c r="DW115" s="208"/>
      <c r="DX115" s="181">
        <v>3.882678291379926E-9</v>
      </c>
      <c r="DY115" s="181">
        <v>2.5322659745314935E-9</v>
      </c>
      <c r="DZ115" s="181">
        <v>1.647489416443004E-9</v>
      </c>
      <c r="EA115" s="181">
        <v>1.0703883573928973E-9</v>
      </c>
      <c r="EB115" s="181">
        <v>6.9488081711329054E-10</v>
      </c>
      <c r="EC115" s="208"/>
      <c r="ED115" s="181">
        <v>3.6965821062137939E-9</v>
      </c>
      <c r="EE115" s="181">
        <v>2.4352754038289149E-9</v>
      </c>
      <c r="EF115" s="181">
        <v>1.6004340343722337E-9</v>
      </c>
      <c r="EG115" s="181">
        <v>1.0503876055661004E-9</v>
      </c>
      <c r="EH115" s="181">
        <v>6.8885314808124138E-10</v>
      </c>
      <c r="EI115" s="208"/>
      <c r="EJ115" s="181"/>
      <c r="EK115" s="181"/>
      <c r="EL115" s="181"/>
      <c r="EM115" s="181"/>
      <c r="EN115" s="181"/>
      <c r="EO115" s="208"/>
      <c r="EP115" s="181"/>
      <c r="EQ115" s="181"/>
      <c r="ER115" s="181"/>
      <c r="ES115" s="181"/>
      <c r="ET115" s="181"/>
      <c r="EU115" s="208"/>
      <c r="EV115" s="181"/>
      <c r="EW115" s="181"/>
      <c r="EX115" s="181"/>
      <c r="EY115" s="181"/>
      <c r="EZ115" s="181"/>
      <c r="FA115" s="208"/>
      <c r="FB115" s="181"/>
      <c r="FC115" s="181"/>
      <c r="FD115" s="181"/>
      <c r="FE115" s="181"/>
      <c r="FF115" s="181"/>
      <c r="FG115" s="208"/>
      <c r="FH115" s="181"/>
      <c r="FI115" s="181"/>
      <c r="FJ115" s="181"/>
      <c r="FK115" s="181"/>
      <c r="FL115" s="181"/>
      <c r="FM115" s="208"/>
      <c r="FN115" s="181"/>
      <c r="FO115" s="181"/>
      <c r="FP115" s="181"/>
      <c r="FQ115" s="181"/>
      <c r="FR115" s="181"/>
      <c r="FS115" s="208"/>
      <c r="FT115" s="181"/>
      <c r="FU115" s="181"/>
      <c r="FV115" s="181"/>
      <c r="FW115" s="181"/>
      <c r="FX115" s="181"/>
      <c r="FY115" s="208"/>
    </row>
    <row r="116" spans="1:181" ht="12.75" customHeight="1" x14ac:dyDescent="0.2">
      <c r="A116" s="91" t="s">
        <v>2</v>
      </c>
      <c r="B116" s="15">
        <f>'Interpolation FR-metal CR'!G34+'Interpolation FR-metal CR'!H34*($E$2^1)+'Interpolation FR-metal CR'!I34*($E$2^2)+'Interpolation FR-metal CR'!J34*($E$2^3)+'Interpolation FR-metal CR'!K34*($E$2^4)</f>
        <v>2.5551164701031256E-4</v>
      </c>
      <c r="C116" s="243">
        <f t="shared" si="15"/>
        <v>3.6539673883273976E-4</v>
      </c>
      <c r="D116" s="243">
        <f t="shared" si="16"/>
        <v>5.2253890698067743E-4</v>
      </c>
      <c r="E116" s="243">
        <f t="shared" si="17"/>
        <v>7.4726148399903577E-4</v>
      </c>
      <c r="F116" s="15">
        <f>'Interpolation FR-metal CR'!Q34+'Interpolation FR-metal CR'!R34*($E$2^1)+'Interpolation FR-metal CR'!S34*($E$2^2)+'Interpolation FR-metal CR'!T34*($E$2^3)+'Interpolation FR-metal CR'!U34*($E$2^4)</f>
        <v>1.0686280351734469E-3</v>
      </c>
      <c r="G116" s="208"/>
      <c r="H116" s="309">
        <f>'Interpolation FR-oxide CR'!G34+'Interpolation FR-oxide CR'!H34*$K$2+'Interpolation FR-oxide CR'!I34*$K$2^2+'Interpolation FR-oxide CR'!J34*$K$2^3+'Interpolation FR-oxide CR'!K34*$K$2^4</f>
        <v>4.0008612946526361E-4</v>
      </c>
      <c r="I116" s="243">
        <f t="shared" si="18"/>
        <v>5.876712668456105E-4</v>
      </c>
      <c r="J116" s="243">
        <f t="shared" si="19"/>
        <v>8.6320792559720463E-4</v>
      </c>
      <c r="K116" s="243">
        <f t="shared" si="20"/>
        <v>1.2679332219412141E-3</v>
      </c>
      <c r="L116" s="15">
        <f>'Interpolation FR-oxide CR'!Q34+'Interpolation FR-oxide CR'!R34*$K$2+'Interpolation FR-oxide CR'!S34*$K$2^2+'Interpolation FR-oxide CR'!T34*$K$2^3+'Interpolation FR-oxide CR'!U34*$K$2^4</f>
        <v>1.862418784199626E-3</v>
      </c>
      <c r="M116" s="208"/>
      <c r="N116" s="15">
        <v>6.0604986866600165E-4</v>
      </c>
      <c r="O116" s="15">
        <v>1.040967469715353E-3</v>
      </c>
      <c r="P116" s="15">
        <v>1.6433133699654762E-3</v>
      </c>
      <c r="Q116" s="15">
        <v>2.4458374181999406E-3</v>
      </c>
      <c r="R116" s="15">
        <v>3.4905425024751779E-3</v>
      </c>
      <c r="S116" s="208"/>
      <c r="T116" s="15">
        <v>3.5179995893276791E-4</v>
      </c>
      <c r="U116" s="15">
        <v>5.3956736382416277E-4</v>
      </c>
      <c r="V116" s="15">
        <v>8.2206891619750427E-4</v>
      </c>
      <c r="W116" s="15">
        <v>1.2425211227172503E-3</v>
      </c>
      <c r="X116" s="15">
        <v>1.8594955400173079E-3</v>
      </c>
      <c r="Y116" s="208"/>
      <c r="Z116" s="15">
        <v>2.4471762037003321E-4</v>
      </c>
      <c r="AA116" s="15">
        <v>3.5445496715102808E-4</v>
      </c>
      <c r="AB116" s="15">
        <v>5.1246653621301002E-4</v>
      </c>
      <c r="AC116" s="15">
        <v>7.3932938929378432E-4</v>
      </c>
      <c r="AD116" s="15">
        <v>1.0637902645157502E-3</v>
      </c>
      <c r="AE116" s="208"/>
      <c r="AF116" s="15">
        <v>1.800984028543985E-4</v>
      </c>
      <c r="AG116" s="15">
        <v>2.3981747261357143E-4</v>
      </c>
      <c r="AH116" s="15">
        <v>3.1910818484666008E-4</v>
      </c>
      <c r="AI116" s="15">
        <v>4.2431165398337101E-4</v>
      </c>
      <c r="AJ116" s="15">
        <v>5.6377276109621473E-4</v>
      </c>
      <c r="AK116" s="208"/>
      <c r="AL116" s="15">
        <v>1.2003384296375677E-4</v>
      </c>
      <c r="AM116" s="15">
        <v>1.3449701977158725E-4</v>
      </c>
      <c r="AN116" s="15">
        <v>1.5036072573497455E-4</v>
      </c>
      <c r="AO116" s="15">
        <v>1.678072500741534E-4</v>
      </c>
      <c r="AP116" s="15">
        <v>1.870337613748421E-4</v>
      </c>
      <c r="AQ116" s="208"/>
      <c r="AR116" s="15">
        <v>7.7542386423874678E-4</v>
      </c>
      <c r="AS116" s="15">
        <v>1.190957385890178E-3</v>
      </c>
      <c r="AT116" s="15">
        <v>1.5970213897309575E-3</v>
      </c>
      <c r="AU116" s="15">
        <v>2.0059355224935731E-3</v>
      </c>
      <c r="AV116" s="15">
        <v>2.4300282864987283E-3</v>
      </c>
      <c r="AW116" s="208"/>
      <c r="AX116" s="15">
        <v>5.6882364578332394E-4</v>
      </c>
      <c r="AY116" s="15">
        <v>8.0105118354868439E-4</v>
      </c>
      <c r="AZ116" s="15">
        <v>1.1201352358746739E-3</v>
      </c>
      <c r="BA116" s="15">
        <v>1.5532029032113851E-3</v>
      </c>
      <c r="BB116" s="15">
        <v>2.1314172131749127E-3</v>
      </c>
      <c r="BC116" s="208"/>
      <c r="BD116" s="15">
        <v>4.239577222815103E-4</v>
      </c>
      <c r="BE116" s="15">
        <v>5.7182784824177436E-4</v>
      </c>
      <c r="BF116" s="15">
        <v>7.6950414033663593E-4</v>
      </c>
      <c r="BG116" s="15">
        <v>1.0326924515614176E-3</v>
      </c>
      <c r="BH116" s="15">
        <v>1.381117664432302E-3</v>
      </c>
      <c r="BI116" s="208"/>
      <c r="BJ116" s="15">
        <v>3.2852187369860844E-4</v>
      </c>
      <c r="BK116" s="15">
        <v>4.0910724027760632E-4</v>
      </c>
      <c r="BL116" s="15">
        <v>5.0899583585382381E-4</v>
      </c>
      <c r="BM116" s="15">
        <v>6.326678092200619E-4</v>
      </c>
      <c r="BN116" s="15">
        <v>7.8552475715365944E-4</v>
      </c>
      <c r="BO116" s="208"/>
      <c r="BP116" s="15">
        <v>2.4679909000590699E-4</v>
      </c>
      <c r="BQ116" s="15">
        <v>2.6265058710581233E-4</v>
      </c>
      <c r="BR116" s="15">
        <v>2.7952019954230239E-4</v>
      </c>
      <c r="BS116" s="15">
        <v>2.9747331918659862E-4</v>
      </c>
      <c r="BT116" s="15">
        <v>3.1657953791742235E-4</v>
      </c>
      <c r="BU116" s="208"/>
      <c r="BV116" s="15">
        <v>3.6769999999999999E-4</v>
      </c>
      <c r="BW116" s="15">
        <v>6.1646607325227727E-4</v>
      </c>
      <c r="BX116" s="15">
        <v>1.0208347357470097E-3</v>
      </c>
      <c r="BY116" s="15">
        <v>1.6677287866006553E-3</v>
      </c>
      <c r="BZ116" s="15">
        <v>2.6770000000000001E-3</v>
      </c>
      <c r="CA116" s="208"/>
      <c r="CB116" s="15">
        <v>1.8843883681291695E-4</v>
      </c>
      <c r="CC116" s="15">
        <v>1.8243052082409319E-4</v>
      </c>
      <c r="CD116" s="15">
        <v>1.7597287438930349E-4</v>
      </c>
      <c r="CE116" s="15">
        <v>1.6932246284645099E-4</v>
      </c>
      <c r="CF116" s="15">
        <v>1.6264311731885618E-4</v>
      </c>
      <c r="CG116" s="208"/>
      <c r="CH116" s="15">
        <v>7.6840000000000003E-4</v>
      </c>
      <c r="CI116" s="15">
        <v>1.296043235143159E-3</v>
      </c>
      <c r="CJ116" s="15">
        <v>2.1640819836893023E-3</v>
      </c>
      <c r="CK116" s="15">
        <v>3.5689275117218484E-3</v>
      </c>
      <c r="CL116" s="15">
        <v>5.7920000000000003E-3</v>
      </c>
      <c r="CM116" s="208"/>
      <c r="CN116" s="15">
        <v>1.0690000000000001E-3</v>
      </c>
      <c r="CO116" s="15">
        <v>1.4955960550430156E-3</v>
      </c>
      <c r="CP116" s="15">
        <v>2.0806037426213154E-3</v>
      </c>
      <c r="CQ116" s="15">
        <v>2.8752932238905382E-3</v>
      </c>
      <c r="CR116" s="15">
        <v>3.9399999999999999E-3</v>
      </c>
      <c r="CS116" s="208"/>
      <c r="CT116" s="15">
        <v>7.385782646983142E-4</v>
      </c>
      <c r="CU116" s="15">
        <v>5.3594552627003766E-4</v>
      </c>
      <c r="CV116" s="15">
        <v>3.6801468267846639E-4</v>
      </c>
      <c r="CW116" s="15">
        <v>2.4621485284491472E-4</v>
      </c>
      <c r="CX116" s="15">
        <v>1.6264311731885618E-4</v>
      </c>
      <c r="CY116" s="208"/>
      <c r="CZ116" s="515">
        <v>4.9511726509994341E-7</v>
      </c>
      <c r="DA116" s="515">
        <v>4.9511726509994341E-7</v>
      </c>
      <c r="DB116" s="515">
        <v>4.9511726509994341E-7</v>
      </c>
      <c r="DC116" s="515">
        <v>4.9511726509994341E-7</v>
      </c>
      <c r="DD116" s="515">
        <v>4.9511726509994341E-7</v>
      </c>
      <c r="DE116" s="208"/>
      <c r="DF116" s="15">
        <v>1.3554841430904279E-4</v>
      </c>
      <c r="DG116" s="15">
        <v>1.0920328864489029E-4</v>
      </c>
      <c r="DH116" s="15">
        <v>8.7724145003611171E-5</v>
      </c>
      <c r="DI116" s="15">
        <v>7.0327390623486037E-5</v>
      </c>
      <c r="DJ116" s="15">
        <v>5.630065975836344E-5</v>
      </c>
      <c r="DK116" s="208"/>
      <c r="DL116" s="15">
        <v>8.4385944476123801E-5</v>
      </c>
      <c r="DM116" s="15">
        <v>5.6279703572670198E-5</v>
      </c>
      <c r="DN116" s="15">
        <v>3.7419891124724984E-5</v>
      </c>
      <c r="DO116" s="15">
        <v>2.4834299268175762E-5</v>
      </c>
      <c r="DP116" s="15">
        <v>1.6462826483450149E-5</v>
      </c>
      <c r="DQ116" s="208"/>
      <c r="DR116" s="15">
        <v>6.1576075694681339E-5</v>
      </c>
      <c r="DS116" s="15">
        <v>3.8869647259973263E-5</v>
      </c>
      <c r="DT116" s="15">
        <v>2.4476149954074095E-5</v>
      </c>
      <c r="DU116" s="15">
        <v>1.5390505024214559E-5</v>
      </c>
      <c r="DV116" s="15">
        <v>9.6690675621230224E-6</v>
      </c>
      <c r="DW116" s="208"/>
      <c r="DX116" s="15">
        <v>5.3772880475320453E-5</v>
      </c>
      <c r="DY116" s="15">
        <v>3.2414506073142273E-5</v>
      </c>
      <c r="DZ116" s="15">
        <v>1.9491753803860427E-5</v>
      </c>
      <c r="EA116" s="15">
        <v>1.1704903989315433E-5</v>
      </c>
      <c r="EB116" s="15">
        <v>7.0231993678948826E-6</v>
      </c>
      <c r="EC116" s="208"/>
      <c r="ED116" s="15">
        <v>5.0741507045238486E-5</v>
      </c>
      <c r="EE116" s="15">
        <v>3.0060579358217383E-5</v>
      </c>
      <c r="EF116" s="15">
        <v>1.7765330920118083E-5</v>
      </c>
      <c r="EG116" s="15">
        <v>1.0485070885734032E-5</v>
      </c>
      <c r="EH116" s="15">
        <v>6.1835046125959626E-6</v>
      </c>
      <c r="EI116" s="208"/>
      <c r="EJ116" s="15"/>
      <c r="EK116" s="15"/>
      <c r="EL116" s="15"/>
      <c r="EM116" s="15"/>
      <c r="EN116" s="15"/>
      <c r="EO116" s="208"/>
      <c r="EP116" s="15"/>
      <c r="EQ116" s="15"/>
      <c r="ER116" s="15"/>
      <c r="ES116" s="15"/>
      <c r="ET116" s="15"/>
      <c r="EU116" s="208"/>
      <c r="EV116" s="15"/>
      <c r="EW116" s="15"/>
      <c r="EX116" s="15"/>
      <c r="EY116" s="15"/>
      <c r="EZ116" s="15"/>
      <c r="FA116" s="208"/>
      <c r="FB116" s="15"/>
      <c r="FC116" s="15"/>
      <c r="FD116" s="15"/>
      <c r="FE116" s="15"/>
      <c r="FF116" s="15"/>
      <c r="FG116" s="208"/>
      <c r="FH116" s="15"/>
      <c r="FI116" s="15"/>
      <c r="FJ116" s="15"/>
      <c r="FK116" s="15"/>
      <c r="FL116" s="15"/>
      <c r="FM116" s="208"/>
      <c r="FN116" s="15"/>
      <c r="FO116" s="15"/>
      <c r="FP116" s="15"/>
      <c r="FQ116" s="15"/>
      <c r="FR116" s="15"/>
      <c r="FS116" s="208"/>
      <c r="FT116" s="15"/>
      <c r="FU116" s="15"/>
      <c r="FV116" s="15"/>
      <c r="FW116" s="15"/>
      <c r="FX116" s="15"/>
      <c r="FY116" s="208"/>
    </row>
    <row r="117" spans="1:181" ht="12.75" customHeight="1" x14ac:dyDescent="0.2">
      <c r="A117" s="93" t="s">
        <v>3</v>
      </c>
      <c r="B117" s="15">
        <f>'Interpolation FR-metal CR'!G35+'Interpolation FR-metal CR'!H35*($E$2^1)+'Interpolation FR-metal CR'!I35*($E$2^2)+'Interpolation FR-metal CR'!J35*($E$2^3)+'Interpolation FR-metal CR'!K35*($E$2^4)</f>
        <v>5.6661324457910284E-4</v>
      </c>
      <c r="C117" s="243">
        <f t="shared" si="15"/>
        <v>5.0547939434475398E-4</v>
      </c>
      <c r="D117" s="243">
        <f t="shared" si="16"/>
        <v>4.5094148531056615E-4</v>
      </c>
      <c r="E117" s="243">
        <f t="shared" si="17"/>
        <v>4.0228785871221644E-4</v>
      </c>
      <c r="F117" s="15">
        <f>'Interpolation FR-metal CR'!Q35+'Interpolation FR-metal CR'!R35*($E$2^1)+'Interpolation FR-metal CR'!S35*($E$2^2)+'Interpolation FR-metal CR'!T35*($E$2^3)+'Interpolation FR-metal CR'!U35*($E$2^4)</f>
        <v>3.5888363909522222E-4</v>
      </c>
      <c r="G117" s="208"/>
      <c r="H117" s="309">
        <f>'Interpolation FR-oxide CR'!G35+'Interpolation FR-oxide CR'!H35*$K$2+'Interpolation FR-oxide CR'!I35*$K$2^2+'Interpolation FR-oxide CR'!J35*$K$2^3+'Interpolation FR-oxide CR'!K35*$K$2^4</f>
        <v>3.9291823786668134E-4</v>
      </c>
      <c r="I117" s="243">
        <f t="shared" si="18"/>
        <v>4.2151983480823418E-4</v>
      </c>
      <c r="J117" s="243">
        <f t="shared" si="19"/>
        <v>4.5220342049138486E-4</v>
      </c>
      <c r="K117" s="243">
        <f t="shared" si="20"/>
        <v>4.8512054859088216E-4</v>
      </c>
      <c r="L117" s="15">
        <f>'Interpolation FR-oxide CR'!Q35+'Interpolation FR-oxide CR'!R35*$K$2+'Interpolation FR-oxide CR'!S35*$K$2^2+'Interpolation FR-oxide CR'!T35*$K$2^3+'Interpolation FR-oxide CR'!U35*$K$2^4</f>
        <v>5.2043380478941344E-4</v>
      </c>
      <c r="M117" s="208"/>
      <c r="N117" s="181">
        <v>2.3969927356876273E-4</v>
      </c>
      <c r="O117" s="181">
        <v>3.6795987360516445E-4</v>
      </c>
      <c r="P117" s="181">
        <v>5.1914495540183049E-4</v>
      </c>
      <c r="Q117" s="181">
        <v>6.9055898615625732E-4</v>
      </c>
      <c r="R117" s="181">
        <v>8.807873595880314E-4</v>
      </c>
      <c r="S117" s="208"/>
      <c r="T117" s="181">
        <v>4.4291583956157954E-4</v>
      </c>
      <c r="U117" s="181">
        <v>4.6631447498540101E-4</v>
      </c>
      <c r="V117" s="181">
        <v>4.8769605983261301E-4</v>
      </c>
      <c r="W117" s="181">
        <v>5.060024228933722E-4</v>
      </c>
      <c r="X117" s="181">
        <v>5.1981852572572946E-4</v>
      </c>
      <c r="Y117" s="208"/>
      <c r="Z117" s="181">
        <v>5.8166070312133038E-4</v>
      </c>
      <c r="AA117" s="181">
        <v>5.1677100152569479E-4</v>
      </c>
      <c r="AB117" s="181">
        <v>4.5828449665549602E-4</v>
      </c>
      <c r="AC117" s="181">
        <v>4.055460821425366E-4</v>
      </c>
      <c r="AD117" s="181">
        <v>3.5792401375599273E-4</v>
      </c>
      <c r="AE117" s="208"/>
      <c r="AF117" s="181">
        <v>6.6777943316099965E-4</v>
      </c>
      <c r="AG117" s="181">
        <v>5.2744789586246939E-4</v>
      </c>
      <c r="AH117" s="181">
        <v>4.1630559790968732E-4</v>
      </c>
      <c r="AI117" s="181">
        <v>3.2834834521916701E-4</v>
      </c>
      <c r="AJ117" s="181">
        <v>2.5877929504305493E-4</v>
      </c>
      <c r="AK117" s="208"/>
      <c r="AL117" s="181">
        <v>8.1172878798086378E-4</v>
      </c>
      <c r="AM117" s="181">
        <v>5.7023347403409818E-4</v>
      </c>
      <c r="AN117" s="181">
        <v>3.9967526215395121E-4</v>
      </c>
      <c r="AO117" s="181">
        <v>2.7965100500062872E-4</v>
      </c>
      <c r="AP117" s="181">
        <v>1.9541526255343011E-4</v>
      </c>
      <c r="AQ117" s="208"/>
      <c r="AR117" s="181">
        <v>2.3225709940981882E-4</v>
      </c>
      <c r="AS117" s="181">
        <v>3.3046271559328901E-4</v>
      </c>
      <c r="AT117" s="181">
        <v>4.1051911889906407E-4</v>
      </c>
      <c r="AU117" s="181">
        <v>4.7767887389097216E-4</v>
      </c>
      <c r="AV117" s="181">
        <v>5.3607654266512185E-4</v>
      </c>
      <c r="AW117" s="208"/>
      <c r="AX117" s="181">
        <v>3.509779911672405E-4</v>
      </c>
      <c r="AY117" s="181">
        <v>4.0732746276811671E-4</v>
      </c>
      <c r="AZ117" s="181">
        <v>4.6939133446987632E-4</v>
      </c>
      <c r="BA117" s="181">
        <v>5.3638174102770139E-4</v>
      </c>
      <c r="BB117" s="181">
        <v>6.0659027587059737E-4</v>
      </c>
      <c r="BC117" s="208"/>
      <c r="BD117" s="181">
        <v>4.5256160805254081E-4</v>
      </c>
      <c r="BE117" s="181">
        <v>4.511636287889941E-4</v>
      </c>
      <c r="BF117" s="181">
        <v>4.487385298440327E-4</v>
      </c>
      <c r="BG117" s="181">
        <v>4.4510966346502457E-4</v>
      </c>
      <c r="BH117" s="181">
        <v>4.3998748237390788E-4</v>
      </c>
      <c r="BI117" s="208"/>
      <c r="BJ117" s="181">
        <v>5.1885032485188146E-4</v>
      </c>
      <c r="BK117" s="181">
        <v>4.5603376572150671E-4</v>
      </c>
      <c r="BL117" s="181">
        <v>4.0045719054646349E-4</v>
      </c>
      <c r="BM117" s="181">
        <v>3.5131738141069125E-4</v>
      </c>
      <c r="BN117" s="181">
        <v>3.0786889218957638E-4</v>
      </c>
      <c r="BO117" s="208"/>
      <c r="BP117" s="181">
        <v>5.939999896299276E-4</v>
      </c>
      <c r="BQ117" s="181">
        <v>4.5749507886849684E-4</v>
      </c>
      <c r="BR117" s="181">
        <v>3.5235984979292381E-4</v>
      </c>
      <c r="BS117" s="181">
        <v>2.7138535352596151E-4</v>
      </c>
      <c r="BT117" s="181">
        <v>2.0901930267180774E-4</v>
      </c>
      <c r="BU117" s="208"/>
      <c r="BV117" s="181">
        <v>1.892E-3</v>
      </c>
      <c r="BW117" s="181">
        <v>1.6035410274443218E-3</v>
      </c>
      <c r="BX117" s="181">
        <v>1.3423622431128991E-3</v>
      </c>
      <c r="BY117" s="181">
        <v>1.1086210164848436E-3</v>
      </c>
      <c r="BZ117" s="181">
        <v>8.9960000000000007E-4</v>
      </c>
      <c r="CA117" s="208"/>
      <c r="CB117" s="181">
        <v>1.9480533055777083E-3</v>
      </c>
      <c r="CC117" s="181">
        <v>1.1068777353013851E-3</v>
      </c>
      <c r="CD117" s="181">
        <v>6.2664216462476495E-4</v>
      </c>
      <c r="CE117" s="181">
        <v>3.538834027402623E-4</v>
      </c>
      <c r="CF117" s="181">
        <v>1.9950465774767358E-4</v>
      </c>
      <c r="CG117" s="208"/>
      <c r="CH117" s="181">
        <v>1.0549999999999999E-3</v>
      </c>
      <c r="CI117" s="181">
        <v>1.1740578371490244E-3</v>
      </c>
      <c r="CJ117" s="181">
        <v>1.293446919296137E-3</v>
      </c>
      <c r="CK117" s="181">
        <v>1.4073999372258184E-3</v>
      </c>
      <c r="CL117" s="181">
        <v>1.5070000000000001E-3</v>
      </c>
      <c r="CM117" s="208"/>
      <c r="CN117" s="181">
        <v>1.7340000000000001E-3</v>
      </c>
      <c r="CO117" s="181">
        <v>1.5875437383259716E-3</v>
      </c>
      <c r="CP117" s="181">
        <v>1.4452426329596357E-3</v>
      </c>
      <c r="CQ117" s="181">
        <v>1.3069938084779951E-3</v>
      </c>
      <c r="CR117" s="181">
        <v>1.1720000000000001E-3</v>
      </c>
      <c r="CS117" s="208"/>
      <c r="CT117" s="181">
        <v>1.5619478340423189E-3</v>
      </c>
      <c r="CU117" s="181">
        <v>9.8912798482603996E-4</v>
      </c>
      <c r="CV117" s="181">
        <v>5.9273261125807595E-4</v>
      </c>
      <c r="CW117" s="181">
        <v>3.460746282022768E-4</v>
      </c>
      <c r="CX117" s="181">
        <v>1.9950465774767358E-4</v>
      </c>
      <c r="CY117" s="208"/>
      <c r="CZ117" s="515">
        <v>2.4756042375970715E-3</v>
      </c>
      <c r="DA117" s="515">
        <v>2.4756042375970715E-3</v>
      </c>
      <c r="DB117" s="515">
        <v>2.4756042375970715E-3</v>
      </c>
      <c r="DC117" s="515">
        <v>2.4756042375970715E-3</v>
      </c>
      <c r="DD117" s="515">
        <v>2.4756042375970715E-3</v>
      </c>
      <c r="DE117" s="208"/>
      <c r="DF117" s="181">
        <v>8.4986328675358558E-4</v>
      </c>
      <c r="DG117" s="181">
        <v>7.929426256567799E-4</v>
      </c>
      <c r="DH117" s="181">
        <v>7.3769461198875969E-4</v>
      </c>
      <c r="DI117" s="181">
        <v>6.8490981749889295E-4</v>
      </c>
      <c r="DJ117" s="181">
        <v>6.3500009714658379E-4</v>
      </c>
      <c r="DK117" s="208"/>
      <c r="DL117" s="181">
        <v>1.1867337514165431E-3</v>
      </c>
      <c r="DM117" s="181">
        <v>1.1544895129773358E-3</v>
      </c>
      <c r="DN117" s="181">
        <v>1.1196846459912474E-3</v>
      </c>
      <c r="DO117" s="181">
        <v>1.0839272284045105E-3</v>
      </c>
      <c r="DP117" s="181">
        <v>1.0481118442259314E-3</v>
      </c>
      <c r="DQ117" s="208"/>
      <c r="DR117" s="181">
        <v>1.4157343493504788E-3</v>
      </c>
      <c r="DS117" s="181">
        <v>1.3976198960889781E-3</v>
      </c>
      <c r="DT117" s="181">
        <v>1.3763544567883853E-3</v>
      </c>
      <c r="DU117" s="181">
        <v>1.3534704315383594E-3</v>
      </c>
      <c r="DV117" s="181">
        <v>1.3298088211384435E-3</v>
      </c>
      <c r="DW117" s="208"/>
      <c r="DX117" s="181">
        <v>1.4645970039111398E-3</v>
      </c>
      <c r="DY117" s="181">
        <v>1.4497049701328781E-3</v>
      </c>
      <c r="DZ117" s="181">
        <v>1.4314510984103925E-3</v>
      </c>
      <c r="EA117" s="181">
        <v>1.4114933418879565E-3</v>
      </c>
      <c r="EB117" s="181">
        <v>1.3906932746905493E-3</v>
      </c>
      <c r="EC117" s="208"/>
      <c r="ED117" s="181">
        <v>1.4383343931132684E-3</v>
      </c>
      <c r="EE117" s="181">
        <v>1.4245267122438548E-3</v>
      </c>
      <c r="EF117" s="181">
        <v>1.4074186443646334E-3</v>
      </c>
      <c r="EG117" s="181">
        <v>1.3886670046378876E-3</v>
      </c>
      <c r="EH117" s="181">
        <v>1.3691094942896486E-3</v>
      </c>
      <c r="EI117" s="208"/>
      <c r="EJ117" s="181"/>
      <c r="EK117" s="181"/>
      <c r="EL117" s="181"/>
      <c r="EM117" s="181"/>
      <c r="EN117" s="181"/>
      <c r="EO117" s="208"/>
      <c r="EP117" s="181"/>
      <c r="EQ117" s="181"/>
      <c r="ER117" s="181"/>
      <c r="ES117" s="181"/>
      <c r="ET117" s="181"/>
      <c r="EU117" s="208"/>
      <c r="EV117" s="181"/>
      <c r="EW117" s="181"/>
      <c r="EX117" s="181"/>
      <c r="EY117" s="181"/>
      <c r="EZ117" s="181"/>
      <c r="FA117" s="208"/>
      <c r="FB117" s="181"/>
      <c r="FC117" s="181"/>
      <c r="FD117" s="181"/>
      <c r="FE117" s="181"/>
      <c r="FF117" s="181"/>
      <c r="FG117" s="208"/>
      <c r="FH117" s="181"/>
      <c r="FI117" s="181"/>
      <c r="FJ117" s="181"/>
      <c r="FK117" s="181"/>
      <c r="FL117" s="181"/>
      <c r="FM117" s="208"/>
      <c r="FN117" s="181"/>
      <c r="FO117" s="181"/>
      <c r="FP117" s="181"/>
      <c r="FQ117" s="181"/>
      <c r="FR117" s="181"/>
      <c r="FS117" s="208"/>
      <c r="FT117" s="181"/>
      <c r="FU117" s="181"/>
      <c r="FV117" s="181"/>
      <c r="FW117" s="181"/>
      <c r="FX117" s="181"/>
      <c r="FY117" s="208"/>
    </row>
    <row r="118" spans="1:181" ht="12.75" customHeight="1" x14ac:dyDescent="0.2">
      <c r="A118" s="91" t="s">
        <v>4</v>
      </c>
      <c r="B118" s="15">
        <f>'Interpolation FR-metal CR'!G36+'Interpolation FR-metal CR'!H36*($E$2^1)+'Interpolation FR-metal CR'!I36*($E$2^2)+'Interpolation FR-metal CR'!J36*($E$2^3)+'Interpolation FR-metal CR'!K36*($E$2^4)</f>
        <v>1.933556911847952E-4</v>
      </c>
      <c r="C118" s="243">
        <f t="shared" si="15"/>
        <v>2.5016825220768507E-4</v>
      </c>
      <c r="D118" s="243">
        <f t="shared" si="16"/>
        <v>3.2367371257169015E-4</v>
      </c>
      <c r="E118" s="243">
        <f t="shared" si="17"/>
        <v>4.1877684832273464E-4</v>
      </c>
      <c r="F118" s="15">
        <f>'Interpolation FR-metal CR'!Q36+'Interpolation FR-metal CR'!R36*($E$2^1)+'Interpolation FR-metal CR'!S36*($E$2^2)+'Interpolation FR-metal CR'!T36*($E$2^3)+'Interpolation FR-metal CR'!U36*($E$2^4)</f>
        <v>5.4182357689081418E-4</v>
      </c>
      <c r="G118" s="208"/>
      <c r="H118" s="309">
        <f>'Interpolation FR-oxide CR'!G36+'Interpolation FR-oxide CR'!H36*$K$2+'Interpolation FR-oxide CR'!I36*$K$2^2+'Interpolation FR-oxide CR'!J36*$K$2^3+'Interpolation FR-oxide CR'!K36*$K$2^4</f>
        <v>1.7052850404891801E-4</v>
      </c>
      <c r="I118" s="243">
        <f t="shared" si="18"/>
        <v>2.4792795717493762E-4</v>
      </c>
      <c r="J118" s="243">
        <f t="shared" si="19"/>
        <v>3.604574630602811E-4</v>
      </c>
      <c r="K118" s="243">
        <f t="shared" si="20"/>
        <v>5.2406184504709028E-4</v>
      </c>
      <c r="L118" s="15">
        <f>'Interpolation FR-oxide CR'!Q36+'Interpolation FR-oxide CR'!R36*$K$2+'Interpolation FR-oxide CR'!S36*$K$2^2+'Interpolation FR-oxide CR'!T36*$K$2^3+'Interpolation FR-oxide CR'!U36*$K$2^4</f>
        <v>7.6192296062470733E-4</v>
      </c>
      <c r="M118" s="208"/>
      <c r="N118" s="15">
        <v>1.4000527131627342E-4</v>
      </c>
      <c r="O118" s="15">
        <v>2.6698646720744627E-4</v>
      </c>
      <c r="P118" s="15">
        <v>4.6793824736825299E-4</v>
      </c>
      <c r="Q118" s="15">
        <v>7.7323553608790513E-4</v>
      </c>
      <c r="R118" s="15">
        <v>1.2251611457634024E-3</v>
      </c>
      <c r="S118" s="208"/>
      <c r="T118" s="15">
        <v>1.7771095817437971E-4</v>
      </c>
      <c r="U118" s="15">
        <v>2.5859587002609633E-4</v>
      </c>
      <c r="V118" s="15">
        <v>3.7380200450640633E-4</v>
      </c>
      <c r="W118" s="15">
        <v>5.3603687496447158E-4</v>
      </c>
      <c r="X118" s="15">
        <v>7.6110314170719986E-4</v>
      </c>
      <c r="Y118" s="208"/>
      <c r="Z118" s="15">
        <v>1.952442196620579E-4</v>
      </c>
      <c r="AA118" s="15">
        <v>2.5262717032301931E-4</v>
      </c>
      <c r="AB118" s="15">
        <v>3.2628007160240025E-4</v>
      </c>
      <c r="AC118" s="15">
        <v>4.2050295727557229E-4</v>
      </c>
      <c r="AD118" s="15">
        <v>5.4049681884142577E-4</v>
      </c>
      <c r="AE118" s="208"/>
      <c r="AF118" s="15">
        <v>2.024345765642382E-4</v>
      </c>
      <c r="AG118" s="15">
        <v>2.4084740561661997E-4</v>
      </c>
      <c r="AH118" s="15">
        <v>2.8634223667974387E-4</v>
      </c>
      <c r="AI118" s="15">
        <v>3.4018781054241074E-4</v>
      </c>
      <c r="AJ118" s="15">
        <v>4.0385382036536995E-4</v>
      </c>
      <c r="AK118" s="208"/>
      <c r="AL118" s="15">
        <v>1.8401202544014237E-4</v>
      </c>
      <c r="AM118" s="15">
        <v>2.093829766300638E-4</v>
      </c>
      <c r="AN118" s="15">
        <v>2.3771103048991727E-4</v>
      </c>
      <c r="AO118" s="15">
        <v>2.6940884821878759E-4</v>
      </c>
      <c r="AP118" s="15">
        <v>3.049350567829858E-4</v>
      </c>
      <c r="AQ118" s="208"/>
      <c r="AR118" s="15">
        <v>1.6111625753039934E-4</v>
      </c>
      <c r="AS118" s="15">
        <v>2.4989946569860635E-4</v>
      </c>
      <c r="AT118" s="15">
        <v>3.3841432714944153E-4</v>
      </c>
      <c r="AU118" s="15">
        <v>4.2926341881583286E-4</v>
      </c>
      <c r="AV118" s="15">
        <v>5.251545620881396E-4</v>
      </c>
      <c r="AW118" s="208"/>
      <c r="AX118" s="15">
        <v>2.1352422645849002E-4</v>
      </c>
      <c r="AY118" s="15">
        <v>3.068607587992822E-4</v>
      </c>
      <c r="AZ118" s="15">
        <v>4.3788807649703868E-4</v>
      </c>
      <c r="BA118" s="15">
        <v>6.1962998649642731E-4</v>
      </c>
      <c r="BB118" s="15">
        <v>8.6772932476990652E-4</v>
      </c>
      <c r="BC118" s="208"/>
      <c r="BD118" s="15">
        <v>2.3473213546843178E-4</v>
      </c>
      <c r="BE118" s="15">
        <v>3.0650112183729718E-4</v>
      </c>
      <c r="BF118" s="15">
        <v>3.9929557241401211E-4</v>
      </c>
      <c r="BG118" s="15">
        <v>5.18765759484802E-4</v>
      </c>
      <c r="BH118" s="15">
        <v>6.716573129369874E-4</v>
      </c>
      <c r="BI118" s="208"/>
      <c r="BJ118" s="15">
        <v>2.4444383893048384E-4</v>
      </c>
      <c r="BK118" s="15">
        <v>2.9431813178310744E-4</v>
      </c>
      <c r="BL118" s="15">
        <v>3.5404554166013172E-4</v>
      </c>
      <c r="BM118" s="15">
        <v>4.2548640307618851E-4</v>
      </c>
      <c r="BN118" s="15">
        <v>5.1078116429724148E-4</v>
      </c>
      <c r="BO118" s="208"/>
      <c r="BP118" s="15">
        <v>2.443488918639183E-4</v>
      </c>
      <c r="BQ118" s="15">
        <v>2.7472796819215259E-4</v>
      </c>
      <c r="BR118" s="15">
        <v>3.0888397286147977E-4</v>
      </c>
      <c r="BS118" s="15">
        <v>3.4728647867462433E-4</v>
      </c>
      <c r="BT118" s="15">
        <v>3.9046343883790917E-4</v>
      </c>
      <c r="BU118" s="208"/>
      <c r="BV118" s="15">
        <v>2.9350000000000001E-3</v>
      </c>
      <c r="BW118" s="15">
        <v>2.7885975537368171E-3</v>
      </c>
      <c r="BX118" s="15">
        <v>2.6169431405365668E-3</v>
      </c>
      <c r="BY118" s="15">
        <v>2.4228496138389934E-3</v>
      </c>
      <c r="BZ118" s="15">
        <v>2.2039999999999998E-3</v>
      </c>
      <c r="CA118" s="208"/>
      <c r="CB118" s="15">
        <v>2.1755700123123425E-3</v>
      </c>
      <c r="CC118" s="15">
        <v>1.3465766670687708E-3</v>
      </c>
      <c r="CD118" s="15">
        <v>8.3044381068130241E-4</v>
      </c>
      <c r="CE118" s="15">
        <v>5.1086957534362317E-4</v>
      </c>
      <c r="CF118" s="15">
        <v>3.1373436350058177E-4</v>
      </c>
      <c r="CG118" s="208"/>
      <c r="CH118" s="15">
        <v>1.4959999999999999E-3</v>
      </c>
      <c r="CI118" s="15">
        <v>1.6642521743506695E-3</v>
      </c>
      <c r="CJ118" s="15">
        <v>1.832857745255607E-3</v>
      </c>
      <c r="CK118" s="15">
        <v>1.9936466296907106E-3</v>
      </c>
      <c r="CL118" s="15">
        <v>2.134E-3</v>
      </c>
      <c r="CM118" s="208"/>
      <c r="CN118" s="15">
        <v>2.3189999999999999E-3</v>
      </c>
      <c r="CO118" s="15">
        <v>2.3483592734705521E-3</v>
      </c>
      <c r="CP118" s="15">
        <v>2.3646495734137695E-3</v>
      </c>
      <c r="CQ118" s="15">
        <v>2.3653027743147999E-3</v>
      </c>
      <c r="CR118" s="15">
        <v>2.346E-3</v>
      </c>
      <c r="CS118" s="208"/>
      <c r="CT118" s="15">
        <v>1.4492251327243414E-3</v>
      </c>
      <c r="CU118" s="15">
        <v>1.0471448249334445E-3</v>
      </c>
      <c r="CV118" s="15">
        <v>7.1597525571534385E-4</v>
      </c>
      <c r="CW118" s="15">
        <v>4.7697309457430596E-4</v>
      </c>
      <c r="CX118" s="15">
        <v>3.1373436350058177E-4</v>
      </c>
      <c r="CY118" s="208"/>
      <c r="CZ118" s="515">
        <v>2.1726356824964611E-4</v>
      </c>
      <c r="DA118" s="515">
        <v>2.1726356824964611E-4</v>
      </c>
      <c r="DB118" s="515">
        <v>2.1726356824964611E-4</v>
      </c>
      <c r="DC118" s="515">
        <v>2.1726356824964611E-4</v>
      </c>
      <c r="DD118" s="515">
        <v>2.1726356824964611E-4</v>
      </c>
      <c r="DE118" s="208"/>
      <c r="DF118" s="15">
        <v>1.9088376977685731E-4</v>
      </c>
      <c r="DG118" s="15">
        <v>2.0302678837373002E-4</v>
      </c>
      <c r="DH118" s="15">
        <v>2.1531775200534946E-4</v>
      </c>
      <c r="DI118" s="15">
        <v>2.2789157103516404E-4</v>
      </c>
      <c r="DJ118" s="15">
        <v>2.4085757419348923E-4</v>
      </c>
      <c r="DK118" s="208"/>
      <c r="DL118" s="15">
        <v>1.4188674450486591E-4</v>
      </c>
      <c r="DM118" s="15">
        <v>1.4983734346422743E-4</v>
      </c>
      <c r="DN118" s="15">
        <v>1.5774926247572136E-4</v>
      </c>
      <c r="DO118" s="15">
        <v>1.6577280374303812E-4</v>
      </c>
      <c r="DP118" s="15">
        <v>1.7400524042362803E-4</v>
      </c>
      <c r="DQ118" s="208"/>
      <c r="DR118" s="15">
        <v>1.0020106043306042E-4</v>
      </c>
      <c r="DS118" s="15">
        <v>1.0522706928300544E-4</v>
      </c>
      <c r="DT118" s="15">
        <v>1.1023424852129027E-4</v>
      </c>
      <c r="DU118" s="15">
        <v>1.1531422291510411E-4</v>
      </c>
      <c r="DV118" s="15">
        <v>1.2052334198022993E-4</v>
      </c>
      <c r="DW118" s="208"/>
      <c r="DX118" s="15">
        <v>9.212769984717203E-5</v>
      </c>
      <c r="DY118" s="15">
        <v>9.6490369842856162E-5</v>
      </c>
      <c r="DZ118" s="15">
        <v>1.0081220540811339E-4</v>
      </c>
      <c r="EA118" s="15">
        <v>1.051835173818504E-4</v>
      </c>
      <c r="EB118" s="15">
        <v>1.096560168673471E-4</v>
      </c>
      <c r="EC118" s="208"/>
      <c r="ED118" s="15">
        <v>9.8815966164421195E-5</v>
      </c>
      <c r="EE118" s="15">
        <v>1.0292186133567601E-4</v>
      </c>
      <c r="EF118" s="15">
        <v>1.0693752114833077E-4</v>
      </c>
      <c r="EG118" s="15">
        <v>1.1096211036420039E-4</v>
      </c>
      <c r="EH118" s="15">
        <v>1.150494513411754E-4</v>
      </c>
      <c r="EI118" s="208"/>
      <c r="EJ118" s="15"/>
      <c r="EK118" s="15"/>
      <c r="EL118" s="15"/>
      <c r="EM118" s="15"/>
      <c r="EN118" s="15"/>
      <c r="EO118" s="208"/>
      <c r="EP118" s="15"/>
      <c r="EQ118" s="15"/>
      <c r="ER118" s="15"/>
      <c r="ES118" s="15"/>
      <c r="ET118" s="15"/>
      <c r="EU118" s="208"/>
      <c r="EV118" s="15"/>
      <c r="EW118" s="15"/>
      <c r="EX118" s="15"/>
      <c r="EY118" s="15"/>
      <c r="EZ118" s="15"/>
      <c r="FA118" s="208"/>
      <c r="FB118" s="15"/>
      <c r="FC118" s="15"/>
      <c r="FD118" s="15"/>
      <c r="FE118" s="15"/>
      <c r="FF118" s="15"/>
      <c r="FG118" s="208"/>
      <c r="FH118" s="15"/>
      <c r="FI118" s="15"/>
      <c r="FJ118" s="15"/>
      <c r="FK118" s="15"/>
      <c r="FL118" s="15"/>
      <c r="FM118" s="208"/>
      <c r="FN118" s="15"/>
      <c r="FO118" s="15"/>
      <c r="FP118" s="15"/>
      <c r="FQ118" s="15"/>
      <c r="FR118" s="15"/>
      <c r="FS118" s="208"/>
      <c r="FT118" s="15"/>
      <c r="FU118" s="15"/>
      <c r="FV118" s="15"/>
      <c r="FW118" s="15"/>
      <c r="FX118" s="15"/>
      <c r="FY118" s="208"/>
    </row>
    <row r="119" spans="1:181" ht="12.75" customHeight="1" x14ac:dyDescent="0.2">
      <c r="A119" s="91" t="s">
        <v>5</v>
      </c>
      <c r="B119" s="44">
        <f>IF(('Interpolation FR-metal CR'!G37+'Interpolation FR-metal CR'!H37*($E$2^1)+'Interpolation FR-metal CR'!I37*($E$2^2)+'Interpolation FR-metal CR'!J37*($E$2^3)+'Interpolation FR-metal CR'!K37*($E$2^4))&lt;0,0,('Interpolation FR-metal CR'!G37+'Interpolation FR-metal CR'!H37*($E$2^1)+'Interpolation FR-metal CR'!I37*($E$2^2)+'Interpolation FR-metal CR'!J37*($E$2^3)+'Interpolation FR-metal CR'!K37*($E$2^4)))</f>
        <v>0.60676128402011009</v>
      </c>
      <c r="C119" s="305">
        <f>IF(B119=0,0,10^(0.25*(LOG(F119)-LOG(B119))+LOG(B119)))</f>
        <v>0.60127723333039995</v>
      </c>
      <c r="D119" s="305">
        <f>IF(B119=0,0,10^(LOG(B119)+0.5*(LOG(F119)-LOG(B119))))</f>
        <v>0.59584274877610321</v>
      </c>
      <c r="E119" s="305">
        <f>IF(B119=0,0,10^(LOG(B119)+0.75*(LOG(F119)-LOG(B119))))</f>
        <v>0.59045738236687129</v>
      </c>
      <c r="F119" s="44">
        <f>IF(('Interpolation FR-metal CR'!Q37+'Interpolation FR-metal CR'!R37*($E$2^1)+'Interpolation FR-metal CR'!S37*($E$2^2)+'Interpolation FR-metal CR'!T37*($E$2^3)+'Interpolation FR-metal CR'!U37*($E$2^4))&lt;0,0,('Interpolation FR-metal CR'!Q37+'Interpolation FR-metal CR'!R37*($E$2^1)+'Interpolation FR-metal CR'!S37*($E$2^2)+'Interpolation FR-metal CR'!T37*($E$2^3)+'Interpolation FR-metal CR'!U37*($E$2^4)))</f>
        <v>0.58512069016139745</v>
      </c>
      <c r="G119" s="208"/>
      <c r="H119" s="310">
        <f>IF(('Interpolation FR-oxide CR'!G37+'Interpolation FR-oxide CR'!H37*$K$2+'Interpolation FR-oxide CR'!I37*$K$2^2+'Interpolation FR-oxide CR'!J37*$K$2^3+'Interpolation FR-oxide CR'!K37*$K$2^4)&lt;0,0,('Interpolation FR-oxide CR'!G37+'Interpolation FR-oxide CR'!H37*$K$2+'Interpolation FR-oxide CR'!I37*$K$2^2+'Interpolation FR-oxide CR'!J37*$K$2^3+'Interpolation FR-oxide CR'!K37*$K$2^4))</f>
        <v>0.41561962811440489</v>
      </c>
      <c r="I119" s="305">
        <f>IF(H119=0,0,10^(0.25*(LOG(L119)-LOG(H119))+LOG(H119)))</f>
        <v>0.4081839920992692</v>
      </c>
      <c r="J119" s="305">
        <f>IF(H119=0,0,10^(LOG(H119)+0.5*(LOG(L119)-LOG(H119))))</f>
        <v>0.40088138320607292</v>
      </c>
      <c r="K119" s="305">
        <f>IF(H119=0,0,10^(LOG(H119)+0.75*(LOG(L119)-LOG(H119))))</f>
        <v>0.39370942151531291</v>
      </c>
      <c r="L119" s="44">
        <f>IF(('Interpolation FR-oxide CR'!Q37+'Interpolation FR-oxide CR'!R37*$K$2+'Interpolation FR-oxide CR'!S37*$K$2^2+'Interpolation FR-oxide CR'!T37*$K$2^3+'Interpolation FR-oxide CR'!U37*$K$2^4)&lt;0,0,('Interpolation FR-oxide CR'!Q37+'Interpolation FR-oxide CR'!R37*$K$2+'Interpolation FR-oxide CR'!S37*$K$2^2+'Interpolation FR-oxide CR'!T37*$K$2^3+'Interpolation FR-oxide CR'!U37*$K$2^4))</f>
        <v>0.38666576968539579</v>
      </c>
      <c r="M119" s="208"/>
      <c r="N119" s="15">
        <v>0.19242758408094882</v>
      </c>
      <c r="O119" s="15">
        <v>0.10982367512765656</v>
      </c>
      <c r="P119" s="15">
        <v>5.7607503167972703E-2</v>
      </c>
      <c r="Q119" s="15">
        <v>2.8489583323734934E-2</v>
      </c>
      <c r="R119" s="15">
        <v>1.3509873797360369E-2</v>
      </c>
      <c r="S119" s="208"/>
      <c r="T119" s="15">
        <v>0.47478489407598123</v>
      </c>
      <c r="U119" s="15">
        <v>0.456439187988186</v>
      </c>
      <c r="V119" s="15">
        <v>0.43589473220723568</v>
      </c>
      <c r="W119" s="15">
        <v>0.4129650674768931</v>
      </c>
      <c r="X119" s="15">
        <v>0.38738323322633261</v>
      </c>
      <c r="Y119" s="208"/>
      <c r="Z119" s="15">
        <v>0.62237195095802533</v>
      </c>
      <c r="AA119" s="15">
        <v>0.61505862817398582</v>
      </c>
      <c r="AB119" s="15">
        <v>0.60672464721154917</v>
      </c>
      <c r="AC119" s="15">
        <v>0.59722059311764297</v>
      </c>
      <c r="AD119" s="15">
        <v>0.58630485906154062</v>
      </c>
      <c r="AE119" s="208"/>
      <c r="AF119" s="15">
        <v>0.70638980781650385</v>
      </c>
      <c r="AG119" s="15">
        <v>0.70538110393787279</v>
      </c>
      <c r="AH119" s="15">
        <v>0.70386501586329175</v>
      </c>
      <c r="AI119" s="15">
        <v>0.70185085494454558</v>
      </c>
      <c r="AJ119" s="15">
        <v>0.69931428358948478</v>
      </c>
      <c r="AK119" s="208"/>
      <c r="AL119" s="15">
        <v>0.76941686224877437</v>
      </c>
      <c r="AM119" s="15">
        <v>0.77449173920457193</v>
      </c>
      <c r="AN119" s="15">
        <v>0.77782998545059157</v>
      </c>
      <c r="AO119" s="15">
        <v>0.77984290956551405</v>
      </c>
      <c r="AP119" s="15">
        <v>0.78084090221856328</v>
      </c>
      <c r="AQ119" s="208"/>
      <c r="AR119" s="15">
        <v>0.17192746270152381</v>
      </c>
      <c r="AS119" s="15">
        <v>6.9155623616346196E-2</v>
      </c>
      <c r="AT119" s="15">
        <v>2.428662691313813E-2</v>
      </c>
      <c r="AU119" s="15">
        <v>7.9891141442757618E-3</v>
      </c>
      <c r="AV119" s="15">
        <v>2.5346510313599617E-3</v>
      </c>
      <c r="AW119" s="208"/>
      <c r="AX119" s="15">
        <v>0.41587350560977526</v>
      </c>
      <c r="AY119" s="15">
        <v>0.39697786083495873</v>
      </c>
      <c r="AZ119" s="15">
        <v>0.37626938942567595</v>
      </c>
      <c r="BA119" s="15">
        <v>0.3536543728107176</v>
      </c>
      <c r="BB119" s="15">
        <v>0.32895895735630371</v>
      </c>
      <c r="BC119" s="208"/>
      <c r="BD119" s="15">
        <v>0.56327667990097452</v>
      </c>
      <c r="BE119" s="15">
        <v>0.55464793357996522</v>
      </c>
      <c r="BF119" s="15">
        <v>0.54489890425194631</v>
      </c>
      <c r="BG119" s="15">
        <v>0.53386180741383049</v>
      </c>
      <c r="BH119" s="15">
        <v>0.52124440462161792</v>
      </c>
      <c r="BI119" s="208"/>
      <c r="BJ119" s="15">
        <v>0.64956300306726489</v>
      </c>
      <c r="BK119" s="15">
        <v>0.64684557839461509</v>
      </c>
      <c r="BL119" s="15">
        <v>0.64355272845390232</v>
      </c>
      <c r="BM119" s="15">
        <v>0.6396642844124657</v>
      </c>
      <c r="BN119" s="15">
        <v>0.63510085939958749</v>
      </c>
      <c r="BO119" s="208"/>
      <c r="BP119" s="15">
        <v>0.71058372641904533</v>
      </c>
      <c r="BQ119" s="15">
        <v>0.71151952462640367</v>
      </c>
      <c r="BR119" s="15">
        <v>0.71245655500228888</v>
      </c>
      <c r="BS119" s="15">
        <v>0.71339481921540582</v>
      </c>
      <c r="BT119" s="15">
        <v>0.71433431892145227</v>
      </c>
      <c r="BU119" s="208"/>
      <c r="BV119" s="15">
        <v>0.4486</v>
      </c>
      <c r="BW119" s="15">
        <v>0.42338920247169815</v>
      </c>
      <c r="BX119" s="15">
        <v>0.39468533978391185</v>
      </c>
      <c r="BY119" s="15">
        <v>0.36298271056373599</v>
      </c>
      <c r="BZ119" s="15">
        <v>0.32800000000000001</v>
      </c>
      <c r="CA119" s="208"/>
      <c r="CB119" s="15">
        <v>0.79173154700235659</v>
      </c>
      <c r="CC119" s="15">
        <v>0.79923266003277527</v>
      </c>
      <c r="CD119" s="15">
        <v>0.80387707225523619</v>
      </c>
      <c r="CE119" s="15">
        <v>0.80654142906257531</v>
      </c>
      <c r="CF119" s="15">
        <v>0.80782256973263011</v>
      </c>
      <c r="CG119" s="208"/>
      <c r="CH119" s="15">
        <v>0.2266</v>
      </c>
      <c r="CI119" s="15">
        <v>0.21663560749327518</v>
      </c>
      <c r="CJ119" s="15">
        <v>0.205032101799242</v>
      </c>
      <c r="CK119" s="15">
        <v>0.19165655777281218</v>
      </c>
      <c r="CL119" s="15">
        <v>0.17630000000000001</v>
      </c>
      <c r="CM119" s="208"/>
      <c r="CN119" s="15">
        <v>0.35560000000000003</v>
      </c>
      <c r="CO119" s="15">
        <v>0.35505695161094886</v>
      </c>
      <c r="CP119" s="15">
        <v>0.35251105921506004</v>
      </c>
      <c r="CQ119" s="15">
        <v>0.34766836406947504</v>
      </c>
      <c r="CR119" s="15">
        <v>0.34</v>
      </c>
      <c r="CS119" s="208"/>
      <c r="CT119" s="15">
        <v>0.68191456070389567</v>
      </c>
      <c r="CU119" s="15">
        <v>0.7535998513582125</v>
      </c>
      <c r="CV119" s="15">
        <v>0.78808309768777451</v>
      </c>
      <c r="CW119" s="15">
        <v>0.80298573135420159</v>
      </c>
      <c r="CX119" s="15">
        <v>0.80782256973263011</v>
      </c>
      <c r="CY119" s="208"/>
      <c r="CZ119" s="515">
        <v>0.83770690668398673</v>
      </c>
      <c r="DA119" s="515">
        <v>0.83770690668398673</v>
      </c>
      <c r="DB119" s="515">
        <v>0.83770690668398673</v>
      </c>
      <c r="DC119" s="515">
        <v>0.83770690668398673</v>
      </c>
      <c r="DD119" s="515">
        <v>0.83770690668398673</v>
      </c>
      <c r="DE119" s="208"/>
      <c r="DF119" s="15">
        <v>0.79374722264624797</v>
      </c>
      <c r="DG119" s="15">
        <v>0.80024927952605707</v>
      </c>
      <c r="DH119" s="15">
        <v>0.80447122752306466</v>
      </c>
      <c r="DI119" s="15">
        <v>0.80708202129528028</v>
      </c>
      <c r="DJ119" s="15">
        <v>0.80855292107689392</v>
      </c>
      <c r="DK119" s="208"/>
      <c r="DL119" s="15">
        <v>0.86604924341138323</v>
      </c>
      <c r="DM119" s="15">
        <v>0.87229366427527666</v>
      </c>
      <c r="DN119" s="15">
        <v>0.87589466675577443</v>
      </c>
      <c r="DO119" s="15">
        <v>0.87788922450200868</v>
      </c>
      <c r="DP119" s="15">
        <v>0.87888217107879274</v>
      </c>
      <c r="DQ119" s="208"/>
      <c r="DR119" s="15">
        <v>0.90291221626313667</v>
      </c>
      <c r="DS119" s="15">
        <v>0.90788807835683194</v>
      </c>
      <c r="DT119" s="15">
        <v>0.91065318621712177</v>
      </c>
      <c r="DU119" s="15">
        <v>0.91211788073588929</v>
      </c>
      <c r="DV119" s="15">
        <v>0.9127900254646456</v>
      </c>
      <c r="DW119" s="208"/>
      <c r="DX119" s="15">
        <v>0.9134753462572559</v>
      </c>
      <c r="DY119" s="15">
        <v>0.91821661763053164</v>
      </c>
      <c r="DZ119" s="15">
        <v>0.92072273607575195</v>
      </c>
      <c r="EA119" s="15">
        <v>0.92197260421070393</v>
      </c>
      <c r="EB119" s="15">
        <v>0.92248086872266299</v>
      </c>
      <c r="EC119" s="208"/>
      <c r="ED119" s="15">
        <v>0.91397175281315657</v>
      </c>
      <c r="EE119" s="15">
        <v>0.91861630529790717</v>
      </c>
      <c r="EF119" s="15">
        <v>0.92103788934805964</v>
      </c>
      <c r="EG119" s="15">
        <v>0.92223788154458419</v>
      </c>
      <c r="EH119" s="15">
        <v>0.92272793083574578</v>
      </c>
      <c r="EI119" s="208"/>
      <c r="EJ119" s="15"/>
      <c r="EK119" s="15"/>
      <c r="EL119" s="15"/>
      <c r="EM119" s="15"/>
      <c r="EN119" s="15"/>
      <c r="EO119" s="208"/>
      <c r="EP119" s="15"/>
      <c r="EQ119" s="15"/>
      <c r="ER119" s="15"/>
      <c r="ES119" s="15"/>
      <c r="ET119" s="15"/>
      <c r="EU119" s="208"/>
      <c r="EV119" s="15"/>
      <c r="EW119" s="15"/>
      <c r="EX119" s="15"/>
      <c r="EY119" s="15"/>
      <c r="EZ119" s="15"/>
      <c r="FA119" s="208"/>
      <c r="FB119" s="15"/>
      <c r="FC119" s="15"/>
      <c r="FD119" s="15"/>
      <c r="FE119" s="15"/>
      <c r="FF119" s="15"/>
      <c r="FG119" s="208"/>
      <c r="FH119" s="15"/>
      <c r="FI119" s="15"/>
      <c r="FJ119" s="15"/>
      <c r="FK119" s="15"/>
      <c r="FL119" s="15"/>
      <c r="FM119" s="208"/>
      <c r="FN119" s="15"/>
      <c r="FO119" s="15"/>
      <c r="FP119" s="15"/>
      <c r="FQ119" s="15"/>
      <c r="FR119" s="15"/>
      <c r="FS119" s="208"/>
      <c r="FT119" s="15"/>
      <c r="FU119" s="15"/>
      <c r="FV119" s="15"/>
      <c r="FW119" s="15"/>
      <c r="FX119" s="15"/>
      <c r="FY119" s="208"/>
    </row>
    <row r="120" spans="1:181" ht="12.75" customHeight="1" x14ac:dyDescent="0.2">
      <c r="A120" s="94" t="s">
        <v>6</v>
      </c>
      <c r="B120" s="15">
        <f>'Interpolation FR-metal CR'!G38+'Interpolation FR-metal CR'!H38*($E$2^1)+'Interpolation FR-metal CR'!I38*($E$2^2)+'Interpolation FR-metal CR'!J38*($E$2^3)+'Interpolation FR-metal CR'!K38*($E$2^4)</f>
        <v>7.5127540337980277E-3</v>
      </c>
      <c r="C120" s="243">
        <f t="shared" si="15"/>
        <v>6.350635477370521E-3</v>
      </c>
      <c r="D120" s="243">
        <f t="shared" si="16"/>
        <v>5.3682804980703267E-3</v>
      </c>
      <c r="E120" s="243">
        <f t="shared" si="17"/>
        <v>4.5378821707925295E-3</v>
      </c>
      <c r="F120" s="15">
        <f>'Interpolation FR-metal CR'!Q38+'Interpolation FR-metal CR'!R38*($E$2^1)+'Interpolation FR-metal CR'!S38*($E$2^2)+'Interpolation FR-metal CR'!T38*($E$2^3)+'Interpolation FR-metal CR'!U38*($E$2^4)</f>
        <v>3.8359349149879266E-3</v>
      </c>
      <c r="G120" s="208"/>
      <c r="H120" s="309">
        <f>'Interpolation FR-oxide CR'!G38+'Interpolation FR-oxide CR'!H38*$K$2+'Interpolation FR-oxide CR'!I38*$K$2^2+'Interpolation FR-oxide CR'!J38*$K$2^3+'Interpolation FR-oxide CR'!K38*$K$2^4</f>
        <v>1.1499776669218422E-2</v>
      </c>
      <c r="I120" s="243">
        <f t="shared" si="18"/>
        <v>1.0065347797408331E-2</v>
      </c>
      <c r="J120" s="243">
        <f t="shared" si="19"/>
        <v>8.8098429384262551E-3</v>
      </c>
      <c r="K120" s="243">
        <f t="shared" si="20"/>
        <v>7.7109439397338173E-3</v>
      </c>
      <c r="L120" s="15">
        <f>'Interpolation FR-oxide CR'!Q38+'Interpolation FR-oxide CR'!R38*$K$2+'Interpolation FR-oxide CR'!S38*$K$2^2+'Interpolation FR-oxide CR'!T38*$K$2^3+'Interpolation FR-oxide CR'!U38*$K$2^4</f>
        <v>6.7491165117569149E-3</v>
      </c>
      <c r="M120" s="208"/>
      <c r="N120" s="15">
        <v>1.6144909462542233E-2</v>
      </c>
      <c r="O120" s="15">
        <v>1.6685124187186172E-2</v>
      </c>
      <c r="P120" s="15">
        <v>1.5848118399632839E-2</v>
      </c>
      <c r="Q120" s="15">
        <v>1.4192206979117565E-2</v>
      </c>
      <c r="R120" s="15">
        <v>1.2186537099430303E-2</v>
      </c>
      <c r="S120" s="208"/>
      <c r="T120" s="15">
        <v>1.0288290169822146E-2</v>
      </c>
      <c r="U120" s="15">
        <v>9.3621824201235871E-3</v>
      </c>
      <c r="V120" s="15">
        <v>8.4629867073612759E-3</v>
      </c>
      <c r="W120" s="15">
        <v>7.5893261646898837E-3</v>
      </c>
      <c r="X120" s="15">
        <v>6.7387381970965936E-3</v>
      </c>
      <c r="Y120" s="208"/>
      <c r="Z120" s="15">
        <v>7.1654952064497826E-3</v>
      </c>
      <c r="AA120" s="15">
        <v>6.1410224651759016E-3</v>
      </c>
      <c r="AB120" s="15">
        <v>5.2534400593049419E-3</v>
      </c>
      <c r="AC120" s="15">
        <v>4.4845089054904664E-3</v>
      </c>
      <c r="AD120" s="15">
        <v>3.8179618322988383E-3</v>
      </c>
      <c r="AE120" s="208"/>
      <c r="AF120" s="15">
        <v>5.2592100562577314E-3</v>
      </c>
      <c r="AG120" s="15">
        <v>4.1575052551437765E-3</v>
      </c>
      <c r="AH120" s="15">
        <v>3.2842125634679198E-3</v>
      </c>
      <c r="AI120" s="15">
        <v>2.5925050079625847E-3</v>
      </c>
      <c r="AJ120" s="15">
        <v>2.0449376089244791E-3</v>
      </c>
      <c r="AK120" s="208"/>
      <c r="AL120" s="15">
        <v>4.4651462136829157E-3</v>
      </c>
      <c r="AM120" s="15">
        <v>2.9586155739244062E-3</v>
      </c>
      <c r="AN120" s="15">
        <v>1.9559339937783955E-3</v>
      </c>
      <c r="AO120" s="15">
        <v>1.2908459177876071E-3</v>
      </c>
      <c r="AP120" s="15">
        <v>8.5080022633180939E-4</v>
      </c>
      <c r="AQ120" s="208"/>
      <c r="AR120" s="15">
        <v>1.3481012179151285E-2</v>
      </c>
      <c r="AS120" s="15">
        <v>1.4300287025798235E-2</v>
      </c>
      <c r="AT120" s="15">
        <v>1.3244161231124839E-2</v>
      </c>
      <c r="AU120" s="15">
        <v>1.1489361369148741E-2</v>
      </c>
      <c r="AV120" s="15">
        <v>9.612922542631722E-3</v>
      </c>
      <c r="AW120" s="208"/>
      <c r="AX120" s="15">
        <v>8.5809917188460934E-3</v>
      </c>
      <c r="AY120" s="15">
        <v>7.7743512668821185E-3</v>
      </c>
      <c r="AZ120" s="15">
        <v>6.9938836570873839E-3</v>
      </c>
      <c r="BA120" s="15">
        <v>6.2390747641244675E-3</v>
      </c>
      <c r="BB120" s="15">
        <v>5.508134248740546E-3</v>
      </c>
      <c r="BC120" s="208"/>
      <c r="BD120" s="15">
        <v>6.2357112789620424E-3</v>
      </c>
      <c r="BE120" s="15">
        <v>5.287784923234542E-3</v>
      </c>
      <c r="BF120" s="15">
        <v>4.4736754394002175E-3</v>
      </c>
      <c r="BG120" s="15">
        <v>3.7745879309701246E-3</v>
      </c>
      <c r="BH120" s="15">
        <v>3.173761271570649E-3</v>
      </c>
      <c r="BI120" s="208"/>
      <c r="BJ120" s="15">
        <v>4.7424385833667506E-3</v>
      </c>
      <c r="BK120" s="15">
        <v>3.6774262880265229E-3</v>
      </c>
      <c r="BL120" s="15">
        <v>2.8489867311315966E-3</v>
      </c>
      <c r="BM120" s="15">
        <v>2.2050646215941456E-3</v>
      </c>
      <c r="BN120" s="15">
        <v>1.7048055375692974E-3</v>
      </c>
      <c r="BO120" s="208"/>
      <c r="BP120" s="15">
        <v>3.8517906474859979E-3</v>
      </c>
      <c r="BQ120" s="15">
        <v>2.4915289106752919E-3</v>
      </c>
      <c r="BR120" s="15">
        <v>1.6116442659800754E-3</v>
      </c>
      <c r="BS120" s="15">
        <v>1.0424913105721969E-3</v>
      </c>
      <c r="BT120" s="15">
        <v>6.743349977012858E-4</v>
      </c>
      <c r="BU120" s="208"/>
      <c r="BV120" s="15">
        <v>1.3100000000000001E-2</v>
      </c>
      <c r="BW120" s="15">
        <v>1.2330017192509294E-2</v>
      </c>
      <c r="BX120" s="15">
        <v>1.1462696054383924E-2</v>
      </c>
      <c r="BY120" s="15">
        <v>1.0513167855621236E-2</v>
      </c>
      <c r="BZ120" s="15">
        <v>9.4739999999999998E-3</v>
      </c>
      <c r="CA120" s="208"/>
      <c r="CB120" s="15">
        <v>4.0481123154684747E-3</v>
      </c>
      <c r="CC120" s="15">
        <v>2.6319107086629537E-3</v>
      </c>
      <c r="CD120" s="15">
        <v>1.7049470486133833E-3</v>
      </c>
      <c r="CE120" s="15">
        <v>1.1017200638036725E-3</v>
      </c>
      <c r="CF120" s="15">
        <v>7.1069602403560058E-4</v>
      </c>
      <c r="CG120" s="208"/>
      <c r="CH120" s="15">
        <v>1.3769999999999999E-2</v>
      </c>
      <c r="CI120" s="15">
        <v>1.2230669202711689E-2</v>
      </c>
      <c r="CJ120" s="15">
        <v>1.0754459456383654E-2</v>
      </c>
      <c r="CK120" s="15">
        <v>9.3397822441407125E-3</v>
      </c>
      <c r="CL120" s="15">
        <v>7.9819999999999995E-3</v>
      </c>
      <c r="CM120" s="208"/>
      <c r="CN120" s="15">
        <v>1.338E-2</v>
      </c>
      <c r="CO120" s="15">
        <v>1.1024257461600923E-2</v>
      </c>
      <c r="CP120" s="15">
        <v>9.0319399142370169E-3</v>
      </c>
      <c r="CQ120" s="15">
        <v>7.3507293629487078E-3</v>
      </c>
      <c r="CR120" s="15">
        <v>5.9319999999999998E-3</v>
      </c>
      <c r="CS120" s="208"/>
      <c r="CT120" s="15">
        <v>5.9871056033886606E-3</v>
      </c>
      <c r="CU120" s="15">
        <v>3.7226139103241442E-3</v>
      </c>
      <c r="CV120" s="15">
        <v>2.1902790137193085E-3</v>
      </c>
      <c r="CW120" s="15">
        <v>1.2556121054178434E-3</v>
      </c>
      <c r="CX120" s="15">
        <v>7.1069602403560058E-4</v>
      </c>
      <c r="CY120" s="208"/>
      <c r="CZ120" s="515">
        <v>1.3287985448508753E-4</v>
      </c>
      <c r="DA120" s="515">
        <v>1.3287985448508753E-4</v>
      </c>
      <c r="DB120" s="515">
        <v>1.3287985448508753E-4</v>
      </c>
      <c r="DC120" s="515">
        <v>1.3287985448508753E-4</v>
      </c>
      <c r="DD120" s="515">
        <v>1.3287985448508753E-4</v>
      </c>
      <c r="DE120" s="208"/>
      <c r="DF120" s="15">
        <v>3.7846258187591887E-3</v>
      </c>
      <c r="DG120" s="15">
        <v>2.4856215782779792E-3</v>
      </c>
      <c r="DH120" s="15">
        <v>1.6277556972313938E-3</v>
      </c>
      <c r="DI120" s="15">
        <v>1.0638131900111924E-3</v>
      </c>
      <c r="DJ120" s="15">
        <v>6.9426478583779034E-4</v>
      </c>
      <c r="DK120" s="208"/>
      <c r="DL120" s="15">
        <v>2.267032097548661E-3</v>
      </c>
      <c r="DM120" s="15">
        <v>1.4631471803775063E-3</v>
      </c>
      <c r="DN120" s="15">
        <v>9.4142861090662153E-4</v>
      </c>
      <c r="DO120" s="15">
        <v>6.0462408531553123E-4</v>
      </c>
      <c r="DP120" s="15">
        <v>3.8787036038236985E-4</v>
      </c>
      <c r="DQ120" s="208"/>
      <c r="DR120" s="15">
        <v>1.6718711266156252E-3</v>
      </c>
      <c r="DS120" s="15">
        <v>1.0686174800360047E-3</v>
      </c>
      <c r="DT120" s="15">
        <v>6.8135847797217266E-4</v>
      </c>
      <c r="DU120" s="15">
        <v>4.3381674778786967E-4</v>
      </c>
      <c r="DV120" s="15">
        <v>2.7596812472831424E-4</v>
      </c>
      <c r="DW120" s="208"/>
      <c r="DX120" s="15">
        <v>1.4914193680814511E-3</v>
      </c>
      <c r="DY120" s="15">
        <v>9.5024303827883846E-4</v>
      </c>
      <c r="DZ120" s="15">
        <v>6.0395560519492498E-4</v>
      </c>
      <c r="EA120" s="15">
        <v>3.8333702262702019E-4</v>
      </c>
      <c r="EB120" s="15">
        <v>2.4311217978761657E-4</v>
      </c>
      <c r="EC120" s="208"/>
      <c r="ED120" s="15">
        <v>1.4220601193533681E-3</v>
      </c>
      <c r="EE120" s="15">
        <v>9.1113462225532243E-4</v>
      </c>
      <c r="EF120" s="15">
        <v>5.8235674882621893E-4</v>
      </c>
      <c r="EG120" s="15">
        <v>3.717215933199344E-4</v>
      </c>
      <c r="EH120" s="15">
        <v>2.3708916990289547E-4</v>
      </c>
      <c r="EI120" s="208"/>
      <c r="EJ120" s="15"/>
      <c r="EK120" s="15"/>
      <c r="EL120" s="15"/>
      <c r="EM120" s="15"/>
      <c r="EN120" s="15"/>
      <c r="EO120" s="208"/>
      <c r="EP120" s="15"/>
      <c r="EQ120" s="15"/>
      <c r="ER120" s="15"/>
      <c r="ES120" s="15"/>
      <c r="ET120" s="15"/>
      <c r="EU120" s="208"/>
      <c r="EV120" s="15"/>
      <c r="EW120" s="15"/>
      <c r="EX120" s="15"/>
      <c r="EY120" s="15"/>
      <c r="EZ120" s="15"/>
      <c r="FA120" s="208"/>
      <c r="FB120" s="15"/>
      <c r="FC120" s="15"/>
      <c r="FD120" s="15"/>
      <c r="FE120" s="15"/>
      <c r="FF120" s="15"/>
      <c r="FG120" s="208"/>
      <c r="FH120" s="15"/>
      <c r="FI120" s="15"/>
      <c r="FJ120" s="15"/>
      <c r="FK120" s="15"/>
      <c r="FL120" s="15"/>
      <c r="FM120" s="208"/>
      <c r="FN120" s="15"/>
      <c r="FO120" s="15"/>
      <c r="FP120" s="15"/>
      <c r="FQ120" s="15"/>
      <c r="FR120" s="15"/>
      <c r="FS120" s="208"/>
      <c r="FT120" s="15"/>
      <c r="FU120" s="15"/>
      <c r="FV120" s="15"/>
      <c r="FW120" s="15"/>
      <c r="FX120" s="15"/>
      <c r="FY120" s="208"/>
    </row>
    <row r="121" spans="1:181" ht="12.75" customHeight="1" x14ac:dyDescent="0.2">
      <c r="A121" s="94" t="s">
        <v>7</v>
      </c>
      <c r="B121" s="15">
        <f>'Interpolation FR-metal CR'!G39+'Interpolation FR-metal CR'!H39*($E$2^1)+'Interpolation FR-metal CR'!I39*($E$2^2)+'Interpolation FR-metal CR'!J39*($E$2^3)+'Interpolation FR-metal CR'!K39*($E$2^4)</f>
        <v>9.8222550874645254E-3</v>
      </c>
      <c r="C121" s="243">
        <f t="shared" si="15"/>
        <v>9.7714599875993961E-3</v>
      </c>
      <c r="D121" s="243">
        <f t="shared" si="16"/>
        <v>9.7209275710129547E-3</v>
      </c>
      <c r="E121" s="243">
        <f t="shared" si="17"/>
        <v>9.6706564792571163E-3</v>
      </c>
      <c r="F121" s="15">
        <f>'Interpolation FR-metal CR'!Q39+'Interpolation FR-metal CR'!R39*($E$2^1)+'Interpolation FR-metal CR'!S39*($E$2^2)+'Interpolation FR-metal CR'!T39*($E$2^3)+'Interpolation FR-metal CR'!U39*($E$2^4)</f>
        <v>9.6206453609089387E-3</v>
      </c>
      <c r="G121" s="208"/>
      <c r="H121" s="309">
        <f>'Interpolation FR-oxide CR'!G39+'Interpolation FR-oxide CR'!H39*$K$2+'Interpolation FR-oxide CR'!I39*$K$2^2+'Interpolation FR-oxide CR'!J39*$K$2^3+'Interpolation FR-oxide CR'!K39*$K$2^4</f>
        <v>1.6276868854046351E-2</v>
      </c>
      <c r="I121" s="243">
        <f t="shared" si="18"/>
        <v>1.6704167117076403E-2</v>
      </c>
      <c r="J121" s="243">
        <f t="shared" si="19"/>
        <v>1.7142682759027784E-2</v>
      </c>
      <c r="K121" s="243">
        <f t="shared" si="20"/>
        <v>1.7592710257085972E-2</v>
      </c>
      <c r="L121" s="15">
        <f>'Interpolation FR-oxide CR'!Q39+'Interpolation FR-oxide CR'!R39*$K$2+'Interpolation FR-oxide CR'!S39*$K$2^2+'Interpolation FR-oxide CR'!T39*$K$2^3+'Interpolation FR-oxide CR'!U39*$K$2^4</f>
        <v>1.8054551819013605E-2</v>
      </c>
      <c r="M121" s="208"/>
      <c r="N121" s="15">
        <v>2.4712595006001752E-2</v>
      </c>
      <c r="O121" s="15">
        <v>2.9967247559151932E-2</v>
      </c>
      <c r="P121" s="15">
        <v>3.3398717727368167E-2</v>
      </c>
      <c r="Q121" s="15">
        <v>3.5094309074897523E-2</v>
      </c>
      <c r="R121" s="15">
        <v>3.5359144537044654E-2</v>
      </c>
      <c r="S121" s="208"/>
      <c r="T121" s="15">
        <v>1.4194723950911156E-2</v>
      </c>
      <c r="U121" s="15">
        <v>1.5241511968201886E-2</v>
      </c>
      <c r="V121" s="15">
        <v>1.6257052830810508E-2</v>
      </c>
      <c r="W121" s="15">
        <v>1.7202381783941553E-2</v>
      </c>
      <c r="X121" s="15">
        <v>1.8023168969570912E-2</v>
      </c>
      <c r="Y121" s="208"/>
      <c r="Z121" s="15">
        <v>9.321138274566489E-3</v>
      </c>
      <c r="AA121" s="15">
        <v>9.4121323444501699E-3</v>
      </c>
      <c r="AB121" s="15">
        <v>9.4867120523465034E-3</v>
      </c>
      <c r="AC121" s="15">
        <v>9.5413851363992663E-3</v>
      </c>
      <c r="AD121" s="15">
        <v>9.5708986297134788E-3</v>
      </c>
      <c r="AE121" s="208"/>
      <c r="AF121" s="15">
        <v>6.5618464762776212E-3</v>
      </c>
      <c r="AG121" s="15">
        <v>6.0445026481811583E-3</v>
      </c>
      <c r="AH121" s="15">
        <v>5.563924660859248E-3</v>
      </c>
      <c r="AI121" s="15">
        <v>5.1179000947477815E-3</v>
      </c>
      <c r="AJ121" s="15">
        <v>4.7040776214918858E-3</v>
      </c>
      <c r="AK121" s="208"/>
      <c r="AL121" s="15">
        <v>4.6720401272988057E-3</v>
      </c>
      <c r="AM121" s="15">
        <v>3.5166597899079473E-3</v>
      </c>
      <c r="AN121" s="15">
        <v>2.6409911658159461E-3</v>
      </c>
      <c r="AO121" s="15">
        <v>1.9799676592290641E-3</v>
      </c>
      <c r="AP121" s="15">
        <v>1.4824574084478573E-3</v>
      </c>
      <c r="AQ121" s="208"/>
      <c r="AR121" s="15">
        <v>2.629555229989897E-2</v>
      </c>
      <c r="AS121" s="15">
        <v>3.2599189241298926E-2</v>
      </c>
      <c r="AT121" s="15">
        <v>3.5284888750768462E-2</v>
      </c>
      <c r="AU121" s="15">
        <v>3.577358227131712E-2</v>
      </c>
      <c r="AV121" s="15">
        <v>3.498035670506143E-2</v>
      </c>
      <c r="AW121" s="208"/>
      <c r="AX121" s="15">
        <v>1.6713976298362528E-2</v>
      </c>
      <c r="AY121" s="15">
        <v>1.7611342501117604E-2</v>
      </c>
      <c r="AZ121" s="15">
        <v>1.8426069805909297E-2</v>
      </c>
      <c r="BA121" s="15">
        <v>1.9117033587387301E-2</v>
      </c>
      <c r="BB121" s="15">
        <v>1.9628668238906098E-2</v>
      </c>
      <c r="BC121" s="208"/>
      <c r="BD121" s="15">
        <v>1.1312998059444813E-2</v>
      </c>
      <c r="BE121" s="15">
        <v>1.1297647180289685E-2</v>
      </c>
      <c r="BF121" s="15">
        <v>1.1256443879306723E-2</v>
      </c>
      <c r="BG121" s="15">
        <v>1.1184814756634446E-2</v>
      </c>
      <c r="BH121" s="15">
        <v>1.1075313201911329E-2</v>
      </c>
      <c r="BI121" s="208"/>
      <c r="BJ121" s="15">
        <v>8.1301425669544E-3</v>
      </c>
      <c r="BK121" s="15">
        <v>7.4895781683208514E-3</v>
      </c>
      <c r="BL121" s="15">
        <v>6.8931978467076209E-3</v>
      </c>
      <c r="BM121" s="15">
        <v>6.3382384559190277E-3</v>
      </c>
      <c r="BN121" s="15">
        <v>5.8215554123429826E-3</v>
      </c>
      <c r="BO121" s="208"/>
      <c r="BP121" s="15">
        <v>6.2055443847854773E-3</v>
      </c>
      <c r="BQ121" s="15">
        <v>4.8555394344034896E-3</v>
      </c>
      <c r="BR121" s="15">
        <v>3.7992256165999597E-3</v>
      </c>
      <c r="BS121" s="15">
        <v>2.9727109577066604E-3</v>
      </c>
      <c r="BT121" s="15">
        <v>2.3260030669512606E-3</v>
      </c>
      <c r="BU121" s="208"/>
      <c r="BV121" s="15">
        <v>1.5049999999999999E-2</v>
      </c>
      <c r="BW121" s="15">
        <v>1.699855990270133E-2</v>
      </c>
      <c r="BX121" s="15">
        <v>1.8963498788775252E-2</v>
      </c>
      <c r="BY121" s="15">
        <v>2.0871253528487062E-2</v>
      </c>
      <c r="BZ121" s="15">
        <v>2.257E-2</v>
      </c>
      <c r="CA121" s="208"/>
      <c r="CB121" s="15">
        <v>3.9398007227180471E-3</v>
      </c>
      <c r="CC121" s="15">
        <v>2.809472935500836E-3</v>
      </c>
      <c r="CD121" s="15">
        <v>1.9961657362047728E-3</v>
      </c>
      <c r="CE121" s="15">
        <v>1.4147801555886314E-3</v>
      </c>
      <c r="CF121" s="15">
        <v>1.0009988681964717E-3</v>
      </c>
      <c r="CG121" s="208"/>
      <c r="CH121" s="15">
        <v>4.5260000000000002E-2</v>
      </c>
      <c r="CI121" s="15">
        <v>4.7238235633395596E-2</v>
      </c>
      <c r="CJ121" s="15">
        <v>4.8808433953880799E-2</v>
      </c>
      <c r="CK121" s="15">
        <v>4.9808776757896432E-2</v>
      </c>
      <c r="CL121" s="15">
        <v>5.0020000000000002E-2</v>
      </c>
      <c r="CM121" s="208"/>
      <c r="CN121" s="15">
        <v>4.5870000000000001E-2</v>
      </c>
      <c r="CO121" s="15">
        <v>4.1303843250043368E-2</v>
      </c>
      <c r="CP121" s="15">
        <v>3.6982021463669246E-2</v>
      </c>
      <c r="CQ121" s="15">
        <v>3.2893382088958263E-2</v>
      </c>
      <c r="CR121" s="15">
        <v>2.9010000000000001E-2</v>
      </c>
      <c r="CS121" s="208"/>
      <c r="CT121" s="15">
        <v>1.9498452841290901E-2</v>
      </c>
      <c r="CU121" s="15">
        <v>9.8315693376852323E-3</v>
      </c>
      <c r="CV121" s="15">
        <v>4.6910051446745586E-3</v>
      </c>
      <c r="CW121" s="15">
        <v>2.1807886493145933E-3</v>
      </c>
      <c r="CX121" s="15">
        <v>1.0009988681964717E-3</v>
      </c>
      <c r="CY121" s="208"/>
      <c r="CZ121" s="515">
        <v>4.5141228372746949E-5</v>
      </c>
      <c r="DA121" s="515">
        <v>4.5141228372746949E-5</v>
      </c>
      <c r="DB121" s="515">
        <v>4.5141228372746949E-5</v>
      </c>
      <c r="DC121" s="515">
        <v>4.5141228372746949E-5</v>
      </c>
      <c r="DD121" s="515">
        <v>4.5141228372746949E-5</v>
      </c>
      <c r="DE121" s="208"/>
      <c r="DF121" s="15">
        <v>3.8667919201000461E-3</v>
      </c>
      <c r="DG121" s="15">
        <v>2.7321756816768615E-3</v>
      </c>
      <c r="DH121" s="15">
        <v>1.9249018568883644E-3</v>
      </c>
      <c r="DI121" s="15">
        <v>1.3534134699085458E-3</v>
      </c>
      <c r="DJ121" s="15">
        <v>9.50245929381437E-4</v>
      </c>
      <c r="DK121" s="208"/>
      <c r="DL121" s="15">
        <v>2.4188203771519164E-3</v>
      </c>
      <c r="DM121" s="15">
        <v>1.5010314339144301E-3</v>
      </c>
      <c r="DN121" s="15">
        <v>9.2863487171506278E-4</v>
      </c>
      <c r="DO121" s="15">
        <v>5.7345436331375532E-4</v>
      </c>
      <c r="DP121" s="15">
        <v>3.5371692000503977E-4</v>
      </c>
      <c r="DQ121" s="208"/>
      <c r="DR121" s="15">
        <v>1.7623715558279548E-3</v>
      </c>
      <c r="DS121" s="15">
        <v>1.0619664015220666E-3</v>
      </c>
      <c r="DT121" s="15">
        <v>6.3834872089133421E-4</v>
      </c>
      <c r="DU121" s="15">
        <v>3.8316203236046244E-4</v>
      </c>
      <c r="DV121" s="15">
        <v>2.2978882368292992E-4</v>
      </c>
      <c r="DW121" s="208"/>
      <c r="DX121" s="15">
        <v>1.5344080655574656E-3</v>
      </c>
      <c r="DY121" s="15">
        <v>8.9219288873429274E-4</v>
      </c>
      <c r="DZ121" s="15">
        <v>5.1750201347379639E-4</v>
      </c>
      <c r="EA121" s="15">
        <v>2.9975798438165361E-4</v>
      </c>
      <c r="EB121" s="15">
        <v>1.7349208989539283E-4</v>
      </c>
      <c r="EC121" s="208"/>
      <c r="ED121" s="15">
        <v>1.4465135912157072E-3</v>
      </c>
      <c r="EE121" s="15">
        <v>8.2979011349099488E-4</v>
      </c>
      <c r="EF121" s="15">
        <v>4.748494771627124E-4</v>
      </c>
      <c r="EG121" s="15">
        <v>2.7137246922750969E-4</v>
      </c>
      <c r="EH121" s="15">
        <v>1.5496758225060707E-4</v>
      </c>
      <c r="EI121" s="208"/>
      <c r="EJ121" s="15"/>
      <c r="EK121" s="15"/>
      <c r="EL121" s="15"/>
      <c r="EM121" s="15"/>
      <c r="EN121" s="15"/>
      <c r="EO121" s="208"/>
      <c r="EP121" s="15"/>
      <c r="EQ121" s="15"/>
      <c r="ER121" s="15"/>
      <c r="ES121" s="15"/>
      <c r="ET121" s="15"/>
      <c r="EU121" s="208"/>
      <c r="EV121" s="15"/>
      <c r="EW121" s="15"/>
      <c r="EX121" s="15"/>
      <c r="EY121" s="15"/>
      <c r="EZ121" s="15"/>
      <c r="FA121" s="208"/>
      <c r="FB121" s="15"/>
      <c r="FC121" s="15"/>
      <c r="FD121" s="15"/>
      <c r="FE121" s="15"/>
      <c r="FF121" s="15"/>
      <c r="FG121" s="208"/>
      <c r="FH121" s="15"/>
      <c r="FI121" s="15"/>
      <c r="FJ121" s="15"/>
      <c r="FK121" s="15"/>
      <c r="FL121" s="15"/>
      <c r="FM121" s="208"/>
      <c r="FN121" s="15"/>
      <c r="FO121" s="15"/>
      <c r="FP121" s="15"/>
      <c r="FQ121" s="15"/>
      <c r="FR121" s="15"/>
      <c r="FS121" s="208"/>
      <c r="FT121" s="15"/>
      <c r="FU121" s="15"/>
      <c r="FV121" s="15"/>
      <c r="FW121" s="15"/>
      <c r="FX121" s="15"/>
      <c r="FY121" s="208"/>
    </row>
    <row r="122" spans="1:181" ht="12.75" customHeight="1" x14ac:dyDescent="0.2">
      <c r="A122" s="95" t="s">
        <v>8</v>
      </c>
      <c r="B122" s="46">
        <f>'Interpolation FR-metal CR'!G40+'Interpolation FR-metal CR'!H40*($E$2^1)+'Interpolation FR-metal CR'!I40*($E$2^2)+'Interpolation FR-metal CR'!J40*($E$2^3)+'Interpolation FR-metal CR'!K40*($E$2^4)</f>
        <v>0.10745815941671782</v>
      </c>
      <c r="C122" s="424">
        <f t="shared" si="15"/>
        <v>0.10492114755396877</v>
      </c>
      <c r="D122" s="424">
        <f t="shared" si="16"/>
        <v>0.10244403276396565</v>
      </c>
      <c r="E122" s="424">
        <f t="shared" si="17"/>
        <v>0.10002540091878259</v>
      </c>
      <c r="F122" s="46">
        <f>'Interpolation FR-metal CR'!Q40+'Interpolation FR-metal CR'!R40*($E$2^1)+'Interpolation FR-metal CR'!S40*($E$2^2)+'Interpolation FR-metal CR'!T40*($E$2^3)+'Interpolation FR-metal CR'!U40*($E$2^4)</f>
        <v>9.7663871277063302E-2</v>
      </c>
      <c r="G122" s="208"/>
      <c r="H122" s="94">
        <f>'Interpolation FR-oxide CR'!G40+'Interpolation FR-oxide CR'!H40*$K$2+'Interpolation FR-oxide CR'!I40*$K$2^2+'Interpolation FR-oxide CR'!J40*$K$2^3+'Interpolation FR-oxide CR'!K40*$K$2^4</f>
        <v>0.13231770593312114</v>
      </c>
      <c r="I122" s="424">
        <f t="shared" si="18"/>
        <v>0.12372303571817296</v>
      </c>
      <c r="J122" s="424">
        <f t="shared" si="19"/>
        <v>0.11568663059392291</v>
      </c>
      <c r="K122" s="424">
        <f t="shared" si="20"/>
        <v>0.10817222856267958</v>
      </c>
      <c r="L122" s="46">
        <f>'Interpolation FR-oxide CR'!Q40+'Interpolation FR-oxide CR'!R40*$K$2+'Interpolation FR-oxide CR'!S40*$K$2^2+'Interpolation FR-oxide CR'!T40*$K$2^3+'Interpolation FR-oxide CR'!U40*$K$2^4</f>
        <v>0.10114592301758393</v>
      </c>
      <c r="M122" s="208"/>
      <c r="N122" s="46">
        <v>0.16229139478197868</v>
      </c>
      <c r="O122" s="46">
        <v>0.16107499076329285</v>
      </c>
      <c r="P122" s="46">
        <v>0.1469315877498002</v>
      </c>
      <c r="Q122" s="46">
        <v>0.12636482307966349</v>
      </c>
      <c r="R122" s="46">
        <v>0.10420663334968645</v>
      </c>
      <c r="S122" s="208"/>
      <c r="T122" s="46">
        <v>0.12467828054825698</v>
      </c>
      <c r="U122" s="46">
        <v>0.1196866816181528</v>
      </c>
      <c r="V122" s="46">
        <v>0.11413359926370437</v>
      </c>
      <c r="W122" s="46">
        <v>0.10797275917382217</v>
      </c>
      <c r="X122" s="46">
        <v>0.10113714583923451</v>
      </c>
      <c r="Y122" s="208"/>
      <c r="Z122" s="46">
        <v>0.10527967771366699</v>
      </c>
      <c r="AA122" s="46">
        <v>0.10363500739153413</v>
      </c>
      <c r="AB122" s="46">
        <v>0.10183030336765264</v>
      </c>
      <c r="AC122" s="46">
        <v>9.9842536694655884E-2</v>
      </c>
      <c r="AD122" s="46">
        <v>9.7633702227449562E-2</v>
      </c>
      <c r="AE122" s="208"/>
      <c r="AF122" s="46">
        <v>9.2067322903726073E-2</v>
      </c>
      <c r="AG122" s="46">
        <v>9.2620962958073066E-2</v>
      </c>
      <c r="AH122" s="46">
        <v>9.3110622540883758E-2</v>
      </c>
      <c r="AI122" s="46">
        <v>9.3536058091344521E-2</v>
      </c>
      <c r="AJ122" s="46">
        <v>9.3892522907490755E-2</v>
      </c>
      <c r="AK122" s="208"/>
      <c r="AL122" s="46">
        <v>8.1560305095248753E-2</v>
      </c>
      <c r="AM122" s="46">
        <v>8.3804438815948054E-2</v>
      </c>
      <c r="AN122" s="46">
        <v>8.5914804094942704E-2</v>
      </c>
      <c r="AO122" s="46">
        <v>8.7927260297744142E-2</v>
      </c>
      <c r="AP122" s="46">
        <v>8.9869444781204275E-2</v>
      </c>
      <c r="AQ122" s="208"/>
      <c r="AR122" s="46">
        <v>0.146212722917267</v>
      </c>
      <c r="AS122" s="46">
        <v>0.15024957301571204</v>
      </c>
      <c r="AT122" s="46">
        <v>0.13480275846201123</v>
      </c>
      <c r="AU122" s="46">
        <v>0.11328594649368806</v>
      </c>
      <c r="AV122" s="46">
        <v>9.1820873347391099E-2</v>
      </c>
      <c r="AW122" s="208"/>
      <c r="AX122" s="46">
        <v>0.12053749084664726</v>
      </c>
      <c r="AY122" s="46">
        <v>0.11537516157548491</v>
      </c>
      <c r="AZ122" s="46">
        <v>0.10965541057925005</v>
      </c>
      <c r="BA122" s="46">
        <v>0.10334639945963775</v>
      </c>
      <c r="BB122" s="46">
        <v>9.6392484953140276E-2</v>
      </c>
      <c r="BC122" s="208"/>
      <c r="BD122" s="46">
        <v>0.10780639608499791</v>
      </c>
      <c r="BE122" s="46">
        <v>0.10547560224666584</v>
      </c>
      <c r="BF122" s="46">
        <v>0.10295854748629847</v>
      </c>
      <c r="BG122" s="46">
        <v>0.10022756578841571</v>
      </c>
      <c r="BH122" s="46">
        <v>9.7232531804088973E-2</v>
      </c>
      <c r="BI122" s="208"/>
      <c r="BJ122" s="46">
        <v>9.8521608406805336E-2</v>
      </c>
      <c r="BK122" s="46">
        <v>9.8167675875274168E-2</v>
      </c>
      <c r="BL122" s="46">
        <v>9.7725908015103904E-2</v>
      </c>
      <c r="BM122" s="46">
        <v>9.7193084295585014E-2</v>
      </c>
      <c r="BN122" s="46">
        <v>9.6556973565819146E-2</v>
      </c>
      <c r="BO122" s="208"/>
      <c r="BP122" s="46">
        <v>9.2561638621457429E-2</v>
      </c>
      <c r="BQ122" s="46">
        <v>9.3475870896562979E-2</v>
      </c>
      <c r="BR122" s="46">
        <v>9.4399133023715928E-2</v>
      </c>
      <c r="BS122" s="46">
        <v>9.5331514196499781E-2</v>
      </c>
      <c r="BT122" s="46">
        <v>9.6273104487565944E-2</v>
      </c>
      <c r="BU122" s="208"/>
      <c r="BV122" s="46">
        <v>0.14169999999999999</v>
      </c>
      <c r="BW122" s="46">
        <v>0.13648842768219055</v>
      </c>
      <c r="BX122" s="46">
        <v>0.12985315903344441</v>
      </c>
      <c r="BY122" s="46">
        <v>0.12188013744064885</v>
      </c>
      <c r="BZ122" s="46">
        <v>0.1124</v>
      </c>
      <c r="CA122" s="208"/>
      <c r="CB122" s="46">
        <v>7.5075347867316872E-2</v>
      </c>
      <c r="CC122" s="46">
        <v>7.7817995466532355E-2</v>
      </c>
      <c r="CD122" s="46">
        <v>8.0368131709480178E-2</v>
      </c>
      <c r="CE122" s="46">
        <v>8.2795803362304743E-2</v>
      </c>
      <c r="CF122" s="46">
        <v>8.5150076088548313E-2</v>
      </c>
      <c r="CG122" s="208"/>
      <c r="CH122" s="46">
        <v>0.1114</v>
      </c>
      <c r="CI122" s="46">
        <v>0.10309703079217604</v>
      </c>
      <c r="CJ122" s="46">
        <v>9.4455926258610892E-2</v>
      </c>
      <c r="CK122" s="46">
        <v>8.5471644961785748E-2</v>
      </c>
      <c r="CL122" s="46">
        <v>7.6109999999999997E-2</v>
      </c>
      <c r="CM122" s="208"/>
      <c r="CN122" s="46">
        <v>3.7229999999999999E-2</v>
      </c>
      <c r="CO122" s="46">
        <v>4.1266322136512081E-2</v>
      </c>
      <c r="CP122" s="46">
        <v>4.5481727375895217E-2</v>
      </c>
      <c r="CQ122" s="46">
        <v>4.9796158230117599E-2</v>
      </c>
      <c r="CR122" s="46">
        <v>5.4059999999999997E-2</v>
      </c>
      <c r="CS122" s="208"/>
      <c r="CT122" s="46">
        <v>4.2924173133339676E-2</v>
      </c>
      <c r="CU122" s="46">
        <v>5.3961877169403892E-2</v>
      </c>
      <c r="CV122" s="46">
        <v>6.4193717834919464E-2</v>
      </c>
      <c r="CW122" s="46">
        <v>7.4405084610418781E-2</v>
      </c>
      <c r="CX122" s="46">
        <v>8.5150076088548313E-2</v>
      </c>
      <c r="CY122" s="208"/>
      <c r="CZ122" s="515">
        <v>7.390207470642185E-2</v>
      </c>
      <c r="DA122" s="515">
        <v>7.390207470642185E-2</v>
      </c>
      <c r="DB122" s="515">
        <v>7.390207470642185E-2</v>
      </c>
      <c r="DC122" s="515">
        <v>7.390207470642185E-2</v>
      </c>
      <c r="DD122" s="515">
        <v>7.390207470642185E-2</v>
      </c>
      <c r="DE122" s="208"/>
      <c r="DF122" s="46">
        <v>7.5520457710680666E-2</v>
      </c>
      <c r="DG122" s="46">
        <v>7.7888779209080758E-2</v>
      </c>
      <c r="DH122" s="46">
        <v>8.0099043761204095E-2</v>
      </c>
      <c r="DI122" s="46">
        <v>8.2205655922214696E-2</v>
      </c>
      <c r="DJ122" s="46">
        <v>8.4248016881472279E-2</v>
      </c>
      <c r="DK122" s="208"/>
      <c r="DL122" s="46">
        <v>5.1411684630671355E-2</v>
      </c>
      <c r="DM122" s="46">
        <v>5.3196817795418419E-2</v>
      </c>
      <c r="DN122" s="46">
        <v>5.4875501880237022E-2</v>
      </c>
      <c r="DO122" s="46">
        <v>5.6502807720559212E-2</v>
      </c>
      <c r="DP122" s="46">
        <v>5.8111843489671744E-2</v>
      </c>
      <c r="DQ122" s="208"/>
      <c r="DR122" s="46">
        <v>3.7121602238179952E-2</v>
      </c>
      <c r="DS122" s="46">
        <v>3.8471464334180888E-2</v>
      </c>
      <c r="DT122" s="46">
        <v>3.9772659768190811E-2</v>
      </c>
      <c r="DU122" s="46">
        <v>4.1058947546327475E-2</v>
      </c>
      <c r="DV122" s="46">
        <v>4.2349954593781325E-2</v>
      </c>
      <c r="DW122" s="208"/>
      <c r="DX122" s="46">
        <v>3.4203581677958991E-2</v>
      </c>
      <c r="DY122" s="46">
        <v>3.5467608656256491E-2</v>
      </c>
      <c r="DZ122" s="46">
        <v>3.6688303613212958E-2</v>
      </c>
      <c r="EA122" s="46">
        <v>3.7899090189232959E-2</v>
      </c>
      <c r="EB122" s="46">
        <v>3.9118315053486549E-2</v>
      </c>
      <c r="EC122" s="208"/>
      <c r="ED122" s="46">
        <v>3.5533570663624496E-2</v>
      </c>
      <c r="EE122" s="46">
        <v>3.6769536228095479E-2</v>
      </c>
      <c r="EF122" s="46">
        <v>3.7955911395641195E-2</v>
      </c>
      <c r="EG122" s="46">
        <v>3.9128464936838796E-2</v>
      </c>
      <c r="EH122" s="46">
        <v>4.0306161924298742E-2</v>
      </c>
      <c r="EI122" s="208"/>
      <c r="EJ122" s="46"/>
      <c r="EK122" s="46"/>
      <c r="EL122" s="46"/>
      <c r="EM122" s="46"/>
      <c r="EN122" s="46"/>
      <c r="EO122" s="208"/>
      <c r="EP122" s="46"/>
      <c r="EQ122" s="46"/>
      <c r="ER122" s="46"/>
      <c r="ES122" s="46"/>
      <c r="ET122" s="46"/>
      <c r="EU122" s="208"/>
      <c r="EV122" s="46"/>
      <c r="EW122" s="46"/>
      <c r="EX122" s="46"/>
      <c r="EY122" s="46"/>
      <c r="EZ122" s="46"/>
      <c r="FA122" s="208"/>
      <c r="FB122" s="46"/>
      <c r="FC122" s="46"/>
      <c r="FD122" s="46"/>
      <c r="FE122" s="46"/>
      <c r="FF122" s="46"/>
      <c r="FG122" s="208"/>
      <c r="FH122" s="46"/>
      <c r="FI122" s="46"/>
      <c r="FJ122" s="46"/>
      <c r="FK122" s="46"/>
      <c r="FL122" s="46"/>
      <c r="FM122" s="208"/>
      <c r="FN122" s="46"/>
      <c r="FO122" s="46"/>
      <c r="FP122" s="46"/>
      <c r="FQ122" s="46"/>
      <c r="FR122" s="46"/>
      <c r="FS122" s="208"/>
      <c r="FT122" s="46"/>
      <c r="FU122" s="46"/>
      <c r="FV122" s="46"/>
      <c r="FW122" s="46"/>
      <c r="FX122" s="46"/>
      <c r="FY122" s="208"/>
    </row>
    <row r="123" spans="1:181" ht="12.75" customHeight="1" x14ac:dyDescent="0.2">
      <c r="A123" s="94" t="s">
        <v>9</v>
      </c>
      <c r="B123" s="15">
        <f>'Interpolation FR-metal CR'!G41+'Interpolation FR-metal CR'!H41*($E$2^1)+'Interpolation FR-metal CR'!I41*($E$2^2)+'Interpolation FR-metal CR'!J41*($E$2^3)+'Interpolation FR-metal CR'!K41*($E$2^4)</f>
        <v>6.6953193156043367E-2</v>
      </c>
      <c r="C123" s="243">
        <f t="shared" si="15"/>
        <v>7.1868429263006975E-2</v>
      </c>
      <c r="D123" s="243">
        <f t="shared" si="16"/>
        <v>7.7144507696503009E-2</v>
      </c>
      <c r="E123" s="243">
        <f t="shared" si="17"/>
        <v>8.2807918981459172E-2</v>
      </c>
      <c r="F123" s="15">
        <f>'Interpolation FR-metal CR'!Q41+'Interpolation FR-metal CR'!R41*($E$2^1)+'Interpolation FR-metal CR'!S41*($E$2^2)+'Interpolation FR-metal CR'!T41*($E$2^3)+'Interpolation FR-metal CR'!U41*($E$2^4)</f>
        <v>8.88870983922391E-2</v>
      </c>
      <c r="G123" s="208"/>
      <c r="H123" s="309">
        <f>'Interpolation FR-oxide CR'!G41+'Interpolation FR-oxide CR'!H41*$K$2+'Interpolation FR-oxide CR'!I41*$K$2^2+'Interpolation FR-oxide CR'!J41*$K$2^3+'Interpolation FR-oxide CR'!K41*$K$2^4</f>
        <v>0.10744030286600532</v>
      </c>
      <c r="I123" s="243">
        <f t="shared" si="18"/>
        <v>0.11526777397170176</v>
      </c>
      <c r="J123" s="243">
        <f t="shared" si="19"/>
        <v>0.12366550877059471</v>
      </c>
      <c r="K123" s="243">
        <f t="shared" si="20"/>
        <v>0.13267505333489393</v>
      </c>
      <c r="L123" s="15">
        <f>'Interpolation FR-oxide CR'!Q41+'Interpolation FR-oxide CR'!R41*$K$2+'Interpolation FR-oxide CR'!S41*$K$2^2+'Interpolation FR-oxide CR'!T41*$K$2^3+'Interpolation FR-oxide CR'!U41*$K$2^4</f>
        <v>0.14234098054026315</v>
      </c>
      <c r="M123" s="208"/>
      <c r="N123" s="15">
        <v>0.15856921248906528</v>
      </c>
      <c r="O123" s="15">
        <v>0.19575037182363708</v>
      </c>
      <c r="P123" s="15">
        <v>0.22209600984216998</v>
      </c>
      <c r="Q123" s="15">
        <v>0.23757617293415101</v>
      </c>
      <c r="R123" s="15">
        <v>0.24368183566072341</v>
      </c>
      <c r="S123" s="208"/>
      <c r="T123" s="15">
        <v>9.4576873257320351E-2</v>
      </c>
      <c r="U123" s="15">
        <v>0.10592509507068017</v>
      </c>
      <c r="V123" s="15">
        <v>0.11784887422599806</v>
      </c>
      <c r="W123" s="15">
        <v>0.13007235796940145</v>
      </c>
      <c r="X123" s="15">
        <v>0.1421478828326041</v>
      </c>
      <c r="Y123" s="208"/>
      <c r="Z123" s="15">
        <v>6.3727608990255022E-2</v>
      </c>
      <c r="AA123" s="15">
        <v>6.9408141421330449E-2</v>
      </c>
      <c r="AB123" s="15">
        <v>7.5457397944132767E-2</v>
      </c>
      <c r="AC123" s="15">
        <v>8.1858022501136454E-2</v>
      </c>
      <c r="AD123" s="15">
        <v>8.8565841848014429E-2</v>
      </c>
      <c r="AE123" s="208"/>
      <c r="AF123" s="15">
        <v>4.6004363382515304E-2</v>
      </c>
      <c r="AG123" s="15">
        <v>4.8742979715952969E-2</v>
      </c>
      <c r="AH123" s="15">
        <v>5.1607317513591794E-2</v>
      </c>
      <c r="AI123" s="15">
        <v>5.4600974147258188E-2</v>
      </c>
      <c r="AJ123" s="15">
        <v>5.772468996327719E-2</v>
      </c>
      <c r="AK123" s="208"/>
      <c r="AL123" s="15">
        <v>3.41696329663723E-2</v>
      </c>
      <c r="AM123" s="15">
        <v>3.4989827194236184E-2</v>
      </c>
      <c r="AN123" s="15">
        <v>3.5748356703618131E-2</v>
      </c>
      <c r="AO123" s="15">
        <v>3.6460693353279547E-2</v>
      </c>
      <c r="AP123" s="15">
        <v>3.7138703934282181E-2</v>
      </c>
      <c r="AQ123" s="208"/>
      <c r="AR123" s="15">
        <v>0.1623959410574918</v>
      </c>
      <c r="AS123" s="15">
        <v>0.20643334367140212</v>
      </c>
      <c r="AT123" s="15">
        <v>0.22910890789664579</v>
      </c>
      <c r="AU123" s="15">
        <v>0.23817481073889835</v>
      </c>
      <c r="AV123" s="15">
        <v>0.2388019153825553</v>
      </c>
      <c r="AW123" s="208"/>
      <c r="AX123" s="15">
        <v>0.10627178345743005</v>
      </c>
      <c r="AY123" s="15">
        <v>0.11718728670836534</v>
      </c>
      <c r="AZ123" s="15">
        <v>0.12831298154710707</v>
      </c>
      <c r="BA123" s="15">
        <v>0.13931832243182199</v>
      </c>
      <c r="BB123" s="15">
        <v>0.14970228062061872</v>
      </c>
      <c r="BC123" s="208"/>
      <c r="BD123" s="15">
        <v>7.4400129624476549E-2</v>
      </c>
      <c r="BE123" s="15">
        <v>8.0717602215894468E-2</v>
      </c>
      <c r="BF123" s="15">
        <v>8.7370680826810612E-2</v>
      </c>
      <c r="BG123" s="15">
        <v>9.4314305286328351E-2</v>
      </c>
      <c r="BH123" s="15">
        <v>0.10145864454118721</v>
      </c>
      <c r="BI123" s="208"/>
      <c r="BJ123" s="15">
        <v>5.5585392660701324E-2</v>
      </c>
      <c r="BK123" s="15">
        <v>5.9412203729758674E-2</v>
      </c>
      <c r="BL123" s="15">
        <v>6.3444624976197669E-2</v>
      </c>
      <c r="BM123" s="15">
        <v>6.7685938056816511E-2</v>
      </c>
      <c r="BN123" s="15">
        <v>7.2131456360324128E-2</v>
      </c>
      <c r="BO123" s="208"/>
      <c r="BP123" s="15">
        <v>4.3844167428237775E-2</v>
      </c>
      <c r="BQ123" s="15">
        <v>4.6076965264890656E-2</v>
      </c>
      <c r="BR123" s="15">
        <v>4.8423470027764176E-2</v>
      </c>
      <c r="BS123" s="15">
        <v>5.0889472331013867E-2</v>
      </c>
      <c r="BT123" s="15">
        <v>5.348105767949736E-2</v>
      </c>
      <c r="BU123" s="208"/>
      <c r="BV123" s="15">
        <v>0.1026</v>
      </c>
      <c r="BW123" s="15">
        <v>0.11736783623005494</v>
      </c>
      <c r="BX123" s="15">
        <v>0.13261160871277383</v>
      </c>
      <c r="BY123" s="15">
        <v>0.14782153783267757</v>
      </c>
      <c r="BZ123" s="15">
        <v>0.16189999999999999</v>
      </c>
      <c r="CA123" s="208"/>
      <c r="CB123" s="15">
        <v>2.8627750438302138E-2</v>
      </c>
      <c r="CC123" s="15">
        <v>2.8575644209361758E-2</v>
      </c>
      <c r="CD123" s="15">
        <v>2.8420125013804084E-2</v>
      </c>
      <c r="CE123" s="15">
        <v>2.8195289416265677E-2</v>
      </c>
      <c r="CF123" s="15">
        <v>2.7924113450941913E-2</v>
      </c>
      <c r="CG123" s="208"/>
      <c r="CH123" s="15">
        <v>0.11899999999999999</v>
      </c>
      <c r="CI123" s="15">
        <v>0.1283740457104395</v>
      </c>
      <c r="CJ123" s="15">
        <v>0.13709751458184544</v>
      </c>
      <c r="CK123" s="15">
        <v>0.14460780456396263</v>
      </c>
      <c r="CL123" s="15">
        <v>0.15010000000000001</v>
      </c>
      <c r="CM123" s="208"/>
      <c r="CN123" s="15">
        <v>0.1042</v>
      </c>
      <c r="CO123" s="15">
        <v>0.10705847655689989</v>
      </c>
      <c r="CP123" s="15">
        <v>0.10937368836256241</v>
      </c>
      <c r="CQ123" s="15">
        <v>0.11099984127541732</v>
      </c>
      <c r="CR123" s="15">
        <v>0.11169999999999999</v>
      </c>
      <c r="CS123" s="208"/>
      <c r="CT123" s="15">
        <v>4.6322390821074068E-2</v>
      </c>
      <c r="CU123" s="15">
        <v>4.323668699020719E-2</v>
      </c>
      <c r="CV123" s="15">
        <v>3.8188642431087313E-2</v>
      </c>
      <c r="CW123" s="15">
        <v>3.2864016281236245E-2</v>
      </c>
      <c r="CX123" s="15">
        <v>2.7924113450941913E-2</v>
      </c>
      <c r="CY123" s="208"/>
      <c r="CZ123" s="515">
        <v>3.151060381594073E-2</v>
      </c>
      <c r="DA123" s="515">
        <v>3.151060381594073E-2</v>
      </c>
      <c r="DB123" s="515">
        <v>3.151060381594073E-2</v>
      </c>
      <c r="DC123" s="515">
        <v>3.151060381594073E-2</v>
      </c>
      <c r="DD123" s="515">
        <v>3.151060381594073E-2</v>
      </c>
      <c r="DE123" s="208"/>
      <c r="DF123" s="15">
        <v>2.8733226106672019E-2</v>
      </c>
      <c r="DG123" s="15">
        <v>2.839977454595596E-2</v>
      </c>
      <c r="DH123" s="15">
        <v>2.7989010513817927E-2</v>
      </c>
      <c r="DI123" s="15">
        <v>2.7528473597292328E-2</v>
      </c>
      <c r="DJ123" s="15">
        <v>2.7037114330761947E-2</v>
      </c>
      <c r="DK123" s="208"/>
      <c r="DL123" s="15">
        <v>1.7572074981885847E-2</v>
      </c>
      <c r="DM123" s="15">
        <v>1.6420148768155292E-2</v>
      </c>
      <c r="DN123" s="15">
        <v>1.5296784899654864E-2</v>
      </c>
      <c r="DO123" s="15">
        <v>1.4224005269188093E-2</v>
      </c>
      <c r="DP123" s="15">
        <v>1.3211336333589551E-2</v>
      </c>
      <c r="DQ123" s="208"/>
      <c r="DR123" s="15">
        <v>1.2730087392042747E-2</v>
      </c>
      <c r="DS123" s="15">
        <v>1.1721772004501226E-2</v>
      </c>
      <c r="DT123" s="15">
        <v>1.0766860058158698E-2</v>
      </c>
      <c r="DU123" s="15">
        <v>9.8755689795983429E-3</v>
      </c>
      <c r="DV123" s="15">
        <v>9.0501784658664781E-3</v>
      </c>
      <c r="DW123" s="208"/>
      <c r="DX123" s="15">
        <v>1.1139850822076223E-2</v>
      </c>
      <c r="DY123" s="15">
        <v>1.0076358887003362E-2</v>
      </c>
      <c r="DZ123" s="15">
        <v>9.0920806888190389E-3</v>
      </c>
      <c r="EA123" s="15">
        <v>8.1927247609681429E-3</v>
      </c>
      <c r="EB123" s="15">
        <v>7.3763862736099476E-3</v>
      </c>
      <c r="EC123" s="208"/>
      <c r="ED123" s="15">
        <v>1.0641468552856257E-2</v>
      </c>
      <c r="EE123" s="15">
        <v>9.5690349260723548E-3</v>
      </c>
      <c r="EF123" s="15">
        <v>8.5837425589692529E-3</v>
      </c>
      <c r="EG123" s="15">
        <v>7.6896636204924866E-3</v>
      </c>
      <c r="EH123" s="15">
        <v>6.8834038359669994E-3</v>
      </c>
      <c r="EI123" s="208"/>
      <c r="EJ123" s="15"/>
      <c r="EK123" s="15"/>
      <c r="EL123" s="15"/>
      <c r="EM123" s="15"/>
      <c r="EN123" s="15"/>
      <c r="EO123" s="208"/>
      <c r="EP123" s="15"/>
      <c r="EQ123" s="15"/>
      <c r="ER123" s="15"/>
      <c r="ES123" s="15"/>
      <c r="ET123" s="15"/>
      <c r="EU123" s="208"/>
      <c r="EV123" s="15"/>
      <c r="EW123" s="15"/>
      <c r="EX123" s="15"/>
      <c r="EY123" s="15"/>
      <c r="EZ123" s="15"/>
      <c r="FA123" s="208"/>
      <c r="FB123" s="15"/>
      <c r="FC123" s="15"/>
      <c r="FD123" s="15"/>
      <c r="FE123" s="15"/>
      <c r="FF123" s="15"/>
      <c r="FG123" s="208"/>
      <c r="FH123" s="15"/>
      <c r="FI123" s="15"/>
      <c r="FJ123" s="15"/>
      <c r="FK123" s="15"/>
      <c r="FL123" s="15"/>
      <c r="FM123" s="208"/>
      <c r="FN123" s="15"/>
      <c r="FO123" s="15"/>
      <c r="FP123" s="15"/>
      <c r="FQ123" s="15"/>
      <c r="FR123" s="15"/>
      <c r="FS123" s="208"/>
      <c r="FT123" s="15"/>
      <c r="FU123" s="15"/>
      <c r="FV123" s="15"/>
      <c r="FW123" s="15"/>
      <c r="FX123" s="15"/>
      <c r="FY123" s="208"/>
    </row>
    <row r="124" spans="1:181" ht="12.75" customHeight="1" x14ac:dyDescent="0.2">
      <c r="A124" s="95" t="s">
        <v>10</v>
      </c>
      <c r="B124" s="46">
        <f>'Interpolation FR-metal CR'!G42+'Interpolation FR-metal CR'!H42*($E$2^1)+'Interpolation FR-metal CR'!I42*($E$2^2)+'Interpolation FR-metal CR'!J42*($E$2^3)+'Interpolation FR-metal CR'!K42*($E$2^4)</f>
        <v>1.5939579729380204E-2</v>
      </c>
      <c r="C124" s="424">
        <f t="shared" si="15"/>
        <v>1.5820960843211516E-2</v>
      </c>
      <c r="D124" s="424">
        <f t="shared" si="16"/>
        <v>1.5703224692999177E-2</v>
      </c>
      <c r="E124" s="424">
        <f t="shared" si="17"/>
        <v>1.5586364709614123E-2</v>
      </c>
      <c r="F124" s="46">
        <f>'Interpolation FR-metal CR'!Q42+'Interpolation FR-metal CR'!R42*($E$2^1)+'Interpolation FR-metal CR'!S42*($E$2^2)+'Interpolation FR-metal CR'!T42*($E$2^3)+'Interpolation FR-metal CR'!U42*($E$2^4)</f>
        <v>1.5470374372813383E-2</v>
      </c>
      <c r="G124" s="208"/>
      <c r="H124" s="94">
        <f>'Interpolation FR-oxide CR'!G42+'Interpolation FR-oxide CR'!H42*$K$2+'Interpolation FR-oxide CR'!I42*$K$2^2+'Interpolation FR-oxide CR'!J42*$K$2^3+'Interpolation FR-oxide CR'!K42*$K$2^4</f>
        <v>2.5999696342614335E-2</v>
      </c>
      <c r="I124" s="424">
        <f t="shared" si="18"/>
        <v>2.6279268801294341E-2</v>
      </c>
      <c r="J124" s="424">
        <f t="shared" si="19"/>
        <v>2.6561847478147924E-2</v>
      </c>
      <c r="K124" s="424">
        <f t="shared" si="20"/>
        <v>2.6847464698775948E-2</v>
      </c>
      <c r="L124" s="46">
        <f>'Interpolation FR-oxide CR'!Q42+'Interpolation FR-oxide CR'!R42*$K$2+'Interpolation FR-oxide CR'!S42*$K$2^2+'Interpolation FR-oxide CR'!T42*$K$2^3+'Interpolation FR-oxide CR'!U42*$K$2^4</f>
        <v>2.7136153136373575E-2</v>
      </c>
      <c r="M124" s="208"/>
      <c r="N124" s="46">
        <v>3.8828601655257054E-2</v>
      </c>
      <c r="O124" s="46">
        <v>4.5892282631310274E-2</v>
      </c>
      <c r="P124" s="46">
        <v>4.9851933013222875E-2</v>
      </c>
      <c r="Q124" s="46">
        <v>5.105617924162404E-2</v>
      </c>
      <c r="R124" s="46">
        <v>5.0138665411570339E-2</v>
      </c>
      <c r="S124" s="208"/>
      <c r="T124" s="46">
        <v>2.2808480258549507E-2</v>
      </c>
      <c r="U124" s="46">
        <v>2.4085877172040311E-2</v>
      </c>
      <c r="V124" s="46">
        <v>2.5266276872432974E-2</v>
      </c>
      <c r="W124" s="46">
        <v>2.6293780543334134E-2</v>
      </c>
      <c r="X124" s="46">
        <v>2.7093220035035233E-2</v>
      </c>
      <c r="Y124" s="208"/>
      <c r="Z124" s="46">
        <v>1.5126179110233461E-2</v>
      </c>
      <c r="AA124" s="46">
        <v>1.5241847487480817E-2</v>
      </c>
      <c r="AB124" s="46">
        <v>1.5330439434616185E-2</v>
      </c>
      <c r="AC124" s="46">
        <v>1.5386491805370266E-2</v>
      </c>
      <c r="AD124" s="46">
        <v>1.5401754562757872E-2</v>
      </c>
      <c r="AE124" s="208"/>
      <c r="AF124" s="46">
        <v>1.06528624373347E-2</v>
      </c>
      <c r="AG124" s="46">
        <v>1.0191095804061938E-2</v>
      </c>
      <c r="AH124" s="46">
        <v>9.7423025207695867E-3</v>
      </c>
      <c r="AI124" s="46">
        <v>9.3066253858064413E-3</v>
      </c>
      <c r="AJ124" s="46">
        <v>8.883722146414268E-3</v>
      </c>
      <c r="AK124" s="208"/>
      <c r="AL124" s="46">
        <v>8.3177443790216563E-3</v>
      </c>
      <c r="AM124" s="46">
        <v>7.22561644235505E-3</v>
      </c>
      <c r="AN124" s="46">
        <v>6.2626341261915533E-3</v>
      </c>
      <c r="AO124" s="46">
        <v>5.4186828321116905E-3</v>
      </c>
      <c r="AP124" s="46">
        <v>4.6823449260102526E-3</v>
      </c>
      <c r="AQ124" s="208"/>
      <c r="AR124" s="46">
        <v>3.8031074864604088E-2</v>
      </c>
      <c r="AS124" s="46">
        <v>4.7200129283455926E-2</v>
      </c>
      <c r="AT124" s="46">
        <v>5.114524080624696E-2</v>
      </c>
      <c r="AU124" s="46">
        <v>5.1910951911814426E-2</v>
      </c>
      <c r="AV124" s="46">
        <v>5.0816047373127685E-2</v>
      </c>
      <c r="AW124" s="208"/>
      <c r="AX124" s="46">
        <v>2.3677309015352435E-2</v>
      </c>
      <c r="AY124" s="46">
        <v>2.5357186307314053E-2</v>
      </c>
      <c r="AZ124" s="46">
        <v>2.6964809010115675E-2</v>
      </c>
      <c r="BA124" s="46">
        <v>2.8434210729642802E-2</v>
      </c>
      <c r="BB124" s="46">
        <v>2.9673416149719297E-2</v>
      </c>
      <c r="BC124" s="208"/>
      <c r="BD124" s="46">
        <v>1.5895163838185705E-2</v>
      </c>
      <c r="BE124" s="46">
        <v>1.6546980086343602E-2</v>
      </c>
      <c r="BF124" s="46">
        <v>1.718602294176165E-2</v>
      </c>
      <c r="BG124" s="46">
        <v>1.7801082492106966E-2</v>
      </c>
      <c r="BH124" s="46">
        <v>1.8374565322549857E-2</v>
      </c>
      <c r="BI124" s="208"/>
      <c r="BJ124" s="46">
        <v>1.1400105730506163E-2</v>
      </c>
      <c r="BK124" s="46">
        <v>1.1519926019093222E-2</v>
      </c>
      <c r="BL124" s="46">
        <v>1.1630401034924586E-2</v>
      </c>
      <c r="BM124" s="46">
        <v>1.1730705578544378E-2</v>
      </c>
      <c r="BN124" s="46">
        <v>1.1818876937834528E-2</v>
      </c>
      <c r="BO124" s="208"/>
      <c r="BP124" s="46">
        <v>8.8810464329361332E-3</v>
      </c>
      <c r="BQ124" s="46">
        <v>8.6293584523959924E-3</v>
      </c>
      <c r="BR124" s="46">
        <v>8.3848032817767666E-3</v>
      </c>
      <c r="BS124" s="46">
        <v>8.147178778630167E-3</v>
      </c>
      <c r="BT124" s="46">
        <v>7.9162885289827921E-3</v>
      </c>
      <c r="BU124" s="208"/>
      <c r="BV124" s="46">
        <v>2.7539999999999999E-2</v>
      </c>
      <c r="BW124" s="46">
        <v>2.9073436550680589E-2</v>
      </c>
      <c r="BX124" s="46">
        <v>3.0315135316898469E-2</v>
      </c>
      <c r="BY124" s="46">
        <v>3.1185045346428433E-2</v>
      </c>
      <c r="BZ124" s="46">
        <v>3.1519999999999999E-2</v>
      </c>
      <c r="CA124" s="208"/>
      <c r="CB124" s="46">
        <v>6.7491506166223597E-3</v>
      </c>
      <c r="CC124" s="46">
        <v>5.5872699480242136E-3</v>
      </c>
      <c r="CD124" s="46">
        <v>4.608624625373048E-3</v>
      </c>
      <c r="CE124" s="46">
        <v>3.7919590289663021E-3</v>
      </c>
      <c r="CF124" s="46">
        <v>3.1146424653066157E-3</v>
      </c>
      <c r="CG124" s="208"/>
      <c r="CH124" s="46">
        <v>2.9729999999999999E-2</v>
      </c>
      <c r="CI124" s="46">
        <v>2.9635867442783365E-2</v>
      </c>
      <c r="CJ124" s="46">
        <v>2.9245729884776726E-2</v>
      </c>
      <c r="CK124" s="46">
        <v>2.8504739942172581E-2</v>
      </c>
      <c r="CL124" s="46">
        <v>2.734E-2</v>
      </c>
      <c r="CM124" s="208"/>
      <c r="CN124" s="46">
        <v>2.972E-2</v>
      </c>
      <c r="CO124" s="46">
        <v>2.7281458836267144E-2</v>
      </c>
      <c r="CP124" s="46">
        <v>2.4901461281272762E-2</v>
      </c>
      <c r="CQ124" s="46">
        <v>2.2578743915197003E-2</v>
      </c>
      <c r="CR124" s="46">
        <v>2.0299999999999999E-2</v>
      </c>
      <c r="CS124" s="208"/>
      <c r="CT124" s="46">
        <v>1.1602999208561515E-2</v>
      </c>
      <c r="CU124" s="46">
        <v>8.8469603854392856E-3</v>
      </c>
      <c r="CV124" s="46">
        <v>6.3831973442585645E-3</v>
      </c>
      <c r="CW124" s="46">
        <v>4.4873202592863801E-3</v>
      </c>
      <c r="CX124" s="46">
        <v>3.1146424653066157E-3</v>
      </c>
      <c r="CY124" s="208"/>
      <c r="CZ124" s="515">
        <v>9.4963758742293691E-3</v>
      </c>
      <c r="DA124" s="515">
        <v>9.4963758742293691E-3</v>
      </c>
      <c r="DB124" s="515">
        <v>9.4963758742293691E-3</v>
      </c>
      <c r="DC124" s="515">
        <v>9.4963758742293691E-3</v>
      </c>
      <c r="DD124" s="515">
        <v>9.4963758742293691E-3</v>
      </c>
      <c r="DE124" s="208"/>
      <c r="DF124" s="46">
        <v>6.5538761502901208E-3</v>
      </c>
      <c r="DG124" s="46">
        <v>5.4188968838856507E-3</v>
      </c>
      <c r="DH124" s="46">
        <v>4.4675116587948368E-3</v>
      </c>
      <c r="DI124" s="46">
        <v>3.6757201178073766E-3</v>
      </c>
      <c r="DJ124" s="46">
        <v>3.0199711651404918E-3</v>
      </c>
      <c r="DK124" s="208"/>
      <c r="DL124" s="46">
        <v>3.9040640386077841E-3</v>
      </c>
      <c r="DM124" s="46">
        <v>2.9939016267755444E-3</v>
      </c>
      <c r="DN124" s="46">
        <v>2.2889017549319254E-3</v>
      </c>
      <c r="DO124" s="46">
        <v>1.7466884582625051E-3</v>
      </c>
      <c r="DP124" s="46">
        <v>1.3313947761976058E-3</v>
      </c>
      <c r="DQ124" s="208"/>
      <c r="DR124" s="46">
        <v>2.859786786298917E-3</v>
      </c>
      <c r="DS124" s="46">
        <v>2.1396970134281916E-3</v>
      </c>
      <c r="DT124" s="46">
        <v>1.5969996450220251E-3</v>
      </c>
      <c r="DU124" s="46">
        <v>1.19024021185359E-3</v>
      </c>
      <c r="DV124" s="46">
        <v>8.8631148255200202E-4</v>
      </c>
      <c r="DW124" s="208"/>
      <c r="DX124" s="46">
        <v>2.5224427409942531E-3</v>
      </c>
      <c r="DY124" s="46">
        <v>1.8246984159091234E-3</v>
      </c>
      <c r="DZ124" s="46">
        <v>1.3167286197536493E-3</v>
      </c>
      <c r="EA124" s="46">
        <v>9.4887036929527198E-4</v>
      </c>
      <c r="EB124" s="46">
        <v>6.8323121121922122E-4</v>
      </c>
      <c r="EC124" s="208"/>
      <c r="ED124" s="46">
        <v>2.3901239424214534E-3</v>
      </c>
      <c r="EE124" s="46">
        <v>1.7063968573684302E-3</v>
      </c>
      <c r="EF124" s="46">
        <v>1.215294782347611E-3</v>
      </c>
      <c r="EG124" s="46">
        <v>8.6438125107956881E-4</v>
      </c>
      <c r="EH124" s="46">
        <v>6.1431948709690513E-4</v>
      </c>
      <c r="EI124" s="208"/>
      <c r="EJ124" s="46"/>
      <c r="EK124" s="46"/>
      <c r="EL124" s="46"/>
      <c r="EM124" s="46"/>
      <c r="EN124" s="46"/>
      <c r="EO124" s="208"/>
      <c r="EP124" s="46"/>
      <c r="EQ124" s="46"/>
      <c r="ER124" s="46"/>
      <c r="ES124" s="46"/>
      <c r="ET124" s="46"/>
      <c r="EU124" s="208"/>
      <c r="EV124" s="46"/>
      <c r="EW124" s="46"/>
      <c r="EX124" s="46"/>
      <c r="EY124" s="46"/>
      <c r="EZ124" s="46"/>
      <c r="FA124" s="208"/>
      <c r="FB124" s="46"/>
      <c r="FC124" s="46"/>
      <c r="FD124" s="46"/>
      <c r="FE124" s="46"/>
      <c r="FF124" s="46"/>
      <c r="FG124" s="208"/>
      <c r="FH124" s="46"/>
      <c r="FI124" s="46"/>
      <c r="FJ124" s="46"/>
      <c r="FK124" s="46"/>
      <c r="FL124" s="46"/>
      <c r="FM124" s="208"/>
      <c r="FN124" s="46"/>
      <c r="FO124" s="46"/>
      <c r="FP124" s="46"/>
      <c r="FQ124" s="46"/>
      <c r="FR124" s="46"/>
      <c r="FS124" s="208"/>
      <c r="FT124" s="46"/>
      <c r="FU124" s="46"/>
      <c r="FV124" s="46"/>
      <c r="FW124" s="46"/>
      <c r="FX124" s="46"/>
      <c r="FY124" s="208"/>
    </row>
    <row r="125" spans="1:181" ht="12.75" customHeight="1" x14ac:dyDescent="0.2">
      <c r="A125" s="94" t="s">
        <v>11</v>
      </c>
      <c r="B125" s="15">
        <f>'Interpolation FR-metal CR'!G43+'Interpolation FR-metal CR'!H43*($E$2^1)+'Interpolation FR-metal CR'!I43*($E$2^2)+'Interpolation FR-metal CR'!J43*($E$2^3)+'Interpolation FR-metal CR'!K43*($E$2^4)</f>
        <v>1.9587626295283843E-2</v>
      </c>
      <c r="C125" s="243">
        <f t="shared" si="15"/>
        <v>2.1291433268079189E-2</v>
      </c>
      <c r="D125" s="243">
        <f t="shared" si="16"/>
        <v>2.3143443915826473E-2</v>
      </c>
      <c r="E125" s="243">
        <f t="shared" si="17"/>
        <v>2.5156549563435094E-2</v>
      </c>
      <c r="F125" s="15">
        <f>'Interpolation FR-metal CR'!Q43+'Interpolation FR-metal CR'!R43*($E$2^1)+'Interpolation FR-metal CR'!S43*($E$2^2)+'Interpolation FR-metal CR'!T43*($E$2^3)+'Interpolation FR-metal CR'!U43*($E$2^4)</f>
        <v>2.7344762872771759E-2</v>
      </c>
      <c r="G125" s="208"/>
      <c r="H125" s="309">
        <f>'Interpolation FR-oxide CR'!G43+'Interpolation FR-oxide CR'!H43*$K$2+'Interpolation FR-oxide CR'!I43*$K$2^2+'Interpolation FR-oxide CR'!J43*$K$2^3+'Interpolation FR-oxide CR'!K43*$K$2^4</f>
        <v>3.251278141425356E-2</v>
      </c>
      <c r="I125" s="243">
        <f t="shared" si="18"/>
        <v>3.7002327053354878E-2</v>
      </c>
      <c r="J125" s="243">
        <f t="shared" si="19"/>
        <v>4.2111814117607158E-2</v>
      </c>
      <c r="K125" s="243">
        <f t="shared" si="20"/>
        <v>4.7926847566067063E-2</v>
      </c>
      <c r="L125" s="15">
        <f>'Interpolation FR-oxide CR'!Q43+'Interpolation FR-oxide CR'!R43*$K$2+'Interpolation FR-oxide CR'!S43*$K$2^2+'Interpolation FR-oxide CR'!T43*$K$2^3+'Interpolation FR-oxide CR'!U43*$K$2^4</f>
        <v>5.4544853166528594E-2</v>
      </c>
      <c r="M125" s="208"/>
      <c r="N125" s="15">
        <v>4.8601195863212696E-2</v>
      </c>
      <c r="O125" s="15">
        <v>6.5639944535619069E-2</v>
      </c>
      <c r="P125" s="15">
        <v>8.1478662157405402E-2</v>
      </c>
      <c r="Q125" s="15">
        <v>9.5355015051639902E-2</v>
      </c>
      <c r="R125" s="15">
        <v>0.10700432656322516</v>
      </c>
      <c r="S125" s="208"/>
      <c r="T125" s="15">
        <v>2.8426752896175241E-2</v>
      </c>
      <c r="U125" s="15">
        <v>3.3826775173466918E-2</v>
      </c>
      <c r="V125" s="15">
        <v>3.9985875070533944E-2</v>
      </c>
      <c r="W125" s="15">
        <v>4.68905807871354E-2</v>
      </c>
      <c r="X125" s="15">
        <v>5.4445303920142712E-2</v>
      </c>
      <c r="Y125" s="208"/>
      <c r="Z125" s="15">
        <v>1.8555533600607473E-2</v>
      </c>
      <c r="AA125" s="15">
        <v>2.0477956827837603E-2</v>
      </c>
      <c r="AB125" s="15">
        <v>2.2558406444153876E-2</v>
      </c>
      <c r="AC125" s="15">
        <v>2.4796947671009258E-2</v>
      </c>
      <c r="AD125" s="15">
        <v>2.7185267836103748E-2</v>
      </c>
      <c r="AE125" s="208"/>
      <c r="AF125" s="15">
        <v>1.3008768691163826E-2</v>
      </c>
      <c r="AG125" s="15">
        <v>1.2852741987199079E-2</v>
      </c>
      <c r="AH125" s="15">
        <v>1.2689413474536549E-2</v>
      </c>
      <c r="AI125" s="15">
        <v>1.2519218022555692E-2</v>
      </c>
      <c r="AJ125" s="15">
        <v>1.2341983716474171E-2</v>
      </c>
      <c r="AK125" s="208"/>
      <c r="AL125" s="15">
        <v>9.6779282402662242E-3</v>
      </c>
      <c r="AM125" s="15">
        <v>7.2998558612710736E-3</v>
      </c>
      <c r="AN125" s="15">
        <v>5.4936245291936827E-3</v>
      </c>
      <c r="AO125" s="15">
        <v>4.1272256831804549E-3</v>
      </c>
      <c r="AP125" s="15">
        <v>3.09663801852935E-3</v>
      </c>
      <c r="AQ125" s="208"/>
      <c r="AR125" s="15">
        <v>4.9637080921088997E-2</v>
      </c>
      <c r="AS125" s="15">
        <v>6.9455512321397433E-2</v>
      </c>
      <c r="AT125" s="15">
        <v>8.4852502687423462E-2</v>
      </c>
      <c r="AU125" s="15">
        <v>9.709890195796074E-2</v>
      </c>
      <c r="AV125" s="15">
        <v>0.10716478690665815</v>
      </c>
      <c r="AW125" s="208"/>
      <c r="AX125" s="15">
        <v>3.1249942821304649E-2</v>
      </c>
      <c r="AY125" s="15">
        <v>3.6837798266839958E-2</v>
      </c>
      <c r="AZ125" s="15">
        <v>4.3118701235048434E-2</v>
      </c>
      <c r="BA125" s="15">
        <v>5.0047826230835646E-2</v>
      </c>
      <c r="BB125" s="15">
        <v>5.7489337990625188E-2</v>
      </c>
      <c r="BC125" s="208"/>
      <c r="BD125" s="15">
        <v>2.0903256750978705E-2</v>
      </c>
      <c r="BE125" s="15">
        <v>2.3216714844596354E-2</v>
      </c>
      <c r="BF125" s="15">
        <v>2.5727079409657891E-2</v>
      </c>
      <c r="BG125" s="15">
        <v>2.8431160653056269E-2</v>
      </c>
      <c r="BH125" s="15">
        <v>3.1311100158056535E-2</v>
      </c>
      <c r="BI125" s="208"/>
      <c r="BJ125" s="15">
        <v>1.4884721292338953E-2</v>
      </c>
      <c r="BK125" s="15">
        <v>1.5119082367140161E-2</v>
      </c>
      <c r="BL125" s="15">
        <v>1.5343143545589105E-2</v>
      </c>
      <c r="BM125" s="15">
        <v>1.555563369922669E-2</v>
      </c>
      <c r="BN125" s="15">
        <v>1.5753740913585782E-2</v>
      </c>
      <c r="BO125" s="208"/>
      <c r="BP125" s="15">
        <v>1.1278541939125966E-2</v>
      </c>
      <c r="BQ125" s="15">
        <v>9.6316260976200118E-3</v>
      </c>
      <c r="BR125" s="15">
        <v>8.2251962847547395E-3</v>
      </c>
      <c r="BS125" s="15">
        <v>7.0241362382807791E-3</v>
      </c>
      <c r="BT125" s="15">
        <v>5.9984574441375223E-3</v>
      </c>
      <c r="BU125" s="208"/>
      <c r="BV125" s="15">
        <v>3.0970000000000001E-2</v>
      </c>
      <c r="BW125" s="15">
        <v>3.77620610912189E-2</v>
      </c>
      <c r="BX125" s="15">
        <v>4.5477950409065111E-2</v>
      </c>
      <c r="BY125" s="15">
        <v>5.4034334148746824E-2</v>
      </c>
      <c r="BZ125" s="15">
        <v>6.3079999999999997E-2</v>
      </c>
      <c r="CA125" s="208"/>
      <c r="CB125" s="15">
        <v>8.0096820282987893E-3</v>
      </c>
      <c r="CC125" s="15">
        <v>5.3486992563002884E-3</v>
      </c>
      <c r="CD125" s="15">
        <v>3.5587889198740404E-3</v>
      </c>
      <c r="CE125" s="15">
        <v>2.3619837151491736E-3</v>
      </c>
      <c r="CF125" s="15">
        <v>1.5649621288821658E-3</v>
      </c>
      <c r="CG125" s="208"/>
      <c r="CH125" s="15">
        <v>4.7489999999999997E-2</v>
      </c>
      <c r="CI125" s="15">
        <v>5.4583794287846092E-2</v>
      </c>
      <c r="CJ125" s="15">
        <v>6.2107973645412172E-2</v>
      </c>
      <c r="CK125" s="15">
        <v>6.9797649285543439E-2</v>
      </c>
      <c r="CL125" s="15">
        <v>7.7189999999999995E-2</v>
      </c>
      <c r="CM125" s="208"/>
      <c r="CN125" s="15">
        <v>0.13819999999999999</v>
      </c>
      <c r="CO125" s="15">
        <v>0.13646609909184285</v>
      </c>
      <c r="CP125" s="15">
        <v>0.13399233962217333</v>
      </c>
      <c r="CQ125" s="15">
        <v>0.13069316168849524</v>
      </c>
      <c r="CR125" s="15">
        <v>0.12640000000000001</v>
      </c>
      <c r="CS125" s="208"/>
      <c r="CT125" s="15">
        <v>5.8340821010025218E-2</v>
      </c>
      <c r="CU125" s="15">
        <v>2.5010345773109195E-2</v>
      </c>
      <c r="CV125" s="15">
        <v>1.0145821661816318E-2</v>
      </c>
      <c r="CW125" s="15">
        <v>4.0101383726243748E-3</v>
      </c>
      <c r="CX125" s="15">
        <v>1.5649621288821658E-3</v>
      </c>
      <c r="CY125" s="208"/>
      <c r="CZ125" s="515">
        <v>5.1344951330042311E-3</v>
      </c>
      <c r="DA125" s="515">
        <v>5.1344951330042311E-3</v>
      </c>
      <c r="DB125" s="515">
        <v>5.1344951330042311E-3</v>
      </c>
      <c r="DC125" s="515">
        <v>5.1344951330042311E-3</v>
      </c>
      <c r="DD125" s="515">
        <v>5.1344951330042311E-3</v>
      </c>
      <c r="DE125" s="208"/>
      <c r="DF125" s="15">
        <v>7.9926756260272156E-3</v>
      </c>
      <c r="DG125" s="15">
        <v>5.2770344336677683E-3</v>
      </c>
      <c r="DH125" s="15">
        <v>3.4740000394621758E-3</v>
      </c>
      <c r="DI125" s="15">
        <v>2.2823993928699445E-3</v>
      </c>
      <c r="DJ125" s="15">
        <v>1.4973974441789934E-3</v>
      </c>
      <c r="DK125" s="208"/>
      <c r="DL125" s="15">
        <v>4.9661671471534176E-3</v>
      </c>
      <c r="DM125" s="15">
        <v>2.6804313919556685E-3</v>
      </c>
      <c r="DN125" s="15">
        <v>1.4423049397981735E-3</v>
      </c>
      <c r="DO125" s="15">
        <v>7.7465469765944947E-4</v>
      </c>
      <c r="DP125" s="15">
        <v>4.1558735653764227E-4</v>
      </c>
      <c r="DQ125" s="208"/>
      <c r="DR125" s="15">
        <v>3.6248707750434483E-3</v>
      </c>
      <c r="DS125" s="15">
        <v>1.8716593864233041E-3</v>
      </c>
      <c r="DT125" s="15">
        <v>9.6403992038807096E-4</v>
      </c>
      <c r="DU125" s="15">
        <v>4.9583876789202402E-4</v>
      </c>
      <c r="DV125" s="15">
        <v>2.5480497272050031E-4</v>
      </c>
      <c r="DW125" s="208"/>
      <c r="DX125" s="15">
        <v>3.1612912014615962E-3</v>
      </c>
      <c r="DY125" s="15">
        <v>1.5256228380615311E-3</v>
      </c>
      <c r="DZ125" s="15">
        <v>7.3445511863262679E-4</v>
      </c>
      <c r="EA125" s="15">
        <v>3.5309272689319836E-4</v>
      </c>
      <c r="EB125" s="15">
        <v>1.6961430796048541E-4</v>
      </c>
      <c r="EC125" s="208"/>
      <c r="ED125" s="15">
        <v>2.9761622193806847E-3</v>
      </c>
      <c r="EE125" s="15">
        <v>1.3914309120149682E-3</v>
      </c>
      <c r="EF125" s="15">
        <v>6.4894615860686654E-4</v>
      </c>
      <c r="EG125" s="15">
        <v>3.0225799609049069E-4</v>
      </c>
      <c r="EH125" s="15">
        <v>1.4067346352333965E-4</v>
      </c>
      <c r="EI125" s="208"/>
      <c r="EJ125" s="15"/>
      <c r="EK125" s="15"/>
      <c r="EL125" s="15"/>
      <c r="EM125" s="15"/>
      <c r="EN125" s="15"/>
      <c r="EO125" s="208"/>
      <c r="EP125" s="15"/>
      <c r="EQ125" s="15"/>
      <c r="ER125" s="15"/>
      <c r="ES125" s="15"/>
      <c r="ET125" s="15"/>
      <c r="EU125" s="208"/>
      <c r="EV125" s="15"/>
      <c r="EW125" s="15"/>
      <c r="EX125" s="15"/>
      <c r="EY125" s="15"/>
      <c r="EZ125" s="15"/>
      <c r="FA125" s="208"/>
      <c r="FB125" s="15"/>
      <c r="FC125" s="15"/>
      <c r="FD125" s="15"/>
      <c r="FE125" s="15"/>
      <c r="FF125" s="15"/>
      <c r="FG125" s="208"/>
      <c r="FH125" s="15"/>
      <c r="FI125" s="15"/>
      <c r="FJ125" s="15"/>
      <c r="FK125" s="15"/>
      <c r="FL125" s="15"/>
      <c r="FM125" s="208"/>
      <c r="FN125" s="15"/>
      <c r="FO125" s="15"/>
      <c r="FP125" s="15"/>
      <c r="FQ125" s="15"/>
      <c r="FR125" s="15"/>
      <c r="FS125" s="208"/>
      <c r="FT125" s="15"/>
      <c r="FU125" s="15"/>
      <c r="FV125" s="15"/>
      <c r="FW125" s="15"/>
      <c r="FX125" s="15"/>
      <c r="FY125" s="208"/>
    </row>
    <row r="126" spans="1:181" ht="12.75" customHeight="1" x14ac:dyDescent="0.2">
      <c r="A126" s="96" t="s">
        <v>12</v>
      </c>
      <c r="B126" s="15">
        <f>'Interpolation FR-metal CR'!G44+'Interpolation FR-metal CR'!H44*($E$2^1)+'Interpolation FR-metal CR'!I44*($E$2^2)+'Interpolation FR-metal CR'!J44*($E$2^3)+'Interpolation FR-metal CR'!K44*($E$2^4)</f>
        <v>1.2597415817584878E-7</v>
      </c>
      <c r="C126" s="243">
        <f t="shared" si="15"/>
        <v>1.3859010582518295E-7</v>
      </c>
      <c r="D126" s="243">
        <f t="shared" si="16"/>
        <v>1.5246950414880999E-7</v>
      </c>
      <c r="E126" s="243">
        <f t="shared" si="17"/>
        <v>1.6773888407811451E-7</v>
      </c>
      <c r="F126" s="15">
        <f>'Interpolation FR-metal CR'!Q44+'Interpolation FR-metal CR'!R44*($E$2^1)+'Interpolation FR-metal CR'!S44*($E$2^2)+'Interpolation FR-metal CR'!T44*($E$2^3)+'Interpolation FR-metal CR'!U44*($E$2^4)</f>
        <v>1.8453744825135792E-7</v>
      </c>
      <c r="G126" s="208"/>
      <c r="H126" s="309">
        <f>'Interpolation FR-oxide CR'!G44+'Interpolation FR-oxide CR'!H44*$K$2+'Interpolation FR-oxide CR'!I44*$K$2^2+'Interpolation FR-oxide CR'!J44*$K$2^3+'Interpolation FR-oxide CR'!K44*$K$2^4</f>
        <v>2.6007757832889271E-7</v>
      </c>
      <c r="I126" s="243">
        <f t="shared" si="18"/>
        <v>2.9627451360301605E-7</v>
      </c>
      <c r="J126" s="243">
        <f t="shared" si="19"/>
        <v>3.3750924618230555E-7</v>
      </c>
      <c r="K126" s="243">
        <f t="shared" si="20"/>
        <v>3.8448292387100665E-7</v>
      </c>
      <c r="L126" s="15">
        <f>'Interpolation FR-oxide CR'!Q44+'Interpolation FR-oxide CR'!R44*$K$2+'Interpolation FR-oxide CR'!S44*$K$2^2+'Interpolation FR-oxide CR'!T44*$K$2^3+'Interpolation FR-oxide CR'!U44*$K$2^4</f>
        <v>4.3799427843985561E-7</v>
      </c>
      <c r="M126" s="208"/>
      <c r="N126" s="15">
        <v>4.0324971682209438E-7</v>
      </c>
      <c r="O126" s="15">
        <v>5.5604746304712125E-7</v>
      </c>
      <c r="P126" s="15">
        <v>7.0469970600278366E-7</v>
      </c>
      <c r="Q126" s="15">
        <v>8.420158806789841E-7</v>
      </c>
      <c r="R126" s="15">
        <v>9.6470521045043868E-7</v>
      </c>
      <c r="S126" s="208"/>
      <c r="T126" s="15">
        <v>2.188721851317085E-7</v>
      </c>
      <c r="U126" s="15">
        <v>2.6317366498476955E-7</v>
      </c>
      <c r="V126" s="15">
        <v>3.1434528357430183E-7</v>
      </c>
      <c r="W126" s="15">
        <v>3.724812945186712E-7</v>
      </c>
      <c r="X126" s="15">
        <v>4.370164599168165E-7</v>
      </c>
      <c r="Y126" s="208"/>
      <c r="Z126" s="15">
        <v>1.158119969172616E-7</v>
      </c>
      <c r="AA126" s="15">
        <v>1.3028378713017192E-7</v>
      </c>
      <c r="AB126" s="15">
        <v>1.4629713371648099E-7</v>
      </c>
      <c r="AC126" s="15">
        <v>1.6392654088324819E-7</v>
      </c>
      <c r="AD126" s="15">
        <v>1.8319276353754996E-7</v>
      </c>
      <c r="AE126" s="208"/>
      <c r="AF126" s="15">
        <v>7.207936781543085E-8</v>
      </c>
      <c r="AG126" s="15">
        <v>7.2163501668967021E-8</v>
      </c>
      <c r="AH126" s="15">
        <v>7.2195543509394805E-8</v>
      </c>
      <c r="AI126" s="15">
        <v>7.2176044297065041E-8</v>
      </c>
      <c r="AJ126" s="15">
        <v>7.2102093493248566E-8</v>
      </c>
      <c r="AK126" s="208"/>
      <c r="AL126" s="15">
        <v>4.4489539498490303E-8</v>
      </c>
      <c r="AM126" s="15">
        <v>3.3731975691077985E-8</v>
      </c>
      <c r="AN126" s="15">
        <v>2.5517519083649218E-8</v>
      </c>
      <c r="AO126" s="15">
        <v>1.9270353123439005E-8</v>
      </c>
      <c r="AP126" s="15">
        <v>1.453362258247463E-8</v>
      </c>
      <c r="AQ126" s="208"/>
      <c r="AR126" s="15">
        <v>4.5600283926414043E-7</v>
      </c>
      <c r="AS126" s="15">
        <v>6.4669628175707047E-7</v>
      </c>
      <c r="AT126" s="15">
        <v>8.0073835666418958E-7</v>
      </c>
      <c r="AU126" s="15">
        <v>9.2869397153207057E-7</v>
      </c>
      <c r="AV126" s="15">
        <v>1.0388258400104401E-6</v>
      </c>
      <c r="AW126" s="208"/>
      <c r="AX126" s="15">
        <v>2.5520033504378933E-7</v>
      </c>
      <c r="AY126" s="15">
        <v>3.04352950127906E-7</v>
      </c>
      <c r="AZ126" s="15">
        <v>3.6041375645835711E-7</v>
      </c>
      <c r="BA126" s="15">
        <v>4.2322639424302371E-7</v>
      </c>
      <c r="BB126" s="15">
        <v>4.9184319862305636E-7</v>
      </c>
      <c r="BC126" s="208"/>
      <c r="BD126" s="15">
        <v>1.4127923260442413E-7</v>
      </c>
      <c r="BE126" s="15">
        <v>1.5918208119865716E-7</v>
      </c>
      <c r="BF126" s="15">
        <v>1.7894226788173036E-7</v>
      </c>
      <c r="BG126" s="15">
        <v>2.0060699780790016E-7</v>
      </c>
      <c r="BH126" s="15">
        <v>2.241190926241454E-7</v>
      </c>
      <c r="BI126" s="208"/>
      <c r="BJ126" s="15">
        <v>8.7938529422177979E-8</v>
      </c>
      <c r="BK126" s="15">
        <v>9.0495388005884876E-8</v>
      </c>
      <c r="BL126" s="15">
        <v>9.3041752805621527E-8</v>
      </c>
      <c r="BM126" s="15">
        <v>9.5568278942020733E-8</v>
      </c>
      <c r="BN126" s="15">
        <v>9.8055572055961519E-8</v>
      </c>
      <c r="BO126" s="208"/>
      <c r="BP126" s="15">
        <v>6.1297222508407169E-8</v>
      </c>
      <c r="BQ126" s="15">
        <v>5.2518428388774191E-8</v>
      </c>
      <c r="BR126" s="15">
        <v>4.4996905352117011E-8</v>
      </c>
      <c r="BS126" s="15">
        <v>3.8552591021459573E-8</v>
      </c>
      <c r="BT126" s="15">
        <v>3.3031210980651025E-8</v>
      </c>
      <c r="BU126" s="208"/>
      <c r="BV126" s="15">
        <v>2.198E-7</v>
      </c>
      <c r="BW126" s="15">
        <v>2.7064553975103703E-7</v>
      </c>
      <c r="BX126" s="15">
        <v>3.2915826813546675E-7</v>
      </c>
      <c r="BY126" s="15">
        <v>3.9494115330390712E-7</v>
      </c>
      <c r="BZ126" s="15">
        <v>4.6560000000000004E-7</v>
      </c>
      <c r="CA126" s="208"/>
      <c r="CB126" s="15">
        <v>2.8439693936942907E-8</v>
      </c>
      <c r="CC126" s="15">
        <v>1.8907624072138943E-8</v>
      </c>
      <c r="CD126" s="15">
        <v>1.2524781158316567E-8</v>
      </c>
      <c r="CE126" s="15">
        <v>8.2760661356538306E-9</v>
      </c>
      <c r="CF126" s="15">
        <v>5.4592127925017081E-9</v>
      </c>
      <c r="CG126" s="208"/>
      <c r="CH126" s="15">
        <v>2.4470000000000001E-7</v>
      </c>
      <c r="CI126" s="15">
        <v>3.0130713138003548E-7</v>
      </c>
      <c r="CJ126" s="15">
        <v>3.6728816858646446E-7</v>
      </c>
      <c r="CK126" s="15">
        <v>4.4219544469199693E-7</v>
      </c>
      <c r="CL126" s="15">
        <v>5.2390000000000008E-7</v>
      </c>
      <c r="CM126" s="208"/>
      <c r="CN126" s="15">
        <v>7.032E-7</v>
      </c>
      <c r="CO126" s="15">
        <v>7.5379508560620745E-7</v>
      </c>
      <c r="CP126" s="15">
        <v>8.0346358844348333E-7</v>
      </c>
      <c r="CQ126" s="15">
        <v>8.50739895413141E-7</v>
      </c>
      <c r="CR126" s="15">
        <v>8.9319999999999998E-7</v>
      </c>
      <c r="CS126" s="208"/>
      <c r="CT126" s="15">
        <v>1.7472619943758877E-7</v>
      </c>
      <c r="CU126" s="15">
        <v>7.7815365925635857E-8</v>
      </c>
      <c r="CV126" s="15">
        <v>3.2793899881235913E-8</v>
      </c>
      <c r="CW126" s="15">
        <v>1.3465589625225043E-8</v>
      </c>
      <c r="CX126" s="15">
        <v>5.4592127925017081E-9</v>
      </c>
      <c r="CY126" s="208"/>
      <c r="CZ126" s="15"/>
      <c r="DA126" s="15"/>
      <c r="DB126" s="15"/>
      <c r="DC126" s="15"/>
      <c r="DD126" s="15"/>
      <c r="DE126" s="208"/>
      <c r="DF126" s="15">
        <v>2.5282175420980084E-8</v>
      </c>
      <c r="DG126" s="15">
        <v>1.6642868631764212E-8</v>
      </c>
      <c r="DH126" s="15">
        <v>1.0924060101563811E-8</v>
      </c>
      <c r="DI126" s="15">
        <v>7.1558612253992657E-9</v>
      </c>
      <c r="DJ126" s="15">
        <v>4.680835283267948E-9</v>
      </c>
      <c r="DK126" s="208"/>
      <c r="DL126" s="15">
        <v>1.8472679828213155E-8</v>
      </c>
      <c r="DM126" s="15">
        <v>9.6965293503031886E-9</v>
      </c>
      <c r="DN126" s="15">
        <v>5.0742488518434187E-9</v>
      </c>
      <c r="DO126" s="15">
        <v>2.6504882325403571E-9</v>
      </c>
      <c r="DP126" s="15">
        <v>1.3828755508977866E-9</v>
      </c>
      <c r="DQ126" s="208"/>
      <c r="DR126" s="15">
        <v>1.2943537402373699E-8</v>
      </c>
      <c r="DS126" s="15">
        <v>6.4738965229595178E-9</v>
      </c>
      <c r="DT126" s="15">
        <v>3.2300737450652979E-9</v>
      </c>
      <c r="DU126" s="15">
        <v>1.6092976678529034E-9</v>
      </c>
      <c r="DV126" s="15">
        <v>8.010917961160812E-10</v>
      </c>
      <c r="DW126" s="208"/>
      <c r="DX126" s="15">
        <v>1.0394542463840845E-8</v>
      </c>
      <c r="DY126" s="15">
        <v>4.8241754219213098E-9</v>
      </c>
      <c r="DZ126" s="15">
        <v>2.2334498615523324E-9</v>
      </c>
      <c r="EA126" s="15">
        <v>1.0326062580444608E-9</v>
      </c>
      <c r="EB126" s="15">
        <v>4.7702759281799473E-10</v>
      </c>
      <c r="EC126" s="208"/>
      <c r="ED126" s="15">
        <v>9.5631636365105977E-9</v>
      </c>
      <c r="EE126" s="15">
        <v>4.2807133419954245E-9</v>
      </c>
      <c r="EF126" s="15">
        <v>1.9114928413155752E-9</v>
      </c>
      <c r="EG126" s="15">
        <v>8.5241546368912284E-10</v>
      </c>
      <c r="EH126" s="15">
        <v>3.7983520280671297E-10</v>
      </c>
      <c r="EI126" s="208"/>
      <c r="EJ126" s="15"/>
      <c r="EK126" s="15"/>
      <c r="EL126" s="15"/>
      <c r="EM126" s="15"/>
      <c r="EN126" s="15"/>
      <c r="EO126" s="208"/>
      <c r="EP126" s="15"/>
      <c r="EQ126" s="15"/>
      <c r="ER126" s="15"/>
      <c r="ES126" s="15"/>
      <c r="ET126" s="15"/>
      <c r="EU126" s="208"/>
      <c r="EV126" s="15"/>
      <c r="EW126" s="15"/>
      <c r="EX126" s="15"/>
      <c r="EY126" s="15"/>
      <c r="EZ126" s="15"/>
      <c r="FA126" s="208"/>
      <c r="FB126" s="15"/>
      <c r="FC126" s="15"/>
      <c r="FD126" s="15"/>
      <c r="FE126" s="15"/>
      <c r="FF126" s="15"/>
      <c r="FG126" s="208"/>
      <c r="FH126" s="15"/>
      <c r="FI126" s="15"/>
      <c r="FJ126" s="15"/>
      <c r="FK126" s="15"/>
      <c r="FL126" s="15"/>
      <c r="FM126" s="208"/>
      <c r="FN126" s="15"/>
      <c r="FO126" s="15"/>
      <c r="FP126" s="15"/>
      <c r="FQ126" s="15"/>
      <c r="FR126" s="15"/>
      <c r="FS126" s="208"/>
      <c r="FT126" s="15"/>
      <c r="FU126" s="15"/>
      <c r="FV126" s="15"/>
      <c r="FW126" s="15"/>
      <c r="FX126" s="15"/>
      <c r="FY126" s="208"/>
    </row>
    <row r="127" spans="1:181" ht="12.75" customHeight="1" x14ac:dyDescent="0.2">
      <c r="A127" s="94" t="s">
        <v>13</v>
      </c>
      <c r="B127" s="15">
        <f>'Interpolation FR-metal CR'!G45+'Interpolation FR-metal CR'!H45*($E$2^1)+'Interpolation FR-metal CR'!I45*($E$2^2)+'Interpolation FR-metal CR'!J45*($E$2^3)+'Interpolation FR-metal CR'!K45*($E$2^4)</f>
        <v>8.2669205875381679E-3</v>
      </c>
      <c r="C127" s="243">
        <f t="shared" si="15"/>
        <v>8.1005440234316189E-3</v>
      </c>
      <c r="D127" s="243">
        <f t="shared" si="16"/>
        <v>7.9375158840245368E-3</v>
      </c>
      <c r="E127" s="243">
        <f t="shared" si="17"/>
        <v>7.7777687803308243E-3</v>
      </c>
      <c r="F127" s="15">
        <f>'Interpolation FR-metal CR'!Q45+'Interpolation FR-metal CR'!R45*($E$2^1)+'Interpolation FR-metal CR'!S45*($E$2^2)+'Interpolation FR-metal CR'!T45*($E$2^3)+'Interpolation FR-metal CR'!U45*($E$2^4)</f>
        <v>7.6212366796067302E-3</v>
      </c>
      <c r="G127" s="208"/>
      <c r="H127" s="309">
        <f>'Interpolation FR-oxide CR'!G45+'Interpolation FR-oxide CR'!H45*$K$2+'Interpolation FR-oxide CR'!I45*$K$2^2+'Interpolation FR-oxide CR'!J45*$K$2^3+'Interpolation FR-oxide CR'!K45*$K$2^4</f>
        <v>1.2786664166253294E-2</v>
      </c>
      <c r="I127" s="243">
        <f t="shared" si="18"/>
        <v>1.290988973986322E-2</v>
      </c>
      <c r="J127" s="243">
        <f t="shared" si="19"/>
        <v>1.3034302843058202E-2</v>
      </c>
      <c r="K127" s="243">
        <f t="shared" si="20"/>
        <v>1.3159914920106458E-2</v>
      </c>
      <c r="L127" s="15">
        <f>'Interpolation FR-oxide CR'!Q45+'Interpolation FR-oxide CR'!R45*$K$2+'Interpolation FR-oxide CR'!S45*$K$2^2+'Interpolation FR-oxide CR'!T45*$K$2^3+'Interpolation FR-oxide CR'!U45*$K$2^4</f>
        <v>1.3286737525565039E-2</v>
      </c>
      <c r="M127" s="208"/>
      <c r="N127" s="15">
        <v>1.8450562511473034E-2</v>
      </c>
      <c r="O127" s="15">
        <v>2.1814673274753789E-2</v>
      </c>
      <c r="P127" s="15">
        <v>2.370512493151148E-2</v>
      </c>
      <c r="Q127" s="15">
        <v>2.4286210207134305E-2</v>
      </c>
      <c r="R127" s="15">
        <v>2.3858075049118004E-2</v>
      </c>
      <c r="S127" s="208"/>
      <c r="T127" s="15">
        <v>1.1371230750775844E-2</v>
      </c>
      <c r="U127" s="15">
        <v>1.1954186686743407E-2</v>
      </c>
      <c r="V127" s="15">
        <v>1.2483755678918426E-2</v>
      </c>
      <c r="W127" s="15">
        <v>1.2933125335572067E-2</v>
      </c>
      <c r="X127" s="15">
        <v>1.3266535380811944E-2</v>
      </c>
      <c r="Y127" s="208"/>
      <c r="Z127" s="15">
        <v>7.8881793719945154E-3</v>
      </c>
      <c r="AA127" s="15">
        <v>7.8359026611827757E-3</v>
      </c>
      <c r="AB127" s="15">
        <v>7.7698011879868264E-3</v>
      </c>
      <c r="AC127" s="15">
        <v>7.6877418976123548E-3</v>
      </c>
      <c r="AD127" s="15">
        <v>7.5863567996959846E-3</v>
      </c>
      <c r="AE127" s="208"/>
      <c r="AF127" s="15">
        <v>5.7424430015488052E-3</v>
      </c>
      <c r="AG127" s="15">
        <v>5.2988044697990823E-3</v>
      </c>
      <c r="AH127" s="15">
        <v>4.8859076772467648E-3</v>
      </c>
      <c r="AI127" s="15">
        <v>4.5019691373768909E-3</v>
      </c>
      <c r="AJ127" s="15">
        <v>4.1450701306509907E-3</v>
      </c>
      <c r="AK127" s="208"/>
      <c r="AL127" s="15">
        <v>4.5955952811096521E-3</v>
      </c>
      <c r="AM127" s="15">
        <v>3.6258942777504378E-3</v>
      </c>
      <c r="AN127" s="15">
        <v>2.854311060952922E-3</v>
      </c>
      <c r="AO127" s="15">
        <v>2.2430658284967099E-3</v>
      </c>
      <c r="AP127" s="15">
        <v>1.7604176661904613E-3</v>
      </c>
      <c r="AQ127" s="208"/>
      <c r="AR127" s="15">
        <v>1.7320766719400752E-2</v>
      </c>
      <c r="AS127" s="15">
        <v>2.1320463053606485E-2</v>
      </c>
      <c r="AT127" s="15">
        <v>2.2913087012404736E-2</v>
      </c>
      <c r="AU127" s="15">
        <v>2.3065469620306974E-2</v>
      </c>
      <c r="AV127" s="15">
        <v>2.2393868411316912E-2</v>
      </c>
      <c r="AW127" s="208"/>
      <c r="AX127" s="15">
        <v>1.1537536119404244E-2</v>
      </c>
      <c r="AY127" s="15">
        <v>1.2175445104865196E-2</v>
      </c>
      <c r="AZ127" s="15">
        <v>1.2758046711002431E-2</v>
      </c>
      <c r="BA127" s="15">
        <v>1.3256566996343838E-2</v>
      </c>
      <c r="BB127" s="15">
        <v>1.3632028788320268E-2</v>
      </c>
      <c r="BC127" s="208"/>
      <c r="BD127" s="15">
        <v>8.4791542830263897E-3</v>
      </c>
      <c r="BE127" s="15">
        <v>8.577137695621748E-3</v>
      </c>
      <c r="BF127" s="15">
        <v>8.6563565068621222E-3</v>
      </c>
      <c r="BG127" s="15">
        <v>8.7124895253881743E-3</v>
      </c>
      <c r="BH127" s="15">
        <v>8.7387444504675692E-3</v>
      </c>
      <c r="BI127" s="208"/>
      <c r="BJ127" s="15">
        <v>6.4646270235978447E-3</v>
      </c>
      <c r="BK127" s="15">
        <v>6.1928173864409224E-3</v>
      </c>
      <c r="BL127" s="15">
        <v>5.9270318828108393E-3</v>
      </c>
      <c r="BM127" s="15">
        <v>5.6672281623890907E-3</v>
      </c>
      <c r="BN127" s="15">
        <v>5.4128596079851456E-3</v>
      </c>
      <c r="BO127" s="208"/>
      <c r="BP127" s="15">
        <v>5.0967005323069624E-3</v>
      </c>
      <c r="BQ127" s="15">
        <v>4.4591162737359904E-3</v>
      </c>
      <c r="BR127" s="15">
        <v>3.9012921811667025E-3</v>
      </c>
      <c r="BS127" s="15">
        <v>3.4132504614604242E-3</v>
      </c>
      <c r="BT127" s="15">
        <v>2.9862615177874263E-3</v>
      </c>
      <c r="BU127" s="208"/>
      <c r="BV127" s="15">
        <v>1.2500000000000001E-2</v>
      </c>
      <c r="BW127" s="15">
        <v>1.3771455263790843E-2</v>
      </c>
      <c r="BX127" s="15">
        <v>1.4985814982460625E-2</v>
      </c>
      <c r="BY127" s="15">
        <v>1.6088095081345812E-2</v>
      </c>
      <c r="BZ127" s="15">
        <v>1.6969999999999999E-2</v>
      </c>
      <c r="CA127" s="208"/>
      <c r="CB127" s="15">
        <v>3.9766914645255136E-3</v>
      </c>
      <c r="CC127" s="15">
        <v>2.9739664494813369E-3</v>
      </c>
      <c r="CD127" s="15">
        <v>2.2160082818036878E-3</v>
      </c>
      <c r="CE127" s="15">
        <v>1.647127857380112E-3</v>
      </c>
      <c r="CF127" s="15">
        <v>1.2221809485450533E-3</v>
      </c>
      <c r="CG127" s="208"/>
      <c r="CH127" s="15">
        <v>0.1066</v>
      </c>
      <c r="CI127" s="15">
        <v>9.3447935502959906E-2</v>
      </c>
      <c r="CJ127" s="15">
        <v>8.1096909520780247E-2</v>
      </c>
      <c r="CK127" s="15">
        <v>6.9510225110913287E-2</v>
      </c>
      <c r="CL127" s="15">
        <v>5.8630000000000002E-2</v>
      </c>
      <c r="CM127" s="208"/>
      <c r="CN127" s="15">
        <v>4.5719999999999997E-2</v>
      </c>
      <c r="CO127" s="15">
        <v>3.8536732331063653E-2</v>
      </c>
      <c r="CP127" s="15">
        <v>3.2298474457568005E-2</v>
      </c>
      <c r="CQ127" s="15">
        <v>2.6890992678362514E-2</v>
      </c>
      <c r="CR127" s="15">
        <v>2.2200000000000001E-2</v>
      </c>
      <c r="CS127" s="208"/>
      <c r="CT127" s="15">
        <v>2.0143864461624045E-2</v>
      </c>
      <c r="CU127" s="15">
        <v>1.0590227893333429E-2</v>
      </c>
      <c r="CV127" s="15">
        <v>5.2685146246279147E-3</v>
      </c>
      <c r="CW127" s="15">
        <v>2.5537341255040613E-3</v>
      </c>
      <c r="CX127" s="15">
        <v>1.2221809485450533E-3</v>
      </c>
      <c r="CY127" s="208"/>
      <c r="CZ127" s="15"/>
      <c r="DA127" s="15"/>
      <c r="DB127" s="15"/>
      <c r="DC127" s="15"/>
      <c r="DD127" s="15"/>
      <c r="DE127" s="208"/>
      <c r="DF127" s="15">
        <v>4.2751778370019936E-3</v>
      </c>
      <c r="DG127" s="15">
        <v>3.174746994261496E-3</v>
      </c>
      <c r="DH127" s="15">
        <v>2.3507487144109351E-3</v>
      </c>
      <c r="DI127" s="15">
        <v>1.7371016264916377E-3</v>
      </c>
      <c r="DJ127" s="15">
        <v>1.2818224302247967E-3</v>
      </c>
      <c r="DK127" s="208"/>
      <c r="DL127" s="15">
        <v>2.536597752355554E-3</v>
      </c>
      <c r="DM127" s="15">
        <v>1.6444820867378954E-3</v>
      </c>
      <c r="DN127" s="15">
        <v>1.0628591687673065E-3</v>
      </c>
      <c r="DO127" s="15">
        <v>6.8567919481211383E-4</v>
      </c>
      <c r="DP127" s="15">
        <v>4.4184436492343142E-4</v>
      </c>
      <c r="DQ127" s="208"/>
      <c r="DR127" s="15">
        <v>1.8704533436887656E-3</v>
      </c>
      <c r="DS127" s="15">
        <v>1.171966868712511E-3</v>
      </c>
      <c r="DT127" s="15">
        <v>7.3251699131521709E-4</v>
      </c>
      <c r="DU127" s="15">
        <v>4.5719064089899913E-4</v>
      </c>
      <c r="DV127" s="15">
        <v>2.8510111643335645E-4</v>
      </c>
      <c r="DW127" s="208"/>
      <c r="DX127" s="15">
        <v>1.6634856725082023E-3</v>
      </c>
      <c r="DY127" s="15">
        <v>9.9370329518535605E-4</v>
      </c>
      <c r="DZ127" s="15">
        <v>5.9214735963144497E-4</v>
      </c>
      <c r="EA127" s="15">
        <v>3.5237760032463117E-4</v>
      </c>
      <c r="EB127" s="15">
        <v>2.0952555181206429E-4</v>
      </c>
      <c r="EC127" s="208"/>
      <c r="ED127" s="15">
        <v>1.5757981929821444E-3</v>
      </c>
      <c r="EE127" s="15">
        <v>9.2164954499035859E-4</v>
      </c>
      <c r="EF127" s="15">
        <v>5.3774081165688459E-4</v>
      </c>
      <c r="EG127" s="15">
        <v>3.133302302588226E-4</v>
      </c>
      <c r="EH127" s="15">
        <v>1.8243024703805725E-4</v>
      </c>
      <c r="EI127" s="208"/>
      <c r="EJ127" s="15"/>
      <c r="EK127" s="15"/>
      <c r="EL127" s="15"/>
      <c r="EM127" s="15"/>
      <c r="EN127" s="15"/>
      <c r="EO127" s="208"/>
      <c r="EP127" s="15"/>
      <c r="EQ127" s="15"/>
      <c r="ER127" s="15"/>
      <c r="ES127" s="15"/>
      <c r="ET127" s="15"/>
      <c r="EU127" s="208"/>
      <c r="EV127" s="15"/>
      <c r="EW127" s="15"/>
      <c r="EX127" s="15"/>
      <c r="EY127" s="15"/>
      <c r="EZ127" s="15"/>
      <c r="FA127" s="208"/>
      <c r="FB127" s="15"/>
      <c r="FC127" s="15"/>
      <c r="FD127" s="15"/>
      <c r="FE127" s="15"/>
      <c r="FF127" s="15"/>
      <c r="FG127" s="208"/>
      <c r="FH127" s="15"/>
      <c r="FI127" s="15"/>
      <c r="FJ127" s="15"/>
      <c r="FK127" s="15"/>
      <c r="FL127" s="15"/>
      <c r="FM127" s="208"/>
      <c r="FN127" s="15"/>
      <c r="FO127" s="15"/>
      <c r="FP127" s="15"/>
      <c r="FQ127" s="15"/>
      <c r="FR127" s="15"/>
      <c r="FS127" s="208"/>
      <c r="FT127" s="15"/>
      <c r="FU127" s="15"/>
      <c r="FV127" s="15"/>
      <c r="FW127" s="15"/>
      <c r="FX127" s="15"/>
      <c r="FY127" s="208"/>
    </row>
    <row r="128" spans="1:181" ht="12.75" customHeight="1" x14ac:dyDescent="0.2">
      <c r="A128" s="95" t="s">
        <v>35</v>
      </c>
      <c r="B128" s="46">
        <f>'Interpolation FR-metal CR'!G46+'Interpolation FR-metal CR'!H46*($E$2^1)+'Interpolation FR-metal CR'!I46*($E$2^2)+'Interpolation FR-metal CR'!J46*($E$2^3)+'Interpolation FR-metal CR'!K46*($E$2^4)</f>
        <v>4.5003693638003884E-4</v>
      </c>
      <c r="C128" s="424">
        <f t="shared" si="15"/>
        <v>4.7326074662821198E-4</v>
      </c>
      <c r="D128" s="424">
        <f t="shared" si="16"/>
        <v>4.9768300375672709E-4</v>
      </c>
      <c r="E128" s="424">
        <f t="shared" si="17"/>
        <v>5.233655526958365E-4</v>
      </c>
      <c r="F128" s="46">
        <f>'Interpolation FR-metal CR'!Q46+'Interpolation FR-metal CR'!R46*($E$2^1)+'Interpolation FR-metal CR'!S46*($E$2^2)+'Interpolation FR-metal CR'!T46*($E$2^3)+'Interpolation FR-metal CR'!U46*($E$2^4)</f>
        <v>5.5037342983589143E-4</v>
      </c>
      <c r="G128" s="208"/>
      <c r="H128" s="94">
        <f>'Interpolation FR-oxide CR'!G46+'Interpolation FR-oxide CR'!H46*$K$2+'Interpolation FR-oxide CR'!I46*$K$2^2+'Interpolation FR-oxide CR'!J46*$K$2^3+'Interpolation FR-oxide CR'!K46*$K$2^4</f>
        <v>7.3704028354859303E-4</v>
      </c>
      <c r="I128" s="424">
        <f t="shared" si="18"/>
        <v>7.8995097778304082E-4</v>
      </c>
      <c r="J128" s="424">
        <f t="shared" si="19"/>
        <v>8.4666002826321897E-4</v>
      </c>
      <c r="K128" s="424">
        <f t="shared" si="20"/>
        <v>9.0744011162620722E-4</v>
      </c>
      <c r="L128" s="46">
        <f>'Interpolation FR-oxide CR'!Q46+'Interpolation FR-oxide CR'!R46*$K$2+'Interpolation FR-oxide CR'!S46*$K$2^2+'Interpolation FR-oxide CR'!T46*$K$2^3+'Interpolation FR-oxide CR'!U46*$K$2^4</f>
        <v>9.7258347943666285E-4</v>
      </c>
      <c r="M128" s="208"/>
      <c r="N128" s="46">
        <v>1.0983716086874408E-3</v>
      </c>
      <c r="O128" s="46">
        <v>1.3752318782206058E-3</v>
      </c>
      <c r="P128" s="46">
        <v>1.5825483860327687E-3</v>
      </c>
      <c r="Q128" s="46">
        <v>1.7169673210827164E-3</v>
      </c>
      <c r="R128" s="46">
        <v>1.7861799531595577E-3</v>
      </c>
      <c r="S128" s="208"/>
      <c r="T128" s="46">
        <v>6.45683449122608E-4</v>
      </c>
      <c r="U128" s="46">
        <v>7.2327119567401057E-4</v>
      </c>
      <c r="V128" s="46">
        <v>8.0481368095215928E-4</v>
      </c>
      <c r="W128" s="46">
        <v>8.8842859906779659E-4</v>
      </c>
      <c r="X128" s="46">
        <v>9.710587761209556E-4</v>
      </c>
      <c r="Y128" s="208"/>
      <c r="Z128" s="46">
        <v>4.2741808846731636E-4</v>
      </c>
      <c r="AA128" s="46">
        <v>4.5618700683113932E-4</v>
      </c>
      <c r="AB128" s="46">
        <v>4.8600590304622587E-4</v>
      </c>
      <c r="AC128" s="46">
        <v>5.1666398713126355E-4</v>
      </c>
      <c r="AD128" s="46">
        <v>5.4779797220744773E-4</v>
      </c>
      <c r="AE128" s="208"/>
      <c r="AF128" s="46">
        <v>3.0394166950314765E-4</v>
      </c>
      <c r="AG128" s="46">
        <v>3.013520399067538E-4</v>
      </c>
      <c r="AH128" s="46">
        <v>2.9856863883820296E-4</v>
      </c>
      <c r="AI128" s="46">
        <v>2.9559979965530271E-4</v>
      </c>
      <c r="AJ128" s="46">
        <v>2.9243960922240866E-4</v>
      </c>
      <c r="AK128" s="208"/>
      <c r="AL128" s="46">
        <v>2.1452046317976101E-4</v>
      </c>
      <c r="AM128" s="46">
        <v>1.8418657932865127E-4</v>
      </c>
      <c r="AN128" s="46">
        <v>1.5778293853155125E-4</v>
      </c>
      <c r="AO128" s="46">
        <v>1.3493252673869871E-4</v>
      </c>
      <c r="AP128" s="46">
        <v>1.1524079512440485E-4</v>
      </c>
      <c r="AQ128" s="208"/>
      <c r="AR128" s="46">
        <v>1.1394820142864809E-3</v>
      </c>
      <c r="AS128" s="46">
        <v>1.4524753221974698E-3</v>
      </c>
      <c r="AT128" s="46">
        <v>1.61646945101107E-3</v>
      </c>
      <c r="AU128" s="46">
        <v>1.6850700749981846E-3</v>
      </c>
      <c r="AV128" s="46">
        <v>1.6941683110048944E-3</v>
      </c>
      <c r="AW128" s="208"/>
      <c r="AX128" s="46">
        <v>7.4589325679595979E-4</v>
      </c>
      <c r="AY128" s="46">
        <v>8.1551543463003785E-4</v>
      </c>
      <c r="AZ128" s="46">
        <v>8.853505404485554E-4</v>
      </c>
      <c r="BA128" s="46">
        <v>9.5311624244444142E-4</v>
      </c>
      <c r="BB128" s="46">
        <v>1.0154511246354781E-3</v>
      </c>
      <c r="BC128" s="208"/>
      <c r="BD128" s="46">
        <v>5.2477143811086892E-4</v>
      </c>
      <c r="BE128" s="46">
        <v>5.5218911024213738E-4</v>
      </c>
      <c r="BF128" s="46">
        <v>5.7970679796609883E-4</v>
      </c>
      <c r="BG128" s="46">
        <v>6.0693660539245359E-4</v>
      </c>
      <c r="BH128" s="46">
        <v>6.3325394667384594E-4</v>
      </c>
      <c r="BI128" s="208"/>
      <c r="BJ128" s="46">
        <v>3.8593743323118941E-4</v>
      </c>
      <c r="BK128" s="46">
        <v>3.842757978713842E-4</v>
      </c>
      <c r="BL128" s="46">
        <v>3.8227275902895353E-4</v>
      </c>
      <c r="BM128" s="46">
        <v>3.7991646334758323E-4</v>
      </c>
      <c r="BN128" s="46">
        <v>3.7715989618832197E-4</v>
      </c>
      <c r="BO128" s="208"/>
      <c r="BP128" s="46">
        <v>2.9622490348776501E-4</v>
      </c>
      <c r="BQ128" s="46">
        <v>2.6718135606230146E-4</v>
      </c>
      <c r="BR128" s="46">
        <v>2.4098540049913455E-4</v>
      </c>
      <c r="BS128" s="46">
        <v>2.1735784298398847E-4</v>
      </c>
      <c r="BT128" s="46">
        <v>1.9604686341612133E-4</v>
      </c>
      <c r="BU128" s="208"/>
      <c r="BV128" s="46">
        <v>1.1670000000000001E-3</v>
      </c>
      <c r="BW128" s="46">
        <v>2.2210675178512443E-3</v>
      </c>
      <c r="BX128" s="46">
        <v>4.1752585463200797E-3</v>
      </c>
      <c r="BY128" s="46">
        <v>7.7433468580860795E-3</v>
      </c>
      <c r="BZ128" s="46">
        <v>1.4109999999999999E-2</v>
      </c>
      <c r="CA128" s="208"/>
      <c r="CB128" s="46">
        <v>1.8359647626888892E-4</v>
      </c>
      <c r="CC128" s="46">
        <v>1.4962868633366895E-4</v>
      </c>
      <c r="CD128" s="46">
        <v>1.2150286854264532E-4</v>
      </c>
      <c r="CE128" s="46">
        <v>9.8418970599946178E-5</v>
      </c>
      <c r="CF128" s="46">
        <v>7.9583561262504016E-5</v>
      </c>
      <c r="CG128" s="208"/>
      <c r="CH128" s="46">
        <v>9.8429999999999993E-3</v>
      </c>
      <c r="CI128" s="46">
        <v>1.5630921665903005E-2</v>
      </c>
      <c r="CJ128" s="46">
        <v>2.4573316522496932E-2</v>
      </c>
      <c r="CK128" s="46">
        <v>3.8155114443026425E-2</v>
      </c>
      <c r="CL128" s="46">
        <v>5.8299999999999998E-2</v>
      </c>
      <c r="CM128" s="208"/>
      <c r="CN128" s="46">
        <v>3.7829999999999999E-3</v>
      </c>
      <c r="CO128" s="46">
        <v>6.0272602515356443E-3</v>
      </c>
      <c r="CP128" s="46">
        <v>9.5486506858116216E-3</v>
      </c>
      <c r="CQ128" s="46">
        <v>1.5027328103284471E-2</v>
      </c>
      <c r="CR128" s="46">
        <v>2.3449999999999999E-2</v>
      </c>
      <c r="CS128" s="208"/>
      <c r="CT128" s="46">
        <v>9.7431487755661776E-4</v>
      </c>
      <c r="CU128" s="46">
        <v>5.5175296861397795E-4</v>
      </c>
      <c r="CV128" s="46">
        <v>2.956721311180444E-4</v>
      </c>
      <c r="CW128" s="46">
        <v>1.5437632946368733E-4</v>
      </c>
      <c r="CX128" s="46">
        <v>7.9583561262504016E-5</v>
      </c>
      <c r="CY128" s="208"/>
      <c r="CZ128" s="46"/>
      <c r="DA128" s="46"/>
      <c r="DB128" s="46"/>
      <c r="DC128" s="46"/>
      <c r="DD128" s="46"/>
      <c r="DE128" s="208"/>
      <c r="DF128" s="46">
        <v>1.881748680202576E-4</v>
      </c>
      <c r="DG128" s="46">
        <v>1.5050884569481069E-4</v>
      </c>
      <c r="DH128" s="46">
        <v>1.2003408349744519E-4</v>
      </c>
      <c r="DI128" s="46">
        <v>9.5536443454659957E-5</v>
      </c>
      <c r="DJ128" s="46">
        <v>7.5930660715425283E-5</v>
      </c>
      <c r="DK128" s="208"/>
      <c r="DL128" s="46">
        <v>1.1912774738603473E-4</v>
      </c>
      <c r="DM128" s="46">
        <v>8.0049073294473591E-5</v>
      </c>
      <c r="DN128" s="46">
        <v>5.3625174684564389E-5</v>
      </c>
      <c r="DO128" s="46">
        <v>3.5857483213305712E-5</v>
      </c>
      <c r="DP128" s="46">
        <v>2.3949364141550782E-5</v>
      </c>
      <c r="DQ128" s="208"/>
      <c r="DR128" s="46">
        <v>8.6687942264917397E-5</v>
      </c>
      <c r="DS128" s="46">
        <v>5.6072131843987572E-5</v>
      </c>
      <c r="DT128" s="46">
        <v>3.6180066099523047E-5</v>
      </c>
      <c r="DU128" s="46">
        <v>2.331142937394813E-5</v>
      </c>
      <c r="DV128" s="46">
        <v>1.5006879992971213E-5</v>
      </c>
      <c r="DW128" s="208"/>
      <c r="DX128" s="46">
        <v>7.5169176538355208E-5</v>
      </c>
      <c r="DY128" s="46">
        <v>4.6064796922482735E-5</v>
      </c>
      <c r="DZ128" s="46">
        <v>2.8160083029687148E-5</v>
      </c>
      <c r="EA128" s="46">
        <v>1.7191118363598994E-5</v>
      </c>
      <c r="EB128" s="46">
        <v>1.0486354440239432E-5</v>
      </c>
      <c r="EC128" s="208"/>
      <c r="ED128" s="46">
        <v>7.0603125785140497E-5</v>
      </c>
      <c r="EE128" s="46">
        <v>4.2146526195781906E-5</v>
      </c>
      <c r="EF128" s="46">
        <v>2.5098144280913476E-5</v>
      </c>
      <c r="EG128" s="46">
        <v>1.4926003954262962E-5</v>
      </c>
      <c r="EH128" s="46">
        <v>8.8697369875236929E-6</v>
      </c>
      <c r="EI128" s="208"/>
      <c r="EJ128" s="46"/>
      <c r="EK128" s="46"/>
      <c r="EL128" s="46"/>
      <c r="EM128" s="46"/>
      <c r="EN128" s="46"/>
      <c r="EO128" s="208"/>
      <c r="EP128" s="46"/>
      <c r="EQ128" s="46"/>
      <c r="ER128" s="46"/>
      <c r="ES128" s="46"/>
      <c r="ET128" s="46"/>
      <c r="EU128" s="208"/>
      <c r="EV128" s="46"/>
      <c r="EW128" s="46"/>
      <c r="EX128" s="46"/>
      <c r="EY128" s="46"/>
      <c r="EZ128" s="46"/>
      <c r="FA128" s="208"/>
      <c r="FB128" s="46"/>
      <c r="FC128" s="46"/>
      <c r="FD128" s="46"/>
      <c r="FE128" s="46"/>
      <c r="FF128" s="46"/>
      <c r="FG128" s="208"/>
      <c r="FH128" s="46"/>
      <c r="FI128" s="46"/>
      <c r="FJ128" s="46"/>
      <c r="FK128" s="46"/>
      <c r="FL128" s="46"/>
      <c r="FM128" s="208"/>
      <c r="FN128" s="46"/>
      <c r="FO128" s="46"/>
      <c r="FP128" s="46"/>
      <c r="FQ128" s="46"/>
      <c r="FR128" s="46"/>
      <c r="FS128" s="208"/>
      <c r="FT128" s="46"/>
      <c r="FU128" s="46"/>
      <c r="FV128" s="46"/>
      <c r="FW128" s="46"/>
      <c r="FX128" s="46"/>
      <c r="FY128" s="208"/>
    </row>
    <row r="129" spans="1:181" ht="12.75" customHeight="1" x14ac:dyDescent="0.2">
      <c r="A129" s="94" t="s">
        <v>14</v>
      </c>
      <c r="B129" s="15">
        <f>'Interpolation FR-metal CR'!G47+'Interpolation FR-metal CR'!H47*($E$2^1)+'Interpolation FR-metal CR'!I47*($E$2^2)+'Interpolation FR-metal CR'!J47*($E$2^3)+'Interpolation FR-metal CR'!K47*($E$2^4)</f>
        <v>5.0180569471150408E-3</v>
      </c>
      <c r="C129" s="243">
        <f t="shared" si="15"/>
        <v>5.837795958679168E-3</v>
      </c>
      <c r="D129" s="243">
        <f t="shared" si="16"/>
        <v>6.7914457755932555E-3</v>
      </c>
      <c r="E129" s="243">
        <f t="shared" si="17"/>
        <v>7.9008817795781974E-3</v>
      </c>
      <c r="F129" s="15">
        <f>'Interpolation FR-metal CR'!Q47+'Interpolation FR-metal CR'!R47*($E$2^1)+'Interpolation FR-metal CR'!S47*($E$2^2)+'Interpolation FR-metal CR'!T47*($E$2^3)+'Interpolation FR-metal CR'!U47*($E$2^4)</f>
        <v>9.1915528677570628E-3</v>
      </c>
      <c r="G129" s="208"/>
      <c r="H129" s="309">
        <f>'Interpolation FR-oxide CR'!G47+'Interpolation FR-oxide CR'!H47*$K$2+'Interpolation FR-oxide CR'!I47*$K$2^2+'Interpolation FR-oxide CR'!J47*$K$2^3+'Interpolation FR-oxide CR'!K47*$K$2^4</f>
        <v>8.4115998934493983E-3</v>
      </c>
      <c r="I129" s="243">
        <f t="shared" si="18"/>
        <v>1.026101905050535E-2</v>
      </c>
      <c r="J129" s="243">
        <f t="shared" si="19"/>
        <v>1.2517061354383746E-2</v>
      </c>
      <c r="K129" s="243">
        <f t="shared" si="20"/>
        <v>1.5269129136027739E-2</v>
      </c>
      <c r="L129" s="15">
        <f>'Interpolation FR-oxide CR'!Q47+'Interpolation FR-oxide CR'!R47*$K$2+'Interpolation FR-oxide CR'!S47*$K$2^2+'Interpolation FR-oxide CR'!T47*$K$2^3+'Interpolation FR-oxide CR'!U47*$K$2^4</f>
        <v>1.8626281199064228E-2</v>
      </c>
      <c r="M129" s="208"/>
      <c r="N129" s="15">
        <v>1.2668847191242772E-2</v>
      </c>
      <c r="O129" s="15">
        <v>1.8338014984772028E-2</v>
      </c>
      <c r="P129" s="15">
        <v>2.4396188642591549E-2</v>
      </c>
      <c r="Q129" s="15">
        <v>3.0599590035409047E-2</v>
      </c>
      <c r="R129" s="15">
        <v>3.6801657786007816E-2</v>
      </c>
      <c r="S129" s="208"/>
      <c r="T129" s="15">
        <v>7.3330109271383071E-3</v>
      </c>
      <c r="U129" s="15">
        <v>9.3598029744380029E-3</v>
      </c>
      <c r="V129" s="15">
        <v>1.1867623143248173E-2</v>
      </c>
      <c r="W129" s="15">
        <v>1.4927730508939367E-2</v>
      </c>
      <c r="X129" s="15">
        <v>1.8591722682669856E-2</v>
      </c>
      <c r="Y129" s="208"/>
      <c r="Z129" s="15">
        <v>4.7508305750084516E-3</v>
      </c>
      <c r="AA129" s="15">
        <v>5.6120201295017397E-3</v>
      </c>
      <c r="AB129" s="15">
        <v>6.6172496001422462E-3</v>
      </c>
      <c r="AC129" s="15">
        <v>7.7858104567152019E-3</v>
      </c>
      <c r="AD129" s="15">
        <v>9.1364129231027557E-3</v>
      </c>
      <c r="AE129" s="208"/>
      <c r="AF129" s="15">
        <v>3.3224249296947479E-3</v>
      </c>
      <c r="AG129" s="15">
        <v>3.4907047760188189E-3</v>
      </c>
      <c r="AH129" s="15">
        <v>3.6648586178154672E-3</v>
      </c>
      <c r="AI129" s="15">
        <v>3.8449546760503319E-3</v>
      </c>
      <c r="AJ129" s="15">
        <v>4.0308564933561513E-3</v>
      </c>
      <c r="AK129" s="208"/>
      <c r="AL129" s="15">
        <v>2.4194090170541831E-3</v>
      </c>
      <c r="AM129" s="15">
        <v>1.863728337601088E-3</v>
      </c>
      <c r="AN129" s="15">
        <v>1.4324145496605108E-3</v>
      </c>
      <c r="AO129" s="15">
        <v>1.0990296117065076E-3</v>
      </c>
      <c r="AP129" s="15">
        <v>8.4213757316183848E-4</v>
      </c>
      <c r="AQ129" s="208"/>
      <c r="AR129" s="15">
        <v>1.3251973393816398E-2</v>
      </c>
      <c r="AS129" s="15">
        <v>1.9727573273446077E-2</v>
      </c>
      <c r="AT129" s="15">
        <v>2.5640366363509894E-2</v>
      </c>
      <c r="AU129" s="15">
        <v>3.1215228115152018E-2</v>
      </c>
      <c r="AV129" s="15">
        <v>3.6651936305296416E-2</v>
      </c>
      <c r="AW129" s="208"/>
      <c r="AX129" s="15">
        <v>8.3822911973752915E-3</v>
      </c>
      <c r="AY129" s="15">
        <v>1.0479870032547247E-2</v>
      </c>
      <c r="AZ129" s="15">
        <v>1.3009979646838697E-2</v>
      </c>
      <c r="BA129" s="15">
        <v>1.601566144575552E-2</v>
      </c>
      <c r="BB129" s="15">
        <v>1.9511725734923911E-2</v>
      </c>
      <c r="BC129" s="208"/>
      <c r="BD129" s="15">
        <v>5.5813288966725313E-3</v>
      </c>
      <c r="BE129" s="15">
        <v>6.5664745513852093E-3</v>
      </c>
      <c r="BF129" s="15">
        <v>7.7077891000762551E-3</v>
      </c>
      <c r="BG129" s="15">
        <v>9.0228089809967424E-3</v>
      </c>
      <c r="BH129" s="15">
        <v>1.0525756985416737E-2</v>
      </c>
      <c r="BI129" s="208"/>
      <c r="BJ129" s="15">
        <v>3.9617453515846243E-3</v>
      </c>
      <c r="BK129" s="15">
        <v>4.2301978741410918E-3</v>
      </c>
      <c r="BL129" s="15">
        <v>4.5127263363202953E-3</v>
      </c>
      <c r="BM129" s="15">
        <v>4.8095202434469842E-3</v>
      </c>
      <c r="BN129" s="15">
        <v>5.1202026215751428E-3</v>
      </c>
      <c r="BO129" s="208"/>
      <c r="BP129" s="15">
        <v>2.983322457909813E-3</v>
      </c>
      <c r="BQ129" s="15">
        <v>2.5954270515161173E-3</v>
      </c>
      <c r="BR129" s="15">
        <v>2.2579663018862904E-3</v>
      </c>
      <c r="BS129" s="15">
        <v>1.9643826306748862E-3</v>
      </c>
      <c r="BT129" s="15">
        <v>1.7089710841476009E-3</v>
      </c>
      <c r="BU129" s="208"/>
      <c r="BV129" s="15">
        <v>7.8059999999999996E-3</v>
      </c>
      <c r="BW129" s="15">
        <v>1.0280460994268914E-2</v>
      </c>
      <c r="BX129" s="15">
        <v>1.3372953683240606E-2</v>
      </c>
      <c r="BY129" s="15">
        <v>1.7161917833831555E-2</v>
      </c>
      <c r="BZ129" s="15">
        <v>2.164E-2</v>
      </c>
      <c r="CA129" s="208"/>
      <c r="CB129" s="15">
        <v>1.9932047754717833E-3</v>
      </c>
      <c r="CC129" s="15">
        <v>1.3049969808942164E-3</v>
      </c>
      <c r="CD129" s="15">
        <v>8.513109932251062E-4</v>
      </c>
      <c r="CE129" s="15">
        <v>5.5397172043660187E-4</v>
      </c>
      <c r="CF129" s="15">
        <v>3.5986467093715701E-4</v>
      </c>
      <c r="CG129" s="208"/>
      <c r="CH129" s="15">
        <v>5.6860000000000001E-2</v>
      </c>
      <c r="CI129" s="15">
        <v>5.7047897445419403E-2</v>
      </c>
      <c r="CJ129" s="15">
        <v>5.6662341422611638E-2</v>
      </c>
      <c r="CK129" s="15">
        <v>5.5585202001834172E-2</v>
      </c>
      <c r="CL129" s="15">
        <v>5.3659999999999999E-2</v>
      </c>
      <c r="CM129" s="208"/>
      <c r="CN129" s="15">
        <v>5.3589999999999999E-2</v>
      </c>
      <c r="CO129" s="15">
        <v>5.423240782069505E-2</v>
      </c>
      <c r="CP129" s="15">
        <v>5.4572327298988435E-2</v>
      </c>
      <c r="CQ129" s="15">
        <v>5.4551131685144881E-2</v>
      </c>
      <c r="CR129" s="15">
        <v>5.407E-2</v>
      </c>
      <c r="CS129" s="208"/>
      <c r="CT129" s="15">
        <v>2.2661397173605172E-2</v>
      </c>
      <c r="CU129" s="15">
        <v>8.5214627628674537E-3</v>
      </c>
      <c r="CV129" s="15">
        <v>3.0322289330141235E-3</v>
      </c>
      <c r="CW129" s="15">
        <v>1.0512703850840222E-3</v>
      </c>
      <c r="CX129" s="15">
        <v>3.5986467093715701E-4</v>
      </c>
      <c r="CY129" s="208"/>
      <c r="CZ129" s="15"/>
      <c r="DA129" s="15"/>
      <c r="DB129" s="15"/>
      <c r="DC129" s="15"/>
      <c r="DD129" s="15"/>
      <c r="DE129" s="208"/>
      <c r="DF129" s="15">
        <v>1.9943211416029866E-3</v>
      </c>
      <c r="DG129" s="15">
        <v>1.291016372981014E-3</v>
      </c>
      <c r="DH129" s="15">
        <v>8.3331760689670821E-4</v>
      </c>
      <c r="DI129" s="15">
        <v>5.3679850659224179E-4</v>
      </c>
      <c r="DJ129" s="15">
        <v>3.4529926998157169E-4</v>
      </c>
      <c r="DK129" s="208"/>
      <c r="DL129" s="15">
        <v>1.2471787789304193E-3</v>
      </c>
      <c r="DM129" s="15">
        <v>6.1224512445704447E-4</v>
      </c>
      <c r="DN129" s="15">
        <v>2.9963393001157106E-4</v>
      </c>
      <c r="DO129" s="15">
        <v>1.4637109380740166E-4</v>
      </c>
      <c r="DP129" s="15">
        <v>7.1420476877845634E-5</v>
      </c>
      <c r="DQ129" s="208"/>
      <c r="DR129" s="15">
        <v>9.0805601778713133E-4</v>
      </c>
      <c r="DS129" s="15">
        <v>4.2068622529345385E-4</v>
      </c>
      <c r="DT129" s="15">
        <v>1.9441862030234578E-4</v>
      </c>
      <c r="DU129" s="15">
        <v>8.9721119035732243E-5</v>
      </c>
      <c r="DV129" s="15">
        <v>4.1368851551064533E-5</v>
      </c>
      <c r="DW129" s="208"/>
      <c r="DX129" s="15">
        <v>7.8824825783488199E-4</v>
      </c>
      <c r="DY129" s="15">
        <v>3.3330889026083243E-4</v>
      </c>
      <c r="DZ129" s="15">
        <v>1.4059380267627582E-4</v>
      </c>
      <c r="EA129" s="15">
        <v>5.9223065962177166E-5</v>
      </c>
      <c r="EB129" s="15">
        <v>2.4926758099191053E-5</v>
      </c>
      <c r="EC129" s="208"/>
      <c r="ED129" s="15">
        <v>7.412329871174662E-4</v>
      </c>
      <c r="EE129" s="15">
        <v>2.995958618214613E-4</v>
      </c>
      <c r="EF129" s="15">
        <v>1.2079775210235258E-4</v>
      </c>
      <c r="EG129" s="15">
        <v>4.864116959208595E-5</v>
      </c>
      <c r="EH129" s="15">
        <v>1.9571062978897846E-5</v>
      </c>
      <c r="EI129" s="208"/>
      <c r="EJ129" s="15"/>
      <c r="EK129" s="15"/>
      <c r="EL129" s="15"/>
      <c r="EM129" s="15"/>
      <c r="EN129" s="15"/>
      <c r="EO129" s="208"/>
      <c r="EP129" s="15"/>
      <c r="EQ129" s="15"/>
      <c r="ER129" s="15"/>
      <c r="ES129" s="15"/>
      <c r="ET129" s="15"/>
      <c r="EU129" s="208"/>
      <c r="EV129" s="15"/>
      <c r="EW129" s="15"/>
      <c r="EX129" s="15"/>
      <c r="EY129" s="15"/>
      <c r="EZ129" s="15"/>
      <c r="FA129" s="208"/>
      <c r="FB129" s="15"/>
      <c r="FC129" s="15"/>
      <c r="FD129" s="15"/>
      <c r="FE129" s="15"/>
      <c r="FF129" s="15"/>
      <c r="FG129" s="208"/>
      <c r="FH129" s="15"/>
      <c r="FI129" s="15"/>
      <c r="FJ129" s="15"/>
      <c r="FK129" s="15"/>
      <c r="FL129" s="15"/>
      <c r="FM129" s="208"/>
      <c r="FN129" s="15"/>
      <c r="FO129" s="15"/>
      <c r="FP129" s="15"/>
      <c r="FQ129" s="15"/>
      <c r="FR129" s="15"/>
      <c r="FS129" s="208"/>
      <c r="FT129" s="15"/>
      <c r="FU129" s="15"/>
      <c r="FV129" s="15"/>
      <c r="FW129" s="15"/>
      <c r="FX129" s="15"/>
      <c r="FY129" s="208"/>
    </row>
    <row r="130" spans="1:181" ht="12.75" customHeight="1" x14ac:dyDescent="0.2">
      <c r="A130" s="94" t="s">
        <v>15</v>
      </c>
      <c r="B130" s="15">
        <f>'Interpolation FR-metal CR'!G48+'Interpolation FR-metal CR'!H48*($E$2^1)+'Interpolation FR-metal CR'!I48*($E$2^2)+'Interpolation FR-metal CR'!J48*($E$2^3)+'Interpolation FR-metal CR'!K48*($E$2^4)</f>
        <v>5.1679593461988844E-4</v>
      </c>
      <c r="C130" s="243">
        <f t="shared" si="15"/>
        <v>5.0874254512331743E-4</v>
      </c>
      <c r="D130" s="243">
        <f t="shared" si="16"/>
        <v>5.0081465406440618E-4</v>
      </c>
      <c r="E130" s="243">
        <f t="shared" si="17"/>
        <v>4.9301030576252294E-4</v>
      </c>
      <c r="F130" s="15">
        <f>'Interpolation FR-metal CR'!Q48+'Interpolation FR-metal CR'!R48*($E$2^1)+'Interpolation FR-metal CR'!S48*($E$2^2)+'Interpolation FR-metal CR'!T48*($E$2^3)+'Interpolation FR-metal CR'!U48*($E$2^4)</f>
        <v>4.8532757501300783E-4</v>
      </c>
      <c r="G130" s="208"/>
      <c r="H130" s="309">
        <f>'Interpolation FR-oxide CR'!G48+'Interpolation FR-oxide CR'!H48*$K$2+'Interpolation FR-oxide CR'!I48*$K$2^2+'Interpolation FR-oxide CR'!J48*$K$2^3+'Interpolation FR-oxide CR'!K48*$K$2^4</f>
        <v>9.4174050985722647E-4</v>
      </c>
      <c r="I130" s="243">
        <f t="shared" si="18"/>
        <v>9.4560817995747927E-4</v>
      </c>
      <c r="J130" s="243">
        <f t="shared" si="19"/>
        <v>9.4949173433991874E-4</v>
      </c>
      <c r="K130" s="243">
        <f t="shared" si="20"/>
        <v>9.5339123824030839E-4</v>
      </c>
      <c r="L130" s="15">
        <f>'Interpolation FR-oxide CR'!Q48+'Interpolation FR-oxide CR'!R48*$K$2+'Interpolation FR-oxide CR'!S48*$K$2^2+'Interpolation FR-oxide CR'!T48*$K$2^3+'Interpolation FR-oxide CR'!U48*$K$2^4</f>
        <v>9.5730675716233597E-4</v>
      </c>
      <c r="M130" s="208"/>
      <c r="N130" s="15">
        <v>1.4136789678546289E-3</v>
      </c>
      <c r="O130" s="15">
        <v>1.6850263919208418E-3</v>
      </c>
      <c r="P130" s="15">
        <v>1.845937753752499E-3</v>
      </c>
      <c r="Q130" s="15">
        <v>1.9065638866719509E-3</v>
      </c>
      <c r="R130" s="15">
        <v>1.8881818658328144E-3</v>
      </c>
      <c r="S130" s="208"/>
      <c r="T130" s="15">
        <v>8.1126389780910853E-4</v>
      </c>
      <c r="U130" s="15">
        <v>8.5489054453755E-4</v>
      </c>
      <c r="V130" s="15">
        <v>8.9489388963334736E-4</v>
      </c>
      <c r="W130" s="15">
        <v>9.293206149642376E-4</v>
      </c>
      <c r="X130" s="15">
        <v>9.5555437857532577E-4</v>
      </c>
      <c r="Y130" s="208"/>
      <c r="Z130" s="15">
        <v>4.8307914958731739E-4</v>
      </c>
      <c r="AA130" s="15">
        <v>4.8446744349521775E-4</v>
      </c>
      <c r="AB130" s="15">
        <v>4.849751889267582E-4</v>
      </c>
      <c r="AC130" s="15">
        <v>4.8444274730127942E-4</v>
      </c>
      <c r="AD130" s="15">
        <v>4.8262629302630873E-4</v>
      </c>
      <c r="AE130" s="208"/>
      <c r="AF130" s="15">
        <v>3.2265277830126273E-4</v>
      </c>
      <c r="AG130" s="15">
        <v>2.9919066666688686E-4</v>
      </c>
      <c r="AH130" s="15">
        <v>2.7723421980293991E-4</v>
      </c>
      <c r="AI130" s="15">
        <v>2.5670570708527448E-4</v>
      </c>
      <c r="AJ130" s="15">
        <v>2.3751788913197274E-4</v>
      </c>
      <c r="AK130" s="208"/>
      <c r="AL130" s="15">
        <v>2.3581487536812615E-4</v>
      </c>
      <c r="AM130" s="15">
        <v>1.8660109179387334E-4</v>
      </c>
      <c r="AN130" s="15">
        <v>1.4732280021351047E-4</v>
      </c>
      <c r="AO130" s="15">
        <v>1.1611285531901389E-4</v>
      </c>
      <c r="AP130" s="15">
        <v>9.139524994172502E-5</v>
      </c>
      <c r="AQ130" s="208"/>
      <c r="AR130" s="15">
        <v>1.3807283695882022E-3</v>
      </c>
      <c r="AS130" s="15">
        <v>1.6992496806239694E-3</v>
      </c>
      <c r="AT130" s="15">
        <v>1.825843698328487E-3</v>
      </c>
      <c r="AU130" s="15">
        <v>1.8376454449232867E-3</v>
      </c>
      <c r="AV130" s="15">
        <v>1.7838074414891142E-3</v>
      </c>
      <c r="AW130" s="208"/>
      <c r="AX130" s="15">
        <v>7.7894471636997978E-4</v>
      </c>
      <c r="AY130" s="15">
        <v>8.2322101814828318E-4</v>
      </c>
      <c r="AZ130" s="15">
        <v>8.6388082052483105E-4</v>
      </c>
      <c r="BA130" s="15">
        <v>8.9895666406658993E-4</v>
      </c>
      <c r="BB130" s="15">
        <v>9.2577664582040758E-4</v>
      </c>
      <c r="BC130" s="208"/>
      <c r="BD130" s="15">
        <v>4.8483144920597284E-4</v>
      </c>
      <c r="BE130" s="15">
        <v>4.9244297305196512E-4</v>
      </c>
      <c r="BF130" s="15">
        <v>4.9902696517451081E-4</v>
      </c>
      <c r="BG130" s="15">
        <v>5.043203177800701E-4</v>
      </c>
      <c r="BH130" s="15">
        <v>5.0791209204674936E-4</v>
      </c>
      <c r="BI130" s="208"/>
      <c r="BJ130" s="15">
        <v>3.2574851682735115E-4</v>
      </c>
      <c r="BK130" s="15">
        <v>3.1348004086565915E-4</v>
      </c>
      <c r="BL130" s="15">
        <v>3.0139880890421523E-4</v>
      </c>
      <c r="BM130" s="15">
        <v>2.8950602958460492E-4</v>
      </c>
      <c r="BN130" s="15">
        <v>2.7777702734638063E-4</v>
      </c>
      <c r="BO130" s="208"/>
      <c r="BP130" s="15">
        <v>2.4995773703572068E-4</v>
      </c>
      <c r="BQ130" s="15">
        <v>2.1934336406541566E-4</v>
      </c>
      <c r="BR130" s="15">
        <v>1.9247858423966914E-4</v>
      </c>
      <c r="BS130" s="15">
        <v>1.6890415417634866E-4</v>
      </c>
      <c r="BT130" s="15">
        <v>1.4821707778479799E-4</v>
      </c>
      <c r="BU130" s="208"/>
      <c r="BV130" s="15">
        <v>9.904E-4</v>
      </c>
      <c r="BW130" s="15">
        <v>1.1012309050630687E-3</v>
      </c>
      <c r="BX130" s="15">
        <v>1.2094191985512579E-3</v>
      </c>
      <c r="BY130" s="15">
        <v>1.3103854220059428E-3</v>
      </c>
      <c r="BZ130" s="15">
        <v>1.395E-3</v>
      </c>
      <c r="CA130" s="208"/>
      <c r="CB130" s="15">
        <v>1.7086336471336703E-4</v>
      </c>
      <c r="CC130" s="15">
        <v>1.2825504945139475E-4</v>
      </c>
      <c r="CD130" s="15">
        <v>9.5922643150175323E-5</v>
      </c>
      <c r="CE130" s="15">
        <v>7.1562980637401283E-5</v>
      </c>
      <c r="CF130" s="15">
        <v>5.3297638712956312E-5</v>
      </c>
      <c r="CG130" s="208"/>
      <c r="CH130" s="15">
        <v>7.4400000000000004E-3</v>
      </c>
      <c r="CI130" s="15">
        <v>6.7298847802774982E-3</v>
      </c>
      <c r="CJ130" s="15">
        <v>6.0264895638204212E-3</v>
      </c>
      <c r="CK130" s="15">
        <v>5.3300463597037023E-3</v>
      </c>
      <c r="CL130" s="15">
        <v>4.6389999999999999E-3</v>
      </c>
      <c r="CM130" s="208"/>
      <c r="CN130" s="15">
        <v>2.9529999999999999E-3</v>
      </c>
      <c r="CO130" s="15">
        <v>2.6176522993371352E-3</v>
      </c>
      <c r="CP130" s="15">
        <v>2.307272712651456E-3</v>
      </c>
      <c r="CQ130" s="15">
        <v>2.0202429584217094E-3</v>
      </c>
      <c r="CR130" s="15">
        <v>1.7539999999999999E-3</v>
      </c>
      <c r="CS130" s="208"/>
      <c r="CT130" s="15">
        <v>7.8572148162456984E-4</v>
      </c>
      <c r="CU130" s="15">
        <v>4.2475920359403061E-4</v>
      </c>
      <c r="CV130" s="15">
        <v>2.1728879802882818E-4</v>
      </c>
      <c r="CW130" s="15">
        <v>1.0830200162419415E-4</v>
      </c>
      <c r="CX130" s="15">
        <v>5.3297638712956312E-5</v>
      </c>
      <c r="CY130" s="208"/>
      <c r="CZ130" s="15"/>
      <c r="DA130" s="15"/>
      <c r="DB130" s="15"/>
      <c r="DC130" s="15"/>
      <c r="DD130" s="15"/>
      <c r="DE130" s="208"/>
      <c r="DF130" s="15">
        <v>1.5078318133892015E-4</v>
      </c>
      <c r="DG130" s="15">
        <v>1.1237476882815712E-4</v>
      </c>
      <c r="DH130" s="15">
        <v>8.350776712418389E-5</v>
      </c>
      <c r="DI130" s="15">
        <v>6.1930824886117093E-5</v>
      </c>
      <c r="DJ130" s="15">
        <v>4.5863846803881632E-5</v>
      </c>
      <c r="DK130" s="208"/>
      <c r="DL130" s="15">
        <v>9.8275424915608562E-5</v>
      </c>
      <c r="DM130" s="15">
        <v>6.361711947034533E-5</v>
      </c>
      <c r="DN130" s="15">
        <v>4.1055571658505512E-5</v>
      </c>
      <c r="DO130" s="15">
        <v>2.6446541078239621E-5</v>
      </c>
      <c r="DP130" s="15">
        <v>1.7016441859138824E-5</v>
      </c>
      <c r="DQ130" s="208"/>
      <c r="DR130" s="15">
        <v>7.0934288223531409E-5</v>
      </c>
      <c r="DS130" s="15">
        <v>4.4357183594853712E-5</v>
      </c>
      <c r="DT130" s="15">
        <v>2.7669774847301307E-5</v>
      </c>
      <c r="DU130" s="15">
        <v>1.7235526205469352E-5</v>
      </c>
      <c r="DV130" s="15">
        <v>1.0726682522527187E-5</v>
      </c>
      <c r="DW130" s="208"/>
      <c r="DX130" s="15">
        <v>6.0579854784460326E-5</v>
      </c>
      <c r="DY130" s="15">
        <v>3.6064921852263218E-5</v>
      </c>
      <c r="DZ130" s="15">
        <v>2.1417913725321627E-5</v>
      </c>
      <c r="EA130" s="15">
        <v>1.2702077659204882E-5</v>
      </c>
      <c r="EB130" s="15">
        <v>7.5270112518813754E-6</v>
      </c>
      <c r="EC130" s="208"/>
      <c r="ED130" s="15">
        <v>5.6674545940680907E-5</v>
      </c>
      <c r="EE130" s="15">
        <v>3.2986651414920742E-5</v>
      </c>
      <c r="EF130" s="15">
        <v>1.9152716633378337E-5</v>
      </c>
      <c r="EG130" s="15">
        <v>1.1105667062799984E-5</v>
      </c>
      <c r="EH130" s="15">
        <v>6.4346386731432157E-6</v>
      </c>
      <c r="EI130" s="208"/>
      <c r="EJ130" s="15"/>
      <c r="EK130" s="15"/>
      <c r="EL130" s="15"/>
      <c r="EM130" s="15"/>
      <c r="EN130" s="15"/>
      <c r="EO130" s="208"/>
      <c r="EP130" s="15"/>
      <c r="EQ130" s="15"/>
      <c r="ER130" s="15"/>
      <c r="ES130" s="15"/>
      <c r="ET130" s="15"/>
      <c r="EU130" s="208"/>
      <c r="EV130" s="15"/>
      <c r="EW130" s="15"/>
      <c r="EX130" s="15"/>
      <c r="EY130" s="15"/>
      <c r="EZ130" s="15"/>
      <c r="FA130" s="208"/>
      <c r="FB130" s="15"/>
      <c r="FC130" s="15"/>
      <c r="FD130" s="15"/>
      <c r="FE130" s="15"/>
      <c r="FF130" s="15"/>
      <c r="FG130" s="208"/>
      <c r="FH130" s="15"/>
      <c r="FI130" s="15"/>
      <c r="FJ130" s="15"/>
      <c r="FK130" s="15"/>
      <c r="FL130" s="15"/>
      <c r="FM130" s="208"/>
      <c r="FN130" s="15"/>
      <c r="FO130" s="15"/>
      <c r="FP130" s="15"/>
      <c r="FQ130" s="15"/>
      <c r="FR130" s="15"/>
      <c r="FS130" s="208"/>
      <c r="FT130" s="15"/>
      <c r="FU130" s="15"/>
      <c r="FV130" s="15"/>
      <c r="FW130" s="15"/>
      <c r="FX130" s="15"/>
      <c r="FY130" s="208"/>
    </row>
    <row r="131" spans="1:181" ht="12.75" customHeight="1" x14ac:dyDescent="0.2">
      <c r="A131" s="95" t="s">
        <v>16</v>
      </c>
      <c r="B131" s="46">
        <f>'Interpolation FR-metal CR'!G49+'Interpolation FR-metal CR'!H49*($E$2^1)+'Interpolation FR-metal CR'!I49*($E$2^2)+'Interpolation FR-metal CR'!J49*($E$2^3)+'Interpolation FR-metal CR'!K49*($E$2^4)</f>
        <v>3.5994679748692895E-5</v>
      </c>
      <c r="C131" s="424">
        <f t="shared" si="15"/>
        <v>3.8133930114669633E-5</v>
      </c>
      <c r="D131" s="424">
        <f t="shared" si="16"/>
        <v>4.040032127368257E-5</v>
      </c>
      <c r="E131" s="424">
        <f t="shared" si="17"/>
        <v>4.2801409508769402E-5</v>
      </c>
      <c r="F131" s="46">
        <f>'Interpolation FR-metal CR'!Q49+'Interpolation FR-metal CR'!R49*($E$2^1)+'Interpolation FR-metal CR'!S49*($E$2^2)+'Interpolation FR-metal CR'!T49*($E$2^3)+'Interpolation FR-metal CR'!U49*($E$2^4)</f>
        <v>4.5345200191037691E-5</v>
      </c>
      <c r="G131" s="208"/>
      <c r="H131" s="94">
        <f>'Interpolation FR-oxide CR'!G49+'Interpolation FR-oxide CR'!H49*$K$2+'Interpolation FR-oxide CR'!I49*$K$2^2+'Interpolation FR-oxide CR'!J49*$K$2^3+'Interpolation FR-oxide CR'!K49*$K$2^4</f>
        <v>7.0943271717131815E-5</v>
      </c>
      <c r="I131" s="424">
        <f t="shared" si="18"/>
        <v>7.6535149971743532E-5</v>
      </c>
      <c r="J131" s="424">
        <f t="shared" si="19"/>
        <v>8.2567790283948251E-5</v>
      </c>
      <c r="K131" s="424">
        <f t="shared" si="20"/>
        <v>8.9075934324176794E-5</v>
      </c>
      <c r="L131" s="46">
        <f>'Interpolation FR-oxide CR'!Q49+'Interpolation FR-oxide CR'!R49*$K$2+'Interpolation FR-oxide CR'!S49*$K$2^2+'Interpolation FR-oxide CR'!T49*$K$2^3+'Interpolation FR-oxide CR'!U49*$K$2^4</f>
        <v>9.6097062164779561E-5</v>
      </c>
      <c r="M131" s="208"/>
      <c r="N131" s="46">
        <v>1.1952955763423112E-4</v>
      </c>
      <c r="O131" s="46">
        <v>1.5313787668195923E-4</v>
      </c>
      <c r="P131" s="46">
        <v>1.8032019326111122E-4</v>
      </c>
      <c r="Q131" s="46">
        <v>2.0018432717722534E-4</v>
      </c>
      <c r="R131" s="46">
        <v>2.1309532927575529E-4</v>
      </c>
      <c r="S131" s="208"/>
      <c r="T131" s="46">
        <v>5.9216824458649717E-5</v>
      </c>
      <c r="U131" s="46">
        <v>6.7570713477134773E-5</v>
      </c>
      <c r="V131" s="46">
        <v>7.6592202828577746E-5</v>
      </c>
      <c r="W131" s="46">
        <v>8.612785178834126E-5</v>
      </c>
      <c r="X131" s="46">
        <v>9.5895555074903199E-5</v>
      </c>
      <c r="Y131" s="208"/>
      <c r="Z131" s="46">
        <v>3.3572275458058832E-5</v>
      </c>
      <c r="AA131" s="46">
        <v>3.6250414782651361E-5</v>
      </c>
      <c r="AB131" s="46">
        <v>3.9070934745240782E-5</v>
      </c>
      <c r="AC131" s="46">
        <v>4.2020637513500148E-5</v>
      </c>
      <c r="AD131" s="46">
        <v>4.5073061196875347E-5</v>
      </c>
      <c r="AE131" s="208"/>
      <c r="AF131" s="46">
        <v>2.1332732131552783E-5</v>
      </c>
      <c r="AG131" s="46">
        <v>2.1062768174440777E-5</v>
      </c>
      <c r="AH131" s="46">
        <v>2.0781197843920374E-5</v>
      </c>
      <c r="AI131" s="46">
        <v>2.0488756489665379E-5</v>
      </c>
      <c r="AJ131" s="46">
        <v>2.0185185135963686E-5</v>
      </c>
      <c r="AK131" s="208"/>
      <c r="AL131" s="46">
        <v>1.2801608168304491E-5</v>
      </c>
      <c r="AM131" s="46">
        <v>1.0743403110393734E-5</v>
      </c>
      <c r="AN131" s="46">
        <v>8.9956389073973818E-6</v>
      </c>
      <c r="AO131" s="46">
        <v>7.5192878756030785E-6</v>
      </c>
      <c r="AP131" s="46">
        <v>6.2770326863500469E-6</v>
      </c>
      <c r="AQ131" s="208"/>
      <c r="AR131" s="46">
        <v>1.5296443365660879E-4</v>
      </c>
      <c r="AS131" s="46">
        <v>1.9893300105021589E-4</v>
      </c>
      <c r="AT131" s="46">
        <v>2.2588149678327547E-4</v>
      </c>
      <c r="AU131" s="46">
        <v>2.4024048998089019E-4</v>
      </c>
      <c r="AV131" s="46">
        <v>2.4643357448658987E-4</v>
      </c>
      <c r="AW131" s="208"/>
      <c r="AX131" s="46">
        <v>8.4063050387023206E-5</v>
      </c>
      <c r="AY131" s="46">
        <v>9.3290679383277252E-5</v>
      </c>
      <c r="AZ131" s="46">
        <v>1.0280137751189645E-4</v>
      </c>
      <c r="BA131" s="46">
        <v>1.1233294753394427E-4</v>
      </c>
      <c r="BB131" s="46">
        <v>1.2147807898968302E-4</v>
      </c>
      <c r="BC131" s="208"/>
      <c r="BD131" s="46">
        <v>4.8146554279887988E-5</v>
      </c>
      <c r="BE131" s="46">
        <v>5.1463741423644916E-5</v>
      </c>
      <c r="BF131" s="46">
        <v>5.4883324292708162E-5</v>
      </c>
      <c r="BG131" s="46">
        <v>5.8370557845987365E-5</v>
      </c>
      <c r="BH131" s="46">
        <v>6.186527027991804E-5</v>
      </c>
      <c r="BI131" s="208"/>
      <c r="BJ131" s="46">
        <v>3.0762983794224892E-5</v>
      </c>
      <c r="BK131" s="46">
        <v>3.1009759932768162E-5</v>
      </c>
      <c r="BL131" s="46">
        <v>3.1230040018738395E-5</v>
      </c>
      <c r="BM131" s="46">
        <v>3.1421804484596218E-5</v>
      </c>
      <c r="BN131" s="46">
        <v>3.1580015174081846E-5</v>
      </c>
      <c r="BO131" s="208"/>
      <c r="BP131" s="46">
        <v>2.2253622092259218E-5</v>
      </c>
      <c r="BQ131" s="46">
        <v>2.0235334629583556E-5</v>
      </c>
      <c r="BR131" s="46">
        <v>1.8400095307844082E-5</v>
      </c>
      <c r="BS131" s="46">
        <v>1.6731302617467116E-5</v>
      </c>
      <c r="BT131" s="46">
        <v>1.5213860718446106E-5</v>
      </c>
      <c r="BU131" s="208"/>
      <c r="BV131" s="46">
        <v>6.1700000000000009E-5</v>
      </c>
      <c r="BW131" s="46">
        <v>7.4583955145503123E-5</v>
      </c>
      <c r="BX131" s="46">
        <v>8.9050500381889254E-5</v>
      </c>
      <c r="BY131" s="46">
        <v>1.0489409621733351E-4</v>
      </c>
      <c r="BZ131" s="46">
        <v>1.2140000000000001E-4</v>
      </c>
      <c r="CA131" s="208"/>
      <c r="CB131" s="46">
        <v>9.232120924540037E-6</v>
      </c>
      <c r="CC131" s="46">
        <v>7.1376468408770896E-6</v>
      </c>
      <c r="CD131" s="46">
        <v>5.4983169910166754E-6</v>
      </c>
      <c r="CE131" s="46">
        <v>4.2249844176399672E-6</v>
      </c>
      <c r="CF131" s="46">
        <v>3.2409528495520164E-6</v>
      </c>
      <c r="CG131" s="208"/>
      <c r="CH131" s="46">
        <v>4.3789999999999996E-4</v>
      </c>
      <c r="CI131" s="46">
        <v>4.3775553449584641E-4</v>
      </c>
      <c r="CJ131" s="46">
        <v>4.332219296271015E-4</v>
      </c>
      <c r="CK131" s="46">
        <v>4.2344695775858111E-4</v>
      </c>
      <c r="CL131" s="46">
        <v>4.0730000000000003E-4</v>
      </c>
      <c r="CM131" s="208"/>
      <c r="CN131" s="46">
        <v>2.4030000000000001E-4</v>
      </c>
      <c r="CO131" s="46">
        <v>2.2160592763450772E-4</v>
      </c>
      <c r="CP131" s="46">
        <v>2.0321110331128923E-4</v>
      </c>
      <c r="CQ131" s="46">
        <v>1.851105604539335E-4</v>
      </c>
      <c r="CR131" s="46">
        <v>1.672E-4</v>
      </c>
      <c r="CS131" s="208"/>
      <c r="CT131" s="46">
        <v>7.8175071268912527E-5</v>
      </c>
      <c r="CU131" s="46">
        <v>3.7366612481152426E-5</v>
      </c>
      <c r="CV131" s="46">
        <v>1.6901277760852275E-5</v>
      </c>
      <c r="CW131" s="46">
        <v>7.4483479441736856E-6</v>
      </c>
      <c r="CX131" s="46">
        <v>3.2409528495520164E-6</v>
      </c>
      <c r="CY131" s="208"/>
      <c r="CZ131" s="46"/>
      <c r="DA131" s="46"/>
      <c r="DB131" s="46"/>
      <c r="DC131" s="46"/>
      <c r="DD131" s="46"/>
      <c r="DE131" s="208"/>
      <c r="DF131" s="46">
        <v>8.4355658135981803E-6</v>
      </c>
      <c r="DG131" s="46">
        <v>6.4324764156231176E-6</v>
      </c>
      <c r="DH131" s="46">
        <v>4.8908499383540644E-6</v>
      </c>
      <c r="DI131" s="46">
        <v>3.7111833101271358E-6</v>
      </c>
      <c r="DJ131" s="46">
        <v>2.8120568424427438E-6</v>
      </c>
      <c r="DK131" s="208"/>
      <c r="DL131" s="46">
        <v>5.4883800561968423E-6</v>
      </c>
      <c r="DM131" s="46">
        <v>3.4821769836912775E-6</v>
      </c>
      <c r="DN131" s="46">
        <v>2.2025538546777127E-6</v>
      </c>
      <c r="DO131" s="46">
        <v>1.3905957707423187E-6</v>
      </c>
      <c r="DP131" s="46">
        <v>8.769571472925293E-7</v>
      </c>
      <c r="DQ131" s="208"/>
      <c r="DR131" s="46">
        <v>3.9373673232896217E-6</v>
      </c>
      <c r="DS131" s="46">
        <v>2.3969535065784559E-6</v>
      </c>
      <c r="DT131" s="46">
        <v>1.4556172760577063E-6</v>
      </c>
      <c r="DU131" s="46">
        <v>8.8269781706828436E-7</v>
      </c>
      <c r="DV131" s="46">
        <v>5.3480919049066547E-7</v>
      </c>
      <c r="DW131" s="208"/>
      <c r="DX131" s="46">
        <v>3.3221106848303957E-6</v>
      </c>
      <c r="DY131" s="46">
        <v>1.9018860380317448E-6</v>
      </c>
      <c r="DZ131" s="46">
        <v>1.0861511948647125E-6</v>
      </c>
      <c r="EA131" s="46">
        <v>6.1944322570597289E-7</v>
      </c>
      <c r="EB131" s="46">
        <v>3.5299043230126264E-7</v>
      </c>
      <c r="EC131" s="208"/>
      <c r="ED131" s="46">
        <v>3.1071364426700375E-6</v>
      </c>
      <c r="EE131" s="46">
        <v>1.7270585733447235E-6</v>
      </c>
      <c r="EF131" s="46">
        <v>9.5762567099552788E-7</v>
      </c>
      <c r="EG131" s="46">
        <v>5.3028165922824954E-7</v>
      </c>
      <c r="EH131" s="46">
        <v>2.9341525004475115E-7</v>
      </c>
      <c r="EI131" s="208"/>
      <c r="EJ131" s="46"/>
      <c r="EK131" s="46"/>
      <c r="EL131" s="46"/>
      <c r="EM131" s="46"/>
      <c r="EN131" s="46"/>
      <c r="EO131" s="208"/>
      <c r="EP131" s="46"/>
      <c r="EQ131" s="46"/>
      <c r="ER131" s="46"/>
      <c r="ES131" s="46"/>
      <c r="ET131" s="46"/>
      <c r="EU131" s="208"/>
      <c r="EV131" s="46"/>
      <c r="EW131" s="46"/>
      <c r="EX131" s="46"/>
      <c r="EY131" s="46"/>
      <c r="EZ131" s="46"/>
      <c r="FA131" s="208"/>
      <c r="FB131" s="46"/>
      <c r="FC131" s="46"/>
      <c r="FD131" s="46"/>
      <c r="FE131" s="46"/>
      <c r="FF131" s="46"/>
      <c r="FG131" s="208"/>
      <c r="FH131" s="46"/>
      <c r="FI131" s="46"/>
      <c r="FJ131" s="46"/>
      <c r="FK131" s="46"/>
      <c r="FL131" s="46"/>
      <c r="FM131" s="208"/>
      <c r="FN131" s="46"/>
      <c r="FO131" s="46"/>
      <c r="FP131" s="46"/>
      <c r="FQ131" s="46"/>
      <c r="FR131" s="46"/>
      <c r="FS131" s="208"/>
      <c r="FT131" s="46"/>
      <c r="FU131" s="46"/>
      <c r="FV131" s="46"/>
      <c r="FW131" s="46"/>
      <c r="FX131" s="46"/>
      <c r="FY131" s="208"/>
    </row>
    <row r="132" spans="1:181" ht="12.75" customHeight="1" x14ac:dyDescent="0.2">
      <c r="A132" s="94" t="s">
        <v>17</v>
      </c>
      <c r="B132" s="15">
        <f>'Interpolation FR-metal CR'!G50+'Interpolation FR-metal CR'!H50*($E$2^1)+'Interpolation FR-metal CR'!I50*($E$2^2)+'Interpolation FR-metal CR'!J50*($E$2^3)+'Interpolation FR-metal CR'!K50*($E$2^4)</f>
        <v>2.5108364641089446E-3</v>
      </c>
      <c r="C132" s="243">
        <f t="shared" si="15"/>
        <v>3.2239811930623546E-3</v>
      </c>
      <c r="D132" s="243">
        <f t="shared" si="16"/>
        <v>4.1396781040092421E-3</v>
      </c>
      <c r="E132" s="243">
        <f t="shared" si="17"/>
        <v>5.3154574355738443E-3</v>
      </c>
      <c r="F132" s="15">
        <f>'Interpolation FR-metal CR'!Q50+'Interpolation FR-metal CR'!R50*($E$2^1)+'Interpolation FR-metal CR'!S50*($E$2^2)+'Interpolation FR-metal CR'!T50*($E$2^3)+'Interpolation FR-metal CR'!U50*($E$2^4)</f>
        <v>6.825189553273105E-3</v>
      </c>
      <c r="G132" s="208"/>
      <c r="H132" s="309">
        <f>'Interpolation FR-oxide CR'!G50+'Interpolation FR-oxide CR'!H50*$K$2+'Interpolation FR-oxide CR'!I50*$K$2^2+'Interpolation FR-oxide CR'!J50*$K$2^3+'Interpolation FR-oxide CR'!K50*$K$2^4</f>
        <v>4.3753664627666092E-3</v>
      </c>
      <c r="I132" s="243">
        <f t="shared" si="18"/>
        <v>5.9151165280891356E-3</v>
      </c>
      <c r="J132" s="243">
        <f t="shared" si="19"/>
        <v>7.9967252660133846E-3</v>
      </c>
      <c r="K132" s="243">
        <f t="shared" si="20"/>
        <v>1.0810880001506054E-2</v>
      </c>
      <c r="L132" s="15">
        <f>'Interpolation FR-oxide CR'!Q50+'Interpolation FR-oxide CR'!R50*$K$2+'Interpolation FR-oxide CR'!S50*$K$2^2+'Interpolation FR-oxide CR'!T50*$K$2^3+'Interpolation FR-oxide CR'!U50*$K$2^4</f>
        <v>1.4615373483404595E-2</v>
      </c>
      <c r="M132" s="208"/>
      <c r="N132" s="15">
        <v>6.8498146630993151E-3</v>
      </c>
      <c r="O132" s="15">
        <v>1.1028230377633296E-2</v>
      </c>
      <c r="P132" s="15">
        <v>1.631876442237996E-2</v>
      </c>
      <c r="Q132" s="15">
        <v>2.2766311911668363E-2</v>
      </c>
      <c r="R132" s="15">
        <v>3.0454834220501256E-2</v>
      </c>
      <c r="S132" s="208"/>
      <c r="T132" s="15">
        <v>3.7668345226793448E-3</v>
      </c>
      <c r="U132" s="15">
        <v>5.3449281859907181E-3</v>
      </c>
      <c r="V132" s="15">
        <v>7.5339003598748396E-3</v>
      </c>
      <c r="W132" s="15">
        <v>1.0534910954481155E-2</v>
      </c>
      <c r="X132" s="15">
        <v>1.4586049176232912E-2</v>
      </c>
      <c r="Y132" s="208"/>
      <c r="Z132" s="15">
        <v>2.3711907113245028E-3</v>
      </c>
      <c r="AA132" s="15">
        <v>3.0931498807636316E-3</v>
      </c>
      <c r="AB132" s="15">
        <v>4.0275789562512331E-3</v>
      </c>
      <c r="AC132" s="15">
        <v>5.2330535103210212E-3</v>
      </c>
      <c r="AD132" s="15">
        <v>6.7812830243967935E-3</v>
      </c>
      <c r="AE132" s="208"/>
      <c r="AF132" s="15">
        <v>1.623758966045845E-3</v>
      </c>
      <c r="AG132" s="15">
        <v>1.8657287056845935E-3</v>
      </c>
      <c r="AH132" s="15">
        <v>2.1422077517368942E-3</v>
      </c>
      <c r="AI132" s="15">
        <v>2.4579020628504996E-3</v>
      </c>
      <c r="AJ132" s="15">
        <v>2.8179914687639922E-3</v>
      </c>
      <c r="AK132" s="208"/>
      <c r="AL132" s="15">
        <v>1.0980245372214739E-3</v>
      </c>
      <c r="AM132" s="15">
        <v>9.0959120183972306E-4</v>
      </c>
      <c r="AN132" s="15">
        <v>7.5178431057663648E-4</v>
      </c>
      <c r="AO132" s="15">
        <v>6.2029005776367363E-4</v>
      </c>
      <c r="AP132" s="15">
        <v>5.1112763513990855E-4</v>
      </c>
      <c r="AQ132" s="208"/>
      <c r="AR132" s="15">
        <v>7.9294025870467327E-3</v>
      </c>
      <c r="AS132" s="15">
        <v>1.3095178108379095E-2</v>
      </c>
      <c r="AT132" s="15">
        <v>1.8881643888400725E-2</v>
      </c>
      <c r="AU132" s="15">
        <v>2.5501159101724034E-2</v>
      </c>
      <c r="AV132" s="15">
        <v>3.3217593231516213E-2</v>
      </c>
      <c r="AW132" s="208"/>
      <c r="AX132" s="15">
        <v>4.9490190056219697E-3</v>
      </c>
      <c r="AY132" s="15">
        <v>6.8063314245895463E-3</v>
      </c>
      <c r="AZ132" s="15">
        <v>9.2946840437391886E-3</v>
      </c>
      <c r="BA132" s="15">
        <v>1.2586463250203518E-2</v>
      </c>
      <c r="BB132" s="15">
        <v>1.6867679224384695E-2</v>
      </c>
      <c r="BC132" s="208"/>
      <c r="BD132" s="15">
        <v>3.1334678768038943E-3</v>
      </c>
      <c r="BE132" s="15">
        <v>4.0454306528122427E-3</v>
      </c>
      <c r="BF132" s="15">
        <v>5.2108333295774181E-3</v>
      </c>
      <c r="BG132" s="15">
        <v>6.6936652019557114E-3</v>
      </c>
      <c r="BH132" s="15">
        <v>8.5688082836672085E-3</v>
      </c>
      <c r="BI132" s="208"/>
      <c r="BJ132" s="15">
        <v>2.1499345216086808E-3</v>
      </c>
      <c r="BK132" s="15">
        <v>2.503726280054879E-3</v>
      </c>
      <c r="BL132" s="15">
        <v>2.9130816114393615E-3</v>
      </c>
      <c r="BM132" s="15">
        <v>3.3861243299449732E-3</v>
      </c>
      <c r="BN132" s="15">
        <v>3.9316584226822583E-3</v>
      </c>
      <c r="BO132" s="208"/>
      <c r="BP132" s="15">
        <v>1.5704042230577904E-3</v>
      </c>
      <c r="BQ132" s="15">
        <v>1.4696797732756724E-3</v>
      </c>
      <c r="BR132" s="15">
        <v>1.3754157073583896E-3</v>
      </c>
      <c r="BS132" s="15">
        <v>1.2871976616781926E-3</v>
      </c>
      <c r="BT132" s="15">
        <v>1.2046378495059798E-3</v>
      </c>
      <c r="BU132" s="208"/>
      <c r="BV132" s="15">
        <v>3.8549999999999999E-3</v>
      </c>
      <c r="BW132" s="15">
        <v>5.6054150681442575E-3</v>
      </c>
      <c r="BX132" s="15">
        <v>8.0504819200255696E-3</v>
      </c>
      <c r="BY132" s="15">
        <v>1.1406691827999162E-2</v>
      </c>
      <c r="BZ132" s="15">
        <v>1.5879999999999998E-2</v>
      </c>
      <c r="CA132" s="208"/>
      <c r="CB132" s="15">
        <v>8.758130607242E-4</v>
      </c>
      <c r="CC132" s="15">
        <v>5.9049861451674192E-4</v>
      </c>
      <c r="CD132" s="15">
        <v>3.9668656797799248E-4</v>
      </c>
      <c r="CE132" s="15">
        <v>2.65825553251358E-4</v>
      </c>
      <c r="CF132" s="15">
        <v>1.7782721283167332E-4</v>
      </c>
      <c r="CG132" s="208"/>
      <c r="CH132" s="15">
        <v>2.8799999999999999E-2</v>
      </c>
      <c r="CI132" s="15">
        <v>3.2457339912925952E-2</v>
      </c>
      <c r="CJ132" s="15">
        <v>3.6212244688886862E-2</v>
      </c>
      <c r="CK132" s="15">
        <v>3.9903203821289396E-2</v>
      </c>
      <c r="CL132" s="15">
        <v>4.3270000000000003E-2</v>
      </c>
      <c r="CM132" s="208"/>
      <c r="CN132" s="15">
        <v>3.3579999999999999E-2</v>
      </c>
      <c r="CO132" s="15">
        <v>3.6058552386602293E-2</v>
      </c>
      <c r="CP132" s="15">
        <v>3.8501206745241677E-2</v>
      </c>
      <c r="CQ132" s="15">
        <v>4.0837401246133311E-2</v>
      </c>
      <c r="CR132" s="15">
        <v>4.2950000000000002E-2</v>
      </c>
      <c r="CS132" s="208"/>
      <c r="CT132" s="15">
        <v>1.3156480110426699E-2</v>
      </c>
      <c r="CU132" s="15">
        <v>4.7519151364506249E-3</v>
      </c>
      <c r="CV132" s="15">
        <v>1.6241195996351614E-3</v>
      </c>
      <c r="CW132" s="15">
        <v>5.4084391111554992E-4</v>
      </c>
      <c r="CX132" s="15">
        <v>1.7782721283167332E-4</v>
      </c>
      <c r="CY132" s="208"/>
      <c r="CZ132" s="15"/>
      <c r="DA132" s="15"/>
      <c r="DB132" s="15"/>
      <c r="DC132" s="15"/>
      <c r="DD132" s="15"/>
      <c r="DE132" s="208"/>
      <c r="DF132" s="15">
        <v>8.5280061183646172E-4</v>
      </c>
      <c r="DG132" s="15">
        <v>5.6913624220097079E-4</v>
      </c>
      <c r="DH132" s="15">
        <v>3.7872775351217879E-4</v>
      </c>
      <c r="DI132" s="15">
        <v>2.515127203629311E-4</v>
      </c>
      <c r="DJ132" s="15">
        <v>1.6679245370427963E-4</v>
      </c>
      <c r="DK132" s="208"/>
      <c r="DL132" s="15">
        <v>5.475415137984772E-4</v>
      </c>
      <c r="DM132" s="15">
        <v>2.6124952678419777E-4</v>
      </c>
      <c r="DN132" s="15">
        <v>1.2426905764758187E-4</v>
      </c>
      <c r="DO132" s="15">
        <v>5.9002331067513494E-5</v>
      </c>
      <c r="DP132" s="15">
        <v>2.7981979552881847E-5</v>
      </c>
      <c r="DQ132" s="208"/>
      <c r="DR132" s="15">
        <v>3.9622530215798043E-4</v>
      </c>
      <c r="DS132" s="15">
        <v>1.7657987190161458E-4</v>
      </c>
      <c r="DT132" s="15">
        <v>7.850080374430528E-5</v>
      </c>
      <c r="DU132" s="15">
        <v>3.4848514440235937E-5</v>
      </c>
      <c r="DV132" s="15">
        <v>1.5456686314712566E-5</v>
      </c>
      <c r="DW132" s="208"/>
      <c r="DX132" s="15">
        <v>3.3988374246553168E-4</v>
      </c>
      <c r="DY132" s="15">
        <v>1.3565565215278603E-4</v>
      </c>
      <c r="DZ132" s="15">
        <v>5.4010823289567711E-5</v>
      </c>
      <c r="EA132" s="15">
        <v>2.1474800132697455E-5</v>
      </c>
      <c r="EB132" s="15">
        <v>8.531544620768685E-6</v>
      </c>
      <c r="EC132" s="208"/>
      <c r="ED132" s="15">
        <v>3.1877516643716921E-4</v>
      </c>
      <c r="EE132" s="15">
        <v>1.2032549460530616E-4</v>
      </c>
      <c r="EF132" s="15">
        <v>4.5307781807571588E-5</v>
      </c>
      <c r="EG132" s="15">
        <v>1.7037664395770994E-5</v>
      </c>
      <c r="EH132" s="15">
        <v>6.4019542644069019E-6</v>
      </c>
      <c r="EI132" s="208"/>
      <c r="EJ132" s="15"/>
      <c r="EK132" s="15"/>
      <c r="EL132" s="15"/>
      <c r="EM132" s="15"/>
      <c r="EN132" s="15"/>
      <c r="EO132" s="208"/>
      <c r="EP132" s="15"/>
      <c r="EQ132" s="15"/>
      <c r="ER132" s="15"/>
      <c r="ES132" s="15"/>
      <c r="ET132" s="15"/>
      <c r="EU132" s="208"/>
      <c r="EV132" s="15"/>
      <c r="EW132" s="15"/>
      <c r="EX132" s="15"/>
      <c r="EY132" s="15"/>
      <c r="EZ132" s="15"/>
      <c r="FA132" s="208"/>
      <c r="FB132" s="15"/>
      <c r="FC132" s="15"/>
      <c r="FD132" s="15"/>
      <c r="FE132" s="15"/>
      <c r="FF132" s="15"/>
      <c r="FG132" s="208"/>
      <c r="FH132" s="15"/>
      <c r="FI132" s="15"/>
      <c r="FJ132" s="15"/>
      <c r="FK132" s="15"/>
      <c r="FL132" s="15"/>
      <c r="FM132" s="208"/>
      <c r="FN132" s="15"/>
      <c r="FO132" s="15"/>
      <c r="FP132" s="15"/>
      <c r="FQ132" s="15"/>
      <c r="FR132" s="15"/>
      <c r="FS132" s="208"/>
      <c r="FT132" s="15"/>
      <c r="FU132" s="15"/>
      <c r="FV132" s="15"/>
      <c r="FW132" s="15"/>
      <c r="FX132" s="15"/>
      <c r="FY132" s="208"/>
    </row>
    <row r="133" spans="1:181" ht="12.75" customHeight="1" x14ac:dyDescent="0.2">
      <c r="A133" s="95" t="s">
        <v>18</v>
      </c>
      <c r="B133" s="46">
        <f>'Interpolation FR-metal CR'!G51+'Interpolation FR-metal CR'!H51*($E$2^1)+'Interpolation FR-metal CR'!I51*($E$2^2)+'Interpolation FR-metal CR'!J51*($E$2^3)+'Interpolation FR-metal CR'!K51*($E$2^4)</f>
        <v>4.3082825012230521E-4</v>
      </c>
      <c r="C133" s="424">
        <f t="shared" si="15"/>
        <v>6.147822206541368E-4</v>
      </c>
      <c r="D133" s="424">
        <f t="shared" si="16"/>
        <v>8.7728039822164818E-4</v>
      </c>
      <c r="E133" s="424">
        <f t="shared" si="17"/>
        <v>1.2518593922333148E-3</v>
      </c>
      <c r="F133" s="46">
        <f>'Interpolation FR-metal CR'!Q51+'Interpolation FR-metal CR'!R51*($E$2^1)+'Interpolation FR-metal CR'!S51*($E$2^2)+'Interpolation FR-metal CR'!T51*($E$2^3)+'Interpolation FR-metal CR'!U51*($E$2^4)</f>
        <v>1.7863751898475858E-3</v>
      </c>
      <c r="G133" s="208"/>
      <c r="H133" s="94">
        <f>'Interpolation FR-oxide CR'!G51+'Interpolation FR-oxide CR'!H51*$K$2+'Interpolation FR-oxide CR'!I51*$K$2^2+'Interpolation FR-oxide CR'!J51*$K$2^3+'Interpolation FR-oxide CR'!K51*$K$2^4</f>
        <v>7.6904565060865483E-4</v>
      </c>
      <c r="I133" s="424">
        <f t="shared" si="18"/>
        <v>1.155997055888209E-3</v>
      </c>
      <c r="J133" s="424">
        <f t="shared" si="19"/>
        <v>1.7376461230416962E-3</v>
      </c>
      <c r="K133" s="424">
        <f t="shared" si="20"/>
        <v>2.6119565214652489E-3</v>
      </c>
      <c r="L133" s="46">
        <f>'Interpolation FR-oxide CR'!Q51+'Interpolation FR-oxide CR'!R51*$K$2+'Interpolation FR-oxide CR'!S51*$K$2^2+'Interpolation FR-oxide CR'!T51*$K$2^3+'Interpolation FR-oxide CR'!U51*$K$2^4</f>
        <v>3.9261831160895986E-3</v>
      </c>
      <c r="M133" s="208"/>
      <c r="N133" s="46">
        <v>1.237205975005749E-3</v>
      </c>
      <c r="O133" s="46">
        <v>2.2112349060000205E-3</v>
      </c>
      <c r="P133" s="46">
        <v>3.6323039937612867E-3</v>
      </c>
      <c r="Q133" s="46">
        <v>5.6254006696042358E-3</v>
      </c>
      <c r="R133" s="46">
        <v>8.3537770875929448E-3</v>
      </c>
      <c r="S133" s="208"/>
      <c r="T133" s="46">
        <v>6.5638650983475711E-4</v>
      </c>
      <c r="U133" s="46">
        <v>1.0377962955347166E-3</v>
      </c>
      <c r="V133" s="46">
        <v>1.6299611409481463E-3</v>
      </c>
      <c r="W133" s="46">
        <v>2.5396588647329651E-3</v>
      </c>
      <c r="X133" s="46">
        <v>3.9180441541513825E-3</v>
      </c>
      <c r="Y133" s="208"/>
      <c r="Z133" s="46">
        <v>4.0651232139531909E-4</v>
      </c>
      <c r="AA133" s="46">
        <v>5.8941811988818236E-4</v>
      </c>
      <c r="AB133" s="46">
        <v>8.5306450322780909E-4</v>
      </c>
      <c r="AC133" s="46">
        <v>1.2319930935188307E-3</v>
      </c>
      <c r="AD133" s="46">
        <v>1.7745173820598924E-3</v>
      </c>
      <c r="AE133" s="208"/>
      <c r="AF133" s="46">
        <v>2.7579411124337128E-4</v>
      </c>
      <c r="AG133" s="46">
        <v>3.5107355301105679E-4</v>
      </c>
      <c r="AH133" s="46">
        <v>4.4657807956129786E-4</v>
      </c>
      <c r="AI133" s="46">
        <v>5.6765776585241681E-4</v>
      </c>
      <c r="AJ133" s="46">
        <v>7.210209400704599E-4</v>
      </c>
      <c r="AK133" s="208"/>
      <c r="AL133" s="46">
        <v>1.738890144165053E-4</v>
      </c>
      <c r="AM133" s="46">
        <v>1.6066243516363752E-4</v>
      </c>
      <c r="AN133" s="46">
        <v>1.4810487228691152E-4</v>
      </c>
      <c r="AO133" s="46">
        <v>1.3629467924858459E-4</v>
      </c>
      <c r="AP133" s="46">
        <v>1.2526260466163305E-4</v>
      </c>
      <c r="AQ133" s="208"/>
      <c r="AR133" s="46">
        <v>1.585253253720962E-3</v>
      </c>
      <c r="AS133" s="46">
        <v>2.894877446815661E-3</v>
      </c>
      <c r="AT133" s="46">
        <v>4.6155043402201319E-3</v>
      </c>
      <c r="AU133" s="46">
        <v>6.8928665454267108E-3</v>
      </c>
      <c r="AV133" s="46">
        <v>9.9281584543312613E-3</v>
      </c>
      <c r="AW133" s="208"/>
      <c r="AX133" s="46">
        <v>1.0030943950997226E-3</v>
      </c>
      <c r="AY133" s="46">
        <v>1.5172891530498128E-3</v>
      </c>
      <c r="AZ133" s="46">
        <v>2.2788853165053137E-3</v>
      </c>
      <c r="BA133" s="46">
        <v>3.394096057675558E-3</v>
      </c>
      <c r="BB133" s="46">
        <v>5.0027445661823926E-3</v>
      </c>
      <c r="BC133" s="208"/>
      <c r="BD133" s="46">
        <v>6.2248474815141102E-4</v>
      </c>
      <c r="BE133" s="46">
        <v>8.8670529009663096E-4</v>
      </c>
      <c r="BF133" s="46">
        <v>1.2601806054109116E-3</v>
      </c>
      <c r="BG133" s="46">
        <v>1.7860790069022252E-3</v>
      </c>
      <c r="BH133" s="46">
        <v>2.522714922221878E-3</v>
      </c>
      <c r="BI133" s="208"/>
      <c r="BJ133" s="46">
        <v>4.2314104633660196E-4</v>
      </c>
      <c r="BK133" s="46">
        <v>5.4398270986506239E-4</v>
      </c>
      <c r="BL133" s="46">
        <v>6.9869755891213735E-4</v>
      </c>
      <c r="BM133" s="46">
        <v>8.9655678237807906E-4</v>
      </c>
      <c r="BN133" s="46">
        <v>1.1491825051552892E-3</v>
      </c>
      <c r="BO133" s="208"/>
      <c r="BP133" s="46">
        <v>3.0187557255568923E-4</v>
      </c>
      <c r="BQ133" s="46">
        <v>3.1200412453837967E-4</v>
      </c>
      <c r="BR133" s="46">
        <v>3.2247251035973052E-4</v>
      </c>
      <c r="BS133" s="46">
        <v>3.3329213216528995E-4</v>
      </c>
      <c r="BT133" s="46">
        <v>3.4447477466068385E-4</v>
      </c>
      <c r="BU133" s="208"/>
      <c r="BV133" s="46">
        <v>6.2359999999999998E-4</v>
      </c>
      <c r="BW133" s="46">
        <v>1.0183124083799756E-3</v>
      </c>
      <c r="BX133" s="46">
        <v>1.6424292590237104E-3</v>
      </c>
      <c r="BY133" s="46">
        <v>2.6134610844802436E-3</v>
      </c>
      <c r="BZ133" s="46">
        <v>4.0860000000000002E-3</v>
      </c>
      <c r="CA133" s="208"/>
      <c r="CB133" s="46">
        <v>1.3796632783949673E-4</v>
      </c>
      <c r="CC133" s="46">
        <v>1.0127079495037141E-4</v>
      </c>
      <c r="CD133" s="46">
        <v>7.4065588820327149E-5</v>
      </c>
      <c r="CE133" s="46">
        <v>5.403427881375256E-5</v>
      </c>
      <c r="CF133" s="46">
        <v>3.9352697121410184E-5</v>
      </c>
      <c r="CG133" s="208"/>
      <c r="CH133" s="46">
        <v>4.7559999999999998E-3</v>
      </c>
      <c r="CI133" s="46">
        <v>6.0159813634674368E-3</v>
      </c>
      <c r="CJ133" s="46">
        <v>7.5334377684805219E-3</v>
      </c>
      <c r="CK133" s="46">
        <v>9.3172924134686357E-3</v>
      </c>
      <c r="CL133" s="46">
        <v>1.1339999999999999E-2</v>
      </c>
      <c r="CM133" s="208"/>
      <c r="CN133" s="46">
        <v>5.8970000000000003E-3</v>
      </c>
      <c r="CO133" s="46">
        <v>6.9870004833208462E-3</v>
      </c>
      <c r="CP133" s="46">
        <v>8.2316875491401705E-3</v>
      </c>
      <c r="CQ133" s="46">
        <v>9.6339565393485822E-3</v>
      </c>
      <c r="CR133" s="46">
        <v>1.1180000000000001E-2</v>
      </c>
      <c r="CS133" s="208"/>
      <c r="CT133" s="46">
        <v>2.3529386261581346E-3</v>
      </c>
      <c r="CU133" s="46">
        <v>8.9632582740273433E-4</v>
      </c>
      <c r="CV133" s="46">
        <v>3.2310344674510661E-4</v>
      </c>
      <c r="CW133" s="46">
        <v>1.1348066632843511E-4</v>
      </c>
      <c r="CX133" s="46">
        <v>3.9352697121410184E-5</v>
      </c>
      <c r="CY133" s="208"/>
      <c r="CZ133" s="46"/>
      <c r="DA133" s="46"/>
      <c r="DB133" s="46"/>
      <c r="DC133" s="46"/>
      <c r="DD133" s="46"/>
      <c r="DE133" s="208"/>
      <c r="DF133" s="46">
        <v>1.3600821644917972E-4</v>
      </c>
      <c r="DG133" s="46">
        <v>9.8816777808496752E-5</v>
      </c>
      <c r="DH133" s="46">
        <v>7.1587695519535172E-5</v>
      </c>
      <c r="DI133" s="46">
        <v>5.1756870561515885E-5</v>
      </c>
      <c r="DJ133" s="46">
        <v>3.7366399818006171E-5</v>
      </c>
      <c r="DK133" s="208"/>
      <c r="DL133" s="46">
        <v>8.9365918498280616E-5</v>
      </c>
      <c r="DM133" s="46">
        <v>4.4235670832219952E-5</v>
      </c>
      <c r="DN133" s="46">
        <v>2.1829427423142124E-5</v>
      </c>
      <c r="DO133" s="46">
        <v>1.075253200219256E-5</v>
      </c>
      <c r="DP133" s="46">
        <v>5.2903236597626138E-6</v>
      </c>
      <c r="DQ133" s="208"/>
      <c r="DR133" s="46">
        <v>6.4324558675098333E-5</v>
      </c>
      <c r="DS133" s="46">
        <v>2.9549493395592237E-5</v>
      </c>
      <c r="DT133" s="46">
        <v>1.3541200786665588E-5</v>
      </c>
      <c r="DU133" s="46">
        <v>6.1964303992957021E-6</v>
      </c>
      <c r="DV133" s="46">
        <v>2.8330088557920565E-6</v>
      </c>
      <c r="DW133" s="208"/>
      <c r="DX133" s="46">
        <v>5.4629094953273151E-5</v>
      </c>
      <c r="DY133" s="46">
        <v>2.2200503348029717E-5</v>
      </c>
      <c r="DZ133" s="46">
        <v>8.999886630415828E-6</v>
      </c>
      <c r="EA133" s="46">
        <v>3.6434824817948398E-6</v>
      </c>
      <c r="EB133" s="46">
        <v>1.4738270920277122E-6</v>
      </c>
      <c r="EC133" s="208"/>
      <c r="ED133" s="46">
        <v>5.1121132962515442E-5</v>
      </c>
      <c r="EE133" s="46">
        <v>1.9494355063104091E-5</v>
      </c>
      <c r="EF133" s="46">
        <v>7.4158210947099312E-6</v>
      </c>
      <c r="EG133" s="46">
        <v>2.8172911450301938E-6</v>
      </c>
      <c r="EH133" s="46">
        <v>1.0694721148998498E-6</v>
      </c>
      <c r="EI133" s="208"/>
      <c r="EJ133" s="46"/>
      <c r="EK133" s="46"/>
      <c r="EL133" s="46"/>
      <c r="EM133" s="46"/>
      <c r="EN133" s="46"/>
      <c r="EO133" s="208"/>
      <c r="EP133" s="46"/>
      <c r="EQ133" s="46"/>
      <c r="ER133" s="46"/>
      <c r="ES133" s="46"/>
      <c r="ET133" s="46"/>
      <c r="EU133" s="208"/>
      <c r="EV133" s="46"/>
      <c r="EW133" s="46"/>
      <c r="EX133" s="46"/>
      <c r="EY133" s="46"/>
      <c r="EZ133" s="46"/>
      <c r="FA133" s="208"/>
      <c r="FB133" s="46"/>
      <c r="FC133" s="46"/>
      <c r="FD133" s="46"/>
      <c r="FE133" s="46"/>
      <c r="FF133" s="46"/>
      <c r="FG133" s="208"/>
      <c r="FH133" s="46"/>
      <c r="FI133" s="46"/>
      <c r="FJ133" s="46"/>
      <c r="FK133" s="46"/>
      <c r="FL133" s="46"/>
      <c r="FM133" s="208"/>
      <c r="FN133" s="46"/>
      <c r="FO133" s="46"/>
      <c r="FP133" s="46"/>
      <c r="FQ133" s="46"/>
      <c r="FR133" s="46"/>
      <c r="FS133" s="208"/>
      <c r="FT133" s="46"/>
      <c r="FU133" s="46"/>
      <c r="FV133" s="46"/>
      <c r="FW133" s="46"/>
      <c r="FX133" s="46"/>
      <c r="FY133" s="208"/>
    </row>
    <row r="134" spans="1:181" ht="12.75" customHeight="1" x14ac:dyDescent="0.2">
      <c r="A134" s="94" t="s">
        <v>19</v>
      </c>
      <c r="B134" s="15">
        <f>'Interpolation FR-metal CR'!G52+'Interpolation FR-metal CR'!H52*($E$2^1)+'Interpolation FR-metal CR'!I52*($E$2^2)+'Interpolation FR-metal CR'!J52*($E$2^3)+'Interpolation FR-metal CR'!K52*($E$2^4)</f>
        <v>4.4518531581084377E-5</v>
      </c>
      <c r="C134" s="243">
        <f t="shared" si="15"/>
        <v>9.6317342040177234E-5</v>
      </c>
      <c r="D134" s="243">
        <f t="shared" si="16"/>
        <v>2.0838581256409325E-4</v>
      </c>
      <c r="E134" s="243">
        <f t="shared" si="17"/>
        <v>4.5084972195228926E-4</v>
      </c>
      <c r="F134" s="15">
        <f>'Interpolation FR-metal CR'!Q52+'Interpolation FR-metal CR'!R52*($E$2^1)+'Interpolation FR-metal CR'!S52*($E$2^2)+'Interpolation FR-metal CR'!T52*($E$2^3)+'Interpolation FR-metal CR'!U52*($E$2^4)</f>
        <v>9.7542855381259688E-4</v>
      </c>
      <c r="G134" s="208"/>
      <c r="H134" s="309">
        <f>'Interpolation FR-oxide CR'!G52+'Interpolation FR-oxide CR'!H52*$K$2+'Interpolation FR-oxide CR'!I52*$K$2^2+'Interpolation FR-oxide CR'!J52*$K$2^3+'Interpolation FR-oxide CR'!K52*$K$2^4</f>
        <v>8.0330944669746303E-5</v>
      </c>
      <c r="I134" s="243">
        <f t="shared" si="18"/>
        <v>1.8485253802892046E-4</v>
      </c>
      <c r="J134" s="243">
        <f t="shared" si="19"/>
        <v>4.2537108154539909E-4</v>
      </c>
      <c r="K134" s="243">
        <f t="shared" si="20"/>
        <v>9.7883728805927433E-4</v>
      </c>
      <c r="L134" s="15">
        <f>'Interpolation FR-oxide CR'!Q52+'Interpolation FR-oxide CR'!R52*$K$2+'Interpolation FR-oxide CR'!S52*$K$2^2+'Interpolation FR-oxide CR'!T52*$K$2^3+'Interpolation FR-oxide CR'!U52*$K$2^4</f>
        <v>2.2524390539533589E-3</v>
      </c>
      <c r="M134" s="208"/>
      <c r="N134" s="15">
        <v>1.2999214485476718E-4</v>
      </c>
      <c r="O134" s="15">
        <v>3.5291055297155668E-4</v>
      </c>
      <c r="P134" s="15">
        <v>8.8057553389453045E-4</v>
      </c>
      <c r="Q134" s="15">
        <v>2.0715363093598677E-3</v>
      </c>
      <c r="R134" s="15">
        <v>4.6727939887841984E-3</v>
      </c>
      <c r="S134" s="208"/>
      <c r="T134" s="15">
        <v>6.8369424860620069E-5</v>
      </c>
      <c r="U134" s="15">
        <v>1.6559836016585814E-4</v>
      </c>
      <c r="V134" s="15">
        <v>3.9843988171250639E-4</v>
      </c>
      <c r="W134" s="15">
        <v>9.5104829745545666E-4</v>
      </c>
      <c r="X134" s="15">
        <v>2.2476989862189939E-3</v>
      </c>
      <c r="Y134" s="208"/>
      <c r="Z134" s="15">
        <v>4.1971596049821189E-5</v>
      </c>
      <c r="AA134" s="15">
        <v>9.227316894228463E-5</v>
      </c>
      <c r="AB134" s="15">
        <v>2.0249019858167955E-4</v>
      </c>
      <c r="AC134" s="15">
        <v>4.4340500484297662E-4</v>
      </c>
      <c r="AD134" s="15">
        <v>9.6837319096448947E-4</v>
      </c>
      <c r="AE134" s="208"/>
      <c r="AF134" s="15">
        <v>2.8365621877740605E-5</v>
      </c>
      <c r="AG134" s="15">
        <v>5.4420970792833875E-5</v>
      </c>
      <c r="AH134" s="15">
        <v>1.043341354515587E-4</v>
      </c>
      <c r="AI134" s="15">
        <v>1.9988327348616664E-4</v>
      </c>
      <c r="AJ134" s="15">
        <v>3.8264725061004949E-4</v>
      </c>
      <c r="AK134" s="208"/>
      <c r="AL134" s="15">
        <v>1.7272868405241597E-5</v>
      </c>
      <c r="AM134" s="15">
        <v>2.4258340797130812E-5</v>
      </c>
      <c r="AN134" s="15">
        <v>3.3991515122496911E-5</v>
      </c>
      <c r="AO134" s="15">
        <v>4.7548246811749342E-5</v>
      </c>
      <c r="AP134" s="15">
        <v>6.6424986344359486E-5</v>
      </c>
      <c r="AQ134" s="208"/>
      <c r="AR134" s="15">
        <v>1.7608812730209587E-4</v>
      </c>
      <c r="AS134" s="15">
        <v>4.8884223974902171E-4</v>
      </c>
      <c r="AT134" s="15">
        <v>1.1848539673503771E-3</v>
      </c>
      <c r="AU134" s="15">
        <v>2.6900023189691327E-3</v>
      </c>
      <c r="AV134" s="15">
        <v>5.8901805211221646E-3</v>
      </c>
      <c r="AW134" s="208"/>
      <c r="AX134" s="15">
        <v>1.1647579384221245E-4</v>
      </c>
      <c r="AY134" s="15">
        <v>2.6577337166454437E-4</v>
      </c>
      <c r="AZ134" s="15">
        <v>6.0216404530794997E-4</v>
      </c>
      <c r="BA134" s="15">
        <v>1.352900064084569E-3</v>
      </c>
      <c r="BB134" s="15">
        <v>3.008147687940636E-3</v>
      </c>
      <c r="BC134" s="208"/>
      <c r="BD134" s="15">
        <v>7.1609748368092646E-5</v>
      </c>
      <c r="BE134" s="15">
        <v>1.5522065075850253E-4</v>
      </c>
      <c r="BF134" s="15">
        <v>3.3568331823325141E-4</v>
      </c>
      <c r="BG134" s="15">
        <v>7.2397638734370798E-4</v>
      </c>
      <c r="BH134" s="15">
        <v>1.5560325578487632E-3</v>
      </c>
      <c r="BI134" s="208"/>
      <c r="BJ134" s="15">
        <v>4.8684722077466447E-5</v>
      </c>
      <c r="BK134" s="15">
        <v>9.5440318298596215E-5</v>
      </c>
      <c r="BL134" s="15">
        <v>1.8692838432518804E-4</v>
      </c>
      <c r="BM134" s="15">
        <v>3.6576577861873366E-4</v>
      </c>
      <c r="BN134" s="15">
        <v>7.1491353432885836E-4</v>
      </c>
      <c r="BO134" s="208"/>
      <c r="BP134" s="15">
        <v>3.3787981158819176E-5</v>
      </c>
      <c r="BQ134" s="15">
        <v>5.3412404497151895E-5</v>
      </c>
      <c r="BR134" s="15">
        <v>8.4434904229978815E-5</v>
      </c>
      <c r="BS134" s="15">
        <v>1.3347560585719561E-4</v>
      </c>
      <c r="BT134" s="15">
        <v>2.1099967504854323E-4</v>
      </c>
      <c r="BU134" s="208"/>
      <c r="BV134" s="15">
        <v>3.9610000000000002E-5</v>
      </c>
      <c r="BW134" s="15">
        <v>1.1025317161353578E-4</v>
      </c>
      <c r="BX134" s="15">
        <v>3.0311543291549313E-4</v>
      </c>
      <c r="BY134" s="15">
        <v>8.2214559284773448E-4</v>
      </c>
      <c r="BZ134" s="15">
        <v>2.1909999999999998E-3</v>
      </c>
      <c r="CA134" s="208"/>
      <c r="CB134" s="15">
        <v>8.09369699430667E-6</v>
      </c>
      <c r="CC134" s="15">
        <v>9.3793291670341462E-6</v>
      </c>
      <c r="CD134" s="15">
        <v>1.0829733274151704E-5</v>
      </c>
      <c r="CE134" s="15">
        <v>1.2473386000128161E-5</v>
      </c>
      <c r="CF134" s="15">
        <v>1.4341785670016398E-5</v>
      </c>
      <c r="CG134" s="208"/>
      <c r="CH134" s="15">
        <v>2.853E-4</v>
      </c>
      <c r="CI134" s="15">
        <v>6.1981238193160523E-4</v>
      </c>
      <c r="CJ134" s="15">
        <v>1.333032723284195E-3</v>
      </c>
      <c r="CK134" s="15">
        <v>2.8315952235336284E-3</v>
      </c>
      <c r="CL134" s="15">
        <v>5.9189999999999998E-3</v>
      </c>
      <c r="CM134" s="208"/>
      <c r="CN134" s="15">
        <v>3.501E-4</v>
      </c>
      <c r="CO134" s="15">
        <v>7.1673415549446866E-4</v>
      </c>
      <c r="CP134" s="15">
        <v>1.4590243832565911E-3</v>
      </c>
      <c r="CQ134" s="15">
        <v>2.95042581898911E-3</v>
      </c>
      <c r="CR134" s="15">
        <v>5.9160000000000003E-3</v>
      </c>
      <c r="CS134" s="208"/>
      <c r="CT134" s="15">
        <v>1.3719009185333958E-4</v>
      </c>
      <c r="CU134" s="15">
        <v>8.2633700671008701E-5</v>
      </c>
      <c r="CV134" s="15">
        <v>4.7099036967036736E-5</v>
      </c>
      <c r="CW134" s="15">
        <v>2.6156007774990007E-5</v>
      </c>
      <c r="CX134" s="15">
        <v>1.4341785670016398E-5</v>
      </c>
      <c r="CY134" s="208"/>
      <c r="CZ134" s="15"/>
      <c r="DA134" s="15"/>
      <c r="DB134" s="15"/>
      <c r="DC134" s="15"/>
      <c r="DD134" s="15"/>
      <c r="DE134" s="208"/>
      <c r="DF134" s="15">
        <v>1.3794552442940039E-5</v>
      </c>
      <c r="DG134" s="15">
        <v>1.373827954541241E-5</v>
      </c>
      <c r="DH134" s="15">
        <v>1.3642665614257177E-5</v>
      </c>
      <c r="DI134" s="15">
        <v>1.3520353699108091E-5</v>
      </c>
      <c r="DJ134" s="15">
        <v>1.3380134897025518E-5</v>
      </c>
      <c r="DK134" s="208"/>
      <c r="DL134" s="15">
        <v>9.2868161294857803E-6</v>
      </c>
      <c r="DM134" s="15">
        <v>5.4959455155335031E-6</v>
      </c>
      <c r="DN134" s="15">
        <v>3.2425525471527018E-6</v>
      </c>
      <c r="DO134" s="15">
        <v>1.9095467678208554E-6</v>
      </c>
      <c r="DP134" s="15">
        <v>1.1232506426289967E-6</v>
      </c>
      <c r="DQ134" s="208"/>
      <c r="DR134" s="15">
        <v>6.6517950623243455E-6</v>
      </c>
      <c r="DS134" s="15">
        <v>3.5753110713281401E-6</v>
      </c>
      <c r="DT134" s="15">
        <v>1.9170026836333495E-6</v>
      </c>
      <c r="DU134" s="15">
        <v>1.0263816238640466E-6</v>
      </c>
      <c r="DV134" s="15">
        <v>5.4905641878551448E-7</v>
      </c>
      <c r="DW134" s="208"/>
      <c r="DX134" s="15">
        <v>5.5950289955925106E-6</v>
      </c>
      <c r="DY134" s="15">
        <v>2.5652047823016511E-6</v>
      </c>
      <c r="DZ134" s="15">
        <v>1.1732137441751958E-6</v>
      </c>
      <c r="EA134" s="15">
        <v>5.3584313703824132E-7</v>
      </c>
      <c r="EB134" s="15">
        <v>2.4453915443333008E-7</v>
      </c>
      <c r="EC134" s="208"/>
      <c r="ED134" s="15">
        <v>5.2257246079417988E-6</v>
      </c>
      <c r="EE134" s="15">
        <v>2.203193441723897E-6</v>
      </c>
      <c r="EF134" s="15">
        <v>9.2661795612379944E-7</v>
      </c>
      <c r="EG134" s="15">
        <v>3.8919827572316481E-7</v>
      </c>
      <c r="EH134" s="15">
        <v>1.6334519067256241E-7</v>
      </c>
      <c r="EI134" s="208"/>
      <c r="EJ134" s="15"/>
      <c r="EK134" s="15"/>
      <c r="EL134" s="15"/>
      <c r="EM134" s="15"/>
      <c r="EN134" s="15"/>
      <c r="EO134" s="208"/>
      <c r="EP134" s="15"/>
      <c r="EQ134" s="15"/>
      <c r="ER134" s="15"/>
      <c r="ES134" s="15"/>
      <c r="ET134" s="15"/>
      <c r="EU134" s="208"/>
      <c r="EV134" s="15"/>
      <c r="EW134" s="15"/>
      <c r="EX134" s="15"/>
      <c r="EY134" s="15"/>
      <c r="EZ134" s="15"/>
      <c r="FA134" s="208"/>
      <c r="FB134" s="15"/>
      <c r="FC134" s="15"/>
      <c r="FD134" s="15"/>
      <c r="FE134" s="15"/>
      <c r="FF134" s="15"/>
      <c r="FG134" s="208"/>
      <c r="FH134" s="15"/>
      <c r="FI134" s="15"/>
      <c r="FJ134" s="15"/>
      <c r="FK134" s="15"/>
      <c r="FL134" s="15"/>
      <c r="FM134" s="208"/>
      <c r="FN134" s="15"/>
      <c r="FO134" s="15"/>
      <c r="FP134" s="15"/>
      <c r="FQ134" s="15"/>
      <c r="FR134" s="15"/>
      <c r="FS134" s="208"/>
      <c r="FT134" s="15"/>
      <c r="FU134" s="15"/>
      <c r="FV134" s="15"/>
      <c r="FW134" s="15"/>
      <c r="FX134" s="15"/>
      <c r="FY134" s="208"/>
    </row>
    <row r="135" spans="1:181" ht="12.75" customHeight="1" x14ac:dyDescent="0.2">
      <c r="A135" s="95" t="s">
        <v>20</v>
      </c>
      <c r="B135" s="46">
        <f>'Interpolation FR-metal CR'!G53+'Interpolation FR-metal CR'!H53*($E$2^1)+'Interpolation FR-metal CR'!I53*($E$2^2)+'Interpolation FR-metal CR'!J53*($E$2^3)+'Interpolation FR-metal CR'!K53*($E$2^4)</f>
        <v>1.6924294459283122E-6</v>
      </c>
      <c r="C135" s="424">
        <f t="shared" si="15"/>
        <v>4.4786258757681172E-6</v>
      </c>
      <c r="D135" s="424">
        <f t="shared" si="16"/>
        <v>1.1851654899621336E-5</v>
      </c>
      <c r="E135" s="424">
        <f t="shared" si="17"/>
        <v>3.136268305412505E-5</v>
      </c>
      <c r="F135" s="46">
        <f>'Interpolation FR-metal CR'!Q53+'Interpolation FR-metal CR'!R53*($E$2^1)+'Interpolation FR-metal CR'!S53*($E$2^2)+'Interpolation FR-metal CR'!T53*($E$2^3)+'Interpolation FR-metal CR'!U53*($E$2^4)</f>
        <v>8.2994138513510922E-5</v>
      </c>
      <c r="G135" s="208"/>
      <c r="H135" s="94">
        <f>'Interpolation FR-oxide CR'!G53+'Interpolation FR-oxide CR'!H53*$K$2+'Interpolation FR-oxide CR'!I53*$K$2^2+'Interpolation FR-oxide CR'!J53*$K$2^3+'Interpolation FR-oxide CR'!K53*$K$2^4</f>
        <v>3.2178878628751853E-6</v>
      </c>
      <c r="I135" s="424">
        <f t="shared" si="18"/>
        <v>9.0495345926230762E-6</v>
      </c>
      <c r="J135" s="424">
        <f t="shared" si="19"/>
        <v>2.5449636479845912E-5</v>
      </c>
      <c r="K135" s="424">
        <f t="shared" si="20"/>
        <v>7.1570973106647895E-5</v>
      </c>
      <c r="L135" s="46">
        <f>'Interpolation FR-oxide CR'!Q53+'Interpolation FR-oxide CR'!R53*$K$2+'Interpolation FR-oxide CR'!S53*$K$2^2+'Interpolation FR-oxide CR'!T53*$K$2^3+'Interpolation FR-oxide CR'!U53*$K$2^4</f>
        <v>2.0127612413988857E-4</v>
      </c>
      <c r="M135" s="208"/>
      <c r="N135" s="46">
        <v>5.6022853502390388E-6</v>
      </c>
      <c r="O135" s="46">
        <v>1.8652005892578685E-5</v>
      </c>
      <c r="P135" s="46">
        <v>5.7074260933536364E-5</v>
      </c>
      <c r="Q135" s="46">
        <v>1.6465655108382826E-4</v>
      </c>
      <c r="R135" s="46">
        <v>4.554868903960863E-4</v>
      </c>
      <c r="S135" s="208"/>
      <c r="T135" s="46">
        <v>2.6815618751477731E-6</v>
      </c>
      <c r="U135" s="46">
        <v>7.9792881855507906E-6</v>
      </c>
      <c r="V135" s="46">
        <v>2.3585937538989272E-5</v>
      </c>
      <c r="W135" s="46">
        <v>6.9163209259808634E-5</v>
      </c>
      <c r="X135" s="46">
        <v>2.0081351451796769E-4</v>
      </c>
      <c r="Y135" s="208"/>
      <c r="Z135" s="46">
        <v>1.5931401579730745E-6</v>
      </c>
      <c r="AA135" s="46">
        <v>4.2853581709389726E-6</v>
      </c>
      <c r="AB135" s="46">
        <v>1.1506119663816672E-5</v>
      </c>
      <c r="AC135" s="46">
        <v>3.0827525146170596E-5</v>
      </c>
      <c r="AD135" s="46">
        <v>8.2374732501379208E-5</v>
      </c>
      <c r="AE135" s="208"/>
      <c r="AF135" s="46">
        <v>1.0410797394157705E-6</v>
      </c>
      <c r="AG135" s="46">
        <v>2.4355811240494876E-6</v>
      </c>
      <c r="AH135" s="46">
        <v>5.6938676236393259E-6</v>
      </c>
      <c r="AI135" s="46">
        <v>1.3301543134129106E-5</v>
      </c>
      <c r="AJ135" s="46">
        <v>3.1050514485626088E-5</v>
      </c>
      <c r="AK135" s="208"/>
      <c r="AL135" s="46">
        <v>5.6899037149372109E-7</v>
      </c>
      <c r="AM135" s="46">
        <v>9.8345681399688718E-7</v>
      </c>
      <c r="AN135" s="46">
        <v>1.6959711941399373E-6</v>
      </c>
      <c r="AO135" s="46">
        <v>2.919686384539144E-6</v>
      </c>
      <c r="AP135" s="46">
        <v>5.0198058206029817E-6</v>
      </c>
      <c r="AQ135" s="208"/>
      <c r="AR135" s="46">
        <v>8.9754336840225398E-6</v>
      </c>
      <c r="AS135" s="46">
        <v>3.0886579415031391E-5</v>
      </c>
      <c r="AT135" s="46">
        <v>9.2798645552485574E-5</v>
      </c>
      <c r="AU135" s="46">
        <v>2.611591137807079E-4</v>
      </c>
      <c r="AV135" s="46">
        <v>7.0885410438609566E-4</v>
      </c>
      <c r="AW135" s="208"/>
      <c r="AX135" s="46">
        <v>5.8683071946956815E-6</v>
      </c>
      <c r="AY135" s="46">
        <v>1.6464989090051697E-5</v>
      </c>
      <c r="AZ135" s="46">
        <v>4.5870938105553945E-5</v>
      </c>
      <c r="BA135" s="46">
        <v>1.267247195594472E-4</v>
      </c>
      <c r="BB135" s="46">
        <v>3.4647156367204014E-4</v>
      </c>
      <c r="BC135" s="208"/>
      <c r="BD135" s="46">
        <v>3.3979625709580276E-6</v>
      </c>
      <c r="BE135" s="46">
        <v>9.097059210875997E-6</v>
      </c>
      <c r="BF135" s="46">
        <v>2.4298885781508604E-5</v>
      </c>
      <c r="BG135" s="46">
        <v>6.4727089689029199E-5</v>
      </c>
      <c r="BH135" s="46">
        <v>1.7182463767851148E-4</v>
      </c>
      <c r="BI135" s="208"/>
      <c r="BJ135" s="46">
        <v>2.2368169555969898E-6</v>
      </c>
      <c r="BK135" s="46">
        <v>5.4280236614405229E-6</v>
      </c>
      <c r="BL135" s="46">
        <v>1.3160039942083801E-5</v>
      </c>
      <c r="BM135" s="46">
        <v>3.1875508911758535E-5</v>
      </c>
      <c r="BN135" s="46">
        <v>7.7122247666617613E-5</v>
      </c>
      <c r="BO135" s="208"/>
      <c r="BP135" s="46">
        <v>1.4683730149591023E-6</v>
      </c>
      <c r="BQ135" s="46">
        <v>2.9000720333200405E-6</v>
      </c>
      <c r="BR135" s="46">
        <v>5.7277120391861096E-6</v>
      </c>
      <c r="BS135" s="46">
        <v>1.1312369078672385E-5</v>
      </c>
      <c r="BT135" s="46">
        <v>2.2342201086624755E-5</v>
      </c>
      <c r="BU135" s="208"/>
      <c r="BV135" s="46">
        <v>9.9379999999999991E-7</v>
      </c>
      <c r="BW135" s="46">
        <v>3.2181662598807796E-6</v>
      </c>
      <c r="BX135" s="46">
        <v>1.0293158734455902E-5</v>
      </c>
      <c r="BY135" s="46">
        <v>3.2479743459887592E-5</v>
      </c>
      <c r="BZ135" s="46">
        <v>1.0070000000000001E-4</v>
      </c>
      <c r="CA135" s="208"/>
      <c r="CB135" s="46">
        <v>1.6483207492462048E-7</v>
      </c>
      <c r="CC135" s="46">
        <v>2.2185621266675673E-7</v>
      </c>
      <c r="CD135" s="46">
        <v>2.975244155719959E-7</v>
      </c>
      <c r="CE135" s="46">
        <v>3.9801023985589966E-7</v>
      </c>
      <c r="CF135" s="46">
        <v>5.3151820540567519E-7</v>
      </c>
      <c r="CG135" s="208"/>
      <c r="CH135" s="46">
        <v>6.229E-6</v>
      </c>
      <c r="CI135" s="46">
        <v>1.6010375124801485E-5</v>
      </c>
      <c r="CJ135" s="46">
        <v>4.0738662914566524E-5</v>
      </c>
      <c r="CK135" s="46">
        <v>1.02381581038206E-4</v>
      </c>
      <c r="CL135" s="46">
        <v>2.5319999999999997E-4</v>
      </c>
      <c r="CM135" s="208"/>
      <c r="CN135" s="46">
        <v>7.3339999999999996E-6</v>
      </c>
      <c r="CO135" s="46">
        <v>1.786130144364506E-5</v>
      </c>
      <c r="CP135" s="46">
        <v>4.3253748753567273E-5</v>
      </c>
      <c r="CQ135" s="46">
        <v>1.0405240135858436E-4</v>
      </c>
      <c r="CR135" s="46">
        <v>2.4820000000000002E-4</v>
      </c>
      <c r="CS135" s="208"/>
      <c r="CT135" s="46">
        <v>2.5997740550783273E-6</v>
      </c>
      <c r="CU135" s="46">
        <v>1.8518063782222484E-6</v>
      </c>
      <c r="CV135" s="46">
        <v>1.2481762500513658E-6</v>
      </c>
      <c r="CW135" s="46">
        <v>8.1971118252258373E-7</v>
      </c>
      <c r="CX135" s="46">
        <v>5.3151820540567519E-7</v>
      </c>
      <c r="CY135" s="208"/>
      <c r="CZ135" s="46"/>
      <c r="DA135" s="46"/>
      <c r="DB135" s="46"/>
      <c r="DC135" s="46"/>
      <c r="DD135" s="46"/>
      <c r="DE135" s="208"/>
      <c r="DF135" s="46">
        <v>4.5443011254827755E-7</v>
      </c>
      <c r="DG135" s="46">
        <v>5.4092963340395764E-7</v>
      </c>
      <c r="DH135" s="46">
        <v>6.4203188458997549E-7</v>
      </c>
      <c r="DI135" s="46">
        <v>7.6049147910640996E-7</v>
      </c>
      <c r="DJ135" s="46">
        <v>8.9953015860139662E-7</v>
      </c>
      <c r="DK135" s="208"/>
      <c r="DL135" s="46">
        <v>3.0505892869687569E-7</v>
      </c>
      <c r="DM135" s="46">
        <v>2.0471714765032579E-7</v>
      </c>
      <c r="DN135" s="46">
        <v>1.3695999622071674E-7</v>
      </c>
      <c r="DO135" s="46">
        <v>9.1460152541298121E-8</v>
      </c>
      <c r="DP135" s="46">
        <v>6.1006092249870167E-8</v>
      </c>
      <c r="DQ135" s="208"/>
      <c r="DR135" s="46">
        <v>2.1729903973199685E-7</v>
      </c>
      <c r="DS135" s="46">
        <v>1.3140552954844964E-7</v>
      </c>
      <c r="DT135" s="46">
        <v>7.926900157519969E-8</v>
      </c>
      <c r="DU135" s="46">
        <v>4.7749672302823333E-8</v>
      </c>
      <c r="DV135" s="46">
        <v>2.8738186632820557E-8</v>
      </c>
      <c r="DW135" s="208"/>
      <c r="DX135" s="46">
        <v>1.8056675390815708E-7</v>
      </c>
      <c r="DY135" s="46">
        <v>9.184472054738144E-8</v>
      </c>
      <c r="DZ135" s="46">
        <v>4.6602155567648344E-8</v>
      </c>
      <c r="EA135" s="46">
        <v>2.3613656585559199E-8</v>
      </c>
      <c r="EB135" s="46">
        <v>1.1955580925053931E-8</v>
      </c>
      <c r="EC135" s="208"/>
      <c r="ED135" s="46">
        <v>1.6829689517945921E-7</v>
      </c>
      <c r="EE135" s="46">
        <v>7.803053272499812E-8</v>
      </c>
      <c r="EF135" s="46">
        <v>3.6090675465275702E-8</v>
      </c>
      <c r="EG135" s="46">
        <v>1.6670459195343893E-8</v>
      </c>
      <c r="EH135" s="46">
        <v>7.6942335419856556E-9</v>
      </c>
      <c r="EI135" s="208"/>
      <c r="EJ135" s="46"/>
      <c r="EK135" s="46"/>
      <c r="EL135" s="46"/>
      <c r="EM135" s="46"/>
      <c r="EN135" s="46"/>
      <c r="EO135" s="208"/>
      <c r="EP135" s="46"/>
      <c r="EQ135" s="46"/>
      <c r="ER135" s="46"/>
      <c r="ES135" s="46"/>
      <c r="ET135" s="46"/>
      <c r="EU135" s="208"/>
      <c r="EV135" s="46"/>
      <c r="EW135" s="46"/>
      <c r="EX135" s="46"/>
      <c r="EY135" s="46"/>
      <c r="EZ135" s="46"/>
      <c r="FA135" s="208"/>
      <c r="FB135" s="46"/>
      <c r="FC135" s="46"/>
      <c r="FD135" s="46"/>
      <c r="FE135" s="46"/>
      <c r="FF135" s="46"/>
      <c r="FG135" s="208"/>
      <c r="FH135" s="46"/>
      <c r="FI135" s="46"/>
      <c r="FJ135" s="46"/>
      <c r="FK135" s="46"/>
      <c r="FL135" s="46"/>
      <c r="FM135" s="208"/>
      <c r="FN135" s="46"/>
      <c r="FO135" s="46"/>
      <c r="FP135" s="46"/>
      <c r="FQ135" s="46"/>
      <c r="FR135" s="46"/>
      <c r="FS135" s="208"/>
      <c r="FT135" s="46"/>
      <c r="FU135" s="46"/>
      <c r="FV135" s="46"/>
      <c r="FW135" s="46"/>
      <c r="FX135" s="46"/>
      <c r="FY135" s="208"/>
    </row>
    <row r="136" spans="1:181" ht="12.75" customHeight="1" x14ac:dyDescent="0.2">
      <c r="A136" s="94" t="s">
        <v>21</v>
      </c>
      <c r="B136" s="15">
        <f>'Interpolation FR-metal CR'!G54+'Interpolation FR-metal CR'!H54*($E$2^1)+'Interpolation FR-metal CR'!I54*($E$2^2)+'Interpolation FR-metal CR'!J54*($E$2^3)+'Interpolation FR-metal CR'!K54*($E$2^4)</f>
        <v>1.0865167147435217E-7</v>
      </c>
      <c r="C136" s="243">
        <f t="shared" si="15"/>
        <v>4.7360463501022526E-7</v>
      </c>
      <c r="D136" s="243">
        <f t="shared" si="16"/>
        <v>2.0644077284730698E-6</v>
      </c>
      <c r="E136" s="243">
        <f t="shared" si="17"/>
        <v>8.998601268518665E-6</v>
      </c>
      <c r="F136" s="15">
        <f>'Interpolation FR-metal CR'!Q54+'Interpolation FR-metal CR'!R54*($E$2^1)+'Interpolation FR-metal CR'!S54*($E$2^2)+'Interpolation FR-metal CR'!T54*($E$2^3)+'Interpolation FR-metal CR'!U54*($E$2^4)</f>
        <v>3.922424028594313E-5</v>
      </c>
      <c r="G136" s="208"/>
      <c r="H136" s="309">
        <f>'Interpolation FR-oxide CR'!G54+'Interpolation FR-oxide CR'!H54*$K$2+'Interpolation FR-oxide CR'!I54*$K$2^2+'Interpolation FR-oxide CR'!J54*$K$2^3+'Interpolation FR-oxide CR'!K54*$K$2^4</f>
        <v>2.0991477362588279E-7</v>
      </c>
      <c r="I136" s="243">
        <f t="shared" si="18"/>
        <v>9.8249926653171286E-7</v>
      </c>
      <c r="J136" s="243">
        <f t="shared" si="19"/>
        <v>4.5985558427429106E-6</v>
      </c>
      <c r="K136" s="243">
        <f t="shared" si="20"/>
        <v>2.1523390967480576E-5</v>
      </c>
      <c r="L136" s="15">
        <f>'Interpolation FR-oxide CR'!Q54+'Interpolation FR-oxide CR'!R54*$K$2+'Interpolation FR-oxide CR'!S54*$K$2^2+'Interpolation FR-oxide CR'!T54*$K$2^3+'Interpolation FR-oxide CR'!U54*$K$2^4</f>
        <v>1.0073953097038046E-4</v>
      </c>
      <c r="M136" s="208"/>
      <c r="N136" s="15">
        <v>3.6972142584385651E-7</v>
      </c>
      <c r="O136" s="15">
        <v>2.0224034043189248E-6</v>
      </c>
      <c r="P136" s="15">
        <v>1.0167528307359949E-5</v>
      </c>
      <c r="Q136" s="15">
        <v>4.8193332507683609E-5</v>
      </c>
      <c r="R136" s="15">
        <v>2.1903659309128209E-4</v>
      </c>
      <c r="S136" s="208"/>
      <c r="T136" s="15">
        <v>1.7409946447682403E-7</v>
      </c>
      <c r="U136" s="15">
        <v>8.632209462982814E-7</v>
      </c>
      <c r="V136" s="15">
        <v>4.251666294213793E-6</v>
      </c>
      <c r="W136" s="15">
        <v>2.077444210141102E-5</v>
      </c>
      <c r="X136" s="15">
        <v>1.0050678391495017E-4</v>
      </c>
      <c r="Y136" s="208"/>
      <c r="Z136" s="15">
        <v>1.021782301355871E-7</v>
      </c>
      <c r="AA136" s="15">
        <v>4.5274846581876107E-7</v>
      </c>
      <c r="AB136" s="15">
        <v>2.0024616975761325E-6</v>
      </c>
      <c r="AC136" s="15">
        <v>8.8377042165621327E-6</v>
      </c>
      <c r="AD136" s="15">
        <v>3.8900957332547874E-5</v>
      </c>
      <c r="AE136" s="208"/>
      <c r="AF136" s="15">
        <v>6.633782505577816E-8</v>
      </c>
      <c r="AG136" s="15">
        <v>2.5438168457630735E-7</v>
      </c>
      <c r="AH136" s="15">
        <v>9.7475755715157068E-7</v>
      </c>
      <c r="AI136" s="15">
        <v>3.7324781788718511E-6</v>
      </c>
      <c r="AJ136" s="15">
        <v>1.4281376093272888E-5</v>
      </c>
      <c r="AK136" s="208"/>
      <c r="AL136" s="15">
        <v>3.452273032604258E-8</v>
      </c>
      <c r="AM136" s="15">
        <v>9.9761061083624134E-8</v>
      </c>
      <c r="AN136" s="15">
        <v>2.8762708845390766E-7</v>
      </c>
      <c r="AO136" s="15">
        <v>8.2785269260623087E-7</v>
      </c>
      <c r="AP136" s="15">
        <v>2.3796294025341434E-6</v>
      </c>
      <c r="AQ136" s="208"/>
      <c r="AR136" s="15">
        <v>6.3050071254822935E-7</v>
      </c>
      <c r="AS136" s="15">
        <v>3.5721917876771112E-6</v>
      </c>
      <c r="AT136" s="15">
        <v>1.7670197555774587E-5</v>
      </c>
      <c r="AU136" s="15">
        <v>8.1872823486959739E-5</v>
      </c>
      <c r="AV136" s="15">
        <v>3.6586953978183989E-4</v>
      </c>
      <c r="AW136" s="208"/>
      <c r="AX136" s="15">
        <v>4.3012911037015943E-7</v>
      </c>
      <c r="AY136" s="15">
        <v>1.9728434305695833E-6</v>
      </c>
      <c r="AZ136" s="15">
        <v>8.9849149781010375E-6</v>
      </c>
      <c r="BA136" s="15">
        <v>4.0577273838215769E-5</v>
      </c>
      <c r="BB136" s="15">
        <v>1.8135699047587046E-4</v>
      </c>
      <c r="BC136" s="208"/>
      <c r="BD136" s="15">
        <v>2.4472331463950542E-7</v>
      </c>
      <c r="BE136" s="15">
        <v>1.0819959399856774E-6</v>
      </c>
      <c r="BF136" s="15">
        <v>4.7728614051463022E-6</v>
      </c>
      <c r="BG136" s="15">
        <v>2.0996475444198985E-5</v>
      </c>
      <c r="BH136" s="15">
        <v>9.2047841522205904E-5</v>
      </c>
      <c r="BI136" s="208"/>
      <c r="BJ136" s="15">
        <v>1.6039555724700223E-7</v>
      </c>
      <c r="BK136" s="15">
        <v>6.4501451306531851E-7</v>
      </c>
      <c r="BL136" s="15">
        <v>2.5914976993451502E-6</v>
      </c>
      <c r="BM136" s="15">
        <v>1.0401994344178895E-5</v>
      </c>
      <c r="BN136" s="15">
        <v>4.1706623365295746E-5</v>
      </c>
      <c r="BO136" s="208"/>
      <c r="BP136" s="15">
        <v>1.0171198448531585E-7</v>
      </c>
      <c r="BQ136" s="15">
        <v>3.354129399852696E-7</v>
      </c>
      <c r="BR136" s="15">
        <v>1.1060824429237802E-6</v>
      </c>
      <c r="BS136" s="15">
        <v>3.64749902103576E-6</v>
      </c>
      <c r="BT136" s="15">
        <v>1.2028261718495358E-5</v>
      </c>
      <c r="BU136" s="208"/>
      <c r="BV136" s="15">
        <v>4.1619999999999998E-8</v>
      </c>
      <c r="BW136" s="15">
        <v>1.550075313738251E-7</v>
      </c>
      <c r="BX136" s="15">
        <v>5.7020921541678249E-7</v>
      </c>
      <c r="BY136" s="15">
        <v>2.069375919327366E-6</v>
      </c>
      <c r="BZ136" s="15">
        <v>7.3789999999999991E-6</v>
      </c>
      <c r="CA136" s="208"/>
      <c r="CB136" s="15">
        <v>6.8667902081382269E-9</v>
      </c>
      <c r="CC136" s="15">
        <v>1.0575137180467039E-8</v>
      </c>
      <c r="CD136" s="15">
        <v>1.6227043001867973E-8</v>
      </c>
      <c r="CE136" s="15">
        <v>2.4837814725693632E-8</v>
      </c>
      <c r="CF136" s="15">
        <v>3.7952434849067031E-8</v>
      </c>
      <c r="CG136" s="208"/>
      <c r="CH136" s="15">
        <v>2.5340000000000003E-7</v>
      </c>
      <c r="CI136" s="15">
        <v>7.5287386998782528E-7</v>
      </c>
      <c r="CJ136" s="15">
        <v>2.2144196403579261E-6</v>
      </c>
      <c r="CK136" s="15">
        <v>6.4329092196989135E-6</v>
      </c>
      <c r="CL136" s="15">
        <v>1.8390000000000002E-5</v>
      </c>
      <c r="CM136" s="208"/>
      <c r="CN136" s="15">
        <v>2.8599999999999999E-7</v>
      </c>
      <c r="CO136" s="15">
        <v>8.1776201499878534E-7</v>
      </c>
      <c r="CP136" s="15">
        <v>2.3250178583531288E-6</v>
      </c>
      <c r="CQ136" s="15">
        <v>6.5666422014116089E-6</v>
      </c>
      <c r="CR136" s="15">
        <v>1.8390000000000002E-5</v>
      </c>
      <c r="CS136" s="208"/>
      <c r="CT136" s="15">
        <v>1.0358361066078003E-7</v>
      </c>
      <c r="CU136" s="15">
        <v>8.5367493542408216E-8</v>
      </c>
      <c r="CV136" s="15">
        <v>6.6575491935824453E-8</v>
      </c>
      <c r="CW136" s="15">
        <v>5.0587223544338527E-8</v>
      </c>
      <c r="CX136" s="15">
        <v>3.7952434849067031E-8</v>
      </c>
      <c r="CY136" s="208"/>
      <c r="CZ136" s="15"/>
      <c r="DA136" s="15"/>
      <c r="DB136" s="15"/>
      <c r="DC136" s="15"/>
      <c r="DD136" s="15"/>
      <c r="DE136" s="208"/>
      <c r="DF136" s="15">
        <v>2.7631910308506611E-8</v>
      </c>
      <c r="DG136" s="15">
        <v>5.012603781731883E-8</v>
      </c>
      <c r="DH136" s="15">
        <v>9.0668826586648395E-8</v>
      </c>
      <c r="DI136" s="15">
        <v>1.6367205908961295E-7</v>
      </c>
      <c r="DJ136" s="15">
        <v>2.9503580023132458E-7</v>
      </c>
      <c r="DK136" s="208"/>
      <c r="DL136" s="15">
        <v>1.9273882197285918E-8</v>
      </c>
      <c r="DM136" s="15">
        <v>1.7295773417193457E-8</v>
      </c>
      <c r="DN136" s="15">
        <v>1.5473188153496329E-8</v>
      </c>
      <c r="DO136" s="15">
        <v>1.3817144468787235E-8</v>
      </c>
      <c r="DP136" s="15">
        <v>1.2324232707440326E-8</v>
      </c>
      <c r="DQ136" s="208"/>
      <c r="DR136" s="15">
        <v>1.3628448472811214E-8</v>
      </c>
      <c r="DS136" s="15">
        <v>1.079844393637416E-8</v>
      </c>
      <c r="DT136" s="15">
        <v>8.5351243527655981E-9</v>
      </c>
      <c r="DU136" s="15">
        <v>6.7365228624663128E-9</v>
      </c>
      <c r="DV136" s="15">
        <v>5.3123133127410833E-9</v>
      </c>
      <c r="DW136" s="208"/>
      <c r="DX136" s="15">
        <v>1.1169254907115446E-8</v>
      </c>
      <c r="DY136" s="15">
        <v>7.1918465462931843E-9</v>
      </c>
      <c r="DZ136" s="15">
        <v>4.6194686449187721E-9</v>
      </c>
      <c r="EA136" s="15">
        <v>2.9631188039619065E-9</v>
      </c>
      <c r="EB136" s="15">
        <v>1.8991370577084668E-9</v>
      </c>
      <c r="EC136" s="208"/>
      <c r="ED136" s="15">
        <v>1.0383642404653987E-8</v>
      </c>
      <c r="EE136" s="15">
        <v>5.9773367881207626E-9</v>
      </c>
      <c r="EF136" s="15">
        <v>3.4324775078148246E-9</v>
      </c>
      <c r="EG136" s="15">
        <v>1.9684744756085784E-9</v>
      </c>
      <c r="EH136" s="15">
        <v>1.1280208432338622E-9</v>
      </c>
      <c r="EI136" s="208"/>
      <c r="EJ136" s="15"/>
      <c r="EK136" s="15"/>
      <c r="EL136" s="15"/>
      <c r="EM136" s="15"/>
      <c r="EN136" s="15"/>
      <c r="EO136" s="208"/>
      <c r="EP136" s="15"/>
      <c r="EQ136" s="15"/>
      <c r="ER136" s="15"/>
      <c r="ES136" s="15"/>
      <c r="ET136" s="15"/>
      <c r="EU136" s="208"/>
      <c r="EV136" s="15"/>
      <c r="EW136" s="15"/>
      <c r="EX136" s="15"/>
      <c r="EY136" s="15"/>
      <c r="EZ136" s="15"/>
      <c r="FA136" s="208"/>
      <c r="FB136" s="15"/>
      <c r="FC136" s="15"/>
      <c r="FD136" s="15"/>
      <c r="FE136" s="15"/>
      <c r="FF136" s="15"/>
      <c r="FG136" s="208"/>
      <c r="FH136" s="15"/>
      <c r="FI136" s="15"/>
      <c r="FJ136" s="15"/>
      <c r="FK136" s="15"/>
      <c r="FL136" s="15"/>
      <c r="FM136" s="208"/>
      <c r="FN136" s="15"/>
      <c r="FO136" s="15"/>
      <c r="FP136" s="15"/>
      <c r="FQ136" s="15"/>
      <c r="FR136" s="15"/>
      <c r="FS136" s="208"/>
      <c r="FT136" s="15"/>
      <c r="FU136" s="15"/>
      <c r="FV136" s="15"/>
      <c r="FW136" s="15"/>
      <c r="FX136" s="15"/>
      <c r="FY136" s="208"/>
    </row>
    <row r="137" spans="1:181" ht="12.75" customHeight="1" x14ac:dyDescent="0.2">
      <c r="A137" s="96" t="s">
        <v>36</v>
      </c>
      <c r="B137" s="15">
        <f>'Interpolation FR-metal CR'!G55+'Interpolation FR-metal CR'!H55*($E$2^1)+'Interpolation FR-metal CR'!I55*($E$2^2)+'Interpolation FR-metal CR'!J55*($E$2^3)+'Interpolation FR-metal CR'!K55*($E$2^4)</f>
        <v>2.5198975038040196E-14</v>
      </c>
      <c r="C137" s="243">
        <f t="shared" si="15"/>
        <v>1.3080191943839716E-13</v>
      </c>
      <c r="D137" s="243">
        <f t="shared" si="16"/>
        <v>6.7896182693706011E-13</v>
      </c>
      <c r="E137" s="243">
        <f t="shared" si="17"/>
        <v>3.5243302576673256E-12</v>
      </c>
      <c r="F137" s="15">
        <f>'Interpolation FR-metal CR'!Q55+'Interpolation FR-metal CR'!R55*($E$2^1)+'Interpolation FR-metal CR'!S55*($E$2^2)+'Interpolation FR-metal CR'!T55*($E$2^3)+'Interpolation FR-metal CR'!U55*($E$2^4)</f>
        <v>1.8293964803798727E-11</v>
      </c>
      <c r="G137" s="208"/>
      <c r="H137" s="309">
        <f>'Interpolation FR-oxide CR'!G55+'Interpolation FR-oxide CR'!H55*$K$2+'Interpolation FR-oxide CR'!I55*$K$2^2+'Interpolation FR-oxide CR'!J55*$K$2^3+'Interpolation FR-oxide CR'!K55*$K$2^4</f>
        <v>5.8803586035209586E-14</v>
      </c>
      <c r="I137" s="243">
        <f t="shared" si="18"/>
        <v>3.2717981934916843E-13</v>
      </c>
      <c r="J137" s="243">
        <f t="shared" si="19"/>
        <v>1.8204099682842275E-12</v>
      </c>
      <c r="K137" s="243">
        <f t="shared" si="20"/>
        <v>1.0128657871444041E-11</v>
      </c>
      <c r="L137" s="15">
        <f>'Interpolation FR-oxide CR'!Q55+'Interpolation FR-oxide CR'!R55*$K$2+'Interpolation FR-oxide CR'!S55*$K$2^2+'Interpolation FR-oxide CR'!T55*$K$2^3+'Interpolation FR-oxide CR'!U55*$K$2^4</f>
        <v>5.6355278241778845E-11</v>
      </c>
      <c r="M137" s="208"/>
      <c r="N137" s="15">
        <v>1.0706647572525607E-13</v>
      </c>
      <c r="O137" s="15">
        <v>7.1453365851579399E-13</v>
      </c>
      <c r="P137" s="15">
        <v>4.3827460737405608E-12</v>
      </c>
      <c r="Q137" s="15">
        <v>2.5345093220984018E-11</v>
      </c>
      <c r="R137" s="15">
        <v>1.4053989540735213E-10</v>
      </c>
      <c r="S137" s="208"/>
      <c r="T137" s="15">
        <v>4.7259427168468997E-14</v>
      </c>
      <c r="U137" s="15">
        <v>2.8072258585321736E-13</v>
      </c>
      <c r="V137" s="15">
        <v>1.6564522586790528E-12</v>
      </c>
      <c r="W137" s="15">
        <v>9.6964662564876745E-12</v>
      </c>
      <c r="X137" s="15">
        <v>5.620097692123199E-11</v>
      </c>
      <c r="Y137" s="208"/>
      <c r="Z137" s="15">
        <v>2.3057370365691807E-14</v>
      </c>
      <c r="AA137" s="15">
        <v>1.2245048012926862E-13</v>
      </c>
      <c r="AB137" s="15">
        <v>6.4911228414560455E-13</v>
      </c>
      <c r="AC137" s="15">
        <v>3.4335800570355589E-12</v>
      </c>
      <c r="AD137" s="15">
        <v>1.8114239683492943E-11</v>
      </c>
      <c r="AE137" s="208"/>
      <c r="AF137" s="15">
        <v>1.3133528995512169E-14</v>
      </c>
      <c r="AG137" s="15">
        <v>6.0070291920350318E-14</v>
      </c>
      <c r="AH137" s="15">
        <v>2.7455174559551146E-13</v>
      </c>
      <c r="AI137" s="15">
        <v>1.2539452386204478E-12</v>
      </c>
      <c r="AJ137" s="15">
        <v>5.7227535637468787E-12</v>
      </c>
      <c r="AK137" s="208"/>
      <c r="AL137" s="15">
        <v>6.0917169671022315E-15</v>
      </c>
      <c r="AM137" s="15">
        <v>2.0618153724457328E-14</v>
      </c>
      <c r="AN137" s="15">
        <v>6.9626190016762165E-14</v>
      </c>
      <c r="AO137" s="15">
        <v>2.3471997159098581E-13</v>
      </c>
      <c r="AP137" s="15">
        <v>7.90242598748414E-13</v>
      </c>
      <c r="AQ137" s="208"/>
      <c r="AR137" s="15">
        <v>1.8232912420295397E-13</v>
      </c>
      <c r="AS137" s="15">
        <v>1.2871812468180875E-12</v>
      </c>
      <c r="AT137" s="15">
        <v>7.9337920486131932E-12</v>
      </c>
      <c r="AU137" s="15">
        <v>4.5805080192870121E-11</v>
      </c>
      <c r="AV137" s="15">
        <v>2.5505544887604683E-10</v>
      </c>
      <c r="AW137" s="208"/>
      <c r="AX137" s="15">
        <v>1.1234416944499233E-13</v>
      </c>
      <c r="AY137" s="15">
        <v>6.3639172944816583E-13</v>
      </c>
      <c r="AZ137" s="15">
        <v>3.5795306350117589E-12</v>
      </c>
      <c r="BA137" s="15">
        <v>1.9965269758430074E-11</v>
      </c>
      <c r="BB137" s="15">
        <v>1.1020640148092518E-10</v>
      </c>
      <c r="BC137" s="208"/>
      <c r="BD137" s="15">
        <v>5.2734178801737726E-14</v>
      </c>
      <c r="BE137" s="15">
        <v>2.8802560665951133E-13</v>
      </c>
      <c r="BF137" s="15">
        <v>1.5695419222371086E-12</v>
      </c>
      <c r="BG137" s="15">
        <v>8.5296089883615614E-12</v>
      </c>
      <c r="BH137" s="15">
        <v>4.6193935244575084E-11</v>
      </c>
      <c r="BI137" s="208"/>
      <c r="BJ137" s="15">
        <v>3.0607968758850871E-14</v>
      </c>
      <c r="BK137" s="15">
        <v>1.5167509885669873E-13</v>
      </c>
      <c r="BL137" s="15">
        <v>7.5092792212072527E-13</v>
      </c>
      <c r="BM137" s="15">
        <v>3.7142117908513396E-12</v>
      </c>
      <c r="BN137" s="15">
        <v>1.8350914280730128E-11</v>
      </c>
      <c r="BO137" s="208"/>
      <c r="BP137" s="15">
        <v>1.7641078607045095E-14</v>
      </c>
      <c r="BQ137" s="15">
        <v>7.1781641999462444E-14</v>
      </c>
      <c r="BR137" s="15">
        <v>2.9207988022110635E-13</v>
      </c>
      <c r="BS137" s="15">
        <v>1.188474574172169E-12</v>
      </c>
      <c r="BT137" s="15">
        <v>4.8359093138969786E-12</v>
      </c>
      <c r="BU137" s="208"/>
      <c r="BV137" s="15">
        <v>7.9750000000000004E-15</v>
      </c>
      <c r="BW137" s="15">
        <v>3.280082010200744E-14</v>
      </c>
      <c r="BX137" s="15">
        <v>1.3325067600614483E-13</v>
      </c>
      <c r="BY137" s="15">
        <v>5.3404501649773177E-13</v>
      </c>
      <c r="BZ137" s="15">
        <v>2.1029999999999998E-12</v>
      </c>
      <c r="CA137" s="208"/>
      <c r="CB137" s="15">
        <v>7.7396870830165403E-16</v>
      </c>
      <c r="CC137" s="15">
        <v>1.3185270968304603E-15</v>
      </c>
      <c r="CD137" s="15">
        <v>2.238081322798757E-15</v>
      </c>
      <c r="CE137" s="15">
        <v>3.7895119896262101E-15</v>
      </c>
      <c r="CF137" s="15">
        <v>6.4053515728924583E-15</v>
      </c>
      <c r="CG137" s="208"/>
      <c r="CH137" s="15">
        <v>4.279E-14</v>
      </c>
      <c r="CI137" s="15">
        <v>1.4429244237608744E-13</v>
      </c>
      <c r="CJ137" s="15">
        <v>4.8168926676693316E-13</v>
      </c>
      <c r="CK137" s="15">
        <v>1.5881815688463586E-12</v>
      </c>
      <c r="CL137" s="15">
        <v>5.1529999999999996E-12</v>
      </c>
      <c r="CM137" s="208"/>
      <c r="CN137" s="15">
        <v>4.4209999999999995E-14</v>
      </c>
      <c r="CO137" s="15">
        <v>1.480939208973702E-13</v>
      </c>
      <c r="CP137" s="15">
        <v>4.9327875003850144E-13</v>
      </c>
      <c r="CQ137" s="15">
        <v>1.6321695949429644E-12</v>
      </c>
      <c r="CR137" s="15">
        <v>5.3550000000000005E-12</v>
      </c>
      <c r="CS137" s="208"/>
      <c r="CT137" s="15">
        <v>1.0101341800084283E-14</v>
      </c>
      <c r="CU137" s="15">
        <v>9.5484829838283983E-15</v>
      </c>
      <c r="CV137" s="15">
        <v>8.5410262991367216E-15</v>
      </c>
      <c r="CW137" s="15">
        <v>7.443725437998962E-15</v>
      </c>
      <c r="CX137" s="15">
        <v>6.4053515728924583E-15</v>
      </c>
      <c r="CY137" s="208"/>
      <c r="CZ137" s="15"/>
      <c r="DA137" s="15"/>
      <c r="DB137" s="15"/>
      <c r="DC137" s="15"/>
      <c r="DD137" s="15"/>
      <c r="DE137" s="208"/>
      <c r="DF137" s="15">
        <v>3.3982728132662137E-15</v>
      </c>
      <c r="DG137" s="15">
        <v>7.1580200024869545E-15</v>
      </c>
      <c r="DH137" s="15">
        <v>1.5033833120359917E-14</v>
      </c>
      <c r="DI137" s="15">
        <v>3.1511456386455213E-14</v>
      </c>
      <c r="DJ137" s="15">
        <v>6.5955474120538462E-14</v>
      </c>
      <c r="DK137" s="208"/>
      <c r="DL137" s="15">
        <v>2.600228473215171E-15</v>
      </c>
      <c r="DM137" s="15">
        <v>2.6671971484477361E-15</v>
      </c>
      <c r="DN137" s="15">
        <v>2.7275188403416198E-15</v>
      </c>
      <c r="DO137" s="15">
        <v>2.784063090147668E-15</v>
      </c>
      <c r="DP137" s="15">
        <v>2.8385299824287043E-15</v>
      </c>
      <c r="DQ137" s="208"/>
      <c r="DR137" s="15">
        <v>1.7756190058509516E-15</v>
      </c>
      <c r="DS137" s="15">
        <v>1.5979208878161723E-15</v>
      </c>
      <c r="DT137" s="15">
        <v>1.4344805909726322E-15</v>
      </c>
      <c r="DU137" s="15">
        <v>1.2859122662415367E-15</v>
      </c>
      <c r="DV137" s="15">
        <v>1.1517280914819161E-15</v>
      </c>
      <c r="DW137" s="208"/>
      <c r="DX137" s="15">
        <v>1.3511001875084055E-15</v>
      </c>
      <c r="DY137" s="15">
        <v>9.7709445428502682E-16</v>
      </c>
      <c r="DZ137" s="15">
        <v>7.048893424257332E-16</v>
      </c>
      <c r="EA137" s="15">
        <v>5.078211325373382E-16</v>
      </c>
      <c r="EB137" s="15">
        <v>3.6555337498069571E-16</v>
      </c>
      <c r="EC137" s="208"/>
      <c r="ED137" s="15">
        <v>1.2347239528418645E-15</v>
      </c>
      <c r="EE137" s="15">
        <v>7.9300801393644738E-16</v>
      </c>
      <c r="EF137" s="15">
        <v>5.0807432589017569E-16</v>
      </c>
      <c r="EG137" s="15">
        <v>3.2508657666454966E-16</v>
      </c>
      <c r="EH137" s="15">
        <v>2.0784332123715701E-16</v>
      </c>
      <c r="EI137" s="208"/>
      <c r="EJ137" s="15"/>
      <c r="EK137" s="15"/>
      <c r="EL137" s="15"/>
      <c r="EM137" s="15"/>
      <c r="EN137" s="15"/>
      <c r="EO137" s="208"/>
      <c r="EP137" s="15"/>
      <c r="EQ137" s="15"/>
      <c r="ER137" s="15"/>
      <c r="ES137" s="15"/>
      <c r="ET137" s="15"/>
      <c r="EU137" s="208"/>
      <c r="EV137" s="15"/>
      <c r="EW137" s="15"/>
      <c r="EX137" s="15"/>
      <c r="EY137" s="15"/>
      <c r="EZ137" s="15"/>
      <c r="FA137" s="208"/>
      <c r="FB137" s="15"/>
      <c r="FC137" s="15"/>
      <c r="FD137" s="15"/>
      <c r="FE137" s="15"/>
      <c r="FF137" s="15"/>
      <c r="FG137" s="208"/>
      <c r="FH137" s="15"/>
      <c r="FI137" s="15"/>
      <c r="FJ137" s="15"/>
      <c r="FK137" s="15"/>
      <c r="FL137" s="15"/>
      <c r="FM137" s="208"/>
      <c r="FN137" s="15"/>
      <c r="FO137" s="15"/>
      <c r="FP137" s="15"/>
      <c r="FQ137" s="15"/>
      <c r="FR137" s="15"/>
      <c r="FS137" s="208"/>
      <c r="FT137" s="15"/>
      <c r="FU137" s="15"/>
      <c r="FV137" s="15"/>
      <c r="FW137" s="15"/>
      <c r="FX137" s="15"/>
      <c r="FY137" s="208"/>
    </row>
    <row r="138" spans="1:181" ht="12.75" customHeight="1" x14ac:dyDescent="0.2">
      <c r="A138" s="96" t="s">
        <v>83</v>
      </c>
      <c r="B138" s="15">
        <f>'Interpolation FR-metal CR'!G56+'Interpolation FR-metal CR'!H56*($E$2^1)+'Interpolation FR-metal CR'!I56*($E$2^2)+'Interpolation FR-metal CR'!J56*($E$2^3)+'Interpolation FR-metal CR'!K56*($E$2^4)</f>
        <v>1.7777351130911579E-9</v>
      </c>
      <c r="C138" s="243">
        <f t="shared" si="15"/>
        <v>8.3881717591808955E-9</v>
      </c>
      <c r="D138" s="243">
        <f t="shared" si="16"/>
        <v>3.9579251680062825E-8</v>
      </c>
      <c r="E138" s="243">
        <f t="shared" si="17"/>
        <v>1.8675311003726046E-7</v>
      </c>
      <c r="F138" s="15">
        <f>'Interpolation FR-metal CR'!Q56+'Interpolation FR-metal CR'!R56*($E$2^1)+'Interpolation FR-metal CR'!S56*($E$2^2)+'Interpolation FR-metal CR'!T56*($E$2^3)+'Interpolation FR-metal CR'!U56*($E$2^4)</f>
        <v>8.8118705200678724E-7</v>
      </c>
      <c r="G138" s="208"/>
      <c r="H138" s="309">
        <f>'Interpolation FR-oxide CR'!G56+'Interpolation FR-oxide CR'!H56*$K$2+'Interpolation FR-oxide CR'!I56*$K$2^2+'Interpolation FR-oxide CR'!J56*$K$2^3+'Interpolation FR-oxide CR'!K56*$K$2^4</f>
        <v>3.8562374374627274E-9</v>
      </c>
      <c r="I138" s="243">
        <f t="shared" si="18"/>
        <v>1.951532293682596E-8</v>
      </c>
      <c r="J138" s="243">
        <f t="shared" si="19"/>
        <v>9.8761509244407929E-8</v>
      </c>
      <c r="K138" s="243">
        <f t="shared" si="20"/>
        <v>4.9980396121590651E-7</v>
      </c>
      <c r="L138" s="15">
        <f>'Interpolation FR-oxide CR'!Q56+'Interpolation FR-oxide CR'!R56*$K$2+'Interpolation FR-oxide CR'!S56*$K$2^2+'Interpolation FR-oxide CR'!T56*$K$2^3+'Interpolation FR-oxide CR'!U56*$K$2^4</f>
        <v>2.5293659600615743E-6</v>
      </c>
      <c r="M138" s="208"/>
      <c r="N138" s="15">
        <v>7.2247865672975021E-9</v>
      </c>
      <c r="O138" s="15">
        <v>4.3198339168140692E-8</v>
      </c>
      <c r="P138" s="15">
        <v>2.3739059679200574E-7</v>
      </c>
      <c r="Q138" s="15">
        <v>1.2299400402828686E-6</v>
      </c>
      <c r="R138" s="15">
        <v>6.1102997725678901E-6</v>
      </c>
      <c r="S138" s="208"/>
      <c r="T138" s="15">
        <v>3.1092833977578849E-9</v>
      </c>
      <c r="U138" s="15">
        <v>1.6785713007285112E-8</v>
      </c>
      <c r="V138" s="15">
        <v>9.0018535750443095E-8</v>
      </c>
      <c r="W138" s="15">
        <v>4.7891351668565738E-7</v>
      </c>
      <c r="X138" s="15">
        <v>2.5227722901263518E-6</v>
      </c>
      <c r="Y138" s="208"/>
      <c r="Z138" s="15">
        <v>1.6519564079189632E-9</v>
      </c>
      <c r="AA138" s="15">
        <v>7.9454783953098541E-9</v>
      </c>
      <c r="AB138" s="15">
        <v>3.8146099587223542E-8</v>
      </c>
      <c r="AC138" s="15">
        <v>1.827461513696451E-7</v>
      </c>
      <c r="AD138" s="15">
        <v>8.7315616165255044E-7</v>
      </c>
      <c r="AE138" s="208"/>
      <c r="AF138" s="15">
        <v>9.9106630074283759E-10</v>
      </c>
      <c r="AG138" s="15">
        <v>4.1068014751060702E-9</v>
      </c>
      <c r="AH138" s="15">
        <v>1.7005557384898559E-8</v>
      </c>
      <c r="AI138" s="15">
        <v>7.0366820444870697E-8</v>
      </c>
      <c r="AJ138" s="15">
        <v>2.9094915251729016E-7</v>
      </c>
      <c r="AK138" s="208"/>
      <c r="AL138" s="15">
        <v>4.6470097724247672E-10</v>
      </c>
      <c r="AM138" s="15">
        <v>1.4578503298185518E-9</v>
      </c>
      <c r="AN138" s="15">
        <v>4.563153670106439E-9</v>
      </c>
      <c r="AO138" s="15">
        <v>1.4258433180063099E-8</v>
      </c>
      <c r="AP138" s="15">
        <v>4.4495029098241609E-8</v>
      </c>
      <c r="AQ138" s="208"/>
      <c r="AR138" s="15">
        <v>1.3296123846155077E-8</v>
      </c>
      <c r="AS138" s="15">
        <v>8.1451195805653851E-8</v>
      </c>
      <c r="AT138" s="15">
        <v>4.356395783232192E-7</v>
      </c>
      <c r="AU138" s="15">
        <v>2.182473196969162E-6</v>
      </c>
      <c r="AV138" s="15">
        <v>1.0545292539216321E-5</v>
      </c>
      <c r="AW138" s="208"/>
      <c r="AX138" s="15">
        <v>8.4083058253353558E-9</v>
      </c>
      <c r="AY138" s="15">
        <v>4.1009070668157908E-8</v>
      </c>
      <c r="AZ138" s="15">
        <v>1.9859985334206593E-7</v>
      </c>
      <c r="BA138" s="15">
        <v>9.5373003884392411E-7</v>
      </c>
      <c r="BB138" s="15">
        <v>4.5326745758376711E-6</v>
      </c>
      <c r="BC138" s="208"/>
      <c r="BD138" s="15">
        <v>4.2063726213201694E-9</v>
      </c>
      <c r="BE138" s="15">
        <v>1.9714616931301186E-8</v>
      </c>
      <c r="BF138" s="15">
        <v>9.2187460405324315E-8</v>
      </c>
      <c r="BG138" s="15">
        <v>4.299022736610343E-7</v>
      </c>
      <c r="BH138" s="15">
        <v>1.9978701978369267E-6</v>
      </c>
      <c r="BI138" s="208"/>
      <c r="BJ138" s="15">
        <v>2.5382461921242778E-9</v>
      </c>
      <c r="BK138" s="15">
        <v>1.0763431779685939E-8</v>
      </c>
      <c r="BL138" s="15">
        <v>4.5600748467216397E-8</v>
      </c>
      <c r="BM138" s="15">
        <v>1.9300902820454422E-7</v>
      </c>
      <c r="BN138" s="15">
        <v>8.160295924159424E-7</v>
      </c>
      <c r="BO138" s="208"/>
      <c r="BP138" s="15">
        <v>1.5301802975666986E-9</v>
      </c>
      <c r="BQ138" s="15">
        <v>5.3699811978560778E-9</v>
      </c>
      <c r="BR138" s="15">
        <v>1.8845294310811417E-8</v>
      </c>
      <c r="BS138" s="15">
        <v>6.6135262766708152E-8</v>
      </c>
      <c r="BT138" s="15">
        <v>2.3209364142498317E-7</v>
      </c>
      <c r="BU138" s="208"/>
      <c r="BV138" s="44"/>
      <c r="BW138" s="44"/>
      <c r="BX138" s="44"/>
      <c r="BY138" s="44"/>
      <c r="BZ138" s="44"/>
      <c r="CA138" s="208"/>
      <c r="CB138" s="44"/>
      <c r="CC138" s="44"/>
      <c r="CD138" s="44"/>
      <c r="CE138" s="44"/>
      <c r="CF138" s="44"/>
      <c r="CG138" s="208"/>
      <c r="CH138" s="44"/>
      <c r="CI138" s="44"/>
      <c r="CJ138" s="44"/>
      <c r="CK138" s="44"/>
      <c r="CL138" s="44"/>
      <c r="CM138" s="208"/>
      <c r="CN138" s="44"/>
      <c r="CO138" s="44"/>
      <c r="CP138" s="44"/>
      <c r="CQ138" s="44"/>
      <c r="CR138" s="44"/>
      <c r="CS138" s="208"/>
      <c r="CT138" s="44"/>
      <c r="CU138" s="44"/>
      <c r="CV138" s="44"/>
      <c r="CW138" s="44"/>
      <c r="CX138" s="44"/>
      <c r="CY138" s="208"/>
      <c r="CZ138" s="237"/>
      <c r="DA138" s="237"/>
      <c r="DB138" s="237"/>
      <c r="DC138" s="237"/>
      <c r="DD138" s="237"/>
      <c r="DE138" s="208"/>
      <c r="DF138" s="237">
        <v>2.8667206544563027E-10</v>
      </c>
      <c r="DG138" s="237">
        <v>5.5148314133628326E-10</v>
      </c>
      <c r="DH138" s="237">
        <v>1.0578430982338969E-9</v>
      </c>
      <c r="DI138" s="237">
        <v>2.0250334721540415E-9</v>
      </c>
      <c r="DJ138" s="237">
        <v>3.871032127115925E-9</v>
      </c>
      <c r="DK138" s="208"/>
      <c r="DL138" s="237">
        <v>2.0475311195373122E-10</v>
      </c>
      <c r="DM138" s="237">
        <v>1.9352326360980233E-10</v>
      </c>
      <c r="DN138" s="237">
        <v>1.8234962736896396E-10</v>
      </c>
      <c r="DO138" s="237">
        <v>1.7150439484592674E-10</v>
      </c>
      <c r="DP138" s="237">
        <v>1.6111973035891229E-10</v>
      </c>
      <c r="DQ138" s="208"/>
      <c r="DR138" s="237">
        <v>1.4213553592155657E-10</v>
      </c>
      <c r="DS138" s="237">
        <v>1.1835959457729721E-10</v>
      </c>
      <c r="DT138" s="237">
        <v>9.8319164695426197E-11</v>
      </c>
      <c r="DU138" s="237">
        <v>8.155491726090496E-11</v>
      </c>
      <c r="DV138" s="237">
        <v>6.7590254359542287E-11</v>
      </c>
      <c r="DW138" s="208"/>
      <c r="DX138" s="237">
        <v>1.1214661634859727E-10</v>
      </c>
      <c r="DY138" s="237">
        <v>7.5629705497724726E-11</v>
      </c>
      <c r="DZ138" s="237">
        <v>5.0878470321853416E-11</v>
      </c>
      <c r="EA138" s="237">
        <v>3.418071250561452E-11</v>
      </c>
      <c r="EB138" s="237">
        <v>2.2944488480799364E-11</v>
      </c>
      <c r="EC138" s="208"/>
      <c r="ED138" s="237">
        <v>1.034683870995633E-10</v>
      </c>
      <c r="EE138" s="237">
        <v>6.2226292014092476E-11</v>
      </c>
      <c r="EF138" s="237">
        <v>3.7332075600341701E-11</v>
      </c>
      <c r="EG138" s="237">
        <v>2.2367243449773546E-11</v>
      </c>
      <c r="EH138" s="237">
        <v>1.339084680746317E-11</v>
      </c>
      <c r="EI138" s="208"/>
      <c r="EJ138" s="237"/>
      <c r="EK138" s="237"/>
      <c r="EL138" s="237"/>
      <c r="EM138" s="237"/>
      <c r="EN138" s="237"/>
      <c r="EO138" s="208"/>
      <c r="EP138" s="237"/>
      <c r="EQ138" s="237"/>
      <c r="ER138" s="237"/>
      <c r="ES138" s="237"/>
      <c r="ET138" s="237"/>
      <c r="EU138" s="208"/>
      <c r="EV138" s="237"/>
      <c r="EW138" s="237"/>
      <c r="EX138" s="237"/>
      <c r="EY138" s="237"/>
      <c r="EZ138" s="237"/>
      <c r="FA138" s="208"/>
      <c r="FB138" s="237"/>
      <c r="FC138" s="237"/>
      <c r="FD138" s="237"/>
      <c r="FE138" s="237"/>
      <c r="FF138" s="237"/>
      <c r="FG138" s="208"/>
      <c r="FH138" s="237"/>
      <c r="FI138" s="237"/>
      <c r="FJ138" s="237"/>
      <c r="FK138" s="237"/>
      <c r="FL138" s="237"/>
      <c r="FM138" s="208"/>
      <c r="FN138" s="237"/>
      <c r="FO138" s="237"/>
      <c r="FP138" s="237"/>
      <c r="FQ138" s="237"/>
      <c r="FR138" s="237"/>
      <c r="FS138" s="208"/>
      <c r="FT138" s="237"/>
      <c r="FU138" s="237"/>
      <c r="FV138" s="237"/>
      <c r="FW138" s="237"/>
      <c r="FX138" s="237"/>
      <c r="FY138" s="208"/>
    </row>
    <row r="139" spans="1:181" ht="12.75" customHeight="1" x14ac:dyDescent="0.2">
      <c r="A139" s="95" t="s">
        <v>39</v>
      </c>
      <c r="B139" s="46">
        <f>'Interpolation FR-metal CR'!G57+'Interpolation FR-metal CR'!H57*($E$2^1)+'Interpolation FR-metal CR'!I57*($E$2^2)+'Interpolation FR-metal CR'!J57*($E$2^3)+'Interpolation FR-metal CR'!K57*($E$2^4)</f>
        <v>1.9014685928072398E-9</v>
      </c>
      <c r="C139" s="424">
        <f t="shared" si="15"/>
        <v>1.1667642367680132E-8</v>
      </c>
      <c r="D139" s="424">
        <f t="shared" si="16"/>
        <v>7.159407151663936E-8</v>
      </c>
      <c r="E139" s="424">
        <f t="shared" si="17"/>
        <v>4.39309923530747E-7</v>
      </c>
      <c r="F139" s="46">
        <f>'Interpolation FR-metal CR'!Q57+'Interpolation FR-metal CR'!R57*($E$2^1)+'Interpolation FR-metal CR'!S57*($E$2^2)+'Interpolation FR-metal CR'!T57*($E$2^3)+'Interpolation FR-metal CR'!U57*($E$2^4)</f>
        <v>2.6956590793657634E-6</v>
      </c>
      <c r="G139" s="208"/>
      <c r="H139" s="94">
        <f>'Interpolation FR-oxide CR'!G57+'Interpolation FR-oxide CR'!H57*$K$2+'Interpolation FR-oxide CR'!I57*$K$2^2+'Interpolation FR-oxide CR'!J57*$K$2^3+'Interpolation FR-oxide CR'!K57*$K$2^4</f>
        <v>3.5791294875358412E-9</v>
      </c>
      <c r="I139" s="424">
        <f t="shared" si="18"/>
        <v>2.3819471159149746E-8</v>
      </c>
      <c r="J139" s="424">
        <f t="shared" si="19"/>
        <v>1.5852100581367505E-7</v>
      </c>
      <c r="K139" s="424">
        <f t="shared" si="20"/>
        <v>1.0549734339725903E-6</v>
      </c>
      <c r="L139" s="46">
        <f>'Interpolation FR-oxide CR'!Q57+'Interpolation FR-oxide CR'!R57*$K$2+'Interpolation FR-oxide CR'!S57*$K$2^2+'Interpolation FR-oxide CR'!T57*$K$2^3+'Interpolation FR-oxide CR'!U57*$K$2^4</f>
        <v>7.0209556183115514E-6</v>
      </c>
      <c r="M139" s="208"/>
      <c r="N139" s="46">
        <v>6.494447285246565E-9</v>
      </c>
      <c r="O139" s="46">
        <v>5.0448846889271967E-8</v>
      </c>
      <c r="P139" s="46">
        <v>3.6017596308024129E-7</v>
      </c>
      <c r="Q139" s="46">
        <v>2.424388268057762E-6</v>
      </c>
      <c r="R139" s="46">
        <v>1.564760126616841E-5</v>
      </c>
      <c r="S139" s="208"/>
      <c r="T139" s="46">
        <v>2.9616136786937461E-9</v>
      </c>
      <c r="U139" s="46">
        <v>2.0891202118722477E-8</v>
      </c>
      <c r="V139" s="46">
        <v>1.4638990185583358E-7</v>
      </c>
      <c r="W139" s="46">
        <v>1.0176344664696246E-6</v>
      </c>
      <c r="X139" s="46">
        <v>7.0043574837660662E-6</v>
      </c>
      <c r="Y139" s="208"/>
      <c r="Z139" s="46">
        <v>1.8000805222313215E-9</v>
      </c>
      <c r="AA139" s="46">
        <v>1.1209246674435439E-8</v>
      </c>
      <c r="AB139" s="46">
        <v>6.9673806700784255E-8</v>
      </c>
      <c r="AC139" s="46">
        <v>4.3214616792090214E-7</v>
      </c>
      <c r="AD139" s="46">
        <v>2.6732364579475538E-6</v>
      </c>
      <c r="AE139" s="208"/>
      <c r="AF139" s="46">
        <v>1.1837390174377484E-9</v>
      </c>
      <c r="AG139" s="46">
        <v>6.3291971170837446E-9</v>
      </c>
      <c r="AH139" s="46">
        <v>3.3816405460243792E-8</v>
      </c>
      <c r="AI139" s="46">
        <v>1.8054944473962875E-7</v>
      </c>
      <c r="AJ139" s="46">
        <v>9.6324549061561274E-7</v>
      </c>
      <c r="AK139" s="208"/>
      <c r="AL139" s="46">
        <v>5.7495622535513261E-10</v>
      </c>
      <c r="AM139" s="46">
        <v>2.3447588507245003E-9</v>
      </c>
      <c r="AN139" s="46">
        <v>9.5405714512839091E-9</v>
      </c>
      <c r="AO139" s="46">
        <v>3.8752983926077421E-8</v>
      </c>
      <c r="AP139" s="46">
        <v>1.5720591697265426E-7</v>
      </c>
      <c r="AQ139" s="208"/>
      <c r="AR139" s="46">
        <v>1.2470382415656247E-8</v>
      </c>
      <c r="AS139" s="46">
        <v>9.9146443068168588E-8</v>
      </c>
      <c r="AT139" s="46">
        <v>6.8822739555771115E-7</v>
      </c>
      <c r="AU139" s="46">
        <v>4.4748501800007846E-6</v>
      </c>
      <c r="AV139" s="46">
        <v>2.806164759467832E-5</v>
      </c>
      <c r="AW139" s="208"/>
      <c r="AX139" s="46">
        <v>9.1245617614238696E-9</v>
      </c>
      <c r="AY139" s="46">
        <v>5.767990848871816E-8</v>
      </c>
      <c r="AZ139" s="46">
        <v>3.6204677052553934E-7</v>
      </c>
      <c r="BA139" s="46">
        <v>2.2534728772023408E-6</v>
      </c>
      <c r="BB139" s="46">
        <v>1.388105685667179E-5</v>
      </c>
      <c r="BC139" s="208"/>
      <c r="BD139" s="46">
        <v>5.2616483515667659E-9</v>
      </c>
      <c r="BE139" s="46">
        <v>3.1962091451625101E-8</v>
      </c>
      <c r="BF139" s="46">
        <v>1.937097440307324E-7</v>
      </c>
      <c r="BG139" s="46">
        <v>1.1707984189826335E-6</v>
      </c>
      <c r="BH139" s="46">
        <v>7.0520019389240346E-6</v>
      </c>
      <c r="BI139" s="208"/>
      <c r="BJ139" s="46">
        <v>3.5155820925297205E-9</v>
      </c>
      <c r="BK139" s="46">
        <v>1.9355655691493952E-8</v>
      </c>
      <c r="BL139" s="46">
        <v>1.0646888887833331E-7</v>
      </c>
      <c r="BM139" s="46">
        <v>5.850890900208469E-7</v>
      </c>
      <c r="BN139" s="46">
        <v>3.2117660969518522E-6</v>
      </c>
      <c r="BO139" s="208"/>
      <c r="BP139" s="46">
        <v>2.1355812108807277E-9</v>
      </c>
      <c r="BQ139" s="46">
        <v>9.7249272651570427E-9</v>
      </c>
      <c r="BR139" s="46">
        <v>4.4284998295062738E-8</v>
      </c>
      <c r="BS139" s="46">
        <v>2.0166331531660366E-7</v>
      </c>
      <c r="BT139" s="46">
        <v>9.1832661853465191E-7</v>
      </c>
      <c r="BU139" s="208"/>
      <c r="BV139" s="46">
        <v>3.1679999999999998E-10</v>
      </c>
      <c r="BW139" s="46">
        <v>1.3509952265442107E-9</v>
      </c>
      <c r="BX139" s="46">
        <v>5.6905358573171963E-9</v>
      </c>
      <c r="BY139" s="46">
        <v>2.3647010331797592E-8</v>
      </c>
      <c r="BZ139" s="46">
        <v>9.6550000000000001E-8</v>
      </c>
      <c r="CA139" s="208"/>
      <c r="CB139" s="46">
        <v>7.1286591291695934E-11</v>
      </c>
      <c r="CC139" s="46">
        <v>1.2415306352000484E-10</v>
      </c>
      <c r="CD139" s="46">
        <v>2.1544091205042655E-10</v>
      </c>
      <c r="CE139" s="46">
        <v>3.7292331521959078E-10</v>
      </c>
      <c r="CF139" s="46">
        <v>6.4441131557843946E-10</v>
      </c>
      <c r="CG139" s="208"/>
      <c r="CH139" s="46">
        <v>1.8979999999999999E-9</v>
      </c>
      <c r="CI139" s="46">
        <v>6.4720738685031911E-9</v>
      </c>
      <c r="CJ139" s="46">
        <v>2.1848056453356564E-8</v>
      </c>
      <c r="CK139" s="46">
        <v>7.2843692252530163E-8</v>
      </c>
      <c r="CL139" s="46">
        <v>2.3900000000000001E-7</v>
      </c>
      <c r="CM139" s="208"/>
      <c r="CN139" s="46">
        <v>2.0580000000000001E-9</v>
      </c>
      <c r="CO139" s="46">
        <v>6.8472108812380145E-9</v>
      </c>
      <c r="CP139" s="46">
        <v>2.26527272202523E-8</v>
      </c>
      <c r="CQ139" s="46">
        <v>7.4446620573758548E-8</v>
      </c>
      <c r="CR139" s="46">
        <v>2.4260000000000002E-7</v>
      </c>
      <c r="CS139" s="208"/>
      <c r="CT139" s="46">
        <v>1.0368059897201348E-9</v>
      </c>
      <c r="CU139" s="46">
        <v>9.7516532024681859E-10</v>
      </c>
      <c r="CV139" s="46">
        <v>8.6791934307001673E-10</v>
      </c>
      <c r="CW139" s="46">
        <v>7.5263618242817177E-10</v>
      </c>
      <c r="CX139" s="46">
        <v>6.4441131557843946E-10</v>
      </c>
      <c r="CY139" s="208"/>
      <c r="CZ139" s="46"/>
      <c r="DA139" s="46"/>
      <c r="DB139" s="46"/>
      <c r="DC139" s="46"/>
      <c r="DD139" s="46"/>
      <c r="DE139" s="208"/>
      <c r="DF139" s="46">
        <v>5.2658614816940634E-10</v>
      </c>
      <c r="DG139" s="46">
        <v>1.2754040468239017E-9</v>
      </c>
      <c r="DH139" s="46">
        <v>3.0801247141193681E-9</v>
      </c>
      <c r="DI139" s="46">
        <v>7.423534740303313E-9</v>
      </c>
      <c r="DJ139" s="46">
        <v>1.786638998272574E-8</v>
      </c>
      <c r="DK139" s="208"/>
      <c r="DL139" s="46">
        <v>3.5314614250601427E-10</v>
      </c>
      <c r="DM139" s="46">
        <v>3.9961587221582565E-10</v>
      </c>
      <c r="DN139" s="46">
        <v>4.508167302077107E-10</v>
      </c>
      <c r="DO139" s="46">
        <v>5.0764018355798494E-10</v>
      </c>
      <c r="DP139" s="46">
        <v>5.7097232684363231E-10</v>
      </c>
      <c r="DQ139" s="208"/>
      <c r="DR139" s="46">
        <v>2.4934249090371567E-10</v>
      </c>
      <c r="DS139" s="46">
        <v>2.4674881603608983E-10</v>
      </c>
      <c r="DT139" s="46">
        <v>2.4358344872440045E-10</v>
      </c>
      <c r="DU139" s="46">
        <v>2.4011413818596096E-10</v>
      </c>
      <c r="DV139" s="46">
        <v>2.3648829389107927E-10</v>
      </c>
      <c r="DW139" s="208"/>
      <c r="DX139" s="46">
        <v>2.0372187268029613E-10</v>
      </c>
      <c r="DY139" s="46">
        <v>1.6098544366893061E-10</v>
      </c>
      <c r="DZ139" s="46">
        <v>1.269027284858148E-10</v>
      </c>
      <c r="EA139" s="46">
        <v>9.9898907828305948E-11</v>
      </c>
      <c r="EB139" s="46">
        <v>7.8577955245996668E-11</v>
      </c>
      <c r="EC139" s="208"/>
      <c r="ED139" s="46">
        <v>1.8941900083949404E-10</v>
      </c>
      <c r="EE139" s="46">
        <v>1.3239743314988928E-10</v>
      </c>
      <c r="EF139" s="46">
        <v>9.2316123536071045E-11</v>
      </c>
      <c r="EG139" s="46">
        <v>6.4283226709287999E-11</v>
      </c>
      <c r="EH139" s="46">
        <v>4.4728365230334713E-11</v>
      </c>
      <c r="EI139" s="208"/>
      <c r="EJ139" s="46"/>
      <c r="EK139" s="46"/>
      <c r="EL139" s="46"/>
      <c r="EM139" s="46"/>
      <c r="EN139" s="46"/>
      <c r="EO139" s="208"/>
      <c r="EP139" s="46"/>
      <c r="EQ139" s="46"/>
      <c r="ER139" s="46"/>
      <c r="ES139" s="46"/>
      <c r="ET139" s="46"/>
      <c r="EU139" s="208"/>
      <c r="EV139" s="46"/>
      <c r="EW139" s="46"/>
      <c r="EX139" s="46"/>
      <c r="EY139" s="46"/>
      <c r="EZ139" s="46"/>
      <c r="FA139" s="208"/>
      <c r="FB139" s="46"/>
      <c r="FC139" s="46"/>
      <c r="FD139" s="46"/>
      <c r="FE139" s="46"/>
      <c r="FF139" s="46"/>
      <c r="FG139" s="208"/>
      <c r="FH139" s="46"/>
      <c r="FI139" s="46"/>
      <c r="FJ139" s="46"/>
      <c r="FK139" s="46"/>
      <c r="FL139" s="46"/>
      <c r="FM139" s="208"/>
      <c r="FN139" s="46"/>
      <c r="FO139" s="46"/>
      <c r="FP139" s="46"/>
      <c r="FQ139" s="46"/>
      <c r="FR139" s="46"/>
      <c r="FS139" s="208"/>
      <c r="FT139" s="46"/>
      <c r="FU139" s="46"/>
      <c r="FV139" s="46"/>
      <c r="FW139" s="46"/>
      <c r="FX139" s="46"/>
      <c r="FY139" s="208"/>
    </row>
    <row r="140" spans="1:181" ht="12.75" customHeight="1" x14ac:dyDescent="0.2">
      <c r="A140" s="94" t="s">
        <v>37</v>
      </c>
      <c r="B140" s="15">
        <f>'Interpolation FR-metal CR'!G58+'Interpolation FR-metal CR'!H58*($E$2^1)+'Interpolation FR-metal CR'!I58*($E$2^2)+'Interpolation FR-metal CR'!J58*($E$2^3)+'Interpolation FR-metal CR'!K58*($E$2^4)</f>
        <v>2.5223249368389497E-10</v>
      </c>
      <c r="C140" s="243">
        <f t="shared" si="15"/>
        <v>1.7754732598676039E-9</v>
      </c>
      <c r="D140" s="243">
        <f t="shared" si="16"/>
        <v>1.2497617775033624E-8</v>
      </c>
      <c r="E140" s="243">
        <f t="shared" si="17"/>
        <v>8.79711644108253E-8</v>
      </c>
      <c r="F140" s="15">
        <f>'Interpolation FR-metal CR'!Q58+'Interpolation FR-metal CR'!R58*($E$2^1)+'Interpolation FR-metal CR'!S58*($E$2^2)+'Interpolation FR-metal CR'!T58*($E$2^3)+'Interpolation FR-metal CR'!U58*($E$2^4)</f>
        <v>6.1923207343213971E-7</v>
      </c>
      <c r="G140" s="208"/>
      <c r="H140" s="309">
        <f>'Interpolation FR-oxide CR'!G58+'Interpolation FR-oxide CR'!H58*$K$2+'Interpolation FR-oxide CR'!I58*$K$2^2+'Interpolation FR-oxide CR'!J58*$K$2^3+'Interpolation FR-oxide CR'!K58*$K$2^4</f>
        <v>5.7899658046419301E-10</v>
      </c>
      <c r="I140" s="243">
        <f t="shared" si="18"/>
        <v>4.3526766302661197E-9</v>
      </c>
      <c r="J140" s="243">
        <f t="shared" si="19"/>
        <v>3.2721771573289054E-8</v>
      </c>
      <c r="K140" s="243">
        <f t="shared" si="20"/>
        <v>2.459898645925945E-7</v>
      </c>
      <c r="L140" s="15">
        <f>'Interpolation FR-oxide CR'!Q58+'Interpolation FR-oxide CR'!R58*$K$2+'Interpolation FR-oxide CR'!S58*$K$2^2+'Interpolation FR-oxide CR'!T58*$K$2^3+'Interpolation FR-oxide CR'!U58*$K$2^4</f>
        <v>1.8492584775476619E-6</v>
      </c>
      <c r="M140" s="208"/>
      <c r="N140" s="15">
        <v>1.2315186696345388E-9</v>
      </c>
      <c r="O140" s="15">
        <v>1.0814491156917136E-8</v>
      </c>
      <c r="P140" s="15">
        <v>8.7282185809102173E-8</v>
      </c>
      <c r="Q140" s="15">
        <v>6.6415447494882635E-7</v>
      </c>
      <c r="R140" s="15">
        <v>4.8458586517614442E-6</v>
      </c>
      <c r="S140" s="208"/>
      <c r="T140" s="15">
        <v>4.4996635110008308E-10</v>
      </c>
      <c r="U140" s="15">
        <v>3.641715551845018E-9</v>
      </c>
      <c r="V140" s="15">
        <v>2.9278219932073314E-8</v>
      </c>
      <c r="W140" s="15">
        <v>2.3351582434453482E-7</v>
      </c>
      <c r="X140" s="15">
        <v>1.8440970401598158E-6</v>
      </c>
      <c r="Y140" s="208"/>
      <c r="Z140" s="15">
        <v>2.3593358203609448E-10</v>
      </c>
      <c r="AA140" s="15">
        <v>1.690056213924408E-9</v>
      </c>
      <c r="AB140" s="15">
        <v>1.2084290527330702E-8</v>
      </c>
      <c r="AC140" s="15">
        <v>8.6220230541966475E-8</v>
      </c>
      <c r="AD140" s="15">
        <v>6.1353986146618671E-7</v>
      </c>
      <c r="AE140" s="208"/>
      <c r="AF140" s="15">
        <v>1.3656559920790246E-10</v>
      </c>
      <c r="AG140" s="15">
        <v>8.3981738283662381E-10</v>
      </c>
      <c r="AH140" s="15">
        <v>5.1607707347597833E-9</v>
      </c>
      <c r="AI140" s="15">
        <v>3.1690870393128281E-8</v>
      </c>
      <c r="AJ140" s="15">
        <v>1.9445802959137557E-7</v>
      </c>
      <c r="AK140" s="208"/>
      <c r="AL140" s="15">
        <v>5.4489568968224866E-11</v>
      </c>
      <c r="AM140" s="15">
        <v>2.588913264110938E-10</v>
      </c>
      <c r="AN140" s="15">
        <v>1.2272539258745748E-9</v>
      </c>
      <c r="AO140" s="15">
        <v>5.8077232712904768E-9</v>
      </c>
      <c r="AP140" s="15">
        <v>2.7447979430947883E-8</v>
      </c>
      <c r="AQ140" s="208"/>
      <c r="AR140" s="15">
        <v>2.9727511385210588E-9</v>
      </c>
      <c r="AS140" s="15">
        <v>2.6768025783120576E-8</v>
      </c>
      <c r="AT140" s="15">
        <v>2.1044159319895637E-7</v>
      </c>
      <c r="AU140" s="15">
        <v>1.5496675738995614E-6</v>
      </c>
      <c r="AV140" s="15">
        <v>1.1006104545723179E-5</v>
      </c>
      <c r="AW140" s="208"/>
      <c r="AX140" s="15">
        <v>1.8795338415095837E-9</v>
      </c>
      <c r="AY140" s="15">
        <v>1.3473040193743021E-8</v>
      </c>
      <c r="AZ140" s="15">
        <v>9.5897796614749994E-8</v>
      </c>
      <c r="BA140" s="15">
        <v>6.7686053717098856E-7</v>
      </c>
      <c r="BB140" s="15">
        <v>4.7279437422278626E-6</v>
      </c>
      <c r="BC140" s="208"/>
      <c r="BD140" s="15">
        <v>8.8371419115375399E-10</v>
      </c>
      <c r="BE140" s="15">
        <v>6.1748848851208691E-9</v>
      </c>
      <c r="BF140" s="15">
        <v>4.304758672654567E-8</v>
      </c>
      <c r="BG140" s="15">
        <v>2.9928374954117222E-7</v>
      </c>
      <c r="BH140" s="15">
        <v>2.0735623488978153E-6</v>
      </c>
      <c r="BI140" s="208"/>
      <c r="BJ140" s="15">
        <v>5.216002279787597E-10</v>
      </c>
      <c r="BK140" s="15">
        <v>3.3230608885561347E-9</v>
      </c>
      <c r="BL140" s="15">
        <v>2.1151589758432008E-8</v>
      </c>
      <c r="BM140" s="15">
        <v>1.3450306311014386E-7</v>
      </c>
      <c r="BN140" s="15">
        <v>8.5436601813910558E-7</v>
      </c>
      <c r="BO140" s="208"/>
      <c r="BP140" s="15">
        <v>2.8920991873353306E-10</v>
      </c>
      <c r="BQ140" s="15">
        <v>1.5434517473004719E-9</v>
      </c>
      <c r="BR140" s="15">
        <v>8.2370732854768142E-9</v>
      </c>
      <c r="BS140" s="15">
        <v>4.3959505965805101E-8</v>
      </c>
      <c r="BT140" s="15">
        <v>2.3460252171936958E-7</v>
      </c>
      <c r="BU140" s="208"/>
      <c r="BV140" s="15">
        <v>3.6730000000000005E-11</v>
      </c>
      <c r="BW140" s="15">
        <v>1.616566191489703E-10</v>
      </c>
      <c r="BX140" s="15">
        <v>7.0274338041825029E-10</v>
      </c>
      <c r="BY140" s="15">
        <v>3.0138647712626057E-9</v>
      </c>
      <c r="BZ140" s="15">
        <v>1.27E-8</v>
      </c>
      <c r="CA140" s="208"/>
      <c r="CB140" s="15">
        <v>6.289708070497132E-12</v>
      </c>
      <c r="CC140" s="15">
        <v>1.1413453012399892E-11</v>
      </c>
      <c r="CD140" s="15">
        <v>2.0635964332575693E-11</v>
      </c>
      <c r="CE140" s="15">
        <v>3.7218005929422612E-11</v>
      </c>
      <c r="CF140" s="15">
        <v>6.7009086424434721E-11</v>
      </c>
      <c r="CG140" s="208"/>
      <c r="CH140" s="15">
        <v>2.0469999999999998E-10</v>
      </c>
      <c r="CI140" s="15">
        <v>7.3197191285561973E-10</v>
      </c>
      <c r="CJ140" s="15">
        <v>2.5911531175310602E-9</v>
      </c>
      <c r="CK140" s="15">
        <v>9.059443807210202E-9</v>
      </c>
      <c r="CL140" s="15">
        <v>3.1170000000000001E-8</v>
      </c>
      <c r="CM140" s="208"/>
      <c r="CN140" s="15">
        <v>2.122E-10</v>
      </c>
      <c r="CO140" s="15">
        <v>7.5242939309413859E-10</v>
      </c>
      <c r="CP140" s="15">
        <v>2.6529226297529235E-9</v>
      </c>
      <c r="CQ140" s="15">
        <v>9.2918270395143823E-9</v>
      </c>
      <c r="CR140" s="15">
        <v>3.2269999999999997E-8</v>
      </c>
      <c r="CS140" s="208"/>
      <c r="CT140" s="15">
        <v>8.4719366879685606E-11</v>
      </c>
      <c r="CU140" s="15">
        <v>8.4632035429824528E-11</v>
      </c>
      <c r="CV140" s="15">
        <v>8.0003178015210295E-11</v>
      </c>
      <c r="CW140" s="15">
        <v>7.368588403146327E-11</v>
      </c>
      <c r="CX140" s="15">
        <v>6.7009086424434721E-11</v>
      </c>
      <c r="CY140" s="208"/>
      <c r="CZ140" s="15"/>
      <c r="DA140" s="15"/>
      <c r="DB140" s="15"/>
      <c r="DC140" s="15"/>
      <c r="DD140" s="15"/>
      <c r="DE140" s="208"/>
      <c r="DF140" s="15">
        <v>4.0045567712207303E-11</v>
      </c>
      <c r="DG140" s="15">
        <v>1.1130503258455416E-10</v>
      </c>
      <c r="DH140" s="15">
        <v>3.0847310024894319E-10</v>
      </c>
      <c r="DI140" s="15">
        <v>8.5318208676316828E-10</v>
      </c>
      <c r="DJ140" s="15">
        <v>2.3564041507638677E-9</v>
      </c>
      <c r="DK140" s="208"/>
      <c r="DL140" s="15">
        <v>2.6754405611251322E-11</v>
      </c>
      <c r="DM140" s="15">
        <v>3.364631280065415E-11</v>
      </c>
      <c r="DN140" s="15">
        <v>4.2184089696840456E-11</v>
      </c>
      <c r="DO140" s="15">
        <v>5.2790838232390058E-11</v>
      </c>
      <c r="DP140" s="15">
        <v>6.5988997982359352E-11</v>
      </c>
      <c r="DQ140" s="208"/>
      <c r="DR140" s="15">
        <v>1.8694291182798845E-11</v>
      </c>
      <c r="DS140" s="15">
        <v>2.0439018938410263E-11</v>
      </c>
      <c r="DT140" s="15">
        <v>2.2291793069419397E-11</v>
      </c>
      <c r="DU140" s="15">
        <v>2.427768206706051E-11</v>
      </c>
      <c r="DV140" s="15">
        <v>2.6417480446027018E-11</v>
      </c>
      <c r="DW140" s="208"/>
      <c r="DX140" s="15">
        <v>1.4952661423084991E-11</v>
      </c>
      <c r="DY140" s="15">
        <v>1.2908144087858934E-11</v>
      </c>
      <c r="DZ140" s="15">
        <v>1.1115896936026145E-11</v>
      </c>
      <c r="EA140" s="15">
        <v>9.559400293030908E-12</v>
      </c>
      <c r="EB140" s="15">
        <v>8.2142324179783865E-12</v>
      </c>
      <c r="EC140" s="208"/>
      <c r="ED140" s="15">
        <v>1.3880720105289043E-11</v>
      </c>
      <c r="EE140" s="15">
        <v>1.0526054157988022E-11</v>
      </c>
      <c r="EF140" s="15">
        <v>7.9627150356436514E-12</v>
      </c>
      <c r="EG140" s="15">
        <v>6.0155987647433696E-12</v>
      </c>
      <c r="EH140" s="15">
        <v>4.5411076585971604E-12</v>
      </c>
      <c r="EI140" s="208"/>
      <c r="EJ140" s="15"/>
      <c r="EK140" s="15"/>
      <c r="EL140" s="15"/>
      <c r="EM140" s="15"/>
      <c r="EN140" s="15"/>
      <c r="EO140" s="208"/>
      <c r="EP140" s="15"/>
      <c r="EQ140" s="15"/>
      <c r="ER140" s="15"/>
      <c r="ES140" s="15"/>
      <c r="ET140" s="15"/>
      <c r="EU140" s="208"/>
      <c r="EV140" s="15"/>
      <c r="EW140" s="15"/>
      <c r="EX140" s="15"/>
      <c r="EY140" s="15"/>
      <c r="EZ140" s="15"/>
      <c r="FA140" s="208"/>
      <c r="FB140" s="15"/>
      <c r="FC140" s="15"/>
      <c r="FD140" s="15"/>
      <c r="FE140" s="15"/>
      <c r="FF140" s="15"/>
      <c r="FG140" s="208"/>
      <c r="FH140" s="15"/>
      <c r="FI140" s="15"/>
      <c r="FJ140" s="15"/>
      <c r="FK140" s="15"/>
      <c r="FL140" s="15"/>
      <c r="FM140" s="208"/>
      <c r="FN140" s="15"/>
      <c r="FO140" s="15"/>
      <c r="FP140" s="15"/>
      <c r="FQ140" s="15"/>
      <c r="FR140" s="15"/>
      <c r="FS140" s="208"/>
      <c r="FT140" s="15"/>
      <c r="FU140" s="15"/>
      <c r="FV140" s="15"/>
      <c r="FW140" s="15"/>
      <c r="FX140" s="15"/>
      <c r="FY140" s="208"/>
    </row>
    <row r="141" spans="1:181" ht="12.75" customHeight="1" x14ac:dyDescent="0.2">
      <c r="A141" s="97" t="s">
        <v>40</v>
      </c>
      <c r="B141" s="46">
        <f>'Interpolation FR-metal CR'!G59+'Interpolation FR-metal CR'!H59*($E$2^1)+'Interpolation FR-metal CR'!I59*($E$2^2)+'Interpolation FR-metal CR'!J59*($E$2^3)+'Interpolation FR-metal CR'!K59*($E$2^4)</f>
        <v>1.8630664397690505E-11</v>
      </c>
      <c r="C141" s="424">
        <f t="shared" si="15"/>
        <v>1.5059831710207701E-10</v>
      </c>
      <c r="D141" s="424">
        <f t="shared" si="16"/>
        <v>1.2173400062313077E-9</v>
      </c>
      <c r="E141" s="424">
        <f t="shared" si="17"/>
        <v>9.8401942285103513E-9</v>
      </c>
      <c r="F141" s="46">
        <f>'Interpolation FR-metal CR'!Q59+'Interpolation FR-metal CR'!R59*($E$2^1)+'Interpolation FR-metal CR'!S59*($E$2^2)+'Interpolation FR-metal CR'!T59*($E$2^3)+'Interpolation FR-metal CR'!U59*($E$2^4)</f>
        <v>7.9541805871128208E-8</v>
      </c>
      <c r="G141" s="208"/>
      <c r="H141" s="94">
        <f>'Interpolation FR-oxide CR'!G59+'Interpolation FR-oxide CR'!H59*$K$2+'Interpolation FR-oxide CR'!I59*$K$2^2+'Interpolation FR-oxide CR'!J59*$K$2^3+'Interpolation FR-oxide CR'!K59*$K$2^4</f>
        <v>3.8494222211312149E-11</v>
      </c>
      <c r="I141" s="424">
        <f t="shared" si="18"/>
        <v>3.4763185842323745E-10</v>
      </c>
      <c r="J141" s="424">
        <f t="shared" si="19"/>
        <v>3.139377861108733E-9</v>
      </c>
      <c r="K141" s="424">
        <f t="shared" si="20"/>
        <v>2.8350949764852948E-8</v>
      </c>
      <c r="L141" s="46">
        <f>'Interpolation FR-oxide CR'!Q59+'Interpolation FR-oxide CR'!R59*$K$2+'Interpolation FR-oxide CR'!S59*$K$2^2+'Interpolation FR-oxide CR'!T59*$K$2^3+'Interpolation FR-oxide CR'!U59*$K$2^4</f>
        <v>2.5603045830403688E-7</v>
      </c>
      <c r="M141" s="208"/>
      <c r="N141" s="46">
        <v>7.8149325003870108E-11</v>
      </c>
      <c r="O141" s="46">
        <v>8.4619655833338628E-10</v>
      </c>
      <c r="P141" s="46">
        <v>8.4211559902083602E-9</v>
      </c>
      <c r="Q141" s="46">
        <v>7.9012560367081871E-8</v>
      </c>
      <c r="R141" s="46">
        <v>7.1085121105974779E-7</v>
      </c>
      <c r="S141" s="208"/>
      <c r="T141" s="46">
        <v>3.070572399336436E-11</v>
      </c>
      <c r="U141" s="46">
        <v>2.9657781478519346E-10</v>
      </c>
      <c r="V141" s="46">
        <v>2.8455789878623042E-9</v>
      </c>
      <c r="W141" s="46">
        <v>2.7085423407744287E-8</v>
      </c>
      <c r="X141" s="46">
        <v>2.5526802602602786E-7</v>
      </c>
      <c r="Y141" s="208"/>
      <c r="Z141" s="46">
        <v>1.758185757311027E-11</v>
      </c>
      <c r="AA141" s="46">
        <v>1.4428751765562967E-10</v>
      </c>
      <c r="AB141" s="46">
        <v>1.1819562050942019E-9</v>
      </c>
      <c r="AC141" s="46">
        <v>9.661443583748186E-9</v>
      </c>
      <c r="AD141" s="46">
        <v>7.8764086747008412E-8</v>
      </c>
      <c r="AE141" s="208"/>
      <c r="AF141" s="46">
        <v>1.0979950326255681E-11</v>
      </c>
      <c r="AG141" s="46">
        <v>7.4693553372400323E-11</v>
      </c>
      <c r="AH141" s="46">
        <v>5.0775244949158965E-10</v>
      </c>
      <c r="AI141" s="46">
        <v>3.4491400465139837E-9</v>
      </c>
      <c r="AJ141" s="46">
        <v>2.3412173948522232E-8</v>
      </c>
      <c r="AK141" s="208"/>
      <c r="AL141" s="46">
        <v>6.4925299373350489E-12</v>
      </c>
      <c r="AM141" s="46">
        <v>3.0748340784799292E-11</v>
      </c>
      <c r="AN141" s="46">
        <v>1.4529217058914801E-10</v>
      </c>
      <c r="AO141" s="46">
        <v>6.8535769523915815E-10</v>
      </c>
      <c r="AP141" s="46">
        <v>3.2286826136182194E-9</v>
      </c>
      <c r="AQ141" s="208"/>
      <c r="AR141" s="46">
        <v>1.8753995655126662E-10</v>
      </c>
      <c r="AS141" s="46">
        <v>2.1899828254988329E-9</v>
      </c>
      <c r="AT141" s="46">
        <v>2.2327755009726371E-8</v>
      </c>
      <c r="AU141" s="46">
        <v>2.1322647777363735E-7</v>
      </c>
      <c r="AV141" s="46">
        <v>1.9639269563455605E-6</v>
      </c>
      <c r="AW141" s="208"/>
      <c r="AX141" s="46">
        <v>1.1711604556478407E-10</v>
      </c>
      <c r="AY141" s="46">
        <v>1.0798143040567515E-9</v>
      </c>
      <c r="AZ141" s="46">
        <v>9.8857430944638266E-9</v>
      </c>
      <c r="BA141" s="46">
        <v>8.9746414329960673E-8</v>
      </c>
      <c r="BB141" s="46">
        <v>8.0632000067085839E-7</v>
      </c>
      <c r="BC141" s="208"/>
      <c r="BD141" s="46">
        <v>5.4033355661097394E-11</v>
      </c>
      <c r="BE141" s="46">
        <v>4.8294334306464831E-10</v>
      </c>
      <c r="BF141" s="46">
        <v>4.3065881001531644E-9</v>
      </c>
      <c r="BG141" s="46">
        <v>3.8298773893797499E-8</v>
      </c>
      <c r="BH141" s="46">
        <v>3.3941891497415754E-7</v>
      </c>
      <c r="BI141" s="208"/>
      <c r="BJ141" s="46">
        <v>3.2002103980214647E-11</v>
      </c>
      <c r="BK141" s="46">
        <v>2.5924667041502506E-10</v>
      </c>
      <c r="BL141" s="46">
        <v>2.0982248775791807E-9</v>
      </c>
      <c r="BM141" s="46">
        <v>1.6965838209078525E-8</v>
      </c>
      <c r="BN141" s="46">
        <v>1.3703176180525587E-7</v>
      </c>
      <c r="BO141" s="208"/>
      <c r="BP141" s="46">
        <v>1.7997120558635778E-11</v>
      </c>
      <c r="BQ141" s="46">
        <v>1.2105560651667821E-10</v>
      </c>
      <c r="BR141" s="46">
        <v>8.1426691657490973E-10</v>
      </c>
      <c r="BS141" s="46">
        <v>5.4770747951408365E-9</v>
      </c>
      <c r="BT141" s="46">
        <v>3.6840927335694171E-8</v>
      </c>
      <c r="BU141" s="208"/>
      <c r="BV141" s="46">
        <v>8.4849999999999997E-13</v>
      </c>
      <c r="BW141" s="46">
        <v>3.9391472020805865E-12</v>
      </c>
      <c r="BX141" s="46">
        <v>1.8062725500884708E-11</v>
      </c>
      <c r="BY141" s="46">
        <v>8.1712421519221377E-11</v>
      </c>
      <c r="BZ141" s="46">
        <v>3.632E-10</v>
      </c>
      <c r="CA141" s="208"/>
      <c r="CB141" s="46">
        <v>1.433490902512693E-13</v>
      </c>
      <c r="CC141" s="46">
        <v>2.7482110080284569E-13</v>
      </c>
      <c r="CD141" s="46">
        <v>5.2496017204024772E-13</v>
      </c>
      <c r="CE141" s="46">
        <v>1.0002838447630047E-12</v>
      </c>
      <c r="CF141" s="46">
        <v>1.9027092002079184E-12</v>
      </c>
      <c r="CG141" s="208"/>
      <c r="CH141" s="46">
        <v>4.4750000000000002E-12</v>
      </c>
      <c r="CI141" s="46">
        <v>1.7079643335731987E-11</v>
      </c>
      <c r="CJ141" s="46">
        <v>6.4533711254758858E-11</v>
      </c>
      <c r="CK141" s="46">
        <v>2.4082650528319079E-10</v>
      </c>
      <c r="CL141" s="46">
        <v>8.8440000000000007E-10</v>
      </c>
      <c r="CM141" s="208"/>
      <c r="CN141" s="46">
        <v>4.4490000000000001E-12</v>
      </c>
      <c r="CO141" s="46">
        <v>1.7089242193284778E-11</v>
      </c>
      <c r="CP141" s="46">
        <v>6.5271209809457225E-11</v>
      </c>
      <c r="CQ141" s="46">
        <v>2.4764993666053503E-10</v>
      </c>
      <c r="CR141" s="46">
        <v>9.317E-10</v>
      </c>
      <c r="CS141" s="208"/>
      <c r="CT141" s="46">
        <v>1.8078637647479648E-12</v>
      </c>
      <c r="CU141" s="46">
        <v>1.9396872684488558E-12</v>
      </c>
      <c r="CV141" s="46">
        <v>1.9693281960131347E-12</v>
      </c>
      <c r="CW141" s="46">
        <v>1.9480903219093663E-12</v>
      </c>
      <c r="CX141" s="46">
        <v>1.9027092002079184E-12</v>
      </c>
      <c r="CY141" s="208"/>
      <c r="CZ141" s="46"/>
      <c r="DA141" s="46"/>
      <c r="DB141" s="46"/>
      <c r="DC141" s="46"/>
      <c r="DD141" s="46"/>
      <c r="DE141" s="208"/>
      <c r="DF141" s="46">
        <v>5.2369991738238678E-12</v>
      </c>
      <c r="DG141" s="46">
        <v>1.3821309417799239E-11</v>
      </c>
      <c r="DH141" s="46">
        <v>3.6371233061894158E-11</v>
      </c>
      <c r="DI141" s="46">
        <v>9.5518785762491599E-11</v>
      </c>
      <c r="DJ141" s="46">
        <v>2.5049737640284414E-10</v>
      </c>
      <c r="DK141" s="208"/>
      <c r="DL141" s="46">
        <v>3.1218147179453804E-12</v>
      </c>
      <c r="DM141" s="46">
        <v>3.5762381725210232E-12</v>
      </c>
      <c r="DN141" s="46">
        <v>4.0842731341109543E-12</v>
      </c>
      <c r="DO141" s="46">
        <v>4.6558801607143378E-12</v>
      </c>
      <c r="DP141" s="46">
        <v>5.3014162958358675E-12</v>
      </c>
      <c r="DQ141" s="208"/>
      <c r="DR141" s="46">
        <v>2.2719081686421661E-12</v>
      </c>
      <c r="DS141" s="46">
        <v>2.2218052825355551E-12</v>
      </c>
      <c r="DT141" s="46">
        <v>2.1674801594253818E-12</v>
      </c>
      <c r="DU141" s="46">
        <v>2.111453523909403E-12</v>
      </c>
      <c r="DV141" s="46">
        <v>2.0550854298676373E-12</v>
      </c>
      <c r="DW141" s="208"/>
      <c r="DX141" s="46">
        <v>1.9705919753111341E-12</v>
      </c>
      <c r="DY141" s="46">
        <v>1.4683006338868519E-12</v>
      </c>
      <c r="DZ141" s="46">
        <v>1.0913615889524995E-12</v>
      </c>
      <c r="EA141" s="46">
        <v>8.1007974280822233E-13</v>
      </c>
      <c r="EB141" s="46">
        <v>6.0080990326557687E-13</v>
      </c>
      <c r="EC141" s="208"/>
      <c r="ED141" s="46">
        <v>1.8607868027357629E-12</v>
      </c>
      <c r="EE141" s="46">
        <v>1.2015170711588029E-12</v>
      </c>
      <c r="EF141" s="46">
        <v>7.7393634918252972E-13</v>
      </c>
      <c r="EG141" s="46">
        <v>4.9785475277730299E-13</v>
      </c>
      <c r="EH141" s="46">
        <v>3.2001130389798954E-13</v>
      </c>
      <c r="EI141" s="208"/>
      <c r="EJ141" s="46"/>
      <c r="EK141" s="46"/>
      <c r="EL141" s="46"/>
      <c r="EM141" s="46"/>
      <c r="EN141" s="46"/>
      <c r="EO141" s="208"/>
      <c r="EP141" s="46"/>
      <c r="EQ141" s="46"/>
      <c r="ER141" s="46"/>
      <c r="ES141" s="46"/>
      <c r="ET141" s="46"/>
      <c r="EU141" s="208"/>
      <c r="EV141" s="46"/>
      <c r="EW141" s="46"/>
      <c r="EX141" s="46"/>
      <c r="EY141" s="46"/>
      <c r="EZ141" s="46"/>
      <c r="FA141" s="208"/>
      <c r="FB141" s="46"/>
      <c r="FC141" s="46"/>
      <c r="FD141" s="46"/>
      <c r="FE141" s="46"/>
      <c r="FF141" s="46"/>
      <c r="FG141" s="208"/>
      <c r="FH141" s="46"/>
      <c r="FI141" s="46"/>
      <c r="FJ141" s="46"/>
      <c r="FK141" s="46"/>
      <c r="FL141" s="46"/>
      <c r="FM141" s="208"/>
      <c r="FN141" s="46"/>
      <c r="FO141" s="46"/>
      <c r="FP141" s="46"/>
      <c r="FQ141" s="46"/>
      <c r="FR141" s="46"/>
      <c r="FS141" s="208"/>
      <c r="FT141" s="46"/>
      <c r="FU141" s="46"/>
      <c r="FV141" s="46"/>
      <c r="FW141" s="46"/>
      <c r="FX141" s="46"/>
      <c r="FY141" s="208"/>
    </row>
    <row r="142" spans="1:181" ht="12.75" customHeight="1" x14ac:dyDescent="0.2">
      <c r="A142" s="198" t="s">
        <v>64</v>
      </c>
      <c r="B142" s="15">
        <f>'Interpolation FR-metal CR'!G60+'Interpolation FR-metal CR'!H60*($E$2^1)+'Interpolation FR-metal CR'!I60*($E$2^2)+'Interpolation FR-metal CR'!J60*($E$2^3)+'Interpolation FR-metal CR'!K60*($E$2^4)</f>
        <v>2.044790281229998E-12</v>
      </c>
      <c r="C142" s="243">
        <f t="shared" si="15"/>
        <v>1.4705934611434324E-11</v>
      </c>
      <c r="D142" s="243">
        <f t="shared" si="16"/>
        <v>1.0576366426472468E-10</v>
      </c>
      <c r="E142" s="243">
        <f t="shared" si="17"/>
        <v>7.6064207915109404E-10</v>
      </c>
      <c r="F142" s="15">
        <f>'Interpolation FR-metal CR'!Q60+'Interpolation FR-metal CR'!R60*($E$2^1)+'Interpolation FR-metal CR'!S60*($E$2^2)+'Interpolation FR-metal CR'!T60*($E$2^3)+'Interpolation FR-metal CR'!U60*($E$2^4)</f>
        <v>5.4704645172574041E-9</v>
      </c>
      <c r="G142" s="208"/>
      <c r="H142" s="309">
        <f>'Interpolation FR-oxide CR'!G60+'Interpolation FR-oxide CR'!H60*$K$2+'Interpolation FR-oxide CR'!I60*$K$2^2+'Interpolation FR-oxide CR'!J60*$K$2^3+'Interpolation FR-oxide CR'!K60*$K$2^4</f>
        <v>3.8233357218402849E-12</v>
      </c>
      <c r="I142" s="243">
        <f t="shared" si="18"/>
        <v>3.2354210807478525E-11</v>
      </c>
      <c r="J142" s="243">
        <f t="shared" si="19"/>
        <v>2.7379101212459179E-10</v>
      </c>
      <c r="K142" s="243">
        <f t="shared" si="20"/>
        <v>2.3169014619537981E-9</v>
      </c>
      <c r="L142" s="15">
        <f>'Interpolation FR-oxide CR'!Q60+'Interpolation FR-oxide CR'!R60*$K$2+'Interpolation FR-oxide CR'!S60*$K$2^2+'Interpolation FR-oxide CR'!T60*$K$2^3+'Interpolation FR-oxide CR'!U60*$K$2^4</f>
        <v>1.960631338022473E-8</v>
      </c>
      <c r="M142" s="208"/>
      <c r="N142" s="15">
        <v>6.3515706357938723E-12</v>
      </c>
      <c r="O142" s="15">
        <v>6.8495941006403385E-11</v>
      </c>
      <c r="P142" s="15">
        <v>6.7889557000202775E-10</v>
      </c>
      <c r="Q142" s="15">
        <v>6.3440278176229417E-9</v>
      </c>
      <c r="R142" s="15">
        <v>5.6844091778454468E-8</v>
      </c>
      <c r="S142" s="208"/>
      <c r="T142" s="15">
        <v>3.227116876157022E-12</v>
      </c>
      <c r="U142" s="15">
        <v>2.8796558709525299E-11</v>
      </c>
      <c r="V142" s="15">
        <v>2.5525787711604712E-10</v>
      </c>
      <c r="W142" s="15">
        <v>2.2446607588715185E-9</v>
      </c>
      <c r="X142" s="15">
        <v>1.9544208309257678E-8</v>
      </c>
      <c r="Y142" s="208"/>
      <c r="Z142" s="15">
        <v>1.9173297261271985E-12</v>
      </c>
      <c r="AA142" s="15">
        <v>1.4018110319240934E-11</v>
      </c>
      <c r="AB142" s="15">
        <v>1.023035631940432E-10</v>
      </c>
      <c r="AC142" s="15">
        <v>7.4500649886077906E-10</v>
      </c>
      <c r="AD142" s="15">
        <v>5.4109677371595613E-9</v>
      </c>
      <c r="AE142" s="208"/>
      <c r="AF142" s="15">
        <v>1.2536368537757351E-12</v>
      </c>
      <c r="AG142" s="15">
        <v>7.3491440763616397E-12</v>
      </c>
      <c r="AH142" s="15">
        <v>4.3051464929922772E-11</v>
      </c>
      <c r="AI142" s="15">
        <v>2.5201651458227897E-10</v>
      </c>
      <c r="AJ142" s="15">
        <v>1.4741517089483961E-9</v>
      </c>
      <c r="AK142" s="208"/>
      <c r="AL142" s="15">
        <v>9.5096803294320056E-13</v>
      </c>
      <c r="AM142" s="15">
        <v>3.6039782518923186E-12</v>
      </c>
      <c r="AN142" s="15">
        <v>1.3627343596751968E-11</v>
      </c>
      <c r="AO142" s="15">
        <v>5.1439271127796624E-11</v>
      </c>
      <c r="AP142" s="15">
        <v>1.9391499183058162E-10</v>
      </c>
      <c r="AQ142" s="208"/>
      <c r="AR142" s="15">
        <v>9.5285220311658954E-12</v>
      </c>
      <c r="AS142" s="15">
        <v>1.262160467337119E-10</v>
      </c>
      <c r="AT142" s="15">
        <v>1.4596914208492459E-9</v>
      </c>
      <c r="AU142" s="15">
        <v>1.5812453566879108E-8</v>
      </c>
      <c r="AV142" s="15">
        <v>1.6520591565041824E-7</v>
      </c>
      <c r="AW142" s="208"/>
      <c r="AX142" s="15">
        <v>5.6222104388322083E-12</v>
      </c>
      <c r="AY142" s="15">
        <v>5.82876343696067E-11</v>
      </c>
      <c r="AZ142" s="15">
        <v>6.000305045635238E-10</v>
      </c>
      <c r="BA142" s="15">
        <v>6.125164714995489E-9</v>
      </c>
      <c r="BB142" s="15">
        <v>6.1879209180731842E-8</v>
      </c>
      <c r="BC142" s="208"/>
      <c r="BD142" s="15">
        <v>2.6836653323478072E-12</v>
      </c>
      <c r="BE142" s="15">
        <v>2.6048286749058986E-11</v>
      </c>
      <c r="BF142" s="15">
        <v>2.5225099017168774E-10</v>
      </c>
      <c r="BG142" s="15">
        <v>2.4361329048527271E-9</v>
      </c>
      <c r="BH142" s="15">
        <v>2.3445997356003857E-8</v>
      </c>
      <c r="BI142" s="208"/>
      <c r="BJ142" s="15">
        <v>1.5921544278415483E-12</v>
      </c>
      <c r="BK142" s="15">
        <v>1.3716609755056813E-11</v>
      </c>
      <c r="BL142" s="15">
        <v>1.1806266061707779E-10</v>
      </c>
      <c r="BM142" s="15">
        <v>1.0152261457465341E-9</v>
      </c>
      <c r="BN142" s="15">
        <v>8.7203848710314996E-9</v>
      </c>
      <c r="BO142" s="208"/>
      <c r="BP142" s="15">
        <v>1.0302213885774224E-12</v>
      </c>
      <c r="BQ142" s="15">
        <v>7.0747385201491138E-12</v>
      </c>
      <c r="BR142" s="15">
        <v>4.8583659461621377E-11</v>
      </c>
      <c r="BS142" s="15">
        <v>3.336338098392548E-10</v>
      </c>
      <c r="BT142" s="15">
        <v>2.291130809791894E-9</v>
      </c>
      <c r="BU142" s="208"/>
      <c r="BV142" s="15">
        <v>1.6169999999999999E-14</v>
      </c>
      <c r="BW142" s="15">
        <v>7.8392141878678368E-14</v>
      </c>
      <c r="BX142" s="15">
        <v>3.7537534948947583E-13</v>
      </c>
      <c r="BY142" s="15">
        <v>1.7733019659669418E-12</v>
      </c>
      <c r="BZ142" s="15">
        <v>8.2309999999999992E-12</v>
      </c>
      <c r="CA142" s="208"/>
      <c r="CB142" s="15">
        <v>2.5444948432897113E-15</v>
      </c>
      <c r="CC142" s="15">
        <v>5.0931532068533567E-15</v>
      </c>
      <c r="CD142" s="15">
        <v>1.0157645510331423E-14</v>
      </c>
      <c r="CE142" s="15">
        <v>2.0207844126246402E-14</v>
      </c>
      <c r="CF142" s="15">
        <v>4.0132773886738444E-14</v>
      </c>
      <c r="CG142" s="208"/>
      <c r="CH142" s="15">
        <v>8.005000000000001E-14</v>
      </c>
      <c r="CI142" s="15">
        <v>3.2347962525692216E-13</v>
      </c>
      <c r="CJ142" s="15">
        <v>1.2940605952829175E-12</v>
      </c>
      <c r="CK142" s="15">
        <v>5.1129564344636171E-12</v>
      </c>
      <c r="CL142" s="15">
        <v>1.988E-11</v>
      </c>
      <c r="CM142" s="208"/>
      <c r="CN142" s="15">
        <v>7.6190000000000001E-14</v>
      </c>
      <c r="CO142" s="15">
        <v>3.1468654236530573E-13</v>
      </c>
      <c r="CP142" s="15">
        <v>1.2923996340179065E-12</v>
      </c>
      <c r="CQ142" s="15">
        <v>5.2727014705098152E-12</v>
      </c>
      <c r="CR142" s="15">
        <v>2.1330000000000002E-11</v>
      </c>
      <c r="CS142" s="208"/>
      <c r="CT142" s="15">
        <v>2.9819083393368974E-14</v>
      </c>
      <c r="CU142" s="15">
        <v>3.4022000549350601E-14</v>
      </c>
      <c r="CV142" s="15">
        <v>3.6732101330781538E-14</v>
      </c>
      <c r="CW142" s="15">
        <v>3.8639927794345748E-14</v>
      </c>
      <c r="CX142" s="15">
        <v>4.0132773886738444E-14</v>
      </c>
      <c r="CY142" s="208"/>
      <c r="CZ142" s="15"/>
      <c r="DA142" s="15"/>
      <c r="DB142" s="15"/>
      <c r="DC142" s="15"/>
      <c r="DD142" s="15"/>
      <c r="DE142" s="208"/>
      <c r="DF142" s="15">
        <v>5.5620922365420367E-13</v>
      </c>
      <c r="DG142" s="15">
        <v>1.1821348276674318E-12</v>
      </c>
      <c r="DH142" s="15">
        <v>2.5051745411227838E-12</v>
      </c>
      <c r="DI142" s="15">
        <v>5.298231124320692E-12</v>
      </c>
      <c r="DJ142" s="15">
        <v>1.1189416246865292E-11</v>
      </c>
      <c r="DK142" s="208"/>
      <c r="DL142" s="15">
        <v>3.4785420959114822E-13</v>
      </c>
      <c r="DM142" s="15">
        <v>3.1343971446743673E-13</v>
      </c>
      <c r="DN142" s="15">
        <v>2.8156574321378239E-13</v>
      </c>
      <c r="DO142" s="15">
        <v>2.5246680249327984E-13</v>
      </c>
      <c r="DP142" s="15">
        <v>2.2611628628235139E-13</v>
      </c>
      <c r="DQ142" s="208"/>
      <c r="DR142" s="15">
        <v>2.5276541156911648E-13</v>
      </c>
      <c r="DS142" s="15">
        <v>1.9296782809389461E-13</v>
      </c>
      <c r="DT142" s="15">
        <v>1.4695558181110637E-13</v>
      </c>
      <c r="DU142" s="15">
        <v>1.1175437247066377E-13</v>
      </c>
      <c r="DV142" s="15">
        <v>8.4911188554477521E-14</v>
      </c>
      <c r="DW142" s="208"/>
      <c r="DX142" s="15">
        <v>2.1877041440166823E-13</v>
      </c>
      <c r="DY142" s="15">
        <v>1.2532690463722463E-13</v>
      </c>
      <c r="DZ142" s="15">
        <v>7.1620185134640507E-14</v>
      </c>
      <c r="EA142" s="15">
        <v>4.0872574547091854E-14</v>
      </c>
      <c r="EB142" s="15">
        <v>2.3306590879874703E-14</v>
      </c>
      <c r="EC142" s="208"/>
      <c r="ED142" s="15">
        <v>2.0582166225401633E-13</v>
      </c>
      <c r="EE142" s="15">
        <v>1.0164816948722257E-13</v>
      </c>
      <c r="EF142" s="15">
        <v>5.0078350259190632E-14</v>
      </c>
      <c r="EG142" s="15">
        <v>2.4638971704419314E-14</v>
      </c>
      <c r="EH142" s="15">
        <v>1.2113241983059428E-14</v>
      </c>
      <c r="EI142" s="208"/>
      <c r="EJ142" s="15"/>
      <c r="EK142" s="15"/>
      <c r="EL142" s="15"/>
      <c r="EM142" s="15"/>
      <c r="EN142" s="15"/>
      <c r="EO142" s="208"/>
      <c r="EP142" s="15"/>
      <c r="EQ142" s="15"/>
      <c r="ER142" s="15"/>
      <c r="ES142" s="15"/>
      <c r="ET142" s="15"/>
      <c r="EU142" s="208"/>
      <c r="EV142" s="15"/>
      <c r="EW142" s="15"/>
      <c r="EX142" s="15"/>
      <c r="EY142" s="15"/>
      <c r="EZ142" s="15"/>
      <c r="FA142" s="208"/>
      <c r="FB142" s="15"/>
      <c r="FC142" s="15"/>
      <c r="FD142" s="15"/>
      <c r="FE142" s="15"/>
      <c r="FF142" s="15"/>
      <c r="FG142" s="208"/>
      <c r="FH142" s="15"/>
      <c r="FI142" s="15"/>
      <c r="FJ142" s="15"/>
      <c r="FK142" s="15"/>
      <c r="FL142" s="15"/>
      <c r="FM142" s="208"/>
      <c r="FN142" s="15"/>
      <c r="FO142" s="15"/>
      <c r="FP142" s="15"/>
      <c r="FQ142" s="15"/>
      <c r="FR142" s="15"/>
      <c r="FS142" s="208"/>
      <c r="FT142" s="15"/>
      <c r="FU142" s="15"/>
      <c r="FV142" s="15"/>
      <c r="FW142" s="15"/>
      <c r="FX142" s="15"/>
      <c r="FY142" s="208"/>
    </row>
    <row r="143" spans="1:181" ht="12.75" customHeight="1" x14ac:dyDescent="0.2">
      <c r="A143" s="199" t="s">
        <v>42</v>
      </c>
      <c r="B143" s="15">
        <f>'Interpolation FR-metal CR'!G61+'Interpolation FR-metal CR'!H61*($E$2^1)+'Interpolation FR-metal CR'!I61*($E$2^2)+'Interpolation FR-metal CR'!J61*($E$2^3)+'Interpolation FR-metal CR'!K61*($E$2^4)</f>
        <v>3.7750487706968878E-7</v>
      </c>
      <c r="C143" s="295">
        <f>0.25*(F143-B143)+B143</f>
        <v>3.7428404515079907E-7</v>
      </c>
      <c r="D143" s="295">
        <f>B143+0.5*(F143-B143)</f>
        <v>3.7106321323190931E-7</v>
      </c>
      <c r="E143" s="295">
        <f>B143+0.75*(F143-B143)</f>
        <v>3.6784238131301954E-7</v>
      </c>
      <c r="F143" s="15">
        <f>'Interpolation FR-metal CR'!Q61+'Interpolation FR-metal CR'!R61*($E$2^1)+'Interpolation FR-metal CR'!S61*($E$2^2)+'Interpolation FR-metal CR'!T61*($E$2^3)+'Interpolation FR-metal CR'!U61*($E$2^4)</f>
        <v>3.6462154939412983E-7</v>
      </c>
      <c r="G143" s="208"/>
      <c r="H143" s="309">
        <f>'Interpolation FR-oxide CR'!G61+'Interpolation FR-oxide CR'!H61*$K$2+'Interpolation FR-oxide CR'!I61*$K$2^2+'Interpolation FR-oxide CR'!J61*$K$2^3+'Interpolation FR-oxide CR'!K61*$K$2^4</f>
        <v>5.8789251284504524E-7</v>
      </c>
      <c r="I143" s="243">
        <f t="shared" si="18"/>
        <v>5.7206047571756277E-7</v>
      </c>
      <c r="J143" s="243">
        <f t="shared" si="19"/>
        <v>5.5665479782094373E-7</v>
      </c>
      <c r="K143" s="243">
        <f t="shared" si="20"/>
        <v>5.4166399723455442E-7</v>
      </c>
      <c r="L143" s="15">
        <f>'Interpolation FR-oxide CR'!Q61+'Interpolation FR-oxide CR'!R61*$K$2+'Interpolation FR-oxide CR'!S61*$K$2^2+'Interpolation FR-oxide CR'!T61*$K$2^3+'Interpolation FR-oxide CR'!U61*$K$2^4</f>
        <v>5.270769012476761E-7</v>
      </c>
      <c r="M143" s="208"/>
      <c r="N143" s="15">
        <v>8.0507181801865037E-7</v>
      </c>
      <c r="O143" s="15">
        <v>8.0801665590555582E-7</v>
      </c>
      <c r="P143" s="15">
        <v>8.1096149379246128E-7</v>
      </c>
      <c r="Q143" s="15">
        <v>8.1390633167936663E-7</v>
      </c>
      <c r="R143" s="15">
        <v>8.1685116956627209E-7</v>
      </c>
      <c r="S143" s="208"/>
      <c r="T143" s="15">
        <v>5.2487616303781481E-7</v>
      </c>
      <c r="U143" s="15">
        <v>5.2528139442688611E-7</v>
      </c>
      <c r="V143" s="15">
        <v>5.256866258159574E-7</v>
      </c>
      <c r="W143" s="15">
        <v>5.2609185720502881E-7</v>
      </c>
      <c r="X143" s="15">
        <v>5.264970885941001E-7</v>
      </c>
      <c r="Y143" s="208"/>
      <c r="Z143" s="15">
        <v>3.6015484135623838E-7</v>
      </c>
      <c r="AA143" s="15">
        <v>3.6102989020226307E-7</v>
      </c>
      <c r="AB143" s="15">
        <v>3.6190493904828776E-7</v>
      </c>
      <c r="AC143" s="15">
        <v>3.627799878943125E-7</v>
      </c>
      <c r="AD143" s="15">
        <v>3.6365503674033719E-7</v>
      </c>
      <c r="AE143" s="208"/>
      <c r="AF143" s="15">
        <v>2.7333441995409099E-7</v>
      </c>
      <c r="AG143" s="15">
        <v>2.7334707917778871E-7</v>
      </c>
      <c r="AH143" s="15">
        <v>2.7335973840148648E-7</v>
      </c>
      <c r="AI143" s="15">
        <v>2.733723976251842E-7</v>
      </c>
      <c r="AJ143" s="15">
        <v>2.7338505684888191E-7</v>
      </c>
      <c r="AK143" s="208"/>
      <c r="AL143" s="15">
        <v>2.0140968589068524E-7</v>
      </c>
      <c r="AM143" s="15">
        <v>2.0149031240437142E-7</v>
      </c>
      <c r="AN143" s="15">
        <v>2.015709389180576E-7</v>
      </c>
      <c r="AO143" s="15">
        <v>2.0165156543174375E-7</v>
      </c>
      <c r="AP143" s="15">
        <v>2.0173219194542993E-7</v>
      </c>
      <c r="AQ143" s="208"/>
      <c r="AR143" s="15">
        <v>8.6122457669474225E-7</v>
      </c>
      <c r="AS143" s="15">
        <v>8.6146624256159732E-7</v>
      </c>
      <c r="AT143" s="15">
        <v>8.6170790842845239E-7</v>
      </c>
      <c r="AU143" s="15">
        <v>8.6194957429530745E-7</v>
      </c>
      <c r="AV143" s="15">
        <v>8.6219124016216252E-7</v>
      </c>
      <c r="AW143" s="208"/>
      <c r="AX143" s="15">
        <v>6.0216542881620792E-7</v>
      </c>
      <c r="AY143" s="15">
        <v>6.0255223797533877E-7</v>
      </c>
      <c r="AZ143" s="15">
        <v>6.0293904713446951E-7</v>
      </c>
      <c r="BA143" s="15">
        <v>6.0332585629360035E-7</v>
      </c>
      <c r="BB143" s="15">
        <v>6.037126654527312E-7</v>
      </c>
      <c r="BC143" s="208"/>
      <c r="BD143" s="15">
        <v>4.3218711525651818E-7</v>
      </c>
      <c r="BE143" s="15">
        <v>4.3258173312762776E-7</v>
      </c>
      <c r="BF143" s="15">
        <v>4.3297635099873729E-7</v>
      </c>
      <c r="BG143" s="15">
        <v>4.3337096886984681E-7</v>
      </c>
      <c r="BH143" s="15">
        <v>4.3376558674095639E-7</v>
      </c>
      <c r="BI143" s="208"/>
      <c r="BJ143" s="15">
        <v>3.3858975888895672E-7</v>
      </c>
      <c r="BK143" s="15">
        <v>3.3888583022085452E-7</v>
      </c>
      <c r="BL143" s="15">
        <v>3.3918190155275227E-7</v>
      </c>
      <c r="BM143" s="15">
        <v>3.3947797288465002E-7</v>
      </c>
      <c r="BN143" s="15">
        <v>3.3977404421654782E-7</v>
      </c>
      <c r="BO143" s="208"/>
      <c r="BP143" s="15">
        <v>2.6765945260340915E-7</v>
      </c>
      <c r="BQ143" s="15">
        <v>2.6787531907104468E-7</v>
      </c>
      <c r="BR143" s="15">
        <v>2.6809118553868026E-7</v>
      </c>
      <c r="BS143" s="15">
        <v>2.6830705200631579E-7</v>
      </c>
      <c r="BT143" s="15">
        <v>2.6852291847395133E-7</v>
      </c>
      <c r="BU143" s="208"/>
      <c r="BV143" s="15">
        <v>4.9589999999999999E-7</v>
      </c>
      <c r="BW143" s="15">
        <v>4.9642499999999997E-7</v>
      </c>
      <c r="BX143" s="15">
        <v>4.9694999999999996E-7</v>
      </c>
      <c r="BY143" s="15">
        <v>4.9747500000000005E-7</v>
      </c>
      <c r="BZ143" s="15">
        <v>4.9800000000000004E-7</v>
      </c>
      <c r="CA143" s="208"/>
      <c r="CB143" s="15">
        <v>1.6593745449339798E-7</v>
      </c>
      <c r="CC143" s="15">
        <v>1.6811623443400385E-7</v>
      </c>
      <c r="CD143" s="15">
        <v>1.7029501437460972E-7</v>
      </c>
      <c r="CE143" s="15">
        <v>1.7247379431521559E-7</v>
      </c>
      <c r="CF143" s="15">
        <v>1.7465257425582146E-7</v>
      </c>
      <c r="CG143" s="208"/>
      <c r="CH143" s="15">
        <v>4.9540000000000006E-7</v>
      </c>
      <c r="CI143" s="15">
        <v>5.0474452380827521E-7</v>
      </c>
      <c r="CJ143" s="15">
        <v>5.0910729008939247E-7</v>
      </c>
      <c r="CK143" s="15">
        <v>5.0717380397418873E-7</v>
      </c>
      <c r="CL143" s="15">
        <v>4.9719999999999998E-7</v>
      </c>
      <c r="CM143" s="208"/>
      <c r="CN143" s="15">
        <v>3.2809999999999998E-7</v>
      </c>
      <c r="CO143" s="15">
        <v>2.9803739119307984E-7</v>
      </c>
      <c r="CP143" s="15">
        <v>2.6919918131885528E-7</v>
      </c>
      <c r="CQ143" s="15">
        <v>2.4154297853380671E-7</v>
      </c>
      <c r="CR143" s="15">
        <v>2.149E-7</v>
      </c>
      <c r="CS143" s="208"/>
      <c r="CT143" s="15">
        <v>1.1063514595018479E-7</v>
      </c>
      <c r="CU143" s="15">
        <v>1.3136447005655445E-7</v>
      </c>
      <c r="CV143" s="15">
        <v>1.4759889018174595E-7</v>
      </c>
      <c r="CW143" s="15">
        <v>1.6158195998706272E-7</v>
      </c>
      <c r="CX143" s="15">
        <v>1.7465257425582146E-7</v>
      </c>
      <c r="CY143" s="208"/>
      <c r="CZ143" s="15"/>
      <c r="DA143" s="15"/>
      <c r="DB143" s="15"/>
      <c r="DC143" s="15"/>
      <c r="DD143" s="15"/>
      <c r="DE143" s="208"/>
      <c r="DF143" s="15">
        <v>1.7492335205774516E-7</v>
      </c>
      <c r="DG143" s="15">
        <v>1.7503186318072208E-7</v>
      </c>
      <c r="DH143" s="15">
        <v>1.7514037430369898E-7</v>
      </c>
      <c r="DI143" s="15">
        <v>1.7524888542667587E-7</v>
      </c>
      <c r="DJ143" s="15">
        <v>1.7535739654965279E-7</v>
      </c>
      <c r="DK143" s="208"/>
      <c r="DL143" s="15">
        <v>1.116057781281477E-7</v>
      </c>
      <c r="DM143" s="15">
        <v>1.1170988697697078E-7</v>
      </c>
      <c r="DN143" s="15">
        <v>1.1181399582579385E-7</v>
      </c>
      <c r="DO143" s="15">
        <v>1.1191810467461693E-7</v>
      </c>
      <c r="DP143" s="15">
        <v>1.1202221352344001E-7</v>
      </c>
      <c r="DQ143" s="208"/>
      <c r="DR143" s="15">
        <v>7.9617909228022215E-8</v>
      </c>
      <c r="DS143" s="15">
        <v>7.963161087523791E-8</v>
      </c>
      <c r="DT143" s="15">
        <v>7.9645312522453604E-8</v>
      </c>
      <c r="DU143" s="15">
        <v>7.9659014169669299E-8</v>
      </c>
      <c r="DV143" s="15">
        <v>7.9672715816884993E-8</v>
      </c>
      <c r="DW143" s="208"/>
      <c r="DX143" s="15">
        <v>6.8329149165704024E-8</v>
      </c>
      <c r="DY143" s="15">
        <v>6.8413391976999731E-8</v>
      </c>
      <c r="DZ143" s="15">
        <v>6.8497634788295452E-8</v>
      </c>
      <c r="EA143" s="15">
        <v>6.8581877599591173E-8</v>
      </c>
      <c r="EB143" s="15">
        <v>6.8666120410886881E-8</v>
      </c>
      <c r="EC143" s="208"/>
      <c r="ED143" s="15">
        <v>6.61516026644662E-8</v>
      </c>
      <c r="EE143" s="15">
        <v>6.6183892963468542E-8</v>
      </c>
      <c r="EF143" s="15">
        <v>6.6216183262470884E-8</v>
      </c>
      <c r="EG143" s="15">
        <v>6.6248473561473227E-8</v>
      </c>
      <c r="EH143" s="15">
        <v>6.6280763860475569E-8</v>
      </c>
      <c r="EI143" s="208"/>
      <c r="EJ143" s="15"/>
      <c r="EK143" s="15"/>
      <c r="EL143" s="15"/>
      <c r="EM143" s="15"/>
      <c r="EN143" s="15"/>
      <c r="EO143" s="208"/>
      <c r="EP143" s="15"/>
      <c r="EQ143" s="15"/>
      <c r="ER143" s="15"/>
      <c r="ES143" s="15"/>
      <c r="ET143" s="15"/>
      <c r="EU143" s="208"/>
      <c r="EV143" s="15"/>
      <c r="EW143" s="15"/>
      <c r="EX143" s="15"/>
      <c r="EY143" s="15"/>
      <c r="EZ143" s="15"/>
      <c r="FA143" s="208"/>
      <c r="FB143" s="15"/>
      <c r="FC143" s="15"/>
      <c r="FD143" s="15"/>
      <c r="FE143" s="15"/>
      <c r="FF143" s="15"/>
      <c r="FG143" s="208"/>
      <c r="FH143" s="15"/>
      <c r="FI143" s="15"/>
      <c r="FJ143" s="15"/>
      <c r="FK143" s="15"/>
      <c r="FL143" s="15"/>
      <c r="FM143" s="208"/>
      <c r="FN143" s="15"/>
      <c r="FO143" s="15"/>
      <c r="FP143" s="15"/>
      <c r="FQ143" s="15"/>
      <c r="FR143" s="15"/>
      <c r="FS143" s="208"/>
      <c r="FT143" s="15"/>
      <c r="FU143" s="15"/>
      <c r="FV143" s="15"/>
      <c r="FW143" s="15"/>
      <c r="FX143" s="15"/>
      <c r="FY143" s="208"/>
    </row>
    <row r="144" spans="1:181" ht="12.75" customHeight="1" x14ac:dyDescent="0.2">
      <c r="A144" s="199" t="s">
        <v>33</v>
      </c>
      <c r="B144" s="296">
        <f>'Interpolation FR-metal CR'!G62+'Interpolation FR-metal CR'!H62*($E$2^1)+'Interpolation FR-metal CR'!I62*($E$2^2)+'Interpolation FR-metal CR'!J62*($E$2^3)+'Interpolation FR-metal CR'!K62*($E$2^4)</f>
        <v>0</v>
      </c>
      <c r="C144" s="297">
        <f t="shared" ref="C144:C180" si="21">0.25*(F144-B144)+B144</f>
        <v>0</v>
      </c>
      <c r="D144" s="297">
        <f t="shared" ref="D144:D180" si="22">B144+0.5*(F144-B144)</f>
        <v>0</v>
      </c>
      <c r="E144" s="297">
        <f t="shared" ref="E144:E180" si="23">B144+0.75*(F144-B144)</f>
        <v>0</v>
      </c>
      <c r="F144" s="296">
        <f>'Interpolation FR-metal CR'!Q62+'Interpolation FR-metal CR'!R62*($E$2^1)+'Interpolation FR-metal CR'!S62*($E$2^2)+'Interpolation FR-metal CR'!T62*($E$2^3)+'Interpolation FR-metal CR'!U62*($E$2^4)</f>
        <v>0</v>
      </c>
      <c r="G144" s="208"/>
      <c r="H144" s="311">
        <f>'Interpolation FR-oxide CR'!G62+'Interpolation FR-oxide CR'!H62*$K$2+'Interpolation FR-oxide CR'!I62*$K$2^2+'Interpolation FR-oxide CR'!J62*$K$2^3+'Interpolation FR-oxide CR'!K62*$K$2^4</f>
        <v>0</v>
      </c>
      <c r="I144" s="297">
        <f>0.25*(L144-H144)+H144</f>
        <v>0</v>
      </c>
      <c r="J144" s="297">
        <f>H144+0.5*(L144-H144)</f>
        <v>0</v>
      </c>
      <c r="K144" s="297">
        <f>H144+0.75*(L144-H144)</f>
        <v>0</v>
      </c>
      <c r="L144" s="296">
        <f>'Interpolation FR-oxide CR'!Q62+'Interpolation FR-oxide CR'!R62*$K$2+'Interpolation FR-oxide CR'!S62*$K$2^2+'Interpolation FR-oxide CR'!T62*$K$2^3+'Interpolation FR-oxide CR'!U62*$K$2^4</f>
        <v>0</v>
      </c>
      <c r="M144" s="208"/>
      <c r="N144" s="44"/>
      <c r="O144" s="44"/>
      <c r="P144" s="44"/>
      <c r="Q144" s="44"/>
      <c r="R144" s="44"/>
      <c r="S144" s="208"/>
      <c r="T144" s="44"/>
      <c r="U144" s="44"/>
      <c r="V144" s="44"/>
      <c r="W144" s="44"/>
      <c r="X144" s="44"/>
      <c r="Y144" s="208"/>
      <c r="Z144" s="44"/>
      <c r="AA144" s="44"/>
      <c r="AB144" s="44"/>
      <c r="AC144" s="44"/>
      <c r="AD144" s="44"/>
      <c r="AE144" s="208"/>
      <c r="AF144" s="44"/>
      <c r="AG144" s="44"/>
      <c r="AH144" s="44"/>
      <c r="AI144" s="44"/>
      <c r="AJ144" s="44"/>
      <c r="AK144" s="208"/>
      <c r="AL144" s="44"/>
      <c r="AM144" s="44"/>
      <c r="AN144" s="44"/>
      <c r="AO144" s="44"/>
      <c r="AP144" s="44"/>
      <c r="AQ144" s="208"/>
      <c r="AR144" s="44"/>
      <c r="AS144" s="44"/>
      <c r="AT144" s="44"/>
      <c r="AU144" s="44"/>
      <c r="AV144" s="44"/>
      <c r="AW144" s="208"/>
      <c r="AX144" s="44"/>
      <c r="AY144" s="44"/>
      <c r="AZ144" s="44"/>
      <c r="BA144" s="44"/>
      <c r="BB144" s="44"/>
      <c r="BC144" s="208"/>
      <c r="BD144" s="44"/>
      <c r="BE144" s="44"/>
      <c r="BF144" s="44"/>
      <c r="BG144" s="44"/>
      <c r="BH144" s="44"/>
      <c r="BI144" s="208"/>
      <c r="BJ144" s="44"/>
      <c r="BK144" s="44"/>
      <c r="BL144" s="44"/>
      <c r="BM144" s="44"/>
      <c r="BN144" s="44"/>
      <c r="BO144" s="208"/>
      <c r="BP144" s="44"/>
      <c r="BQ144" s="44"/>
      <c r="BR144" s="44"/>
      <c r="BS144" s="44"/>
      <c r="BT144" s="44"/>
      <c r="BU144" s="208"/>
      <c r="BV144" s="44"/>
      <c r="BW144" s="44"/>
      <c r="BX144" s="44"/>
      <c r="BY144" s="44"/>
      <c r="BZ144" s="44"/>
      <c r="CA144" s="208"/>
      <c r="CB144" s="44"/>
      <c r="CC144" s="44"/>
      <c r="CD144" s="44"/>
      <c r="CE144" s="44"/>
      <c r="CF144" s="44"/>
      <c r="CG144" s="208"/>
      <c r="CH144" s="44"/>
      <c r="CI144" s="44"/>
      <c r="CJ144" s="44"/>
      <c r="CK144" s="44"/>
      <c r="CL144" s="44"/>
      <c r="CM144" s="208"/>
      <c r="CN144" s="44"/>
      <c r="CO144" s="44"/>
      <c r="CP144" s="44"/>
      <c r="CQ144" s="44"/>
      <c r="CR144" s="44"/>
      <c r="CS144" s="208"/>
      <c r="CT144" s="44"/>
      <c r="CU144" s="44"/>
      <c r="CV144" s="44"/>
      <c r="CW144" s="44"/>
      <c r="CX144" s="44"/>
      <c r="CY144" s="208"/>
      <c r="CZ144" s="237"/>
      <c r="DA144" s="237"/>
      <c r="DB144" s="237"/>
      <c r="DC144" s="237"/>
      <c r="DD144" s="237"/>
      <c r="DE144" s="208"/>
      <c r="DF144" s="237">
        <v>0</v>
      </c>
      <c r="DG144" s="237">
        <v>0</v>
      </c>
      <c r="DH144" s="237">
        <v>0</v>
      </c>
      <c r="DI144" s="237">
        <v>0</v>
      </c>
      <c r="DJ144" s="237">
        <v>0</v>
      </c>
      <c r="DK144" s="208"/>
      <c r="DL144" s="237">
        <v>0</v>
      </c>
      <c r="DM144" s="237">
        <v>0</v>
      </c>
      <c r="DN144" s="237">
        <v>0</v>
      </c>
      <c r="DO144" s="237">
        <v>0</v>
      </c>
      <c r="DP144" s="237">
        <v>0</v>
      </c>
      <c r="DQ144" s="208"/>
      <c r="DR144" s="237">
        <v>0</v>
      </c>
      <c r="DS144" s="237">
        <v>0</v>
      </c>
      <c r="DT144" s="237">
        <v>0</v>
      </c>
      <c r="DU144" s="237">
        <v>0</v>
      </c>
      <c r="DV144" s="237">
        <v>0</v>
      </c>
      <c r="DW144" s="208"/>
      <c r="DX144" s="237">
        <v>0</v>
      </c>
      <c r="DY144" s="237">
        <v>0</v>
      </c>
      <c r="DZ144" s="237">
        <v>0</v>
      </c>
      <c r="EA144" s="237">
        <v>0</v>
      </c>
      <c r="EB144" s="237">
        <v>0</v>
      </c>
      <c r="EC144" s="208"/>
      <c r="ED144" s="237">
        <v>0</v>
      </c>
      <c r="EE144" s="237">
        <v>0</v>
      </c>
      <c r="EF144" s="237">
        <v>0</v>
      </c>
      <c r="EG144" s="237">
        <v>0</v>
      </c>
      <c r="EH144" s="237">
        <v>0</v>
      </c>
      <c r="EI144" s="208"/>
      <c r="EJ144" s="237"/>
      <c r="EK144" s="237"/>
      <c r="EL144" s="237"/>
      <c r="EM144" s="237"/>
      <c r="EN144" s="237"/>
      <c r="EO144" s="208"/>
      <c r="EP144" s="237"/>
      <c r="EQ144" s="237"/>
      <c r="ER144" s="237"/>
      <c r="ES144" s="237"/>
      <c r="ET144" s="237"/>
      <c r="EU144" s="208"/>
      <c r="EV144" s="237"/>
      <c r="EW144" s="237"/>
      <c r="EX144" s="237"/>
      <c r="EY144" s="237"/>
      <c r="EZ144" s="237"/>
      <c r="FA144" s="208"/>
      <c r="FB144" s="237"/>
      <c r="FC144" s="237"/>
      <c r="FD144" s="237"/>
      <c r="FE144" s="237"/>
      <c r="FF144" s="237"/>
      <c r="FG144" s="208"/>
      <c r="FH144" s="237"/>
      <c r="FI144" s="237"/>
      <c r="FJ144" s="237"/>
      <c r="FK144" s="237"/>
      <c r="FL144" s="237"/>
      <c r="FM144" s="208"/>
      <c r="FN144" s="237"/>
      <c r="FO144" s="237"/>
      <c r="FP144" s="237"/>
      <c r="FQ144" s="237"/>
      <c r="FR144" s="237"/>
      <c r="FS144" s="208"/>
      <c r="FT144" s="237"/>
      <c r="FU144" s="237"/>
      <c r="FV144" s="237"/>
      <c r="FW144" s="237"/>
      <c r="FX144" s="237"/>
      <c r="FY144" s="208"/>
    </row>
    <row r="145" spans="1:181" ht="12.75" customHeight="1" x14ac:dyDescent="0.2">
      <c r="A145" s="199" t="s">
        <v>85</v>
      </c>
      <c r="B145" s="296">
        <f>'Interpolation FR-metal CR'!G63+'Interpolation FR-metal CR'!H63*($E$2^1)+'Interpolation FR-metal CR'!I63*($E$2^2)+'Interpolation FR-metal CR'!J63*($E$2^3)+'Interpolation FR-metal CR'!K63*($E$2^4)</f>
        <v>0</v>
      </c>
      <c r="C145" s="297">
        <f t="shared" si="21"/>
        <v>0</v>
      </c>
      <c r="D145" s="297">
        <f t="shared" si="22"/>
        <v>0</v>
      </c>
      <c r="E145" s="297">
        <f t="shared" si="23"/>
        <v>0</v>
      </c>
      <c r="F145" s="296">
        <f>'Interpolation FR-metal CR'!Q63+'Interpolation FR-metal CR'!R63*($E$2^1)+'Interpolation FR-metal CR'!S63*($E$2^2)+'Interpolation FR-metal CR'!T63*($E$2^3)+'Interpolation FR-metal CR'!U63*($E$2^4)</f>
        <v>0</v>
      </c>
      <c r="G145" s="208"/>
      <c r="H145" s="311">
        <f>'Interpolation FR-oxide CR'!G63+'Interpolation FR-oxide CR'!H63*$K$2+'Interpolation FR-oxide CR'!I63*$K$2^2+'Interpolation FR-oxide CR'!J63*$K$2^3+'Interpolation FR-oxide CR'!K63*$K$2^4</f>
        <v>0</v>
      </c>
      <c r="I145" s="297">
        <f>0.25*(L145-H145)+H145</f>
        <v>0</v>
      </c>
      <c r="J145" s="297">
        <f>H145+0.5*(L145-H145)</f>
        <v>0</v>
      </c>
      <c r="K145" s="297">
        <f>H145+0.75*(L145-H145)</f>
        <v>0</v>
      </c>
      <c r="L145" s="296">
        <f>'Interpolation FR-oxide CR'!Q63+'Interpolation FR-oxide CR'!R63*$K$2+'Interpolation FR-oxide CR'!S63*$K$2^2+'Interpolation FR-oxide CR'!T63*$K$2^3+'Interpolation FR-oxide CR'!U63*$K$2^4</f>
        <v>0</v>
      </c>
      <c r="M145" s="208"/>
      <c r="N145" s="44"/>
      <c r="O145" s="44"/>
      <c r="P145" s="44"/>
      <c r="Q145" s="44"/>
      <c r="R145" s="44"/>
      <c r="S145" s="208"/>
      <c r="T145" s="44"/>
      <c r="U145" s="44"/>
      <c r="V145" s="44"/>
      <c r="W145" s="44"/>
      <c r="X145" s="44"/>
      <c r="Y145" s="208"/>
      <c r="Z145" s="44"/>
      <c r="AA145" s="44"/>
      <c r="AB145" s="44"/>
      <c r="AC145" s="44"/>
      <c r="AD145" s="44"/>
      <c r="AE145" s="208"/>
      <c r="AF145" s="44"/>
      <c r="AG145" s="44"/>
      <c r="AH145" s="44"/>
      <c r="AI145" s="44"/>
      <c r="AJ145" s="44"/>
      <c r="AK145" s="208"/>
      <c r="AL145" s="44"/>
      <c r="AM145" s="44"/>
      <c r="AN145" s="44"/>
      <c r="AO145" s="44"/>
      <c r="AP145" s="44"/>
      <c r="AQ145" s="208"/>
      <c r="AR145" s="44"/>
      <c r="AS145" s="44"/>
      <c r="AT145" s="44"/>
      <c r="AU145" s="44"/>
      <c r="AV145" s="44"/>
      <c r="AW145" s="208"/>
      <c r="AX145" s="44"/>
      <c r="AY145" s="44"/>
      <c r="AZ145" s="44"/>
      <c r="BA145" s="44"/>
      <c r="BB145" s="44"/>
      <c r="BC145" s="208"/>
      <c r="BD145" s="44"/>
      <c r="BE145" s="44"/>
      <c r="BF145" s="44"/>
      <c r="BG145" s="44"/>
      <c r="BH145" s="44"/>
      <c r="BI145" s="208"/>
      <c r="BJ145" s="44"/>
      <c r="BK145" s="44"/>
      <c r="BL145" s="44"/>
      <c r="BM145" s="44"/>
      <c r="BN145" s="44"/>
      <c r="BO145" s="208"/>
      <c r="BP145" s="44"/>
      <c r="BQ145" s="44"/>
      <c r="BR145" s="44"/>
      <c r="BS145" s="44"/>
      <c r="BT145" s="44"/>
      <c r="BU145" s="208"/>
      <c r="BV145" s="44"/>
      <c r="BW145" s="44"/>
      <c r="BX145" s="44"/>
      <c r="BY145" s="44"/>
      <c r="BZ145" s="44"/>
      <c r="CA145" s="208"/>
      <c r="CB145" s="44"/>
      <c r="CC145" s="44"/>
      <c r="CD145" s="44"/>
      <c r="CE145" s="44"/>
      <c r="CF145" s="44"/>
      <c r="CG145" s="208"/>
      <c r="CH145" s="44"/>
      <c r="CI145" s="44"/>
      <c r="CJ145" s="44"/>
      <c r="CK145" s="44"/>
      <c r="CL145" s="44"/>
      <c r="CM145" s="208"/>
      <c r="CN145" s="44"/>
      <c r="CO145" s="44"/>
      <c r="CP145" s="44"/>
      <c r="CQ145" s="44"/>
      <c r="CR145" s="44"/>
      <c r="CS145" s="208"/>
      <c r="CT145" s="44"/>
      <c r="CU145" s="44"/>
      <c r="CV145" s="44"/>
      <c r="CW145" s="44"/>
      <c r="CX145" s="44"/>
      <c r="CY145" s="208"/>
      <c r="CZ145" s="237"/>
      <c r="DA145" s="237"/>
      <c r="DB145" s="237"/>
      <c r="DC145" s="237"/>
      <c r="DD145" s="237"/>
      <c r="DE145" s="208"/>
      <c r="DF145" s="237">
        <v>0</v>
      </c>
      <c r="DG145" s="237">
        <v>0</v>
      </c>
      <c r="DH145" s="237">
        <v>0</v>
      </c>
      <c r="DI145" s="237">
        <v>0</v>
      </c>
      <c r="DJ145" s="237">
        <v>0</v>
      </c>
      <c r="DK145" s="208"/>
      <c r="DL145" s="237">
        <v>0</v>
      </c>
      <c r="DM145" s="237">
        <v>0</v>
      </c>
      <c r="DN145" s="237">
        <v>0</v>
      </c>
      <c r="DO145" s="237">
        <v>0</v>
      </c>
      <c r="DP145" s="237">
        <v>0</v>
      </c>
      <c r="DQ145" s="208"/>
      <c r="DR145" s="237">
        <v>0</v>
      </c>
      <c r="DS145" s="237">
        <v>0</v>
      </c>
      <c r="DT145" s="237">
        <v>0</v>
      </c>
      <c r="DU145" s="237">
        <v>0</v>
      </c>
      <c r="DV145" s="237">
        <v>0</v>
      </c>
      <c r="DW145" s="208"/>
      <c r="DX145" s="237">
        <v>0</v>
      </c>
      <c r="DY145" s="237">
        <v>0</v>
      </c>
      <c r="DZ145" s="237">
        <v>0</v>
      </c>
      <c r="EA145" s="237">
        <v>0</v>
      </c>
      <c r="EB145" s="237">
        <v>0</v>
      </c>
      <c r="EC145" s="208"/>
      <c r="ED145" s="237">
        <v>0</v>
      </c>
      <c r="EE145" s="237">
        <v>0</v>
      </c>
      <c r="EF145" s="237">
        <v>0</v>
      </c>
      <c r="EG145" s="237">
        <v>0</v>
      </c>
      <c r="EH145" s="237">
        <v>0</v>
      </c>
      <c r="EI145" s="208"/>
      <c r="EJ145" s="237"/>
      <c r="EK145" s="237"/>
      <c r="EL145" s="237"/>
      <c r="EM145" s="237"/>
      <c r="EN145" s="237"/>
      <c r="EO145" s="208"/>
      <c r="EP145" s="237"/>
      <c r="EQ145" s="237"/>
      <c r="ER145" s="237"/>
      <c r="ES145" s="237"/>
      <c r="ET145" s="237"/>
      <c r="EU145" s="208"/>
      <c r="EV145" s="237"/>
      <c r="EW145" s="237"/>
      <c r="EX145" s="237"/>
      <c r="EY145" s="237"/>
      <c r="EZ145" s="237"/>
      <c r="FA145" s="208"/>
      <c r="FB145" s="237"/>
      <c r="FC145" s="237"/>
      <c r="FD145" s="237"/>
      <c r="FE145" s="237"/>
      <c r="FF145" s="237"/>
      <c r="FG145" s="208"/>
      <c r="FH145" s="237"/>
      <c r="FI145" s="237"/>
      <c r="FJ145" s="237"/>
      <c r="FK145" s="237"/>
      <c r="FL145" s="237"/>
      <c r="FM145" s="208"/>
      <c r="FN145" s="237"/>
      <c r="FO145" s="237"/>
      <c r="FP145" s="237"/>
      <c r="FQ145" s="237"/>
      <c r="FR145" s="237"/>
      <c r="FS145" s="208"/>
      <c r="FT145" s="237"/>
      <c r="FU145" s="237"/>
      <c r="FV145" s="237"/>
      <c r="FW145" s="237"/>
      <c r="FX145" s="237"/>
      <c r="FY145" s="208"/>
    </row>
    <row r="146" spans="1:181" ht="12.75" customHeight="1" x14ac:dyDescent="0.2">
      <c r="A146" s="200" t="s">
        <v>44</v>
      </c>
      <c r="B146" s="15">
        <f>'Interpolation FR-metal CR'!G64+'Interpolation FR-metal CR'!H64*($E$2^1)+'Interpolation FR-metal CR'!I64*($E$2^2)+'Interpolation FR-metal CR'!J64*($E$2^3)+'Interpolation FR-metal CR'!K64*($E$2^4)</f>
        <v>6.4641258695401834E-11</v>
      </c>
      <c r="C146" s="295">
        <f t="shared" si="21"/>
        <v>6.3979978551659567E-11</v>
      </c>
      <c r="D146" s="295">
        <f t="shared" si="22"/>
        <v>6.3318698407917313E-11</v>
      </c>
      <c r="E146" s="295">
        <f t="shared" si="23"/>
        <v>6.2657418264175059E-11</v>
      </c>
      <c r="F146" s="15">
        <f>'Interpolation FR-metal CR'!Q64+'Interpolation FR-metal CR'!R64*($E$2^1)+'Interpolation FR-metal CR'!S64*($E$2^2)+'Interpolation FR-metal CR'!T64*($E$2^3)+'Interpolation FR-metal CR'!U64*($E$2^4)</f>
        <v>6.1996138120432792E-11</v>
      </c>
      <c r="G146" s="208"/>
      <c r="H146" s="309">
        <f>'Interpolation FR-oxide CR'!G64+'Interpolation FR-oxide CR'!H64*$K$2+'Interpolation FR-oxide CR'!I64*$K$2^2+'Interpolation FR-oxide CR'!J64*$K$2^3+'Interpolation FR-oxide CR'!K64*$K$2^4</f>
        <v>1.1088036610715675E-10</v>
      </c>
      <c r="I146" s="243">
        <f t="shared" si="18"/>
        <v>1.0719442652930713E-10</v>
      </c>
      <c r="J146" s="243">
        <f t="shared" si="19"/>
        <v>1.0363101676488275E-10</v>
      </c>
      <c r="K146" s="243">
        <f t="shared" si="20"/>
        <v>1.0018606361765689E-10</v>
      </c>
      <c r="L146" s="15">
        <f>'Interpolation FR-oxide CR'!Q64+'Interpolation FR-oxide CR'!R64*$K$2+'Interpolation FR-oxide CR'!S64*$K$2^2+'Interpolation FR-oxide CR'!T64*$K$2^3+'Interpolation FR-oxide CR'!U64*$K$2^4</f>
        <v>9.6855629294592445E-11</v>
      </c>
      <c r="M146" s="208"/>
      <c r="N146" s="15">
        <v>1.5904752148103439E-10</v>
      </c>
      <c r="O146" s="15">
        <v>1.6018575133894142E-10</v>
      </c>
      <c r="P146" s="15">
        <v>1.6132398119684842E-10</v>
      </c>
      <c r="Q146" s="15">
        <v>1.6246221105475544E-10</v>
      </c>
      <c r="R146" s="15">
        <v>1.6360044091266247E-10</v>
      </c>
      <c r="S146" s="208"/>
      <c r="T146" s="15">
        <v>9.6880089321889579E-11</v>
      </c>
      <c r="U146" s="15">
        <v>9.6841781296849569E-11</v>
      </c>
      <c r="V146" s="15">
        <v>9.6803473271809558E-11</v>
      </c>
      <c r="W146" s="15">
        <v>9.6765165246769548E-11</v>
      </c>
      <c r="X146" s="15">
        <v>9.6726857221729537E-11</v>
      </c>
      <c r="Y146" s="208"/>
      <c r="Z146" s="15">
        <v>6.0962636298262948E-11</v>
      </c>
      <c r="AA146" s="15">
        <v>6.1171280189211668E-11</v>
      </c>
      <c r="AB146" s="15">
        <v>6.13799240801604E-11</v>
      </c>
      <c r="AC146" s="15">
        <v>6.1588567971109119E-11</v>
      </c>
      <c r="AD146" s="15">
        <v>6.1797211862057838E-11</v>
      </c>
      <c r="AE146" s="208"/>
      <c r="AF146" s="15">
        <v>4.3251291257365197E-11</v>
      </c>
      <c r="AG146" s="15">
        <v>4.330116363398188E-11</v>
      </c>
      <c r="AH146" s="15">
        <v>4.3351036010598563E-11</v>
      </c>
      <c r="AI146" s="15">
        <v>4.3400908387215246E-11</v>
      </c>
      <c r="AJ146" s="15">
        <v>4.3450780763831929E-11</v>
      </c>
      <c r="AK146" s="208"/>
      <c r="AL146" s="15">
        <v>2.7406373779508865E-11</v>
      </c>
      <c r="AM146" s="15">
        <v>2.7532934697947272E-11</v>
      </c>
      <c r="AN146" s="15">
        <v>2.7659495616385677E-11</v>
      </c>
      <c r="AO146" s="15">
        <v>2.7786056534824084E-11</v>
      </c>
      <c r="AP146" s="15">
        <v>2.7912617453262492E-11</v>
      </c>
      <c r="AQ146" s="208"/>
      <c r="AR146" s="15">
        <v>1.8351993825764291E-10</v>
      </c>
      <c r="AS146" s="15">
        <v>1.8371671374261426E-10</v>
      </c>
      <c r="AT146" s="15">
        <v>1.8391348922758562E-10</v>
      </c>
      <c r="AU146" s="15">
        <v>1.8411026471255698E-10</v>
      </c>
      <c r="AV146" s="15">
        <v>1.8430704019752833E-10</v>
      </c>
      <c r="AW146" s="208"/>
      <c r="AX146" s="15">
        <v>1.2963283537015589E-10</v>
      </c>
      <c r="AY146" s="15">
        <v>1.2939496969863364E-10</v>
      </c>
      <c r="AZ146" s="15">
        <v>1.2915710402711139E-10</v>
      </c>
      <c r="BA146" s="15">
        <v>1.2891923835558917E-10</v>
      </c>
      <c r="BB146" s="15">
        <v>1.2868137268406692E-10</v>
      </c>
      <c r="BC146" s="208"/>
      <c r="BD146" s="15">
        <v>8.6611363281315057E-11</v>
      </c>
      <c r="BE146" s="15">
        <v>8.6537512269066787E-11</v>
      </c>
      <c r="BF146" s="15">
        <v>8.6463661256818505E-11</v>
      </c>
      <c r="BG146" s="15">
        <v>8.6389810244570222E-11</v>
      </c>
      <c r="BH146" s="15">
        <v>8.6315959232321952E-11</v>
      </c>
      <c r="BI146" s="208"/>
      <c r="BJ146" s="15">
        <v>6.3767612277156178E-11</v>
      </c>
      <c r="BK146" s="15">
        <v>6.3810329238871317E-11</v>
      </c>
      <c r="BL146" s="15">
        <v>6.385304620058647E-11</v>
      </c>
      <c r="BM146" s="15">
        <v>6.3895763162301622E-11</v>
      </c>
      <c r="BN146" s="15">
        <v>6.3938480124016762E-11</v>
      </c>
      <c r="BO146" s="208"/>
      <c r="BP146" s="15">
        <v>4.4919007295823705E-11</v>
      </c>
      <c r="BQ146" s="15">
        <v>4.5059888147980683E-11</v>
      </c>
      <c r="BR146" s="15">
        <v>4.5200769000137668E-11</v>
      </c>
      <c r="BS146" s="15">
        <v>4.5341649852294647E-11</v>
      </c>
      <c r="BT146" s="15">
        <v>4.5482530704451626E-11</v>
      </c>
      <c r="BU146" s="208"/>
      <c r="BV146" s="15">
        <v>1.9740000000000001E-11</v>
      </c>
      <c r="BW146" s="15">
        <v>1.8840000000000003E-11</v>
      </c>
      <c r="BX146" s="15">
        <v>1.7940000000000002E-11</v>
      </c>
      <c r="BY146" s="15">
        <v>1.704E-11</v>
      </c>
      <c r="BZ146" s="15">
        <v>1.6140000000000002E-11</v>
      </c>
      <c r="CA146" s="208"/>
      <c r="CB146" s="15">
        <v>6.5036211645096446E-12</v>
      </c>
      <c r="CC146" s="15">
        <v>6.8863975515080743E-12</v>
      </c>
      <c r="CD146" s="15">
        <v>7.269173938506504E-12</v>
      </c>
      <c r="CE146" s="15">
        <v>7.6519503255049337E-12</v>
      </c>
      <c r="CF146" s="15">
        <v>8.0347267125033634E-12</v>
      </c>
      <c r="CG146" s="208"/>
      <c r="CH146" s="15">
        <v>1.378E-11</v>
      </c>
      <c r="CI146" s="15">
        <v>1.3249832990728386E-11</v>
      </c>
      <c r="CJ146" s="15">
        <v>1.261228213707808E-11</v>
      </c>
      <c r="CK146" s="15">
        <v>1.1857325670232263E-11</v>
      </c>
      <c r="CL146" s="15">
        <v>1.097E-11</v>
      </c>
      <c r="CM146" s="208"/>
      <c r="CN146" s="15">
        <v>3.3560000000000002E-12</v>
      </c>
      <c r="CO146" s="15">
        <v>3.9960840563265265E-12</v>
      </c>
      <c r="CP146" s="15">
        <v>4.7313571936056266E-12</v>
      </c>
      <c r="CQ146" s="15">
        <v>5.5648640483470553E-12</v>
      </c>
      <c r="CR146" s="15">
        <v>6.49E-12</v>
      </c>
      <c r="CS146" s="208"/>
      <c r="CT146" s="15">
        <v>2.2963446624489872E-12</v>
      </c>
      <c r="CU146" s="15">
        <v>3.3268630028727546E-12</v>
      </c>
      <c r="CV146" s="15">
        <v>4.5609271021691967E-12</v>
      </c>
      <c r="CW146" s="15">
        <v>6.0922252244134218E-12</v>
      </c>
      <c r="CX146" s="15">
        <v>8.0347267125033634E-12</v>
      </c>
      <c r="CY146" s="208"/>
      <c r="CZ146" s="15"/>
      <c r="DA146" s="15"/>
      <c r="DB146" s="15"/>
      <c r="DC146" s="15"/>
      <c r="DD146" s="15"/>
      <c r="DE146" s="208"/>
      <c r="DF146" s="15">
        <v>2.4694747520097236E-11</v>
      </c>
      <c r="DG146" s="15">
        <v>2.4794765239651203E-11</v>
      </c>
      <c r="DH146" s="15">
        <v>2.4894782959205167E-11</v>
      </c>
      <c r="DI146" s="15">
        <v>2.4994800678759131E-11</v>
      </c>
      <c r="DJ146" s="15">
        <v>2.5094818398313098E-11</v>
      </c>
      <c r="DK146" s="208"/>
      <c r="DL146" s="15">
        <v>1.6659412804236523E-11</v>
      </c>
      <c r="DM146" s="15">
        <v>1.6732834137649618E-11</v>
      </c>
      <c r="DN146" s="15">
        <v>1.6806255471062716E-11</v>
      </c>
      <c r="DO146" s="15">
        <v>1.6879676804475815E-11</v>
      </c>
      <c r="DP146" s="15">
        <v>1.695309813788891E-11</v>
      </c>
      <c r="DQ146" s="208"/>
      <c r="DR146" s="15">
        <v>1.1734449333409428E-11</v>
      </c>
      <c r="DS146" s="15">
        <v>1.1774101217986727E-11</v>
      </c>
      <c r="DT146" s="15">
        <v>1.1813753102564025E-11</v>
      </c>
      <c r="DU146" s="15">
        <v>1.1853404987141323E-11</v>
      </c>
      <c r="DV146" s="15">
        <v>1.1893056871718621E-11</v>
      </c>
      <c r="DW146" s="208"/>
      <c r="DX146" s="15">
        <v>9.6785809744178198E-12</v>
      </c>
      <c r="DY146" s="15">
        <v>9.7205842105172373E-12</v>
      </c>
      <c r="DZ146" s="15">
        <v>9.7625874466166532E-12</v>
      </c>
      <c r="EA146" s="15">
        <v>9.8045906827160707E-12</v>
      </c>
      <c r="EB146" s="15">
        <v>9.8465939188154882E-12</v>
      </c>
      <c r="EC146" s="208"/>
      <c r="ED146" s="15">
        <v>9.1273762734434998E-12</v>
      </c>
      <c r="EE146" s="15">
        <v>9.1595870012400322E-12</v>
      </c>
      <c r="EF146" s="15">
        <v>9.1917977290365662E-12</v>
      </c>
      <c r="EG146" s="15">
        <v>9.2240084568331002E-12</v>
      </c>
      <c r="EH146" s="15">
        <v>9.2562191846296326E-12</v>
      </c>
      <c r="EI146" s="208"/>
      <c r="EJ146" s="15"/>
      <c r="EK146" s="15"/>
      <c r="EL146" s="15"/>
      <c r="EM146" s="15"/>
      <c r="EN146" s="15"/>
      <c r="EO146" s="208"/>
      <c r="EP146" s="15"/>
      <c r="EQ146" s="15"/>
      <c r="ER146" s="15"/>
      <c r="ES146" s="15"/>
      <c r="ET146" s="15"/>
      <c r="EU146" s="208"/>
      <c r="EV146" s="15"/>
      <c r="EW146" s="15"/>
      <c r="EX146" s="15"/>
      <c r="EY146" s="15"/>
      <c r="EZ146" s="15"/>
      <c r="FA146" s="208"/>
      <c r="FB146" s="15"/>
      <c r="FC146" s="15"/>
      <c r="FD146" s="15"/>
      <c r="FE146" s="15"/>
      <c r="FF146" s="15"/>
      <c r="FG146" s="208"/>
      <c r="FH146" s="15"/>
      <c r="FI146" s="15"/>
      <c r="FJ146" s="15"/>
      <c r="FK146" s="15"/>
      <c r="FL146" s="15"/>
      <c r="FM146" s="208"/>
      <c r="FN146" s="15"/>
      <c r="FO146" s="15"/>
      <c r="FP146" s="15"/>
      <c r="FQ146" s="15"/>
      <c r="FR146" s="15"/>
      <c r="FS146" s="208"/>
      <c r="FT146" s="15"/>
      <c r="FU146" s="15"/>
      <c r="FV146" s="15"/>
      <c r="FW146" s="15"/>
      <c r="FX146" s="15"/>
      <c r="FY146" s="208"/>
    </row>
    <row r="147" spans="1:181" ht="12.75" customHeight="1" x14ac:dyDescent="0.2">
      <c r="A147" s="200" t="s">
        <v>43</v>
      </c>
      <c r="B147" s="15">
        <f>'Interpolation FR-metal CR'!G65+'Interpolation FR-metal CR'!H65*($E$2^1)+'Interpolation FR-metal CR'!I65*($E$2^2)+'Interpolation FR-metal CR'!J65*($E$2^3)+'Interpolation FR-metal CR'!K65*($E$2^4)</f>
        <v>6.505373145184018E-5</v>
      </c>
      <c r="C147" s="295">
        <f t="shared" si="21"/>
        <v>6.4474503789976241E-5</v>
      </c>
      <c r="D147" s="295">
        <f t="shared" si="22"/>
        <v>6.3895276128112302E-5</v>
      </c>
      <c r="E147" s="295">
        <f t="shared" si="23"/>
        <v>6.3316048466248377E-5</v>
      </c>
      <c r="F147" s="15">
        <f>'Interpolation FR-metal CR'!Q65+'Interpolation FR-metal CR'!R65*($E$2^1)+'Interpolation FR-metal CR'!S65*($E$2^2)+'Interpolation FR-metal CR'!T65*($E$2^3)+'Interpolation FR-metal CR'!U65*($E$2^4)</f>
        <v>6.2736820804384439E-5</v>
      </c>
      <c r="G147" s="208"/>
      <c r="H147" s="309">
        <f>'Interpolation FR-oxide CR'!G65+'Interpolation FR-oxide CR'!H65*$K$2+'Interpolation FR-oxide CR'!I65*$K$2^2+'Interpolation FR-oxide CR'!J65*$K$2^3+'Interpolation FR-oxide CR'!K65*$K$2^4</f>
        <v>1.0054750044682627E-4</v>
      </c>
      <c r="I147" s="243">
        <f t="shared" si="18"/>
        <v>9.7864045477887132E-5</v>
      </c>
      <c r="J147" s="243">
        <f t="shared" si="19"/>
        <v>9.5252207710154552E-5</v>
      </c>
      <c r="K147" s="243">
        <f t="shared" si="20"/>
        <v>9.2710075792937951E-5</v>
      </c>
      <c r="L147" s="15">
        <f>'Interpolation FR-oxide CR'!Q65+'Interpolation FR-oxide CR'!R65*$K$2+'Interpolation FR-oxide CR'!S65*$K$2^2+'Interpolation FR-oxide CR'!T65*$K$2^3+'Interpolation FR-oxide CR'!U65*$K$2^4</f>
        <v>9.0235789386496266E-5</v>
      </c>
      <c r="M147" s="208"/>
      <c r="N147" s="15">
        <v>1.3664552306660239E-4</v>
      </c>
      <c r="O147" s="15">
        <v>1.3717186086353595E-4</v>
      </c>
      <c r="P147" s="15">
        <v>1.3769819866046954E-4</v>
      </c>
      <c r="Q147" s="15">
        <v>1.3822453645740313E-4</v>
      </c>
      <c r="R147" s="15">
        <v>1.3875087425433669E-4</v>
      </c>
      <c r="S147" s="208"/>
      <c r="T147" s="15">
        <v>8.9965579372556939E-5</v>
      </c>
      <c r="U147" s="15">
        <v>9.0008716803852327E-5</v>
      </c>
      <c r="V147" s="15">
        <v>9.0051854235147715E-5</v>
      </c>
      <c r="W147" s="15">
        <v>9.0094991666443103E-5</v>
      </c>
      <c r="X147" s="15">
        <v>9.0138129097738491E-5</v>
      </c>
      <c r="Y147" s="208"/>
      <c r="Z147" s="15">
        <v>6.2112874718984898E-5</v>
      </c>
      <c r="AA147" s="15">
        <v>6.2227734608377342E-5</v>
      </c>
      <c r="AB147" s="15">
        <v>6.2342594497769786E-5</v>
      </c>
      <c r="AC147" s="15">
        <v>6.2457454387162216E-5</v>
      </c>
      <c r="AD147" s="15">
        <v>6.257231427655466E-5</v>
      </c>
      <c r="AE147" s="208"/>
      <c r="AF147" s="15">
        <v>4.7449747452638343E-5</v>
      </c>
      <c r="AG147" s="15">
        <v>4.7381598743730484E-5</v>
      </c>
      <c r="AH147" s="15">
        <v>4.7313450034822626E-5</v>
      </c>
      <c r="AI147" s="15">
        <v>4.7245301325914774E-5</v>
      </c>
      <c r="AJ147" s="15">
        <v>4.7177152617006915E-5</v>
      </c>
      <c r="AK147" s="208"/>
      <c r="AL147" s="15">
        <v>3.5233114336517467E-5</v>
      </c>
      <c r="AM147" s="15">
        <v>3.516813399690923E-5</v>
      </c>
      <c r="AN147" s="15">
        <v>3.5103153657301E-5</v>
      </c>
      <c r="AO147" s="15">
        <v>3.503817331769277E-5</v>
      </c>
      <c r="AP147" s="15">
        <v>3.4973192978084534E-5</v>
      </c>
      <c r="AQ147" s="208"/>
      <c r="AR147" s="15">
        <v>1.4587339434235787E-4</v>
      </c>
      <c r="AS147" s="15">
        <v>1.4586011161597394E-4</v>
      </c>
      <c r="AT147" s="15">
        <v>1.4584682888958998E-4</v>
      </c>
      <c r="AU147" s="15">
        <v>1.4583354616320605E-4</v>
      </c>
      <c r="AV147" s="15">
        <v>1.4582026343682212E-4</v>
      </c>
      <c r="AW147" s="208"/>
      <c r="AX147" s="15">
        <v>1.0261682426372696E-4</v>
      </c>
      <c r="AY147" s="15">
        <v>1.0267062565423772E-4</v>
      </c>
      <c r="AZ147" s="15">
        <v>1.027244270447485E-4</v>
      </c>
      <c r="BA147" s="15">
        <v>1.0277822843525927E-4</v>
      </c>
      <c r="BB147" s="15">
        <v>1.0283202982577004E-4</v>
      </c>
      <c r="BC147" s="208"/>
      <c r="BD147" s="15">
        <v>7.4000696605486574E-5</v>
      </c>
      <c r="BE147" s="15">
        <v>7.4031358993341005E-5</v>
      </c>
      <c r="BF147" s="15">
        <v>7.4062021381195422E-5</v>
      </c>
      <c r="BG147" s="15">
        <v>7.4092683769049839E-5</v>
      </c>
      <c r="BH147" s="15">
        <v>7.4123346156904269E-5</v>
      </c>
      <c r="BI147" s="208"/>
      <c r="BJ147" s="15">
        <v>5.828581618712534E-5</v>
      </c>
      <c r="BK147" s="15">
        <v>5.8280052661565678E-5</v>
      </c>
      <c r="BL147" s="15">
        <v>5.8274289136006022E-5</v>
      </c>
      <c r="BM147" s="15">
        <v>5.826852561044636E-5</v>
      </c>
      <c r="BN147" s="15">
        <v>5.8262762084886698E-5</v>
      </c>
      <c r="BO147" s="208"/>
      <c r="BP147" s="15">
        <v>4.629770739176823E-5</v>
      </c>
      <c r="BQ147" s="15">
        <v>4.6261520189164553E-5</v>
      </c>
      <c r="BR147" s="15">
        <v>4.6225332986560877E-5</v>
      </c>
      <c r="BS147" s="15">
        <v>4.6189145783957207E-5</v>
      </c>
      <c r="BT147" s="15">
        <v>4.615295858135353E-5</v>
      </c>
      <c r="BU147" s="208"/>
      <c r="BV147" s="15">
        <v>7.682E-5</v>
      </c>
      <c r="BW147" s="15">
        <v>7.5957499999999999E-5</v>
      </c>
      <c r="BX147" s="15">
        <v>7.5095000000000012E-5</v>
      </c>
      <c r="BY147" s="15">
        <v>7.4232500000000011E-5</v>
      </c>
      <c r="BZ147" s="15">
        <v>7.3370000000000011E-5</v>
      </c>
      <c r="CA147" s="208"/>
      <c r="CB147" s="15">
        <v>2.8134943931322854E-5</v>
      </c>
      <c r="CC147" s="15">
        <v>2.8473827669213453E-5</v>
      </c>
      <c r="CD147" s="15">
        <v>2.8812711407104051E-5</v>
      </c>
      <c r="CE147" s="15">
        <v>2.9151595144994649E-5</v>
      </c>
      <c r="CF147" s="15">
        <v>2.9490478882885248E-5</v>
      </c>
      <c r="CG147" s="208"/>
      <c r="CH147" s="15">
        <v>7.0329999999999999E-5</v>
      </c>
      <c r="CI147" s="15">
        <v>7.0957247340152366E-5</v>
      </c>
      <c r="CJ147" s="15">
        <v>7.0872048861347309E-5</v>
      </c>
      <c r="CK147" s="15">
        <v>6.9913817160489956E-5</v>
      </c>
      <c r="CL147" s="15">
        <v>6.7869999999999999E-5</v>
      </c>
      <c r="CM147" s="208"/>
      <c r="CN147" s="15">
        <v>4.2790000000000002E-5</v>
      </c>
      <c r="CO147" s="15">
        <v>4.0657139751938578E-5</v>
      </c>
      <c r="CP147" s="15">
        <v>3.8412256245095215E-5</v>
      </c>
      <c r="CQ147" s="15">
        <v>3.6051265410137347E-5</v>
      </c>
      <c r="CR147" s="15">
        <v>3.3549999999999996E-5</v>
      </c>
      <c r="CS147" s="208"/>
      <c r="CT147" s="15">
        <v>1.7927247078356072E-5</v>
      </c>
      <c r="CU147" s="15">
        <v>2.150651269771011E-5</v>
      </c>
      <c r="CV147" s="15">
        <v>2.4414439275008523E-5</v>
      </c>
      <c r="CW147" s="15">
        <v>2.7004001276188083E-5</v>
      </c>
      <c r="CX147" s="15">
        <v>2.9490478882885248E-5</v>
      </c>
      <c r="CY147" s="208"/>
      <c r="CZ147" s="15"/>
      <c r="DA147" s="15"/>
      <c r="DB147" s="15"/>
      <c r="DC147" s="15"/>
      <c r="DD147" s="15"/>
      <c r="DE147" s="208"/>
      <c r="DF147" s="15">
        <v>3.0487632533780736E-5</v>
      </c>
      <c r="DG147" s="15">
        <v>3.0480523044214951E-5</v>
      </c>
      <c r="DH147" s="15">
        <v>3.0473413554649165E-5</v>
      </c>
      <c r="DI147" s="15">
        <v>3.046630406508338E-5</v>
      </c>
      <c r="DJ147" s="15">
        <v>3.0459194575517595E-5</v>
      </c>
      <c r="DK147" s="208"/>
      <c r="DL147" s="15">
        <v>1.9494779700385589E-5</v>
      </c>
      <c r="DM147" s="15">
        <v>1.9505577026869615E-5</v>
      </c>
      <c r="DN147" s="15">
        <v>1.9516374353353645E-5</v>
      </c>
      <c r="DO147" s="15">
        <v>1.9527171679837675E-5</v>
      </c>
      <c r="DP147" s="15">
        <v>1.9537969006321702E-5</v>
      </c>
      <c r="DQ147" s="208"/>
      <c r="DR147" s="15">
        <v>1.3914385826616379E-5</v>
      </c>
      <c r="DS147" s="15">
        <v>1.3914189069565921E-5</v>
      </c>
      <c r="DT147" s="15">
        <v>1.3913992312515461E-5</v>
      </c>
      <c r="DU147" s="15">
        <v>1.3913795555465001E-5</v>
      </c>
      <c r="DV147" s="15">
        <v>1.3913598798414543E-5</v>
      </c>
      <c r="DW147" s="208"/>
      <c r="DX147" s="15">
        <v>1.1946876366317779E-5</v>
      </c>
      <c r="DY147" s="15">
        <v>1.1960345754490559E-5</v>
      </c>
      <c r="DZ147" s="15">
        <v>1.1973815142663338E-5</v>
      </c>
      <c r="EA147" s="15">
        <v>1.198728453083612E-5</v>
      </c>
      <c r="EB147" s="15">
        <v>1.20007539190089E-5</v>
      </c>
      <c r="EC147" s="208"/>
      <c r="ED147" s="15">
        <v>1.1569933148154849E-5</v>
      </c>
      <c r="EE147" s="15">
        <v>1.1573550400841524E-5</v>
      </c>
      <c r="EF147" s="15">
        <v>1.1577167653528199E-5</v>
      </c>
      <c r="EG147" s="15">
        <v>1.1580784906214874E-5</v>
      </c>
      <c r="EH147" s="15">
        <v>1.1584402158901549E-5</v>
      </c>
      <c r="EI147" s="208"/>
      <c r="EJ147" s="15"/>
      <c r="EK147" s="15"/>
      <c r="EL147" s="15"/>
      <c r="EM147" s="15"/>
      <c r="EN147" s="15"/>
      <c r="EO147" s="208"/>
      <c r="EP147" s="15"/>
      <c r="EQ147" s="15"/>
      <c r="ER147" s="15"/>
      <c r="ES147" s="15"/>
      <c r="ET147" s="15"/>
      <c r="EU147" s="208"/>
      <c r="EV147" s="15"/>
      <c r="EW147" s="15"/>
      <c r="EX147" s="15"/>
      <c r="EY147" s="15"/>
      <c r="EZ147" s="15"/>
      <c r="FA147" s="208"/>
      <c r="FB147" s="15"/>
      <c r="FC147" s="15"/>
      <c r="FD147" s="15"/>
      <c r="FE147" s="15"/>
      <c r="FF147" s="15"/>
      <c r="FG147" s="208"/>
      <c r="FH147" s="15"/>
      <c r="FI147" s="15"/>
      <c r="FJ147" s="15"/>
      <c r="FK147" s="15"/>
      <c r="FL147" s="15"/>
      <c r="FM147" s="208"/>
      <c r="FN147" s="15"/>
      <c r="FO147" s="15"/>
      <c r="FP147" s="15"/>
      <c r="FQ147" s="15"/>
      <c r="FR147" s="15"/>
      <c r="FS147" s="208"/>
      <c r="FT147" s="15"/>
      <c r="FU147" s="15"/>
      <c r="FV147" s="15"/>
      <c r="FW147" s="15"/>
      <c r="FX147" s="15"/>
      <c r="FY147" s="208"/>
    </row>
    <row r="148" spans="1:181" ht="12.75" customHeight="1" x14ac:dyDescent="0.2">
      <c r="A148" s="200" t="s">
        <v>119</v>
      </c>
      <c r="B148" s="15">
        <f>'Interpolation FR-metal CR'!G66+'Interpolation FR-metal CR'!H66*($E$2^1)+'Interpolation FR-metal CR'!I66*($E$2^2)+'Interpolation FR-metal CR'!J66*($E$2^3)+'Interpolation FR-metal CR'!K66*($E$2^4)</f>
        <v>1.977905885465004E-2</v>
      </c>
      <c r="C148" s="295">
        <f t="shared" si="21"/>
        <v>1.9604610252716446E-2</v>
      </c>
      <c r="D148" s="295">
        <f t="shared" si="22"/>
        <v>1.9430161650782853E-2</v>
      </c>
      <c r="E148" s="295">
        <f t="shared" si="23"/>
        <v>1.9255713048849262E-2</v>
      </c>
      <c r="F148" s="15">
        <f>'Interpolation FR-metal CR'!Q66+'Interpolation FR-metal CR'!R66*($E$2^1)+'Interpolation FR-metal CR'!S66*($E$2^2)+'Interpolation FR-metal CR'!T66*($E$2^3)+'Interpolation FR-metal CR'!U66*($E$2^4)</f>
        <v>1.9081264446915668E-2</v>
      </c>
      <c r="G148" s="208"/>
      <c r="H148" s="309">
        <f>'Interpolation FR-oxide CR'!G66+'Interpolation FR-oxide CR'!H66*$K$2+'Interpolation FR-oxide CR'!I66*$K$2^2+'Interpolation FR-oxide CR'!J66*$K$2^3+'Interpolation FR-oxide CR'!K66*$K$2^4</f>
        <v>3.072373309534893E-2</v>
      </c>
      <c r="I148" s="243">
        <f t="shared" si="18"/>
        <v>2.9884142078081245E-2</v>
      </c>
      <c r="J148" s="243">
        <f t="shared" si="19"/>
        <v>2.906749466190817E-2</v>
      </c>
      <c r="K148" s="243">
        <f t="shared" si="20"/>
        <v>2.8273163864381848E-2</v>
      </c>
      <c r="L148" s="15">
        <f>'Interpolation FR-oxide CR'!Q66+'Interpolation FR-oxide CR'!R66*$K$2+'Interpolation FR-oxide CR'!S66*$K$2^2+'Interpolation FR-oxide CR'!T66*$K$2^3+'Interpolation FR-oxide CR'!U66*$K$2^4</f>
        <v>2.7500539836676538E-2</v>
      </c>
      <c r="M148" s="208"/>
      <c r="N148" s="15">
        <v>4.2354599570524752E-2</v>
      </c>
      <c r="O148" s="15">
        <v>4.2494037120021214E-2</v>
      </c>
      <c r="P148" s="15">
        <v>4.2633474669517682E-2</v>
      </c>
      <c r="Q148" s="15">
        <v>4.2772912219014143E-2</v>
      </c>
      <c r="R148" s="15">
        <v>4.2912349768510605E-2</v>
      </c>
      <c r="S148" s="208"/>
      <c r="T148" s="15">
        <v>2.7411704586576553E-2</v>
      </c>
      <c r="U148" s="15">
        <v>2.7426323643728146E-2</v>
      </c>
      <c r="V148" s="15">
        <v>2.7440942700879739E-2</v>
      </c>
      <c r="W148" s="15">
        <v>2.7455561758031329E-2</v>
      </c>
      <c r="X148" s="15">
        <v>2.7470180815182921E-2</v>
      </c>
      <c r="Y148" s="208"/>
      <c r="Z148" s="15">
        <v>1.8887428027102953E-2</v>
      </c>
      <c r="AA148" s="15">
        <v>1.8923459811195385E-2</v>
      </c>
      <c r="AB148" s="15">
        <v>1.8959491595287814E-2</v>
      </c>
      <c r="AC148" s="15">
        <v>1.8995523379380246E-2</v>
      </c>
      <c r="AD148" s="15">
        <v>1.9031555163472678E-2</v>
      </c>
      <c r="AE148" s="208"/>
      <c r="AF148" s="15">
        <v>1.4366344111642228E-2</v>
      </c>
      <c r="AG148" s="15">
        <v>1.4360407058480618E-2</v>
      </c>
      <c r="AH148" s="15">
        <v>1.435447000531901E-2</v>
      </c>
      <c r="AI148" s="15">
        <v>1.43485329521574E-2</v>
      </c>
      <c r="AJ148" s="15">
        <v>1.4342595898995791E-2</v>
      </c>
      <c r="AK148" s="208"/>
      <c r="AL148" s="15">
        <v>1.0416553061732886E-2</v>
      </c>
      <c r="AM148" s="15">
        <v>1.0416962031730473E-2</v>
      </c>
      <c r="AN148" s="15">
        <v>1.0417371001728059E-2</v>
      </c>
      <c r="AO148" s="15">
        <v>1.0417779971725645E-2</v>
      </c>
      <c r="AP148" s="15">
        <v>1.0418188941723231E-2</v>
      </c>
      <c r="AQ148" s="208"/>
      <c r="AR148" s="15">
        <v>4.6656436494940265E-2</v>
      </c>
      <c r="AS148" s="15">
        <v>4.6658844503393485E-2</v>
      </c>
      <c r="AT148" s="15">
        <v>4.6661252511846697E-2</v>
      </c>
      <c r="AU148" s="15">
        <v>4.666366052029991E-2</v>
      </c>
      <c r="AV148" s="15">
        <v>4.666606852875313E-2</v>
      </c>
      <c r="AW148" s="208"/>
      <c r="AX148" s="15">
        <v>3.323146864079958E-2</v>
      </c>
      <c r="AY148" s="15">
        <v>3.3234910345237179E-2</v>
      </c>
      <c r="AZ148" s="15">
        <v>3.323835204967477E-2</v>
      </c>
      <c r="BA148" s="15">
        <v>3.3241793754112361E-2</v>
      </c>
      <c r="BB148" s="15">
        <v>3.324523545854996E-2</v>
      </c>
      <c r="BC148" s="208"/>
      <c r="BD148" s="15">
        <v>2.408811248601965E-2</v>
      </c>
      <c r="BE148" s="15">
        <v>2.4092984184232242E-2</v>
      </c>
      <c r="BF148" s="15">
        <v>2.4097855882444834E-2</v>
      </c>
      <c r="BG148" s="15">
        <v>2.4102727580657422E-2</v>
      </c>
      <c r="BH148" s="15">
        <v>2.4107599278870014E-2</v>
      </c>
      <c r="BI148" s="208"/>
      <c r="BJ148" s="15">
        <v>1.9010967512349521E-2</v>
      </c>
      <c r="BK148" s="15">
        <v>1.9014242628199049E-2</v>
      </c>
      <c r="BL148" s="15">
        <v>1.9017517744048577E-2</v>
      </c>
      <c r="BM148" s="15">
        <v>1.9020792859898102E-2</v>
      </c>
      <c r="BN148" s="15">
        <v>1.9024067975747631E-2</v>
      </c>
      <c r="BO148" s="208"/>
      <c r="BP148" s="15">
        <v>1.4861111231857986E-2</v>
      </c>
      <c r="BQ148" s="15">
        <v>1.486440797682809E-2</v>
      </c>
      <c r="BR148" s="15">
        <v>1.4867704721798193E-2</v>
      </c>
      <c r="BS148" s="15">
        <v>1.4871001466768296E-2</v>
      </c>
      <c r="BT148" s="15">
        <v>1.48742982117384E-2</v>
      </c>
      <c r="BU148" s="208"/>
      <c r="BV148" s="15">
        <v>9.8974949592706748E-4</v>
      </c>
      <c r="BW148" s="15">
        <v>9.7901153396841149E-4</v>
      </c>
      <c r="BX148" s="15">
        <v>9.682735720097555E-4</v>
      </c>
      <c r="BY148" s="15">
        <v>9.5753561005109951E-4</v>
      </c>
      <c r="BZ148" s="15">
        <v>9.4679764809244352E-4</v>
      </c>
      <c r="CA148" s="208"/>
      <c r="CB148" s="15">
        <v>3.921362175559623E-4</v>
      </c>
      <c r="CC148" s="15">
        <v>3.9627715773140178E-4</v>
      </c>
      <c r="CD148" s="15">
        <v>4.0041809790684131E-4</v>
      </c>
      <c r="CE148" s="15">
        <v>4.0455903808228079E-4</v>
      </c>
      <c r="CF148" s="15">
        <v>4.0869997825772027E-4</v>
      </c>
      <c r="CG148" s="208"/>
      <c r="CH148" s="15">
        <v>9.1126048829447072E-4</v>
      </c>
      <c r="CI148" s="15">
        <v>9.202610982358303E-4</v>
      </c>
      <c r="CJ148" s="15">
        <v>9.2002933293405505E-4</v>
      </c>
      <c r="CK148" s="15">
        <v>9.0845220219040995E-4</v>
      </c>
      <c r="CL148" s="15">
        <v>8.8273286988964437E-4</v>
      </c>
      <c r="CM148" s="208"/>
      <c r="CN148" s="15">
        <v>5.6778324180913422E-4</v>
      </c>
      <c r="CO148" s="15">
        <v>5.3624467385017169E-4</v>
      </c>
      <c r="CP148" s="15">
        <v>5.0359553617499082E-4</v>
      </c>
      <c r="CQ148" s="15">
        <v>4.6980588561163351E-4</v>
      </c>
      <c r="CR148" s="15">
        <v>4.345866188002524E-4</v>
      </c>
      <c r="CS148" s="208"/>
      <c r="CT148" s="15">
        <v>2.5362591018005144E-4</v>
      </c>
      <c r="CU148" s="15">
        <v>3.0269880267355149E-4</v>
      </c>
      <c r="CV148" s="15">
        <v>3.4185989618477105E-4</v>
      </c>
      <c r="CW148" s="15">
        <v>3.7617524779700332E-4</v>
      </c>
      <c r="CX148" s="15">
        <v>4.0869997825772027E-4</v>
      </c>
      <c r="CY148" s="208"/>
      <c r="CZ148" s="15"/>
      <c r="DA148" s="15"/>
      <c r="DB148" s="15"/>
      <c r="DC148" s="15"/>
      <c r="DD148" s="15"/>
      <c r="DE148" s="208"/>
      <c r="DF148" s="15">
        <v>9.4958586439084034E-3</v>
      </c>
      <c r="DG148" s="15">
        <v>9.4998470668876418E-3</v>
      </c>
      <c r="DH148" s="15">
        <v>9.5038354898668818E-3</v>
      </c>
      <c r="DI148" s="15">
        <v>9.5078239128461202E-3</v>
      </c>
      <c r="DJ148" s="15">
        <v>9.5118123358253585E-3</v>
      </c>
      <c r="DK148" s="208"/>
      <c r="DL148" s="15">
        <v>6.0606052416632885E-3</v>
      </c>
      <c r="DM148" s="15">
        <v>6.0652929038308902E-3</v>
      </c>
      <c r="DN148" s="15">
        <v>6.0699805659984929E-3</v>
      </c>
      <c r="DO148" s="15">
        <v>6.0746682281660955E-3</v>
      </c>
      <c r="DP148" s="15">
        <v>6.0793558903336972E-3</v>
      </c>
      <c r="DQ148" s="208"/>
      <c r="DR148" s="15">
        <v>4.3210193317209525E-3</v>
      </c>
      <c r="DS148" s="15">
        <v>4.3211501346189923E-3</v>
      </c>
      <c r="DT148" s="15">
        <v>4.321280937517033E-3</v>
      </c>
      <c r="DU148" s="15">
        <v>4.3214117404150737E-3</v>
      </c>
      <c r="DV148" s="15">
        <v>4.3215425433131135E-3</v>
      </c>
      <c r="DW148" s="208"/>
      <c r="DX148" s="15">
        <v>3.7240478241478453E-3</v>
      </c>
      <c r="DY148" s="15">
        <v>3.7280611729759929E-3</v>
      </c>
      <c r="DZ148" s="15">
        <v>3.73207452180414E-3</v>
      </c>
      <c r="EA148" s="15">
        <v>3.7360878706322875E-3</v>
      </c>
      <c r="EB148" s="15">
        <v>3.7401012194604351E-3</v>
      </c>
      <c r="EC148" s="208"/>
      <c r="ED148" s="15">
        <v>3.6353797978651895E-3</v>
      </c>
      <c r="EE148" s="15">
        <v>3.6359853443579167E-3</v>
      </c>
      <c r="EF148" s="15">
        <v>3.6365908908506436E-3</v>
      </c>
      <c r="EG148" s="15">
        <v>3.6371964373433708E-3</v>
      </c>
      <c r="EH148" s="15">
        <v>3.6378019838360981E-3</v>
      </c>
      <c r="EI148" s="208"/>
      <c r="EJ148" s="15"/>
      <c r="EK148" s="15"/>
      <c r="EL148" s="15"/>
      <c r="EM148" s="15"/>
      <c r="EN148" s="15"/>
      <c r="EO148" s="208"/>
      <c r="EP148" s="15"/>
      <c r="EQ148" s="15"/>
      <c r="ER148" s="15"/>
      <c r="ES148" s="15"/>
      <c r="ET148" s="15"/>
      <c r="EU148" s="208"/>
      <c r="EV148" s="15"/>
      <c r="EW148" s="15"/>
      <c r="EX148" s="15"/>
      <c r="EY148" s="15"/>
      <c r="EZ148" s="15"/>
      <c r="FA148" s="208"/>
      <c r="FB148" s="15"/>
      <c r="FC148" s="15"/>
      <c r="FD148" s="15"/>
      <c r="FE148" s="15"/>
      <c r="FF148" s="15"/>
      <c r="FG148" s="208"/>
      <c r="FH148" s="15"/>
      <c r="FI148" s="15"/>
      <c r="FJ148" s="15"/>
      <c r="FK148" s="15"/>
      <c r="FL148" s="15"/>
      <c r="FM148" s="208"/>
      <c r="FN148" s="15"/>
      <c r="FO148" s="15"/>
      <c r="FP148" s="15"/>
      <c r="FQ148" s="15"/>
      <c r="FR148" s="15"/>
      <c r="FS148" s="208"/>
      <c r="FT148" s="15"/>
      <c r="FU148" s="15"/>
      <c r="FV148" s="15"/>
      <c r="FW148" s="15"/>
      <c r="FX148" s="15"/>
      <c r="FY148" s="208"/>
    </row>
    <row r="149" spans="1:181" ht="12.75" customHeight="1" x14ac:dyDescent="0.2">
      <c r="A149" s="201" t="s">
        <v>120</v>
      </c>
      <c r="B149" s="180">
        <f>'Interpolation FR-metal CR'!G67+'Interpolation FR-metal CR'!H67*($E$2^1)+'Interpolation FR-metal CR'!I67*($E$2^2)+'Interpolation FR-metal CR'!J67*($E$2^3)+'Interpolation FR-metal CR'!K67*($E$2^4)</f>
        <v>8.9032786489122071E-4</v>
      </c>
      <c r="C149" s="418">
        <f t="shared" si="21"/>
        <v>8.8206073056340236E-4</v>
      </c>
      <c r="D149" s="418">
        <f t="shared" si="22"/>
        <v>8.73793596235584E-4</v>
      </c>
      <c r="E149" s="418">
        <f t="shared" si="23"/>
        <v>8.6552646190776565E-4</v>
      </c>
      <c r="F149" s="180">
        <f>'Interpolation FR-metal CR'!Q67+'Interpolation FR-metal CR'!R67*($E$2^1)+'Interpolation FR-metal CR'!S67*($E$2^2)+'Interpolation FR-metal CR'!T67*($E$2^3)+'Interpolation FR-metal CR'!U67*($E$2^4)</f>
        <v>8.572593275799473E-4</v>
      </c>
      <c r="G149" s="208"/>
      <c r="H149" s="166">
        <f>'Interpolation FR-oxide CR'!G67+'Interpolation FR-oxide CR'!H67*$K$2+'Interpolation FR-oxide CR'!I67*$K$2^2+'Interpolation FR-oxide CR'!J67*$K$2^3+'Interpolation FR-oxide CR'!K67*$K$2^4</f>
        <v>1.3575546885156939E-3</v>
      </c>
      <c r="I149" s="417">
        <f t="shared" si="18"/>
        <v>1.3211248792757504E-3</v>
      </c>
      <c r="J149" s="417">
        <f t="shared" si="19"/>
        <v>1.2856726593826573E-3</v>
      </c>
      <c r="K149" s="417">
        <f t="shared" si="20"/>
        <v>1.2511717953493046E-3</v>
      </c>
      <c r="L149" s="180">
        <f>'Interpolation FR-oxide CR'!Q67+'Interpolation FR-oxide CR'!R67*$K$2+'Interpolation FR-oxide CR'!S67*$K$2^2+'Interpolation FR-oxide CR'!T67*$K$2^3+'Interpolation FR-oxide CR'!U67*$K$2^4</f>
        <v>1.2175967576609104E-3</v>
      </c>
      <c r="M149" s="208"/>
      <c r="N149" s="180">
        <v>1.849368800991144E-3</v>
      </c>
      <c r="O149" s="180">
        <v>1.8543308696215956E-3</v>
      </c>
      <c r="P149" s="180">
        <v>1.859292938252047E-3</v>
      </c>
      <c r="Q149" s="180">
        <v>1.8642550068824985E-3</v>
      </c>
      <c r="R149" s="180">
        <v>1.8692170755129501E-3</v>
      </c>
      <c r="S149" s="208"/>
      <c r="T149" s="180">
        <v>1.2167038192475075E-3</v>
      </c>
      <c r="U149" s="180">
        <v>1.2166041502562467E-3</v>
      </c>
      <c r="V149" s="180">
        <v>1.2165044812649862E-3</v>
      </c>
      <c r="W149" s="180">
        <v>1.2164048122737256E-3</v>
      </c>
      <c r="X149" s="180">
        <v>1.2163051432824649E-3</v>
      </c>
      <c r="Y149" s="208"/>
      <c r="Z149" s="180">
        <v>8.5199336569175411E-4</v>
      </c>
      <c r="AA149" s="180">
        <v>8.527737447391418E-4</v>
      </c>
      <c r="AB149" s="180">
        <v>8.535541237865295E-4</v>
      </c>
      <c r="AC149" s="180">
        <v>8.543345028339173E-4</v>
      </c>
      <c r="AD149" s="180">
        <v>8.5511488188130499E-4</v>
      </c>
      <c r="AE149" s="208"/>
      <c r="AF149" s="180">
        <v>6.5637350315727574E-4</v>
      </c>
      <c r="AG149" s="180">
        <v>6.5512279546157872E-4</v>
      </c>
      <c r="AH149" s="180">
        <v>6.5387208776588159E-4</v>
      </c>
      <c r="AI149" s="180">
        <v>6.5262138007018446E-4</v>
      </c>
      <c r="AJ149" s="180">
        <v>6.5137067237448743E-4</v>
      </c>
      <c r="AK149" s="208"/>
      <c r="AL149" s="180">
        <v>4.8210952232637626E-4</v>
      </c>
      <c r="AM149" s="180">
        <v>4.8100537995921931E-4</v>
      </c>
      <c r="AN149" s="180">
        <v>4.7990123759206237E-4</v>
      </c>
      <c r="AO149" s="180">
        <v>4.7879709522490542E-4</v>
      </c>
      <c r="AP149" s="180">
        <v>4.7769295285774848E-4</v>
      </c>
      <c r="AQ149" s="208"/>
      <c r="AR149" s="180">
        <v>2.0418913677925027E-3</v>
      </c>
      <c r="AS149" s="180">
        <v>2.0399064539917129E-3</v>
      </c>
      <c r="AT149" s="180">
        <v>2.0379215401909231E-3</v>
      </c>
      <c r="AU149" s="180">
        <v>2.0359366263901337E-3</v>
      </c>
      <c r="AV149" s="180">
        <v>2.0339517125893439E-3</v>
      </c>
      <c r="AW149" s="208"/>
      <c r="AX149" s="180">
        <v>1.4763583267790915E-3</v>
      </c>
      <c r="AY149" s="180">
        <v>1.4759186097245908E-3</v>
      </c>
      <c r="AZ149" s="180">
        <v>1.4754788926700903E-3</v>
      </c>
      <c r="BA149" s="180">
        <v>1.4750391756155896E-3</v>
      </c>
      <c r="BB149" s="180">
        <v>1.4745994585610889E-3</v>
      </c>
      <c r="BC149" s="208"/>
      <c r="BD149" s="180">
        <v>1.0855030204907131E-3</v>
      </c>
      <c r="BE149" s="180">
        <v>1.0849984996464464E-3</v>
      </c>
      <c r="BF149" s="180">
        <v>1.0844939788021799E-3</v>
      </c>
      <c r="BG149" s="180">
        <v>1.0839894579579134E-3</v>
      </c>
      <c r="BH149" s="180">
        <v>1.0834849371136467E-3</v>
      </c>
      <c r="BI149" s="208"/>
      <c r="BJ149" s="180">
        <v>8.6892857627141637E-4</v>
      </c>
      <c r="BK149" s="180">
        <v>8.6810883173009347E-4</v>
      </c>
      <c r="BL149" s="180">
        <v>8.6728908718877056E-4</v>
      </c>
      <c r="BM149" s="180">
        <v>8.6646934264744777E-4</v>
      </c>
      <c r="BN149" s="180">
        <v>8.6564959810612487E-4</v>
      </c>
      <c r="BO149" s="208"/>
      <c r="BP149" s="180">
        <v>6.8492717164661781E-4</v>
      </c>
      <c r="BQ149" s="180">
        <v>6.8383529448611826E-4</v>
      </c>
      <c r="BR149" s="180">
        <v>6.827434173256187E-4</v>
      </c>
      <c r="BS149" s="180">
        <v>6.8165154016511904E-4</v>
      </c>
      <c r="BT149" s="180">
        <v>6.8055966300461948E-4</v>
      </c>
      <c r="BU149" s="208"/>
      <c r="BV149" s="44"/>
      <c r="BW149" s="44"/>
      <c r="BX149" s="44"/>
      <c r="BY149" s="44"/>
      <c r="BZ149" s="44"/>
      <c r="CA149" s="208"/>
      <c r="CB149" s="44"/>
      <c r="CC149" s="44"/>
      <c r="CD149" s="44"/>
      <c r="CE149" s="44"/>
      <c r="CF149" s="44"/>
      <c r="CG149" s="208"/>
      <c r="CH149" s="44"/>
      <c r="CI149" s="44"/>
      <c r="CJ149" s="44"/>
      <c r="CK149" s="44"/>
      <c r="CL149" s="44"/>
      <c r="CM149" s="208"/>
      <c r="CN149" s="44"/>
      <c r="CO149" s="44"/>
      <c r="CP149" s="44"/>
      <c r="CQ149" s="44"/>
      <c r="CR149" s="44"/>
      <c r="CS149" s="208"/>
      <c r="CT149" s="44"/>
      <c r="CU149" s="44"/>
      <c r="CV149" s="44"/>
      <c r="CW149" s="44"/>
      <c r="CX149" s="44"/>
      <c r="CY149" s="208"/>
      <c r="CZ149" s="242"/>
      <c r="DA149" s="242"/>
      <c r="DB149" s="242"/>
      <c r="DC149" s="242"/>
      <c r="DD149" s="242"/>
      <c r="DE149" s="208"/>
      <c r="DF149" s="242">
        <v>4.437337312092806E-4</v>
      </c>
      <c r="DG149" s="242">
        <v>4.4344222685452437E-4</v>
      </c>
      <c r="DH149" s="242">
        <v>4.4315072249976814E-4</v>
      </c>
      <c r="DI149" s="242">
        <v>4.4285921814501197E-4</v>
      </c>
      <c r="DJ149" s="242">
        <v>4.4256771379025574E-4</v>
      </c>
      <c r="DK149" s="208"/>
      <c r="DL149" s="242">
        <v>2.8352350577580458E-4</v>
      </c>
      <c r="DM149" s="242">
        <v>2.8358741714489325E-4</v>
      </c>
      <c r="DN149" s="242">
        <v>2.8365132851398197E-4</v>
      </c>
      <c r="DO149" s="242">
        <v>2.8371523988307069E-4</v>
      </c>
      <c r="DP149" s="242">
        <v>2.8377915125215935E-4</v>
      </c>
      <c r="DQ149" s="208"/>
      <c r="DR149" s="242">
        <v>2.0241015793186638E-4</v>
      </c>
      <c r="DS149" s="242">
        <v>2.0235024682108865E-4</v>
      </c>
      <c r="DT149" s="242">
        <v>2.0229033571031089E-4</v>
      </c>
      <c r="DU149" s="242">
        <v>2.0223042459953313E-4</v>
      </c>
      <c r="DV149" s="242">
        <v>2.0217051348875539E-4</v>
      </c>
      <c r="DW149" s="208"/>
      <c r="DX149" s="242">
        <v>1.7526670407074115E-4</v>
      </c>
      <c r="DY149" s="242">
        <v>1.7539397805696566E-4</v>
      </c>
      <c r="DZ149" s="242">
        <v>1.7552125204319018E-4</v>
      </c>
      <c r="EA149" s="242">
        <v>1.7564852602941467E-4</v>
      </c>
      <c r="EB149" s="242">
        <v>1.7577580001563919E-4</v>
      </c>
      <c r="EC149" s="208"/>
      <c r="ED149" s="242">
        <v>1.7196398723183019E-4</v>
      </c>
      <c r="EE149" s="242">
        <v>1.7192576654993723E-4</v>
      </c>
      <c r="EF149" s="242">
        <v>1.718875458680443E-4</v>
      </c>
      <c r="EG149" s="242">
        <v>1.7184932518615135E-4</v>
      </c>
      <c r="EH149" s="242">
        <v>1.718111045042584E-4</v>
      </c>
      <c r="EI149" s="208"/>
      <c r="EJ149" s="242"/>
      <c r="EK149" s="242"/>
      <c r="EL149" s="242"/>
      <c r="EM149" s="242"/>
      <c r="EN149" s="242"/>
      <c r="EO149" s="208"/>
      <c r="EP149" s="242"/>
      <c r="EQ149" s="242"/>
      <c r="ER149" s="242"/>
      <c r="ES149" s="242"/>
      <c r="ET149" s="242"/>
      <c r="EU149" s="208"/>
      <c r="EV149" s="242"/>
      <c r="EW149" s="242"/>
      <c r="EX149" s="242"/>
      <c r="EY149" s="242"/>
      <c r="EZ149" s="242"/>
      <c r="FA149" s="208"/>
      <c r="FB149" s="242"/>
      <c r="FC149" s="242"/>
      <c r="FD149" s="242"/>
      <c r="FE149" s="242"/>
      <c r="FF149" s="242"/>
      <c r="FG149" s="208"/>
      <c r="FH149" s="242"/>
      <c r="FI149" s="242"/>
      <c r="FJ149" s="242"/>
      <c r="FK149" s="242"/>
      <c r="FL149" s="242"/>
      <c r="FM149" s="208"/>
      <c r="FN149" s="242"/>
      <c r="FO149" s="242"/>
      <c r="FP149" s="242"/>
      <c r="FQ149" s="242"/>
      <c r="FR149" s="242"/>
      <c r="FS149" s="208"/>
      <c r="FT149" s="242"/>
      <c r="FU149" s="242"/>
      <c r="FV149" s="242"/>
      <c r="FW149" s="242"/>
      <c r="FX149" s="242"/>
      <c r="FY149" s="208"/>
    </row>
    <row r="150" spans="1:181" ht="12.75" customHeight="1" x14ac:dyDescent="0.2">
      <c r="A150" s="201" t="s">
        <v>121</v>
      </c>
      <c r="B150" s="180">
        <f>'Interpolation FR-metal CR'!G68+'Interpolation FR-metal CR'!H68*($E$2^1)+'Interpolation FR-metal CR'!I68*($E$2^2)+'Interpolation FR-metal CR'!J68*($E$2^3)+'Interpolation FR-metal CR'!K68*($E$2^4)</f>
        <v>1.1818942968579637E-3</v>
      </c>
      <c r="C150" s="418">
        <f t="shared" si="21"/>
        <v>1.1710173508349851E-3</v>
      </c>
      <c r="D150" s="418">
        <f t="shared" si="22"/>
        <v>1.1601404048120062E-3</v>
      </c>
      <c r="E150" s="418">
        <f t="shared" si="23"/>
        <v>1.1492634587890274E-3</v>
      </c>
      <c r="F150" s="180">
        <f>'Interpolation FR-metal CR'!Q68+'Interpolation FR-metal CR'!R68*($E$2^1)+'Interpolation FR-metal CR'!S68*($E$2^2)+'Interpolation FR-metal CR'!T68*($E$2^3)+'Interpolation FR-metal CR'!U68*($E$2^4)</f>
        <v>1.1383865127660487E-3</v>
      </c>
      <c r="G150" s="208"/>
      <c r="H150" s="166">
        <f>'Interpolation FR-oxide CR'!G68+'Interpolation FR-oxide CR'!H68*$K$2+'Interpolation FR-oxide CR'!I68*$K$2^2+'Interpolation FR-oxide CR'!J68*$K$2^3+'Interpolation FR-oxide CR'!K68*$K$2^4</f>
        <v>1.7869481118814384E-3</v>
      </c>
      <c r="I150" s="417">
        <f t="shared" si="18"/>
        <v>1.7398945721275598E-3</v>
      </c>
      <c r="J150" s="417">
        <f t="shared" si="19"/>
        <v>1.6940800362309548E-3</v>
      </c>
      <c r="K150" s="417">
        <f t="shared" si="20"/>
        <v>1.6494718790040974E-3</v>
      </c>
      <c r="L150" s="180">
        <f>'Interpolation FR-oxide CR'!Q68+'Interpolation FR-oxide CR'!R68*$K$2+'Interpolation FR-oxide CR'!S68*$K$2^2+'Interpolation FR-oxide CR'!T68*$K$2^3+'Interpolation FR-oxide CR'!U68*$K$2^4</f>
        <v>1.6060383343389961E-3</v>
      </c>
      <c r="M150" s="208"/>
      <c r="N150" s="180">
        <v>2.4079925875036784E-3</v>
      </c>
      <c r="O150" s="180">
        <v>2.4138368386481283E-3</v>
      </c>
      <c r="P150" s="180">
        <v>2.4196810897925778E-3</v>
      </c>
      <c r="Q150" s="180">
        <v>2.4255253409370273E-3</v>
      </c>
      <c r="R150" s="180">
        <v>2.4313695920814772E-3</v>
      </c>
      <c r="S150" s="208"/>
      <c r="T150" s="180">
        <v>1.6061670090572206E-3</v>
      </c>
      <c r="U150" s="180">
        <v>1.6057200929541209E-3</v>
      </c>
      <c r="V150" s="180">
        <v>1.6052731768510212E-3</v>
      </c>
      <c r="W150" s="180">
        <v>1.6048262607479215E-3</v>
      </c>
      <c r="X150" s="180">
        <v>1.6043793446448218E-3</v>
      </c>
      <c r="Y150" s="208"/>
      <c r="Z150" s="180">
        <v>1.1316826877084093E-3</v>
      </c>
      <c r="AA150" s="180">
        <v>1.1326559678158917E-3</v>
      </c>
      <c r="AB150" s="180">
        <v>1.133629247923374E-3</v>
      </c>
      <c r="AC150" s="180">
        <v>1.1346025280308564E-3</v>
      </c>
      <c r="AD150" s="180">
        <v>1.1355758081383388E-3</v>
      </c>
      <c r="AE150" s="208"/>
      <c r="AF150" s="180">
        <v>8.7694166860614615E-4</v>
      </c>
      <c r="AG150" s="180">
        <v>8.7494409332612624E-4</v>
      </c>
      <c r="AH150" s="180">
        <v>8.7294651804610632E-4</v>
      </c>
      <c r="AI150" s="180">
        <v>8.7094894276608641E-4</v>
      </c>
      <c r="AJ150" s="180">
        <v>8.689513674860665E-4</v>
      </c>
      <c r="AK150" s="208"/>
      <c r="AL150" s="180">
        <v>6.5436578576383514E-4</v>
      </c>
      <c r="AM150" s="180">
        <v>6.5236588981664617E-4</v>
      </c>
      <c r="AN150" s="180">
        <v>6.503659938694573E-4</v>
      </c>
      <c r="AO150" s="180">
        <v>6.4836609792226843E-4</v>
      </c>
      <c r="AP150" s="180">
        <v>6.4636620197507945E-4</v>
      </c>
      <c r="AQ150" s="208"/>
      <c r="AR150" s="180">
        <v>2.6184346703078693E-3</v>
      </c>
      <c r="AS150" s="180">
        <v>2.6145842903745505E-3</v>
      </c>
      <c r="AT150" s="180">
        <v>2.610733910441232E-3</v>
      </c>
      <c r="AU150" s="180">
        <v>2.6068835305079136E-3</v>
      </c>
      <c r="AV150" s="180">
        <v>2.6030331505745947E-3</v>
      </c>
      <c r="AW150" s="208"/>
      <c r="AX150" s="180">
        <v>1.8905705531912379E-3</v>
      </c>
      <c r="AY150" s="180">
        <v>1.8901084425353284E-3</v>
      </c>
      <c r="AZ150" s="180">
        <v>1.8896463318794189E-3</v>
      </c>
      <c r="BA150" s="180">
        <v>1.8891842212235095E-3</v>
      </c>
      <c r="BB150" s="180">
        <v>1.8887221105676E-3</v>
      </c>
      <c r="BC150" s="208"/>
      <c r="BD150" s="180">
        <v>1.3934786676790467E-3</v>
      </c>
      <c r="BE150" s="180">
        <v>1.392985540490448E-3</v>
      </c>
      <c r="BF150" s="180">
        <v>1.3924924133018493E-3</v>
      </c>
      <c r="BG150" s="180">
        <v>1.3919992861132506E-3</v>
      </c>
      <c r="BH150" s="180">
        <v>1.3915061589246519E-3</v>
      </c>
      <c r="BI150" s="208"/>
      <c r="BJ150" s="180">
        <v>1.1190833628980403E-3</v>
      </c>
      <c r="BK150" s="180">
        <v>1.1179263719092614E-3</v>
      </c>
      <c r="BL150" s="180">
        <v>1.1167693809204825E-3</v>
      </c>
      <c r="BM150" s="180">
        <v>1.1156123899317037E-3</v>
      </c>
      <c r="BN150" s="180">
        <v>1.1144553989429248E-3</v>
      </c>
      <c r="BO150" s="208"/>
      <c r="BP150" s="180">
        <v>8.9141744427363452E-4</v>
      </c>
      <c r="BQ150" s="180">
        <v>8.8965943705389427E-4</v>
      </c>
      <c r="BR150" s="180">
        <v>8.8790142983415413E-4</v>
      </c>
      <c r="BS150" s="180">
        <v>8.8614342261441389E-4</v>
      </c>
      <c r="BT150" s="180">
        <v>8.8438541539467364E-4</v>
      </c>
      <c r="BU150" s="208"/>
      <c r="BV150" s="180">
        <v>1.3699999999999999E-3</v>
      </c>
      <c r="BW150" s="180">
        <v>1.3554999999999999E-3</v>
      </c>
      <c r="BX150" s="180">
        <v>1.341E-3</v>
      </c>
      <c r="BY150" s="180">
        <v>1.3265E-3</v>
      </c>
      <c r="BZ150" s="180">
        <v>1.312E-3</v>
      </c>
      <c r="CA150" s="208"/>
      <c r="CB150" s="180">
        <v>5.3631580640433479E-4</v>
      </c>
      <c r="CC150" s="180">
        <v>5.4009390521406176E-4</v>
      </c>
      <c r="CD150" s="180">
        <v>5.4387200402378883E-4</v>
      </c>
      <c r="CE150" s="180">
        <v>5.4765010283351579E-4</v>
      </c>
      <c r="CF150" s="180">
        <v>5.5142820164324276E-4</v>
      </c>
      <c r="CG150" s="208"/>
      <c r="CH150" s="180">
        <v>1.273E-3</v>
      </c>
      <c r="CI150" s="180">
        <v>1.2876151627549915E-3</v>
      </c>
      <c r="CJ150" s="180">
        <v>1.2893352234954966E-3</v>
      </c>
      <c r="CK150" s="180">
        <v>1.275132779589684E-3</v>
      </c>
      <c r="CL150" s="180">
        <v>1.2409999999999999E-3</v>
      </c>
      <c r="CM150" s="208"/>
      <c r="CN150" s="180">
        <v>8.1289999999999997E-4</v>
      </c>
      <c r="CO150" s="180">
        <v>7.6172137063770177E-4</v>
      </c>
      <c r="CP150" s="180">
        <v>7.0973073946742425E-4</v>
      </c>
      <c r="CQ150" s="180">
        <v>6.5691441509632047E-4</v>
      </c>
      <c r="CR150" s="180">
        <v>6.0289999999999996E-4</v>
      </c>
      <c r="CS150" s="208"/>
      <c r="CT150" s="180">
        <v>3.5138960027865249E-4</v>
      </c>
      <c r="CU150" s="180">
        <v>4.1660862500071558E-4</v>
      </c>
      <c r="CV150" s="180">
        <v>4.6739921484112792E-4</v>
      </c>
      <c r="CW150" s="180">
        <v>5.1091929729189833E-4</v>
      </c>
      <c r="CX150" s="180">
        <v>5.5142820164324276E-4</v>
      </c>
      <c r="CY150" s="208"/>
      <c r="CZ150" s="180"/>
      <c r="DA150" s="180"/>
      <c r="DB150" s="180"/>
      <c r="DC150" s="180"/>
      <c r="DD150" s="180"/>
      <c r="DE150" s="208"/>
      <c r="DF150" s="180">
        <v>5.8882055649497466E-4</v>
      </c>
      <c r="DG150" s="180">
        <v>5.8824526155092744E-4</v>
      </c>
      <c r="DH150" s="180">
        <v>5.8766996660688034E-4</v>
      </c>
      <c r="DI150" s="180">
        <v>5.8709467166283313E-4</v>
      </c>
      <c r="DJ150" s="180">
        <v>5.8651937671878591E-4</v>
      </c>
      <c r="DK150" s="208"/>
      <c r="DL150" s="180">
        <v>3.7627213237910272E-4</v>
      </c>
      <c r="DM150" s="180">
        <v>3.7630806655347291E-4</v>
      </c>
      <c r="DN150" s="180">
        <v>3.7634400072784316E-4</v>
      </c>
      <c r="DO150" s="180">
        <v>3.7637993490221341E-4</v>
      </c>
      <c r="DP150" s="180">
        <v>3.764158690765836E-4</v>
      </c>
      <c r="DQ150" s="208"/>
      <c r="DR150" s="180">
        <v>2.6898043504295206E-4</v>
      </c>
      <c r="DS150" s="180">
        <v>2.6887209009659384E-4</v>
      </c>
      <c r="DT150" s="180">
        <v>2.6876374515023561E-4</v>
      </c>
      <c r="DU150" s="180">
        <v>2.6865540020387738E-4</v>
      </c>
      <c r="DV150" s="180">
        <v>2.6854705525751916E-4</v>
      </c>
      <c r="DW150" s="208"/>
      <c r="DX150" s="180">
        <v>2.3261715323997869E-4</v>
      </c>
      <c r="DY150" s="180">
        <v>2.3279713025281567E-4</v>
      </c>
      <c r="DZ150" s="180">
        <v>2.3297710726565262E-4</v>
      </c>
      <c r="EA150" s="180">
        <v>2.331570842784896E-4</v>
      </c>
      <c r="EB150" s="180">
        <v>2.3333706129132658E-4</v>
      </c>
      <c r="EC150" s="208"/>
      <c r="ED150" s="180">
        <v>2.2747125544344036E-4</v>
      </c>
      <c r="EE150" s="180">
        <v>2.2743793460976841E-4</v>
      </c>
      <c r="EF150" s="180">
        <v>2.2740461377609647E-4</v>
      </c>
      <c r="EG150" s="180">
        <v>2.273712929424245E-4</v>
      </c>
      <c r="EH150" s="180">
        <v>2.2733797210875255E-4</v>
      </c>
      <c r="EI150" s="208"/>
      <c r="EJ150" s="180"/>
      <c r="EK150" s="180"/>
      <c r="EL150" s="180"/>
      <c r="EM150" s="180"/>
      <c r="EN150" s="180"/>
      <c r="EO150" s="208"/>
      <c r="EP150" s="180"/>
      <c r="EQ150" s="180"/>
      <c r="ER150" s="180"/>
      <c r="ES150" s="180"/>
      <c r="ET150" s="180"/>
      <c r="EU150" s="208"/>
      <c r="EV150" s="180"/>
      <c r="EW150" s="180"/>
      <c r="EX150" s="180"/>
      <c r="EY150" s="180"/>
      <c r="EZ150" s="180"/>
      <c r="FA150" s="208"/>
      <c r="FB150" s="180"/>
      <c r="FC150" s="180"/>
      <c r="FD150" s="180"/>
      <c r="FE150" s="180"/>
      <c r="FF150" s="180"/>
      <c r="FG150" s="208"/>
      <c r="FH150" s="180"/>
      <c r="FI150" s="180"/>
      <c r="FJ150" s="180"/>
      <c r="FK150" s="180"/>
      <c r="FL150" s="180"/>
      <c r="FM150" s="208"/>
      <c r="FN150" s="180"/>
      <c r="FO150" s="180"/>
      <c r="FP150" s="180"/>
      <c r="FQ150" s="180"/>
      <c r="FR150" s="180"/>
      <c r="FS150" s="208"/>
      <c r="FT150" s="180"/>
      <c r="FU150" s="180"/>
      <c r="FV150" s="180"/>
      <c r="FW150" s="180"/>
      <c r="FX150" s="180"/>
      <c r="FY150" s="208"/>
    </row>
    <row r="151" spans="1:181" ht="12.75" customHeight="1" x14ac:dyDescent="0.2">
      <c r="A151" s="201" t="s">
        <v>114</v>
      </c>
      <c r="B151" s="180">
        <f>'Interpolation FR-metal CR'!G69+'Interpolation FR-metal CR'!H69*($E$2^1)+'Interpolation FR-metal CR'!I69*($E$2^2)+'Interpolation FR-metal CR'!J69*($E$2^3)+'Interpolation FR-metal CR'!K69*($E$2^4)</f>
        <v>8.5707445700988955E-4</v>
      </c>
      <c r="C151" s="418">
        <f t="shared" si="21"/>
        <v>8.4942178510277625E-4</v>
      </c>
      <c r="D151" s="418">
        <f t="shared" si="22"/>
        <v>8.4176911319566294E-4</v>
      </c>
      <c r="E151" s="418">
        <f t="shared" si="23"/>
        <v>8.3411644128854952E-4</v>
      </c>
      <c r="F151" s="180">
        <f>'Interpolation FR-metal CR'!Q69+'Interpolation FR-metal CR'!R69*($E$2^1)+'Interpolation FR-metal CR'!S69*($E$2^2)+'Interpolation FR-metal CR'!T69*($E$2^3)+'Interpolation FR-metal CR'!U69*($E$2^4)</f>
        <v>8.2646376938143621E-4</v>
      </c>
      <c r="G151" s="208"/>
      <c r="H151" s="166">
        <f>'Interpolation FR-oxide CR'!G69+'Interpolation FR-oxide CR'!H69*$K$2+'Interpolation FR-oxide CR'!I69*$K$2^2+'Interpolation FR-oxide CR'!J69*$K$2^3+'Interpolation FR-oxide CR'!K69*$K$2^4</f>
        <v>1.2911659207273934E-3</v>
      </c>
      <c r="I151" s="417">
        <f t="shared" si="18"/>
        <v>1.257709612443156E-3</v>
      </c>
      <c r="J151" s="417">
        <f t="shared" si="19"/>
        <v>1.2251202140936071E-3</v>
      </c>
      <c r="K151" s="417">
        <f t="shared" si="20"/>
        <v>1.1933752625657077E-3</v>
      </c>
      <c r="L151" s="180">
        <f>'Interpolation FR-oxide CR'!Q69+'Interpolation FR-oxide CR'!R69*$K$2+'Interpolation FR-oxide CR'!S69*$K$2^2+'Interpolation FR-oxide CR'!T69*$K$2^3+'Interpolation FR-oxide CR'!U69*$K$2^4</f>
        <v>1.1624528768039407E-3</v>
      </c>
      <c r="M151" s="208"/>
      <c r="N151" s="180">
        <v>1.7310097422701652E-3</v>
      </c>
      <c r="O151" s="180">
        <v>1.7352409508317559E-3</v>
      </c>
      <c r="P151" s="180">
        <v>1.7394721593933465E-3</v>
      </c>
      <c r="Q151" s="180">
        <v>1.7437033679549372E-3</v>
      </c>
      <c r="R151" s="180">
        <v>1.7479345765165279E-3</v>
      </c>
      <c r="S151" s="208"/>
      <c r="T151" s="180">
        <v>1.1619773049279013E-3</v>
      </c>
      <c r="U151" s="180">
        <v>1.1617995787415103E-3</v>
      </c>
      <c r="V151" s="180">
        <v>1.1616218525551192E-3</v>
      </c>
      <c r="W151" s="180">
        <v>1.161444126368728E-3</v>
      </c>
      <c r="X151" s="180">
        <v>1.1612664001823369E-3</v>
      </c>
      <c r="Y151" s="208"/>
      <c r="Z151" s="180">
        <v>8.2091749177136083E-4</v>
      </c>
      <c r="AA151" s="180">
        <v>8.2179760718061067E-4</v>
      </c>
      <c r="AB151" s="180">
        <v>8.2267772258986052E-4</v>
      </c>
      <c r="AC151" s="180">
        <v>8.2355783799911047E-4</v>
      </c>
      <c r="AD151" s="180">
        <v>8.2443795340836031E-4</v>
      </c>
      <c r="AE151" s="208"/>
      <c r="AF151" s="180">
        <v>6.3817803039880033E-4</v>
      </c>
      <c r="AG151" s="180">
        <v>6.3679083102969756E-4</v>
      </c>
      <c r="AH151" s="180">
        <v>6.354036316605948E-4</v>
      </c>
      <c r="AI151" s="180">
        <v>6.3401643229149204E-4</v>
      </c>
      <c r="AJ151" s="180">
        <v>6.3262923292238928E-4</v>
      </c>
      <c r="AK151" s="208"/>
      <c r="AL151" s="180">
        <v>4.7793242170897002E-4</v>
      </c>
      <c r="AM151" s="180">
        <v>4.765302419305159E-4</v>
      </c>
      <c r="AN151" s="180">
        <v>4.7512806215206172E-4</v>
      </c>
      <c r="AO151" s="180">
        <v>4.7372588237360759E-4</v>
      </c>
      <c r="AP151" s="180">
        <v>4.7232370259515347E-4</v>
      </c>
      <c r="AQ151" s="208"/>
      <c r="AR151" s="180">
        <v>1.893638365791125E-3</v>
      </c>
      <c r="AS151" s="180">
        <v>1.8905504314308736E-3</v>
      </c>
      <c r="AT151" s="180">
        <v>1.8874624970706224E-3</v>
      </c>
      <c r="AU151" s="180">
        <v>1.884374562710371E-3</v>
      </c>
      <c r="AV151" s="180">
        <v>1.8812866283501196E-3</v>
      </c>
      <c r="AW151" s="208"/>
      <c r="AX151" s="180">
        <v>1.3801812247843754E-3</v>
      </c>
      <c r="AY151" s="180">
        <v>1.3796316357771829E-3</v>
      </c>
      <c r="AZ151" s="180">
        <v>1.3790820467699904E-3</v>
      </c>
      <c r="BA151" s="180">
        <v>1.378532457762798E-3</v>
      </c>
      <c r="BB151" s="180">
        <v>1.3779828687556055E-3</v>
      </c>
      <c r="BC151" s="208"/>
      <c r="BD151" s="180">
        <v>1.0230436370497432E-3</v>
      </c>
      <c r="BE151" s="180">
        <v>1.0226051134510361E-3</v>
      </c>
      <c r="BF151" s="180">
        <v>1.0221665898523292E-3</v>
      </c>
      <c r="BG151" s="180">
        <v>1.0217280662536223E-3</v>
      </c>
      <c r="BH151" s="180">
        <v>1.0212895426549152E-3</v>
      </c>
      <c r="BI151" s="208"/>
      <c r="BJ151" s="180">
        <v>8.2568028733623312E-4</v>
      </c>
      <c r="BK151" s="180">
        <v>8.247576784352577E-4</v>
      </c>
      <c r="BL151" s="180">
        <v>8.2383506953428228E-4</v>
      </c>
      <c r="BM151" s="180">
        <v>8.2291246063330686E-4</v>
      </c>
      <c r="BN151" s="180">
        <v>8.2198985173233144E-4</v>
      </c>
      <c r="BO151" s="208"/>
      <c r="BP151" s="180">
        <v>6.5680588648055899E-4</v>
      </c>
      <c r="BQ151" s="180">
        <v>6.5549073137190065E-4</v>
      </c>
      <c r="BR151" s="180">
        <v>6.5417557626324242E-4</v>
      </c>
      <c r="BS151" s="180">
        <v>6.528604211545842E-4</v>
      </c>
      <c r="BT151" s="180">
        <v>6.5154526604592586E-4</v>
      </c>
      <c r="BU151" s="208"/>
      <c r="BV151" s="180">
        <v>9.4644579184024785E-4</v>
      </c>
      <c r="BW151" s="180">
        <v>9.3627386333236127E-4</v>
      </c>
      <c r="BX151" s="180">
        <v>9.261019348244747E-4</v>
      </c>
      <c r="BY151" s="180">
        <v>9.1593000631658822E-4</v>
      </c>
      <c r="BZ151" s="180">
        <v>9.0575807780870164E-4</v>
      </c>
      <c r="CA151" s="208"/>
      <c r="CB151" s="180">
        <v>3.6672596810165167E-4</v>
      </c>
      <c r="CC151" s="180">
        <v>3.6988146124214058E-4</v>
      </c>
      <c r="CD151" s="180">
        <v>3.7303695438262944E-4</v>
      </c>
      <c r="CE151" s="180">
        <v>3.7619244752311835E-4</v>
      </c>
      <c r="CF151" s="180">
        <v>3.7934794066360727E-4</v>
      </c>
      <c r="CG151" s="208"/>
      <c r="CH151" s="180">
        <v>8.7394813076268111E-4</v>
      </c>
      <c r="CI151" s="180">
        <v>8.8327932649206347E-4</v>
      </c>
      <c r="CJ151" s="180">
        <v>8.8375637617250501E-4</v>
      </c>
      <c r="CK151" s="180">
        <v>8.7332693009921163E-4</v>
      </c>
      <c r="CL151" s="180">
        <v>8.4927424316654789E-4</v>
      </c>
      <c r="CM151" s="208"/>
      <c r="CN151" s="180">
        <v>5.4975902776627564E-4</v>
      </c>
      <c r="CO151" s="180">
        <v>5.1835988486029227E-4</v>
      </c>
      <c r="CP151" s="180">
        <v>4.8599170686937392E-4</v>
      </c>
      <c r="CQ151" s="180">
        <v>4.5263072723770065E-4</v>
      </c>
      <c r="CR151" s="180">
        <v>4.18004082375422E-4</v>
      </c>
      <c r="CS151" s="208"/>
      <c r="CT151" s="180">
        <v>2.3777062438154494E-4</v>
      </c>
      <c r="CU151" s="180">
        <v>2.8306906923109497E-4</v>
      </c>
      <c r="CV151" s="180">
        <v>3.1889448188206362E-4</v>
      </c>
      <c r="CW151" s="180">
        <v>3.5003074937573728E-4</v>
      </c>
      <c r="CX151" s="180">
        <v>3.7934794066360727E-4</v>
      </c>
      <c r="CY151" s="208"/>
      <c r="CZ151" s="180"/>
      <c r="DA151" s="180"/>
      <c r="DB151" s="180"/>
      <c r="DC151" s="180"/>
      <c r="DD151" s="180"/>
      <c r="DE151" s="208"/>
      <c r="DF151" s="180">
        <v>4.3088189147134421E-4</v>
      </c>
      <c r="DG151" s="180">
        <v>4.3051561218611443E-4</v>
      </c>
      <c r="DH151" s="180">
        <v>4.3014933290088471E-4</v>
      </c>
      <c r="DI151" s="180">
        <v>4.2978305361565493E-4</v>
      </c>
      <c r="DJ151" s="180">
        <v>4.2941677433042515E-4</v>
      </c>
      <c r="DK151" s="208"/>
      <c r="DL151" s="180">
        <v>2.7550515014860888E-4</v>
      </c>
      <c r="DM151" s="180">
        <v>2.7554042000061063E-4</v>
      </c>
      <c r="DN151" s="180">
        <v>2.7557568985261239E-4</v>
      </c>
      <c r="DO151" s="180">
        <v>2.7561095970461414E-4</v>
      </c>
      <c r="DP151" s="180">
        <v>2.756462295566159E-4</v>
      </c>
      <c r="DQ151" s="208"/>
      <c r="DR151" s="180">
        <v>1.9686997085795915E-4</v>
      </c>
      <c r="DS151" s="180">
        <v>1.9680891184794424E-4</v>
      </c>
      <c r="DT151" s="180">
        <v>1.9674785283792934E-4</v>
      </c>
      <c r="DU151" s="180">
        <v>1.9668679382791441E-4</v>
      </c>
      <c r="DV151" s="180">
        <v>1.966257348178995E-4</v>
      </c>
      <c r="DW151" s="208"/>
      <c r="DX151" s="180">
        <v>1.705725470614139E-4</v>
      </c>
      <c r="DY151" s="180">
        <v>1.7070406069767861E-4</v>
      </c>
      <c r="DZ151" s="180">
        <v>1.7083557433394332E-4</v>
      </c>
      <c r="EA151" s="180">
        <v>1.7096708797020803E-4</v>
      </c>
      <c r="EB151" s="180">
        <v>1.7109860160647274E-4</v>
      </c>
      <c r="EC151" s="208"/>
      <c r="ED151" s="180">
        <v>1.6741476752488781E-4</v>
      </c>
      <c r="EE151" s="180">
        <v>1.6738521966938596E-4</v>
      </c>
      <c r="EF151" s="180">
        <v>1.6735567181388415E-4</v>
      </c>
      <c r="EG151" s="180">
        <v>1.673261239583823E-4</v>
      </c>
      <c r="EH151" s="180">
        <v>1.6729657610288045E-4</v>
      </c>
      <c r="EI151" s="208"/>
      <c r="EJ151" s="180"/>
      <c r="EK151" s="180"/>
      <c r="EL151" s="180"/>
      <c r="EM151" s="180"/>
      <c r="EN151" s="180"/>
      <c r="EO151" s="208"/>
      <c r="EP151" s="180"/>
      <c r="EQ151" s="180"/>
      <c r="ER151" s="180"/>
      <c r="ES151" s="180"/>
      <c r="ET151" s="180"/>
      <c r="EU151" s="208"/>
      <c r="EV151" s="180"/>
      <c r="EW151" s="180"/>
      <c r="EX151" s="180"/>
      <c r="EY151" s="180"/>
      <c r="EZ151" s="180"/>
      <c r="FA151" s="208"/>
      <c r="FB151" s="180"/>
      <c r="FC151" s="180"/>
      <c r="FD151" s="180"/>
      <c r="FE151" s="180"/>
      <c r="FF151" s="180"/>
      <c r="FG151" s="208"/>
      <c r="FH151" s="180"/>
      <c r="FI151" s="180"/>
      <c r="FJ151" s="180"/>
      <c r="FK151" s="180"/>
      <c r="FL151" s="180"/>
      <c r="FM151" s="208"/>
      <c r="FN151" s="180"/>
      <c r="FO151" s="180"/>
      <c r="FP151" s="180"/>
      <c r="FQ151" s="180"/>
      <c r="FR151" s="180"/>
      <c r="FS151" s="208"/>
      <c r="FT151" s="180"/>
      <c r="FU151" s="180"/>
      <c r="FV151" s="180"/>
      <c r="FW151" s="180"/>
      <c r="FX151" s="180"/>
      <c r="FY151" s="208"/>
    </row>
    <row r="152" spans="1:181" ht="12.75" customHeight="1" x14ac:dyDescent="0.2">
      <c r="A152" s="103" t="s">
        <v>122</v>
      </c>
      <c r="B152" s="15">
        <f>'Interpolation FR-metal CR'!G70+'Interpolation FR-metal CR'!H70*($E$2^1)+'Interpolation FR-metal CR'!I70*($E$2^2)+'Interpolation FR-metal CR'!J70*($E$2^3)+'Interpolation FR-metal CR'!K70*($E$2^4)</f>
        <v>2.1880425405294305E-3</v>
      </c>
      <c r="C152" s="295">
        <f t="shared" si="21"/>
        <v>2.1684558639424108E-3</v>
      </c>
      <c r="D152" s="295">
        <f t="shared" si="22"/>
        <v>2.148869187355391E-3</v>
      </c>
      <c r="E152" s="295">
        <f t="shared" si="23"/>
        <v>2.1292825107683717E-3</v>
      </c>
      <c r="F152" s="15">
        <f>'Interpolation FR-metal CR'!Q70+'Interpolation FR-metal CR'!R70*($E$2^1)+'Interpolation FR-metal CR'!S70*($E$2^2)+'Interpolation FR-metal CR'!T70*($E$2^3)+'Interpolation FR-metal CR'!U70*($E$2^4)</f>
        <v>2.109695834181352E-3</v>
      </c>
      <c r="G152" s="208"/>
      <c r="H152" s="309">
        <f>'Interpolation FR-oxide CR'!G70+'Interpolation FR-oxide CR'!H70*$K$2+'Interpolation FR-oxide CR'!I70*$K$2^2+'Interpolation FR-oxide CR'!J70*$K$2^3+'Interpolation FR-oxide CR'!K70*$K$2^4</f>
        <v>3.3443885493499607E-3</v>
      </c>
      <c r="I152" s="243">
        <f t="shared" si="18"/>
        <v>3.2548114465298008E-3</v>
      </c>
      <c r="J152" s="243">
        <f t="shared" si="19"/>
        <v>3.1676336036135814E-3</v>
      </c>
      <c r="K152" s="243">
        <f t="shared" si="20"/>
        <v>3.0827907581067004E-3</v>
      </c>
      <c r="L152" s="15">
        <f>'Interpolation FR-oxide CR'!Q70+'Interpolation FR-oxide CR'!R70*$K$2+'Interpolation FR-oxide CR'!S70*$K$2^2+'Interpolation FR-oxide CR'!T70*$K$2^3+'Interpolation FR-oxide CR'!U70*$K$2^4</f>
        <v>3.0002203687404172E-3</v>
      </c>
      <c r="M152" s="208"/>
      <c r="N152" s="15">
        <v>4.5615180303196128E-3</v>
      </c>
      <c r="O152" s="15">
        <v>4.5731327156108845E-3</v>
      </c>
      <c r="P152" s="15">
        <v>4.5847474009021571E-3</v>
      </c>
      <c r="Q152" s="15">
        <v>4.5963620861934288E-3</v>
      </c>
      <c r="R152" s="15">
        <v>4.6079767714847005E-3</v>
      </c>
      <c r="S152" s="208"/>
      <c r="T152" s="15">
        <v>2.9957746445025924E-3</v>
      </c>
      <c r="U152" s="15">
        <v>2.9960884010171093E-3</v>
      </c>
      <c r="V152" s="15">
        <v>2.9964021575316266E-3</v>
      </c>
      <c r="W152" s="15">
        <v>2.996715914046144E-3</v>
      </c>
      <c r="X152" s="15">
        <v>2.9970296705606608E-3</v>
      </c>
      <c r="Y152" s="208"/>
      <c r="Z152" s="15">
        <v>2.0932168995968178E-3</v>
      </c>
      <c r="AA152" s="15">
        <v>2.0960120282345306E-3</v>
      </c>
      <c r="AB152" s="15">
        <v>2.0988071568722438E-3</v>
      </c>
      <c r="AC152" s="15">
        <v>2.101602285509957E-3</v>
      </c>
      <c r="AD152" s="15">
        <v>2.1043974141476698E-3</v>
      </c>
      <c r="AE152" s="208"/>
      <c r="AF152" s="15">
        <v>1.6102491160597614E-3</v>
      </c>
      <c r="AG152" s="15">
        <v>1.6081915015229184E-3</v>
      </c>
      <c r="AH152" s="15">
        <v>1.6061338869860753E-3</v>
      </c>
      <c r="AI152" s="15">
        <v>1.6040762724492325E-3</v>
      </c>
      <c r="AJ152" s="15">
        <v>1.6020186579123895E-3</v>
      </c>
      <c r="AK152" s="208"/>
      <c r="AL152" s="15">
        <v>1.1827453340367917E-3</v>
      </c>
      <c r="AM152" s="15">
        <v>1.1811387286478096E-3</v>
      </c>
      <c r="AN152" s="15">
        <v>1.1795321232588273E-3</v>
      </c>
      <c r="AO152" s="15">
        <v>1.1779255178698451E-3</v>
      </c>
      <c r="AP152" s="15">
        <v>1.176318912480863E-3</v>
      </c>
      <c r="AQ152" s="208"/>
      <c r="AR152" s="15">
        <v>5.0212846632671851E-3</v>
      </c>
      <c r="AS152" s="15">
        <v>5.0167837421733414E-3</v>
      </c>
      <c r="AT152" s="15">
        <v>5.0122828210794976E-3</v>
      </c>
      <c r="AU152" s="15">
        <v>5.0077818999856539E-3</v>
      </c>
      <c r="AV152" s="15">
        <v>5.0032809788918102E-3</v>
      </c>
      <c r="AW152" s="208"/>
      <c r="AX152" s="15">
        <v>3.6179445912263276E-3</v>
      </c>
      <c r="AY152" s="15">
        <v>3.6169825889762692E-3</v>
      </c>
      <c r="AZ152" s="15">
        <v>3.6160205867262103E-3</v>
      </c>
      <c r="BA152" s="15">
        <v>3.6150585844761515E-3</v>
      </c>
      <c r="BB152" s="15">
        <v>3.6140965822260931E-3</v>
      </c>
      <c r="BC152" s="208"/>
      <c r="BD152" s="15">
        <v>2.6546540479056519E-3</v>
      </c>
      <c r="BE152" s="15">
        <v>2.6542982864793891E-3</v>
      </c>
      <c r="BF152" s="15">
        <v>2.6539425250531263E-3</v>
      </c>
      <c r="BG152" s="15">
        <v>2.6535867636268634E-3</v>
      </c>
      <c r="BH152" s="15">
        <v>2.6532310022006006E-3</v>
      </c>
      <c r="BI152" s="208"/>
      <c r="BJ152" s="15">
        <v>2.1200227118321553E-3</v>
      </c>
      <c r="BK152" s="15">
        <v>2.119164010031753E-3</v>
      </c>
      <c r="BL152" s="15">
        <v>2.118305308231351E-3</v>
      </c>
      <c r="BM152" s="15">
        <v>2.1174466064309491E-3</v>
      </c>
      <c r="BN152" s="15">
        <v>2.1165879046305468E-3</v>
      </c>
      <c r="BO152" s="208"/>
      <c r="BP152" s="15">
        <v>1.6716871742487292E-3</v>
      </c>
      <c r="BQ152" s="15">
        <v>1.6703256028125185E-3</v>
      </c>
      <c r="BR152" s="15">
        <v>1.6689640313763078E-3</v>
      </c>
      <c r="BS152" s="15">
        <v>1.6676024599400971E-3</v>
      </c>
      <c r="BT152" s="15">
        <v>1.6662408885038864E-3</v>
      </c>
      <c r="BU152" s="208"/>
      <c r="BV152" s="15">
        <v>2.5450016999999997E-3</v>
      </c>
      <c r="BW152" s="15">
        <v>2.5290016842499999E-3</v>
      </c>
      <c r="BX152" s="15">
        <v>2.5130016684999997E-3</v>
      </c>
      <c r="BY152" s="15">
        <v>2.4970016527499994E-3</v>
      </c>
      <c r="BZ152" s="15">
        <v>2.4810016369999997E-3</v>
      </c>
      <c r="CA152" s="208"/>
      <c r="CB152" s="15">
        <v>9.6535809424848752E-4</v>
      </c>
      <c r="CC152" s="15">
        <v>9.7735486532209994E-4</v>
      </c>
      <c r="CD152" s="15">
        <v>9.8935163639571246E-4</v>
      </c>
      <c r="CE152" s="15">
        <v>1.0013484074693248E-3</v>
      </c>
      <c r="CF152" s="15">
        <v>1.0133451785429373E-3</v>
      </c>
      <c r="CG152" s="208"/>
      <c r="CH152" s="15">
        <v>2.4090015819999999E-3</v>
      </c>
      <c r="CI152" s="15">
        <v>2.4393926106566505E-3</v>
      </c>
      <c r="CJ152" s="15">
        <v>2.4453915615193665E-3</v>
      </c>
      <c r="CK152" s="15">
        <v>2.4211679270417386E-3</v>
      </c>
      <c r="CL152" s="15">
        <v>2.3590015360000004E-3</v>
      </c>
      <c r="CM152" s="208"/>
      <c r="CN152" s="15">
        <v>1.5230009671E-3</v>
      </c>
      <c r="CO152" s="15">
        <v>1.4234513582464618E-3</v>
      </c>
      <c r="CP152" s="15">
        <v>1.3228894162331838E-3</v>
      </c>
      <c r="CQ152" s="15">
        <v>1.2212994280292298E-3</v>
      </c>
      <c r="CR152" s="15">
        <v>1.1180007142E-3</v>
      </c>
      <c r="CS152" s="208"/>
      <c r="CT152" s="15">
        <v>6.3038512542487688E-4</v>
      </c>
      <c r="CU152" s="15">
        <v>7.5189665822364123E-4</v>
      </c>
      <c r="CV152" s="15">
        <v>8.4865411431425512E-4</v>
      </c>
      <c r="CW152" s="15">
        <v>9.3327126323047719E-4</v>
      </c>
      <c r="CX152" s="15">
        <v>1.0133451785429373E-3</v>
      </c>
      <c r="CY152" s="208"/>
      <c r="CZ152" s="15"/>
      <c r="DA152" s="15"/>
      <c r="DB152" s="15"/>
      <c r="DC152" s="15"/>
      <c r="DD152" s="15"/>
      <c r="DE152" s="208"/>
      <c r="DF152" s="15">
        <v>1.0837615778962579E-3</v>
      </c>
      <c r="DG152" s="15">
        <v>1.0834774198947125E-3</v>
      </c>
      <c r="DH152" s="15">
        <v>1.0831932618931674E-3</v>
      </c>
      <c r="DI152" s="15">
        <v>1.082909103891622E-3</v>
      </c>
      <c r="DJ152" s="15">
        <v>1.0826249458900767E-3</v>
      </c>
      <c r="DK152" s="208"/>
      <c r="DL152" s="15">
        <v>6.9170536163358747E-4</v>
      </c>
      <c r="DM152" s="15">
        <v>6.9200781242664182E-4</v>
      </c>
      <c r="DN152" s="15">
        <v>6.9231026321969606E-4</v>
      </c>
      <c r="DO152" s="15">
        <v>6.926127140127504E-4</v>
      </c>
      <c r="DP152" s="15">
        <v>6.9291516480580475E-4</v>
      </c>
      <c r="DQ152" s="208"/>
      <c r="DR152" s="15">
        <v>4.9386361227072499E-4</v>
      </c>
      <c r="DS152" s="15">
        <v>4.9375761409125956E-4</v>
      </c>
      <c r="DT152" s="15">
        <v>4.9365161591179412E-4</v>
      </c>
      <c r="DU152" s="15">
        <v>4.9354561773232869E-4</v>
      </c>
      <c r="DV152" s="15">
        <v>4.9343961955286325E-4</v>
      </c>
      <c r="DW152" s="208"/>
      <c r="DX152" s="15">
        <v>4.273634123266496E-4</v>
      </c>
      <c r="DY152" s="15">
        <v>4.2770079815286757E-4</v>
      </c>
      <c r="DZ152" s="15">
        <v>4.2803818397908549E-4</v>
      </c>
      <c r="EA152" s="15">
        <v>4.2837556980530346E-4</v>
      </c>
      <c r="EB152" s="15">
        <v>4.2871295563152144E-4</v>
      </c>
      <c r="EC152" s="208"/>
      <c r="ED152" s="15">
        <v>4.1871335174880806E-4</v>
      </c>
      <c r="EE152" s="15">
        <v>4.1865140744777178E-4</v>
      </c>
      <c r="EF152" s="15">
        <v>4.1858946314673551E-4</v>
      </c>
      <c r="EG152" s="15">
        <v>4.1852751884569918E-4</v>
      </c>
      <c r="EH152" s="15">
        <v>4.184655745446629E-4</v>
      </c>
      <c r="EI152" s="208"/>
      <c r="EJ152" s="15"/>
      <c r="EK152" s="15"/>
      <c r="EL152" s="15"/>
      <c r="EM152" s="15"/>
      <c r="EN152" s="15"/>
      <c r="EO152" s="208"/>
      <c r="EP152" s="15"/>
      <c r="EQ152" s="15"/>
      <c r="ER152" s="15"/>
      <c r="ES152" s="15"/>
      <c r="ET152" s="15"/>
      <c r="EU152" s="208"/>
      <c r="EV152" s="15"/>
      <c r="EW152" s="15"/>
      <c r="EX152" s="15"/>
      <c r="EY152" s="15"/>
      <c r="EZ152" s="15"/>
      <c r="FA152" s="208"/>
      <c r="FB152" s="15"/>
      <c r="FC152" s="15"/>
      <c r="FD152" s="15"/>
      <c r="FE152" s="15"/>
      <c r="FF152" s="15"/>
      <c r="FG152" s="208"/>
      <c r="FH152" s="15"/>
      <c r="FI152" s="15"/>
      <c r="FJ152" s="15"/>
      <c r="FK152" s="15"/>
      <c r="FL152" s="15"/>
      <c r="FM152" s="208"/>
      <c r="FN152" s="15"/>
      <c r="FO152" s="15"/>
      <c r="FP152" s="15"/>
      <c r="FQ152" s="15"/>
      <c r="FR152" s="15"/>
      <c r="FS152" s="208"/>
      <c r="FT152" s="15"/>
      <c r="FU152" s="15"/>
      <c r="FV152" s="15"/>
      <c r="FW152" s="15"/>
      <c r="FX152" s="15"/>
      <c r="FY152" s="208"/>
    </row>
    <row r="153" spans="1:181" ht="12.75" customHeight="1" x14ac:dyDescent="0.2">
      <c r="A153" s="103" t="s">
        <v>123</v>
      </c>
      <c r="B153" s="15">
        <f>'Interpolation FR-metal CR'!G71+'Interpolation FR-metal CR'!H71*($E$2^1)+'Interpolation FR-metal CR'!I71*($E$2^2)+'Interpolation FR-metal CR'!J71*($E$2^3)+'Interpolation FR-metal CR'!K71*($E$2^4)</f>
        <v>1.4306266517146913E-4</v>
      </c>
      <c r="C153" s="295">
        <f t="shared" si="21"/>
        <v>1.4280413255258014E-4</v>
      </c>
      <c r="D153" s="295">
        <f t="shared" si="22"/>
        <v>1.4254559993369116E-4</v>
      </c>
      <c r="E153" s="295">
        <f t="shared" si="23"/>
        <v>1.422870673148022E-4</v>
      </c>
      <c r="F153" s="15">
        <f>'Interpolation FR-metal CR'!Q71+'Interpolation FR-metal CR'!R71*($E$2^1)+'Interpolation FR-metal CR'!S71*($E$2^2)+'Interpolation FR-metal CR'!T71*($E$2^3)+'Interpolation FR-metal CR'!U71*($E$2^4)</f>
        <v>1.4202853469591321E-4</v>
      </c>
      <c r="G153" s="208"/>
      <c r="H153" s="309">
        <f>'Interpolation FR-oxide CR'!G71+'Interpolation FR-oxide CR'!H71*$K$2+'Interpolation FR-oxide CR'!I71*$K$2^2+'Interpolation FR-oxide CR'!J71*$K$2^3+'Interpolation FR-oxide CR'!K71*$K$2^4</f>
        <v>2.1671643707325258E-4</v>
      </c>
      <c r="I153" s="243">
        <f t="shared" si="18"/>
        <v>2.1385722824880776E-4</v>
      </c>
      <c r="J153" s="243">
        <f t="shared" si="19"/>
        <v>2.1103574187500955E-4</v>
      </c>
      <c r="K153" s="243">
        <f t="shared" si="20"/>
        <v>2.0825148026757905E-4</v>
      </c>
      <c r="L153" s="15">
        <f>'Interpolation FR-oxide CR'!Q71+'Interpolation FR-oxide CR'!R71*$K$2+'Interpolation FR-oxide CR'!S71*$K$2^2+'Interpolation FR-oxide CR'!T71*$K$2^3+'Interpolation FR-oxide CR'!U71*$K$2^4</f>
        <v>2.0550395230834338E-4</v>
      </c>
      <c r="M153" s="208"/>
      <c r="N153" s="15">
        <v>2.6281233358121605E-4</v>
      </c>
      <c r="O153" s="15">
        <v>2.6624169103592744E-4</v>
      </c>
      <c r="P153" s="15">
        <v>2.6967104849063883E-4</v>
      </c>
      <c r="Q153" s="15">
        <v>2.7310040594535022E-4</v>
      </c>
      <c r="R153" s="15">
        <v>2.7652976340006161E-4</v>
      </c>
      <c r="S153" s="208"/>
      <c r="T153" s="15">
        <v>1.9760768020541099E-4</v>
      </c>
      <c r="U153" s="15">
        <v>1.995329140980686E-4</v>
      </c>
      <c r="V153" s="15">
        <v>2.0145814799072621E-4</v>
      </c>
      <c r="W153" s="15">
        <v>2.0338338188338382E-4</v>
      </c>
      <c r="X153" s="15">
        <v>2.0530861577604142E-4</v>
      </c>
      <c r="Y153" s="208"/>
      <c r="Z153" s="15">
        <v>1.3607537543257697E-4</v>
      </c>
      <c r="AA153" s="15">
        <v>1.3746077286542235E-4</v>
      </c>
      <c r="AB153" s="15">
        <v>1.3884617029826776E-4</v>
      </c>
      <c r="AC153" s="15">
        <v>1.4023156773111314E-4</v>
      </c>
      <c r="AD153" s="15">
        <v>1.4161696516395853E-4</v>
      </c>
      <c r="AE153" s="208"/>
      <c r="AF153" s="15">
        <v>1.0602953679548176E-4</v>
      </c>
      <c r="AG153" s="15">
        <v>1.0647677773283191E-4</v>
      </c>
      <c r="AH153" s="15">
        <v>1.0692401867018207E-4</v>
      </c>
      <c r="AI153" s="15">
        <v>1.0737125960753221E-4</v>
      </c>
      <c r="AJ153" s="15">
        <v>1.0781850054488236E-4</v>
      </c>
      <c r="AK153" s="208"/>
      <c r="AL153" s="15">
        <v>9.43086021934596E-5</v>
      </c>
      <c r="AM153" s="15">
        <v>9.4436494400089189E-5</v>
      </c>
      <c r="AN153" s="15">
        <v>9.4564386606718791E-5</v>
      </c>
      <c r="AO153" s="15">
        <v>9.4692278813348393E-5</v>
      </c>
      <c r="AP153" s="15">
        <v>9.4820171019977981E-5</v>
      </c>
      <c r="AQ153" s="208"/>
      <c r="AR153" s="15">
        <v>2.3128280708416762E-4</v>
      </c>
      <c r="AS153" s="15">
        <v>2.332529139476375E-4</v>
      </c>
      <c r="AT153" s="15">
        <v>2.352230208111074E-4</v>
      </c>
      <c r="AU153" s="15">
        <v>2.3719312767457728E-4</v>
      </c>
      <c r="AV153" s="15">
        <v>2.3916323453804716E-4</v>
      </c>
      <c r="AW153" s="208"/>
      <c r="AX153" s="15">
        <v>1.5360060408290628E-4</v>
      </c>
      <c r="AY153" s="15">
        <v>1.5523746455768509E-4</v>
      </c>
      <c r="AZ153" s="15">
        <v>1.568743250324639E-4</v>
      </c>
      <c r="BA153" s="15">
        <v>1.5851118550724272E-4</v>
      </c>
      <c r="BB153" s="15">
        <v>1.6014804598202153E-4</v>
      </c>
      <c r="BC153" s="208"/>
      <c r="BD153" s="15">
        <v>1.1338728743869916E-4</v>
      </c>
      <c r="BE153" s="15">
        <v>1.1444902554827994E-4</v>
      </c>
      <c r="BF153" s="15">
        <v>1.155107636578607E-4</v>
      </c>
      <c r="BG153" s="15">
        <v>1.1657250176744147E-4</v>
      </c>
      <c r="BH153" s="15">
        <v>1.1763423987702225E-4</v>
      </c>
      <c r="BI153" s="208"/>
      <c r="BJ153" s="15">
        <v>9.0487329564713088E-5</v>
      </c>
      <c r="BK153" s="15">
        <v>9.1101821836595462E-5</v>
      </c>
      <c r="BL153" s="15">
        <v>9.1716314108477822E-5</v>
      </c>
      <c r="BM153" s="15">
        <v>9.2330806380360196E-5</v>
      </c>
      <c r="BN153" s="15">
        <v>9.294529865224257E-5</v>
      </c>
      <c r="BO153" s="208"/>
      <c r="BP153" s="15">
        <v>8.107182417465338E-5</v>
      </c>
      <c r="BQ153" s="15">
        <v>8.1413317680196752E-5</v>
      </c>
      <c r="BR153" s="15">
        <v>8.1754811185740124E-5</v>
      </c>
      <c r="BS153" s="15">
        <v>8.2096304691283497E-5</v>
      </c>
      <c r="BT153" s="15">
        <v>8.2437798196826869E-5</v>
      </c>
      <c r="BU153" s="208"/>
      <c r="BV153" s="15">
        <v>3.7489999999999995E-4</v>
      </c>
      <c r="BW153" s="15">
        <v>3.7582499999999999E-4</v>
      </c>
      <c r="BX153" s="15">
        <v>3.7675000000000002E-4</v>
      </c>
      <c r="BY153" s="15">
        <v>3.7767500000000001E-4</v>
      </c>
      <c r="BZ153" s="15">
        <v>3.7860000000000004E-4</v>
      </c>
      <c r="CA153" s="208"/>
      <c r="CB153" s="15">
        <v>9.8182735323926304E-5</v>
      </c>
      <c r="CC153" s="15">
        <v>9.969053202237295E-5</v>
      </c>
      <c r="CD153" s="15">
        <v>1.0119832872081961E-4</v>
      </c>
      <c r="CE153" s="15">
        <v>1.0270612541926627E-4</v>
      </c>
      <c r="CF153" s="15">
        <v>1.0421392211771292E-4</v>
      </c>
      <c r="CG153" s="208"/>
      <c r="CH153" s="15">
        <v>3.768E-4</v>
      </c>
      <c r="CI153" s="15">
        <v>3.8371208602125531E-4</v>
      </c>
      <c r="CJ153" s="15">
        <v>3.8683178321579753E-4</v>
      </c>
      <c r="CK153" s="15">
        <v>3.8516659880498795E-4</v>
      </c>
      <c r="CL153" s="15">
        <v>3.7739999999999996E-4</v>
      </c>
      <c r="CM153" s="208"/>
      <c r="CN153" s="15">
        <v>2.5858000000000001E-4</v>
      </c>
      <c r="CO153" s="15">
        <v>2.3867259117652551E-4</v>
      </c>
      <c r="CP153" s="15">
        <v>2.1905270666642231E-4</v>
      </c>
      <c r="CQ153" s="15">
        <v>1.9971578906617245E-4</v>
      </c>
      <c r="CR153" s="15">
        <v>1.8055000000000002E-4</v>
      </c>
      <c r="CS153" s="208"/>
      <c r="CT153" s="15">
        <v>6.8663019013533901E-5</v>
      </c>
      <c r="CU153" s="15">
        <v>8.0730555692092989E-5</v>
      </c>
      <c r="CV153" s="15">
        <v>8.9820063489467404E-5</v>
      </c>
      <c r="CW153" s="15">
        <v>9.7367356587552392E-5</v>
      </c>
      <c r="CX153" s="15">
        <v>1.0421392211771292E-4</v>
      </c>
      <c r="CY153" s="208"/>
      <c r="CZ153" s="15"/>
      <c r="DA153" s="15"/>
      <c r="DB153" s="15"/>
      <c r="DC153" s="15"/>
      <c r="DD153" s="15"/>
      <c r="DE153" s="208"/>
      <c r="DF153" s="15">
        <v>5.7654523354355391E-5</v>
      </c>
      <c r="DG153" s="15">
        <v>5.7743332380149777E-5</v>
      </c>
      <c r="DH153" s="15">
        <v>5.7832141405944155E-5</v>
      </c>
      <c r="DI153" s="15">
        <v>5.7920950431738534E-5</v>
      </c>
      <c r="DJ153" s="15">
        <v>5.800975945753292E-5</v>
      </c>
      <c r="DK153" s="208"/>
      <c r="DL153" s="15">
        <v>3.6233612747617298E-5</v>
      </c>
      <c r="DM153" s="15">
        <v>3.6279185942106394E-5</v>
      </c>
      <c r="DN153" s="15">
        <v>3.6324759136595497E-5</v>
      </c>
      <c r="DO153" s="15">
        <v>3.63703323310846E-5</v>
      </c>
      <c r="DP153" s="15">
        <v>3.6415905525573696E-5</v>
      </c>
      <c r="DQ153" s="208"/>
      <c r="DR153" s="15">
        <v>2.5929872268906148E-5</v>
      </c>
      <c r="DS153" s="15">
        <v>2.5943512395273149E-5</v>
      </c>
      <c r="DT153" s="15">
        <v>2.595715252164015E-5</v>
      </c>
      <c r="DU153" s="15">
        <v>2.5970792648007151E-5</v>
      </c>
      <c r="DV153" s="15">
        <v>2.5984432774374152E-5</v>
      </c>
      <c r="DW153" s="208"/>
      <c r="DX153" s="15">
        <v>2.1994966008547822E-5</v>
      </c>
      <c r="DY153" s="15">
        <v>2.2038786967092124E-5</v>
      </c>
      <c r="DZ153" s="15">
        <v>2.2082607925636429E-5</v>
      </c>
      <c r="EA153" s="15">
        <v>2.2126428884180731E-5</v>
      </c>
      <c r="EB153" s="15">
        <v>2.2170249842725033E-5</v>
      </c>
      <c r="EC153" s="208"/>
      <c r="ED153" s="15">
        <v>2.10943237399619E-5</v>
      </c>
      <c r="EE153" s="15">
        <v>2.1123083246096039E-5</v>
      </c>
      <c r="EF153" s="15">
        <v>2.1151842752230175E-5</v>
      </c>
      <c r="EG153" s="15">
        <v>2.1180602258364311E-5</v>
      </c>
      <c r="EH153" s="15">
        <v>2.120936176449845E-5</v>
      </c>
      <c r="EI153" s="208"/>
      <c r="EJ153" s="15"/>
      <c r="EK153" s="15"/>
      <c r="EL153" s="15"/>
      <c r="EM153" s="15"/>
      <c r="EN153" s="15"/>
      <c r="EO153" s="208"/>
      <c r="EP153" s="15"/>
      <c r="EQ153" s="15"/>
      <c r="ER153" s="15"/>
      <c r="ES153" s="15"/>
      <c r="ET153" s="15"/>
      <c r="EU153" s="208"/>
      <c r="EV153" s="15"/>
      <c r="EW153" s="15"/>
      <c r="EX153" s="15"/>
      <c r="EY153" s="15"/>
      <c r="EZ153" s="15"/>
      <c r="FA153" s="208"/>
      <c r="FB153" s="15"/>
      <c r="FC153" s="15"/>
      <c r="FD153" s="15"/>
      <c r="FE153" s="15"/>
      <c r="FF153" s="15"/>
      <c r="FG153" s="208"/>
      <c r="FH153" s="15"/>
      <c r="FI153" s="15"/>
      <c r="FJ153" s="15"/>
      <c r="FK153" s="15"/>
      <c r="FL153" s="15"/>
      <c r="FM153" s="208"/>
      <c r="FN153" s="15"/>
      <c r="FO153" s="15"/>
      <c r="FP153" s="15"/>
      <c r="FQ153" s="15"/>
      <c r="FR153" s="15"/>
      <c r="FS153" s="208"/>
      <c r="FT153" s="15"/>
      <c r="FU153" s="15"/>
      <c r="FV153" s="15"/>
      <c r="FW153" s="15"/>
      <c r="FX153" s="15"/>
      <c r="FY153" s="208"/>
    </row>
    <row r="154" spans="1:181" ht="12.75" customHeight="1" x14ac:dyDescent="0.2">
      <c r="A154" s="103" t="s">
        <v>91</v>
      </c>
      <c r="B154" s="15">
        <f>'Interpolation FR-metal CR'!G72+'Interpolation FR-metal CR'!H72*($E$2^1)+'Interpolation FR-metal CR'!I72*($E$2^2)+'Interpolation FR-metal CR'!J72*($E$2^3)+'Interpolation FR-metal CR'!K72*($E$2^4)</f>
        <v>8.7435131278733574E-3</v>
      </c>
      <c r="C154" s="295">
        <f t="shared" si="21"/>
        <v>8.6639627267702368E-3</v>
      </c>
      <c r="D154" s="295">
        <f t="shared" si="22"/>
        <v>8.5844123256671161E-3</v>
      </c>
      <c r="E154" s="295">
        <f t="shared" si="23"/>
        <v>8.5048619245639955E-3</v>
      </c>
      <c r="F154" s="15">
        <f>'Interpolation FR-metal CR'!Q72+'Interpolation FR-metal CR'!R72*($E$2^1)+'Interpolation FR-metal CR'!S72*($E$2^2)+'Interpolation FR-metal CR'!T72*($E$2^3)+'Interpolation FR-metal CR'!U72*($E$2^4)</f>
        <v>8.4253115234608749E-3</v>
      </c>
      <c r="G154" s="208"/>
      <c r="H154" s="309">
        <f>'Interpolation FR-oxide CR'!G72+'Interpolation FR-oxide CR'!H72*$K$2+'Interpolation FR-oxide CR'!I72*$K$2^2+'Interpolation FR-oxide CR'!J72*$K$2^3+'Interpolation FR-oxide CR'!K72*$K$2^4</f>
        <v>1.3428134096261122E-2</v>
      </c>
      <c r="I154" s="243">
        <f t="shared" si="18"/>
        <v>1.3062629805203008E-2</v>
      </c>
      <c r="J154" s="243">
        <f t="shared" si="19"/>
        <v>1.2707074281845924E-2</v>
      </c>
      <c r="K154" s="243">
        <f t="shared" si="20"/>
        <v>1.2361196727785599E-2</v>
      </c>
      <c r="L154" s="15">
        <f>'Interpolation FR-oxide CR'!Q72+'Interpolation FR-oxide CR'!R72*$K$2+'Interpolation FR-oxide CR'!S72*$K$2^2+'Interpolation FR-oxide CR'!T72*$K$2^3+'Interpolation FR-oxide CR'!U72*$K$2^4</f>
        <v>1.202473371555839E-2</v>
      </c>
      <c r="M154" s="208"/>
      <c r="N154" s="15">
        <v>1.8371159278414071E-2</v>
      </c>
      <c r="O154" s="15">
        <v>1.8420428150017806E-2</v>
      </c>
      <c r="P154" s="15">
        <v>1.8469697021621545E-2</v>
      </c>
      <c r="Q154" s="15">
        <v>1.8518965893225284E-2</v>
      </c>
      <c r="R154" s="15">
        <v>1.8568234764829019E-2</v>
      </c>
      <c r="S154" s="208"/>
      <c r="T154" s="15">
        <v>1.2013861230532981E-2</v>
      </c>
      <c r="U154" s="15">
        <v>1.2013345294626027E-2</v>
      </c>
      <c r="V154" s="15">
        <v>1.2012829358719074E-2</v>
      </c>
      <c r="W154" s="15">
        <v>1.2012313422812122E-2</v>
      </c>
      <c r="X154" s="15">
        <v>1.2011797486905168E-2</v>
      </c>
      <c r="Y154" s="208"/>
      <c r="Z154" s="15">
        <v>8.3605690483893845E-3</v>
      </c>
      <c r="AA154" s="15">
        <v>8.3714174722442202E-3</v>
      </c>
      <c r="AB154" s="15">
        <v>8.3822658960990559E-3</v>
      </c>
      <c r="AC154" s="15">
        <v>8.3931143199538899E-3</v>
      </c>
      <c r="AD154" s="15">
        <v>8.4039627438087256E-3</v>
      </c>
      <c r="AE154" s="208"/>
      <c r="AF154" s="15">
        <v>6.4130753213655182E-3</v>
      </c>
      <c r="AG154" s="15">
        <v>6.404609736068277E-3</v>
      </c>
      <c r="AH154" s="15">
        <v>6.3961441507710357E-3</v>
      </c>
      <c r="AI154" s="15">
        <v>6.3876785654737953E-3</v>
      </c>
      <c r="AJ154" s="15">
        <v>6.3792129801765541E-3</v>
      </c>
      <c r="AK154" s="208"/>
      <c r="AL154" s="15">
        <v>4.6747977862391359E-3</v>
      </c>
      <c r="AM154" s="15">
        <v>4.6687478278190269E-3</v>
      </c>
      <c r="AN154" s="15">
        <v>4.6626978693989178E-3</v>
      </c>
      <c r="AO154" s="15">
        <v>4.6566479109788088E-3</v>
      </c>
      <c r="AP154" s="15">
        <v>4.6505979525586997E-3</v>
      </c>
      <c r="AQ154" s="208"/>
      <c r="AR154" s="15">
        <v>2.0320605944138859E-2</v>
      </c>
      <c r="AS154" s="15">
        <v>2.0303418199315804E-2</v>
      </c>
      <c r="AT154" s="15">
        <v>2.0286230454492744E-2</v>
      </c>
      <c r="AU154" s="15">
        <v>2.0269042709669689E-2</v>
      </c>
      <c r="AV154" s="15">
        <v>2.0251854964846633E-2</v>
      </c>
      <c r="AW154" s="208"/>
      <c r="AX154" s="15">
        <v>1.464675628587595E-2</v>
      </c>
      <c r="AY154" s="15">
        <v>1.4641591823249901E-2</v>
      </c>
      <c r="AZ154" s="15">
        <v>1.4636427360623851E-2</v>
      </c>
      <c r="BA154" s="15">
        <v>1.46312628979978E-2</v>
      </c>
      <c r="BB154" s="15">
        <v>1.4626098435371751E-2</v>
      </c>
      <c r="BC154" s="208"/>
      <c r="BD154" s="15">
        <v>1.0711420449159684E-2</v>
      </c>
      <c r="BE154" s="15">
        <v>1.0708195132592351E-2</v>
      </c>
      <c r="BF154" s="15">
        <v>1.0704969816025015E-2</v>
      </c>
      <c r="BG154" s="15">
        <v>1.0701744499457679E-2</v>
      </c>
      <c r="BH154" s="15">
        <v>1.0698519182890345E-2</v>
      </c>
      <c r="BI154" s="208"/>
      <c r="BJ154" s="15">
        <v>8.5344278081717229E-3</v>
      </c>
      <c r="BK154" s="15">
        <v>8.5295390906918768E-3</v>
      </c>
      <c r="BL154" s="15">
        <v>8.5246503732120324E-3</v>
      </c>
      <c r="BM154" s="15">
        <v>8.5197616557321863E-3</v>
      </c>
      <c r="BN154" s="15">
        <v>8.5148729382523401E-3</v>
      </c>
      <c r="BO154" s="208"/>
      <c r="BP154" s="15">
        <v>6.6915493457414734E-3</v>
      </c>
      <c r="BQ154" s="15">
        <v>6.6860962544556049E-3</v>
      </c>
      <c r="BR154" s="15">
        <v>6.6806431631697364E-3</v>
      </c>
      <c r="BS154" s="15">
        <v>6.6751900718838688E-3</v>
      </c>
      <c r="BT154" s="15">
        <v>6.6697369805980003E-3</v>
      </c>
      <c r="BU154" s="208"/>
      <c r="BV154" s="44"/>
      <c r="BW154" s="44"/>
      <c r="BX154" s="44"/>
      <c r="BY154" s="44"/>
      <c r="BZ154" s="44"/>
      <c r="CA154" s="208"/>
      <c r="CB154" s="44"/>
      <c r="CC154" s="44"/>
      <c r="CD154" s="44"/>
      <c r="CE154" s="44"/>
      <c r="CF154" s="44"/>
      <c r="CG154" s="208"/>
      <c r="CH154" s="44"/>
      <c r="CI154" s="44"/>
      <c r="CJ154" s="44"/>
      <c r="CK154" s="44"/>
      <c r="CL154" s="44"/>
      <c r="CM154" s="208"/>
      <c r="CN154" s="44"/>
      <c r="CO154" s="44"/>
      <c r="CP154" s="44"/>
      <c r="CQ154" s="44"/>
      <c r="CR154" s="44"/>
      <c r="CS154" s="208"/>
      <c r="CT154" s="44"/>
      <c r="CU154" s="44"/>
      <c r="CV154" s="44"/>
      <c r="CW154" s="44"/>
      <c r="CX154" s="44"/>
      <c r="CY154" s="208"/>
      <c r="CZ154" s="237"/>
      <c r="DA154" s="237"/>
      <c r="DB154" s="237"/>
      <c r="DC154" s="237"/>
      <c r="DD154" s="237"/>
      <c r="DE154" s="208"/>
      <c r="DF154" s="237">
        <v>4.3049631856895889E-3</v>
      </c>
      <c r="DG154" s="237">
        <v>4.3040716389097112E-3</v>
      </c>
      <c r="DH154" s="237">
        <v>4.3031800921298335E-3</v>
      </c>
      <c r="DI154" s="237">
        <v>4.3022885453499566E-3</v>
      </c>
      <c r="DJ154" s="237">
        <v>4.3013969985700789E-3</v>
      </c>
      <c r="DK154" s="208"/>
      <c r="DL154" s="237">
        <v>2.751260839450733E-3</v>
      </c>
      <c r="DM154" s="237">
        <v>2.7526935541831964E-3</v>
      </c>
      <c r="DN154" s="237">
        <v>2.7541262689156597E-3</v>
      </c>
      <c r="DO154" s="237">
        <v>2.755558983648123E-3</v>
      </c>
      <c r="DP154" s="237">
        <v>2.7569916983805863E-3</v>
      </c>
      <c r="DQ154" s="208"/>
      <c r="DR154" s="237">
        <v>1.963286633045771E-3</v>
      </c>
      <c r="DS154" s="237">
        <v>1.963079879247492E-3</v>
      </c>
      <c r="DT154" s="237">
        <v>1.9628731254492135E-3</v>
      </c>
      <c r="DU154" s="237">
        <v>1.9626663716509349E-3</v>
      </c>
      <c r="DV154" s="237">
        <v>1.9624596178526559E-3</v>
      </c>
      <c r="DW154" s="208"/>
      <c r="DX154" s="237">
        <v>1.696831569611651E-3</v>
      </c>
      <c r="DY154" s="237">
        <v>1.6984374686534276E-3</v>
      </c>
      <c r="DZ154" s="237">
        <v>1.7000433676952042E-3</v>
      </c>
      <c r="EA154" s="237">
        <v>1.7016492667369806E-3</v>
      </c>
      <c r="EB154" s="237">
        <v>1.7032551657787571E-3</v>
      </c>
      <c r="EC154" s="208"/>
      <c r="ED154" s="237">
        <v>1.6619351337023827E-3</v>
      </c>
      <c r="EE154" s="237">
        <v>1.661922868828895E-3</v>
      </c>
      <c r="EF154" s="237">
        <v>1.6619106039554073E-3</v>
      </c>
      <c r="EG154" s="237">
        <v>1.6618983390819196E-3</v>
      </c>
      <c r="EH154" s="237">
        <v>1.6618860742084319E-3</v>
      </c>
      <c r="EI154" s="208"/>
      <c r="EJ154" s="237"/>
      <c r="EK154" s="237"/>
      <c r="EL154" s="237"/>
      <c r="EM154" s="237"/>
      <c r="EN154" s="237"/>
      <c r="EO154" s="208"/>
      <c r="EP154" s="237"/>
      <c r="EQ154" s="237"/>
      <c r="ER154" s="237"/>
      <c r="ES154" s="237"/>
      <c r="ET154" s="237"/>
      <c r="EU154" s="208"/>
      <c r="EV154" s="237"/>
      <c r="EW154" s="237"/>
      <c r="EX154" s="237"/>
      <c r="EY154" s="237"/>
      <c r="EZ154" s="237"/>
      <c r="FA154" s="208"/>
      <c r="FB154" s="237"/>
      <c r="FC154" s="237"/>
      <c r="FD154" s="237"/>
      <c r="FE154" s="237"/>
      <c r="FF154" s="237"/>
      <c r="FG154" s="208"/>
      <c r="FH154" s="237"/>
      <c r="FI154" s="237"/>
      <c r="FJ154" s="237"/>
      <c r="FK154" s="237"/>
      <c r="FL154" s="237"/>
      <c r="FM154" s="208"/>
      <c r="FN154" s="237"/>
      <c r="FO154" s="237"/>
      <c r="FP154" s="237"/>
      <c r="FQ154" s="237"/>
      <c r="FR154" s="237"/>
      <c r="FS154" s="208"/>
      <c r="FT154" s="237"/>
      <c r="FU154" s="237"/>
      <c r="FV154" s="237"/>
      <c r="FW154" s="237"/>
      <c r="FX154" s="237"/>
      <c r="FY154" s="208"/>
    </row>
    <row r="155" spans="1:181" ht="12.75" customHeight="1" x14ac:dyDescent="0.2">
      <c r="A155" s="104" t="s">
        <v>1</v>
      </c>
      <c r="B155" s="183">
        <f>'Interpolation FR-metal CR'!G73+'Interpolation FR-metal CR'!H73*($E$2^1)+'Interpolation FR-metal CR'!I73*($E$2^2)+'Interpolation FR-metal CR'!J73*($E$2^3)+'Interpolation FR-metal CR'!K73*($E$2^4)</f>
        <v>3.4951480174027715E-3</v>
      </c>
      <c r="C155" s="415">
        <f t="shared" si="21"/>
        <v>3.4647100071447056E-3</v>
      </c>
      <c r="D155" s="415">
        <f t="shared" si="22"/>
        <v>3.4342719968866401E-3</v>
      </c>
      <c r="E155" s="415">
        <f t="shared" si="23"/>
        <v>3.4038339866285742E-3</v>
      </c>
      <c r="F155" s="183">
        <f>'Interpolation FR-metal CR'!Q73+'Interpolation FR-metal CR'!R73*($E$2^1)+'Interpolation FR-metal CR'!S73*($E$2^2)+'Interpolation FR-metal CR'!T73*($E$2^3)+'Interpolation FR-metal CR'!U73*($E$2^4)</f>
        <v>3.3733959763705083E-3</v>
      </c>
      <c r="G155" s="208"/>
      <c r="H155" s="169">
        <f>'Interpolation FR-oxide CR'!G73+'Interpolation FR-oxide CR'!H73*$K$2+'Interpolation FR-oxide CR'!I73*$K$2^2+'Interpolation FR-oxide CR'!J73*$K$2^3+'Interpolation FR-oxide CR'!K73*$K$2^4</f>
        <v>5.3918975687924763E-3</v>
      </c>
      <c r="I155" s="416">
        <f t="shared" si="18"/>
        <v>5.2462398065939433E-3</v>
      </c>
      <c r="J155" s="416">
        <f t="shared" si="19"/>
        <v>5.1045168713126504E-3</v>
      </c>
      <c r="K155" s="416">
        <f t="shared" si="20"/>
        <v>4.966622466774367E-3</v>
      </c>
      <c r="L155" s="183">
        <f>'Interpolation FR-oxide CR'!Q73+'Interpolation FR-oxide CR'!R73*$K$2+'Interpolation FR-oxide CR'!S73*$K$2^2+'Interpolation FR-oxide CR'!T73*$K$2^3+'Interpolation FR-oxide CR'!U73*$K$2^4</f>
        <v>4.8324531683102429E-3</v>
      </c>
      <c r="M155" s="208"/>
      <c r="N155" s="183">
        <v>7.4051050314372473E-3</v>
      </c>
      <c r="O155" s="183">
        <v>7.4258593034865475E-3</v>
      </c>
      <c r="P155" s="183">
        <v>7.4466135755358476E-3</v>
      </c>
      <c r="Q155" s="183">
        <v>7.4673678475851487E-3</v>
      </c>
      <c r="R155" s="183">
        <v>7.4881221196344489E-3</v>
      </c>
      <c r="S155" s="208"/>
      <c r="T155" s="183">
        <v>4.8183910985556151E-3</v>
      </c>
      <c r="U155" s="183">
        <v>4.8205946261526402E-3</v>
      </c>
      <c r="V155" s="183">
        <v>4.8227981537496654E-3</v>
      </c>
      <c r="W155" s="183">
        <v>4.8250016813466898E-3</v>
      </c>
      <c r="X155" s="183">
        <v>4.827205208943715E-3</v>
      </c>
      <c r="Y155" s="208"/>
      <c r="Z155" s="183">
        <v>3.3402489685530972E-3</v>
      </c>
      <c r="AA155" s="183">
        <v>3.3463759297459126E-3</v>
      </c>
      <c r="AB155" s="183">
        <v>3.3525028909387284E-3</v>
      </c>
      <c r="AC155" s="183">
        <v>3.3586298521315438E-3</v>
      </c>
      <c r="AD155" s="183">
        <v>3.3647568133243592E-3</v>
      </c>
      <c r="AE155" s="208"/>
      <c r="AF155" s="183">
        <v>2.5523521988957926E-3</v>
      </c>
      <c r="AG155" s="183">
        <v>2.5513880723440066E-3</v>
      </c>
      <c r="AH155" s="183">
        <v>2.5504239457922206E-3</v>
      </c>
      <c r="AI155" s="183">
        <v>2.5494598192404346E-3</v>
      </c>
      <c r="AJ155" s="183">
        <v>2.5484956926886486E-3</v>
      </c>
      <c r="AK155" s="208"/>
      <c r="AL155" s="183">
        <v>1.8624191431586186E-3</v>
      </c>
      <c r="AM155" s="183">
        <v>1.8622635501740821E-3</v>
      </c>
      <c r="AN155" s="183">
        <v>1.8621079571895455E-3</v>
      </c>
      <c r="AO155" s="183">
        <v>1.8619523642050091E-3</v>
      </c>
      <c r="AP155" s="183">
        <v>1.8617967712204727E-3</v>
      </c>
      <c r="AQ155" s="208"/>
      <c r="AR155" s="183">
        <v>8.147652431266042E-3</v>
      </c>
      <c r="AS155" s="183">
        <v>8.1456649573893106E-3</v>
      </c>
      <c r="AT155" s="183">
        <v>8.1436774835125791E-3</v>
      </c>
      <c r="AU155" s="183">
        <v>8.1416900096358494E-3</v>
      </c>
      <c r="AV155" s="183">
        <v>8.139702535759118E-3</v>
      </c>
      <c r="AW155" s="208"/>
      <c r="AX155" s="183">
        <v>5.8224731064812803E-3</v>
      </c>
      <c r="AY155" s="183">
        <v>5.8229101825816839E-3</v>
      </c>
      <c r="AZ155" s="183">
        <v>5.8233472586820875E-3</v>
      </c>
      <c r="BA155" s="183">
        <v>5.823784334782491E-3</v>
      </c>
      <c r="BB155" s="183">
        <v>5.8242214108828946E-3</v>
      </c>
      <c r="BC155" s="208"/>
      <c r="BD155" s="183">
        <v>4.2437067617037963E-3</v>
      </c>
      <c r="BE155" s="183">
        <v>4.244681533595562E-3</v>
      </c>
      <c r="BF155" s="183">
        <v>4.2456563054873268E-3</v>
      </c>
      <c r="BG155" s="183">
        <v>4.2466310773790917E-3</v>
      </c>
      <c r="BH155" s="183">
        <v>4.2476058492708574E-3</v>
      </c>
      <c r="BI155" s="208"/>
      <c r="BJ155" s="183">
        <v>3.3664043650723655E-3</v>
      </c>
      <c r="BK155" s="183">
        <v>3.3667917123000293E-3</v>
      </c>
      <c r="BL155" s="183">
        <v>3.3671790595276932E-3</v>
      </c>
      <c r="BM155" s="183">
        <v>3.3675664067553575E-3</v>
      </c>
      <c r="BN155" s="183">
        <v>3.3679537539830213E-3</v>
      </c>
      <c r="BO155" s="208"/>
      <c r="BP155" s="183">
        <v>2.6442296743609526E-3</v>
      </c>
      <c r="BQ155" s="183">
        <v>2.6445214218395732E-3</v>
      </c>
      <c r="BR155" s="183">
        <v>2.6448131693181933E-3</v>
      </c>
      <c r="BS155" s="183">
        <v>2.6451049167968135E-3</v>
      </c>
      <c r="BT155" s="183">
        <v>2.6453966642754341E-3</v>
      </c>
      <c r="BU155" s="208"/>
      <c r="BV155" s="183">
        <v>4.4169999999999999E-3</v>
      </c>
      <c r="BW155" s="183">
        <v>4.411E-3</v>
      </c>
      <c r="BX155" s="183">
        <v>4.4050000000000001E-3</v>
      </c>
      <c r="BY155" s="183">
        <v>4.3990000000000001E-3</v>
      </c>
      <c r="BZ155" s="183">
        <v>4.3930000000000002E-3</v>
      </c>
      <c r="CA155" s="208"/>
      <c r="CB155" s="183">
        <v>1.5842688722767779E-3</v>
      </c>
      <c r="CC155" s="183">
        <v>1.6062358641543062E-3</v>
      </c>
      <c r="CD155" s="183">
        <v>1.6282028560318344E-3</v>
      </c>
      <c r="CE155" s="183">
        <v>1.6501698479093625E-3</v>
      </c>
      <c r="CF155" s="183">
        <v>1.6721368397868907E-3</v>
      </c>
      <c r="CG155" s="208"/>
      <c r="CH155" s="183">
        <v>4.3429999999999996E-3</v>
      </c>
      <c r="CI155" s="183">
        <v>4.4132554954363279E-3</v>
      </c>
      <c r="CJ155" s="183">
        <v>4.4396670177600309E-3</v>
      </c>
      <c r="CK155" s="183">
        <v>4.4111469328427704E-3</v>
      </c>
      <c r="CL155" s="183">
        <v>4.313E-3</v>
      </c>
      <c r="CM155" s="208"/>
      <c r="CN155" s="183">
        <v>2.8210000000000002E-3</v>
      </c>
      <c r="CO155" s="183">
        <v>2.5852037341045661E-3</v>
      </c>
      <c r="CP155" s="183">
        <v>2.3557267941287808E-3</v>
      </c>
      <c r="CQ155" s="183">
        <v>2.1324201113680414E-3</v>
      </c>
      <c r="CR155" s="183">
        <v>1.9139999999999999E-3</v>
      </c>
      <c r="CS155" s="208"/>
      <c r="CT155" s="183">
        <v>1.0447025750554093E-3</v>
      </c>
      <c r="CU155" s="183">
        <v>1.244734675545586E-3</v>
      </c>
      <c r="CV155" s="183">
        <v>1.4033993788964193E-3</v>
      </c>
      <c r="CW155" s="183">
        <v>1.5416662955009151E-3</v>
      </c>
      <c r="CX155" s="183">
        <v>1.6721368397868907E-3</v>
      </c>
      <c r="CY155" s="208"/>
      <c r="CZ155" s="183"/>
      <c r="DA155" s="183"/>
      <c r="DB155" s="183"/>
      <c r="DC155" s="183"/>
      <c r="DD155" s="183"/>
      <c r="DE155" s="208"/>
      <c r="DF155" s="183">
        <v>1.7020962804439963E-3</v>
      </c>
      <c r="DG155" s="183">
        <v>1.7025572106161473E-3</v>
      </c>
      <c r="DH155" s="183">
        <v>1.7030181407882983E-3</v>
      </c>
      <c r="DI155" s="183">
        <v>1.703479070960449E-3</v>
      </c>
      <c r="DJ155" s="183">
        <v>1.7039400011326E-3</v>
      </c>
      <c r="DK155" s="208"/>
      <c r="DL155" s="183">
        <v>1.0849425998277005E-3</v>
      </c>
      <c r="DM155" s="183">
        <v>1.0856714671178868E-3</v>
      </c>
      <c r="DN155" s="183">
        <v>1.0864003344080728E-3</v>
      </c>
      <c r="DO155" s="183">
        <v>1.0871292016982588E-3</v>
      </c>
      <c r="DP155" s="183">
        <v>1.0878580689884451E-3</v>
      </c>
      <c r="DQ155" s="208"/>
      <c r="DR155" s="183">
        <v>7.7411976534793193E-4</v>
      </c>
      <c r="DS155" s="183">
        <v>7.7405447492922598E-4</v>
      </c>
      <c r="DT155" s="183">
        <v>7.7398918451052003E-4</v>
      </c>
      <c r="DU155" s="183">
        <v>7.7392389409181408E-4</v>
      </c>
      <c r="DV155" s="183">
        <v>7.7385860367310813E-4</v>
      </c>
      <c r="DW155" s="208"/>
      <c r="DX155" s="183">
        <v>6.6859244968906113E-4</v>
      </c>
      <c r="DY155" s="183">
        <v>6.6922976889137876E-4</v>
      </c>
      <c r="DZ155" s="183">
        <v>6.6986708809369639E-4</v>
      </c>
      <c r="EA155" s="183">
        <v>6.7050440729601412E-4</v>
      </c>
      <c r="EB155" s="183">
        <v>6.7114172649833175E-4</v>
      </c>
      <c r="EC155" s="208"/>
      <c r="ED155" s="183">
        <v>6.5372745188451613E-4</v>
      </c>
      <c r="EE155" s="183">
        <v>6.5377520150884205E-4</v>
      </c>
      <c r="EF155" s="183">
        <v>6.5382295113316797E-4</v>
      </c>
      <c r="EG155" s="183">
        <v>6.5387070075749389E-4</v>
      </c>
      <c r="EH155" s="183">
        <v>6.5391845038181981E-4</v>
      </c>
      <c r="EI155" s="208"/>
      <c r="EJ155" s="183"/>
      <c r="EK155" s="183"/>
      <c r="EL155" s="183"/>
      <c r="EM155" s="183"/>
      <c r="EN155" s="183"/>
      <c r="EO155" s="208"/>
      <c r="EP155" s="183"/>
      <c r="EQ155" s="183"/>
      <c r="ER155" s="183"/>
      <c r="ES155" s="183"/>
      <c r="ET155" s="183"/>
      <c r="EU155" s="208"/>
      <c r="EV155" s="183"/>
      <c r="EW155" s="183"/>
      <c r="EX155" s="183"/>
      <c r="EY155" s="183"/>
      <c r="EZ155" s="183"/>
      <c r="FA155" s="208"/>
      <c r="FB155" s="183"/>
      <c r="FC155" s="183"/>
      <c r="FD155" s="183"/>
      <c r="FE155" s="183"/>
      <c r="FF155" s="183"/>
      <c r="FG155" s="208"/>
      <c r="FH155" s="183"/>
      <c r="FI155" s="183"/>
      <c r="FJ155" s="183"/>
      <c r="FK155" s="183"/>
      <c r="FL155" s="183"/>
      <c r="FM155" s="208"/>
      <c r="FN155" s="183"/>
      <c r="FO155" s="183"/>
      <c r="FP155" s="183"/>
      <c r="FQ155" s="183"/>
      <c r="FR155" s="183"/>
      <c r="FS155" s="208"/>
      <c r="FT155" s="183"/>
      <c r="FU155" s="183"/>
      <c r="FV155" s="183"/>
      <c r="FW155" s="183"/>
      <c r="FX155" s="183"/>
      <c r="FY155" s="208"/>
    </row>
    <row r="156" spans="1:181" ht="12.75" customHeight="1" x14ac:dyDescent="0.2">
      <c r="A156" s="104" t="s">
        <v>92</v>
      </c>
      <c r="B156" s="183">
        <f>'Interpolation FR-metal CR'!G74+'Interpolation FR-metal CR'!H74*($E$2^1)+'Interpolation FR-metal CR'!I74*($E$2^2)+'Interpolation FR-metal CR'!J74*($E$2^3)+'Interpolation FR-metal CR'!K74*($E$2^4)</f>
        <v>7.083292156774137E-7</v>
      </c>
      <c r="C156" s="415">
        <f t="shared" si="21"/>
        <v>7.0777222359371224E-7</v>
      </c>
      <c r="D156" s="415">
        <f t="shared" si="22"/>
        <v>7.0721523151001078E-7</v>
      </c>
      <c r="E156" s="415">
        <f t="shared" si="23"/>
        <v>7.0665823942630932E-7</v>
      </c>
      <c r="F156" s="183">
        <f>'Interpolation FR-metal CR'!Q74+'Interpolation FR-metal CR'!R74*($E$2^1)+'Interpolation FR-metal CR'!S74*($E$2^2)+'Interpolation FR-metal CR'!T74*($E$2^3)+'Interpolation FR-metal CR'!U74*($E$2^4)</f>
        <v>7.0610124734260786E-7</v>
      </c>
      <c r="G156" s="208"/>
      <c r="H156" s="169">
        <f>'Interpolation FR-oxide CR'!G74+'Interpolation FR-oxide CR'!H74*$K$2+'Interpolation FR-oxide CR'!I74*$K$2^2+'Interpolation FR-oxide CR'!J74*$K$2^3+'Interpolation FR-oxide CR'!K74*$K$2^4</f>
        <v>1.0642990269004809E-6</v>
      </c>
      <c r="I156" s="416">
        <f t="shared" si="18"/>
        <v>1.0517650874722879E-6</v>
      </c>
      <c r="J156" s="416">
        <f t="shared" si="19"/>
        <v>1.0393787565954722E-6</v>
      </c>
      <c r="K156" s="416">
        <f t="shared" si="20"/>
        <v>1.0271382959271428E-6</v>
      </c>
      <c r="L156" s="183">
        <f>'Interpolation FR-oxide CR'!Q74+'Interpolation FR-oxide CR'!R74*$K$2+'Interpolation FR-oxide CR'!S74*$K$2^2+'Interpolation FR-oxide CR'!T74*$K$2^3+'Interpolation FR-oxide CR'!U74*$K$2^4</f>
        <v>1.0150419875963743E-6</v>
      </c>
      <c r="M156" s="208"/>
      <c r="N156" s="183">
        <v>1.2843836667041497E-6</v>
      </c>
      <c r="O156" s="183">
        <v>1.3019423678369067E-6</v>
      </c>
      <c r="P156" s="183">
        <v>1.3195010689696637E-6</v>
      </c>
      <c r="Q156" s="183">
        <v>1.3370597701024207E-6</v>
      </c>
      <c r="R156" s="183">
        <v>1.3546184712351777E-6</v>
      </c>
      <c r="S156" s="208"/>
      <c r="T156" s="183">
        <v>9.7229626564419979E-7</v>
      </c>
      <c r="U156" s="183">
        <v>9.8274646126959006E-7</v>
      </c>
      <c r="V156" s="183">
        <v>9.9319665689498011E-7</v>
      </c>
      <c r="W156" s="183">
        <v>1.0036468525203702E-6</v>
      </c>
      <c r="X156" s="183">
        <v>1.0140970481457604E-6</v>
      </c>
      <c r="Y156" s="208"/>
      <c r="Z156" s="183">
        <v>6.7436952912190536E-7</v>
      </c>
      <c r="AA156" s="183">
        <v>6.8179881762093108E-7</v>
      </c>
      <c r="AB156" s="183">
        <v>6.892281061199568E-7</v>
      </c>
      <c r="AC156" s="183">
        <v>6.9665739461898252E-7</v>
      </c>
      <c r="AD156" s="183">
        <v>7.0408668311800824E-7</v>
      </c>
      <c r="AE156" s="208"/>
      <c r="AF156" s="183">
        <v>5.2759759884374403E-7</v>
      </c>
      <c r="AG156" s="183">
        <v>5.3020899839439924E-7</v>
      </c>
      <c r="AH156" s="183">
        <v>5.3282039794505455E-7</v>
      </c>
      <c r="AI156" s="183">
        <v>5.3543179749570976E-7</v>
      </c>
      <c r="AJ156" s="183">
        <v>5.3804319704636496E-7</v>
      </c>
      <c r="AK156" s="208"/>
      <c r="AL156" s="183">
        <v>4.6972959538282594E-7</v>
      </c>
      <c r="AM156" s="183">
        <v>4.7076674301443986E-7</v>
      </c>
      <c r="AN156" s="183">
        <v>4.7180389064605374E-7</v>
      </c>
      <c r="AO156" s="183">
        <v>4.7284103827766762E-7</v>
      </c>
      <c r="AP156" s="183">
        <v>4.7387818590928154E-7</v>
      </c>
      <c r="AQ156" s="208"/>
      <c r="AR156" s="183">
        <v>1.1354985747134934E-6</v>
      </c>
      <c r="AS156" s="183">
        <v>1.1459646062198521E-6</v>
      </c>
      <c r="AT156" s="183">
        <v>1.156430637726211E-6</v>
      </c>
      <c r="AU156" s="183">
        <v>1.1668966692325697E-6</v>
      </c>
      <c r="AV156" s="183">
        <v>1.1773627007389284E-6</v>
      </c>
      <c r="AW156" s="208"/>
      <c r="AX156" s="183">
        <v>7.6290951392667726E-7</v>
      </c>
      <c r="AY156" s="183">
        <v>7.7129929372072361E-7</v>
      </c>
      <c r="AZ156" s="183">
        <v>7.7968907351476997E-7</v>
      </c>
      <c r="BA156" s="183">
        <v>7.8807885330881632E-7</v>
      </c>
      <c r="BB156" s="183">
        <v>7.9646863310286268E-7</v>
      </c>
      <c r="BC156" s="208"/>
      <c r="BD156" s="183">
        <v>5.6525968964251579E-7</v>
      </c>
      <c r="BE156" s="183">
        <v>5.7075841929193239E-7</v>
      </c>
      <c r="BF156" s="183">
        <v>5.7625714894134888E-7</v>
      </c>
      <c r="BG156" s="183">
        <v>5.8175587859076537E-7</v>
      </c>
      <c r="BH156" s="183">
        <v>5.8725460824018197E-7</v>
      </c>
      <c r="BI156" s="208"/>
      <c r="BJ156" s="183">
        <v>4.5175283549245132E-7</v>
      </c>
      <c r="BK156" s="183">
        <v>4.5502408198881767E-7</v>
      </c>
      <c r="BL156" s="183">
        <v>4.5829532848518398E-7</v>
      </c>
      <c r="BM156" s="183">
        <v>4.6156657498155034E-7</v>
      </c>
      <c r="BN156" s="183">
        <v>4.648378214779167E-7</v>
      </c>
      <c r="BO156" s="208"/>
      <c r="BP156" s="183">
        <v>4.0508066849819181E-7</v>
      </c>
      <c r="BQ156" s="183">
        <v>4.0701511337237544E-7</v>
      </c>
      <c r="BR156" s="183">
        <v>4.0894955824655912E-7</v>
      </c>
      <c r="BS156" s="183">
        <v>4.1088400312074275E-7</v>
      </c>
      <c r="BT156" s="183">
        <v>4.1281844799492637E-7</v>
      </c>
      <c r="BU156" s="208"/>
      <c r="BV156" s="183">
        <v>1.2458965842763482E-6</v>
      </c>
      <c r="BW156" s="183">
        <v>1.2564479857219201E-6</v>
      </c>
      <c r="BX156" s="183">
        <v>1.2669993871674922E-6</v>
      </c>
      <c r="BY156" s="183">
        <v>1.2775507886130643E-6</v>
      </c>
      <c r="BZ156" s="183">
        <v>1.2881021900586362E-6</v>
      </c>
      <c r="CA156" s="208"/>
      <c r="CB156" s="183">
        <v>3.2623464827228372E-7</v>
      </c>
      <c r="CC156" s="183">
        <v>3.3155597022788996E-7</v>
      </c>
      <c r="CD156" s="183">
        <v>3.3687729218349614E-7</v>
      </c>
      <c r="CE156" s="183">
        <v>3.4219861413910233E-7</v>
      </c>
      <c r="CF156" s="183">
        <v>3.4751993609470856E-7</v>
      </c>
      <c r="CG156" s="208"/>
      <c r="CH156" s="183">
        <v>1.298846564827136E-6</v>
      </c>
      <c r="CI156" s="183">
        <v>1.3272902610047884E-6</v>
      </c>
      <c r="CJ156" s="183">
        <v>1.3427527547021679E-6</v>
      </c>
      <c r="CK156" s="183">
        <v>1.3416399876973543E-6</v>
      </c>
      <c r="CL156" s="183">
        <v>1.3191760086842849E-6</v>
      </c>
      <c r="CM156" s="208"/>
      <c r="CN156" s="183">
        <v>9.1840939345462402E-7</v>
      </c>
      <c r="CO156" s="183">
        <v>8.3832512403476219E-7</v>
      </c>
      <c r="CP156" s="183">
        <v>7.6089916130940442E-7</v>
      </c>
      <c r="CQ156" s="183">
        <v>6.8605578380033665E-7</v>
      </c>
      <c r="CR156" s="183">
        <v>6.1335663847473535E-7</v>
      </c>
      <c r="CS156" s="208"/>
      <c r="CT156" s="183">
        <v>2.3240786763819313E-7</v>
      </c>
      <c r="CU156" s="183">
        <v>2.7223714773845278E-7</v>
      </c>
      <c r="CV156" s="183">
        <v>3.0176183686410433E-7</v>
      </c>
      <c r="CW156" s="183">
        <v>3.2590111732526965E-7</v>
      </c>
      <c r="CX156" s="183">
        <v>3.4751993609470856E-7</v>
      </c>
      <c r="CY156" s="208"/>
      <c r="CZ156" s="183"/>
      <c r="DA156" s="183"/>
      <c r="DB156" s="183"/>
      <c r="DC156" s="183"/>
      <c r="DD156" s="183"/>
      <c r="DE156" s="208"/>
      <c r="DF156" s="183">
        <v>2.8659960061338189E-7</v>
      </c>
      <c r="DG156" s="183">
        <v>2.8713081867414882E-7</v>
      </c>
      <c r="DH156" s="183">
        <v>2.8766203673491569E-7</v>
      </c>
      <c r="DI156" s="183">
        <v>2.8819325479568257E-7</v>
      </c>
      <c r="DJ156" s="183">
        <v>2.887244728564495E-7</v>
      </c>
      <c r="DK156" s="208"/>
      <c r="DL156" s="183">
        <v>1.7981954975115068E-7</v>
      </c>
      <c r="DM156" s="183">
        <v>1.8006704686482236E-7</v>
      </c>
      <c r="DN156" s="183">
        <v>1.8031454397849402E-7</v>
      </c>
      <c r="DO156" s="183">
        <v>1.8056204109216567E-7</v>
      </c>
      <c r="DP156" s="183">
        <v>1.8080953820583735E-7</v>
      </c>
      <c r="DQ156" s="208"/>
      <c r="DR156" s="183">
        <v>1.2856988548642137E-7</v>
      </c>
      <c r="DS156" s="183">
        <v>1.2865383991273005E-7</v>
      </c>
      <c r="DT156" s="183">
        <v>1.2873779433903872E-7</v>
      </c>
      <c r="DU156" s="183">
        <v>1.2882174876534742E-7</v>
      </c>
      <c r="DV156" s="183">
        <v>1.2890570319165609E-7</v>
      </c>
      <c r="DW156" s="208"/>
      <c r="DX156" s="183">
        <v>1.0900551578530503E-7</v>
      </c>
      <c r="DY156" s="183">
        <v>1.0923156850569552E-7</v>
      </c>
      <c r="DZ156" s="183">
        <v>1.0945762122608601E-7</v>
      </c>
      <c r="EA156" s="183">
        <v>1.0968367394647649E-7</v>
      </c>
      <c r="EB156" s="183">
        <v>1.0990972666686698E-7</v>
      </c>
      <c r="EC156" s="208"/>
      <c r="ED156" s="183">
        <v>1.045911566994153E-7</v>
      </c>
      <c r="EE156" s="183">
        <v>1.0474370209557494E-7</v>
      </c>
      <c r="EF156" s="183">
        <v>1.0489624749173457E-7</v>
      </c>
      <c r="EG156" s="183">
        <v>1.050487928878942E-7</v>
      </c>
      <c r="EH156" s="183">
        <v>1.0520133828405385E-7</v>
      </c>
      <c r="EI156" s="208"/>
      <c r="EJ156" s="183"/>
      <c r="EK156" s="183"/>
      <c r="EL156" s="183"/>
      <c r="EM156" s="183"/>
      <c r="EN156" s="183"/>
      <c r="EO156" s="208"/>
      <c r="EP156" s="183"/>
      <c r="EQ156" s="183"/>
      <c r="ER156" s="183"/>
      <c r="ES156" s="183"/>
      <c r="ET156" s="183"/>
      <c r="EU156" s="208"/>
      <c r="EV156" s="183"/>
      <c r="EW156" s="183"/>
      <c r="EX156" s="183"/>
      <c r="EY156" s="183"/>
      <c r="EZ156" s="183"/>
      <c r="FA156" s="208"/>
      <c r="FB156" s="183"/>
      <c r="FC156" s="183"/>
      <c r="FD156" s="183"/>
      <c r="FE156" s="183"/>
      <c r="FF156" s="183"/>
      <c r="FG156" s="208"/>
      <c r="FH156" s="183"/>
      <c r="FI156" s="183"/>
      <c r="FJ156" s="183"/>
      <c r="FK156" s="183"/>
      <c r="FL156" s="183"/>
      <c r="FM156" s="208"/>
      <c r="FN156" s="183"/>
      <c r="FO156" s="183"/>
      <c r="FP156" s="183"/>
      <c r="FQ156" s="183"/>
      <c r="FR156" s="183"/>
      <c r="FS156" s="208"/>
      <c r="FT156" s="183"/>
      <c r="FU156" s="183"/>
      <c r="FV156" s="183"/>
      <c r="FW156" s="183"/>
      <c r="FX156" s="183"/>
      <c r="FY156" s="208"/>
    </row>
    <row r="157" spans="1:181" ht="12.75" customHeight="1" x14ac:dyDescent="0.2">
      <c r="A157" s="88" t="s">
        <v>124</v>
      </c>
      <c r="B157" s="15">
        <f>'Interpolation FR-metal CR'!G75+'Interpolation FR-metal CR'!H75*($E$2^1)+'Interpolation FR-metal CR'!I75*($E$2^2)+'Interpolation FR-metal CR'!J75*($E$2^3)+'Interpolation FR-metal CR'!K75*($E$2^4)</f>
        <v>8.4345028354791262E-4</v>
      </c>
      <c r="C157" s="295">
        <f t="shared" si="21"/>
        <v>8.3891298286183601E-4</v>
      </c>
      <c r="D157" s="295">
        <f t="shared" si="22"/>
        <v>8.3437568217575929E-4</v>
      </c>
      <c r="E157" s="295">
        <f t="shared" si="23"/>
        <v>8.2983838148968268E-4</v>
      </c>
      <c r="F157" s="15">
        <f>'Interpolation FR-metal CR'!Q75+'Interpolation FR-metal CR'!R75*($E$2^1)+'Interpolation FR-metal CR'!S75*($E$2^2)+'Interpolation FR-metal CR'!T75*($E$2^3)+'Interpolation FR-metal CR'!U75*($E$2^4)</f>
        <v>8.2530108080360607E-4</v>
      </c>
      <c r="G157" s="208"/>
      <c r="H157" s="309">
        <f>'Interpolation FR-oxide CR'!G75+'Interpolation FR-oxide CR'!H75*$K$2+'Interpolation FR-oxide CR'!I75*$K$2^2+'Interpolation FR-oxide CR'!J75*$K$2^3+'Interpolation FR-oxide CR'!K75*$K$2^4</f>
        <v>1.3598093999741118E-3</v>
      </c>
      <c r="I157" s="243">
        <f t="shared" si="18"/>
        <v>1.3302677267523174E-3</v>
      </c>
      <c r="J157" s="243">
        <f t="shared" si="19"/>
        <v>1.3013678423406036E-3</v>
      </c>
      <c r="K157" s="243">
        <f t="shared" si="20"/>
        <v>1.2730958039648523E-3</v>
      </c>
      <c r="L157" s="15">
        <f>'Interpolation FR-oxide CR'!Q75+'Interpolation FR-oxide CR'!R75*$K$2+'Interpolation FR-oxide CR'!S75*$K$2^2+'Interpolation FR-oxide CR'!T75*$K$2^3+'Interpolation FR-oxide CR'!U75*$K$2^4</f>
        <v>1.2454379717558076E-3</v>
      </c>
      <c r="M157" s="208"/>
      <c r="N157" s="15">
        <v>1.7758250826440374E-3</v>
      </c>
      <c r="O157" s="15">
        <v>1.7932100334356561E-3</v>
      </c>
      <c r="P157" s="15">
        <v>1.8105949842272748E-3</v>
      </c>
      <c r="Q157" s="15">
        <v>1.8279799350188932E-3</v>
      </c>
      <c r="R157" s="15">
        <v>1.8453648858105119E-3</v>
      </c>
      <c r="S157" s="208"/>
      <c r="T157" s="15">
        <v>1.2162502079398462E-3</v>
      </c>
      <c r="U157" s="15">
        <v>1.2231984675376178E-3</v>
      </c>
      <c r="V157" s="15">
        <v>1.2301467271353893E-3</v>
      </c>
      <c r="W157" s="15">
        <v>1.2370949867331611E-3</v>
      </c>
      <c r="X157" s="15">
        <v>1.2440432463309327E-3</v>
      </c>
      <c r="Y157" s="208"/>
      <c r="Z157" s="15">
        <v>7.9789651958192846E-4</v>
      </c>
      <c r="AA157" s="15">
        <v>8.0410094887533776E-4</v>
      </c>
      <c r="AB157" s="15">
        <v>8.1030537816874696E-4</v>
      </c>
      <c r="AC157" s="15">
        <v>8.1650980746215615E-4</v>
      </c>
      <c r="AD157" s="15">
        <v>8.2271423675556545E-4</v>
      </c>
      <c r="AE157" s="208"/>
      <c r="AF157" s="15">
        <v>5.9600687282425303E-4</v>
      </c>
      <c r="AG157" s="15">
        <v>5.9817485185151753E-4</v>
      </c>
      <c r="AH157" s="15">
        <v>6.0034283087878203E-4</v>
      </c>
      <c r="AI157" s="15">
        <v>6.0251080990604642E-4</v>
      </c>
      <c r="AJ157" s="15">
        <v>6.0467878893331092E-4</v>
      </c>
      <c r="AK157" s="208"/>
      <c r="AL157" s="15">
        <v>4.9172765080879397E-4</v>
      </c>
      <c r="AM157" s="15">
        <v>4.9315954409883853E-4</v>
      </c>
      <c r="AN157" s="15">
        <v>4.945914373888831E-4</v>
      </c>
      <c r="AO157" s="15">
        <v>4.9602333067892755E-4</v>
      </c>
      <c r="AP157" s="15">
        <v>4.9745522396897211E-4</v>
      </c>
      <c r="AQ157" s="208"/>
      <c r="AR157" s="15">
        <v>1.5966635716186744E-3</v>
      </c>
      <c r="AS157" s="15">
        <v>1.606572381587366E-3</v>
      </c>
      <c r="AT157" s="15">
        <v>1.6164811915560574E-3</v>
      </c>
      <c r="AU157" s="15">
        <v>1.626390001524749E-3</v>
      </c>
      <c r="AV157" s="15">
        <v>1.6362988114934406E-3</v>
      </c>
      <c r="AW157" s="208"/>
      <c r="AX157" s="15">
        <v>9.9205433859249174E-4</v>
      </c>
      <c r="AY157" s="15">
        <v>9.9946690359347702E-4</v>
      </c>
      <c r="AZ157" s="15">
        <v>1.0068794685944625E-3</v>
      </c>
      <c r="BA157" s="15">
        <v>1.014292033595448E-3</v>
      </c>
      <c r="BB157" s="15">
        <v>1.0217045985964333E-3</v>
      </c>
      <c r="BC157" s="208"/>
      <c r="BD157" s="15">
        <v>6.9119498900790911E-4</v>
      </c>
      <c r="BE157" s="15">
        <v>6.9624787366135907E-4</v>
      </c>
      <c r="BF157" s="15">
        <v>7.0130075831480914E-4</v>
      </c>
      <c r="BG157" s="15">
        <v>7.063536429682591E-4</v>
      </c>
      <c r="BH157" s="15">
        <v>7.1140652762170906E-4</v>
      </c>
      <c r="BI157" s="208"/>
      <c r="BJ157" s="15">
        <v>5.2875100360737356E-4</v>
      </c>
      <c r="BK157" s="15">
        <v>5.3204394208232193E-4</v>
      </c>
      <c r="BL157" s="15">
        <v>5.353368805572703E-4</v>
      </c>
      <c r="BM157" s="15">
        <v>5.3862981903221867E-4</v>
      </c>
      <c r="BN157" s="15">
        <v>5.4192275750716704E-4</v>
      </c>
      <c r="BO157" s="208"/>
      <c r="BP157" s="15">
        <v>4.5674896923716073E-4</v>
      </c>
      <c r="BQ157" s="15">
        <v>4.5898132082970218E-4</v>
      </c>
      <c r="BR157" s="15">
        <v>4.6121367242224357E-4</v>
      </c>
      <c r="BS157" s="15">
        <v>4.6344602401478501E-4</v>
      </c>
      <c r="BT157" s="15">
        <v>4.6567837560732646E-4</v>
      </c>
      <c r="BU157" s="208"/>
      <c r="BV157" s="15">
        <v>1.5660014690000001E-3</v>
      </c>
      <c r="BW157" s="15">
        <v>1.59275149425E-3</v>
      </c>
      <c r="BX157" s="15">
        <v>1.6195015195000001E-3</v>
      </c>
      <c r="BY157" s="15">
        <v>1.6462515447499999E-3</v>
      </c>
      <c r="BZ157" s="15">
        <v>1.6730015699999998E-3</v>
      </c>
      <c r="CA157" s="208"/>
      <c r="CB157" s="15">
        <v>3.5060338781974908E-4</v>
      </c>
      <c r="CC157" s="15">
        <v>3.548740601436864E-4</v>
      </c>
      <c r="CD157" s="15">
        <v>3.5914473246762371E-4</v>
      </c>
      <c r="CE157" s="15">
        <v>3.6341540479156096E-4</v>
      </c>
      <c r="CF157" s="15">
        <v>3.6768607711549828E-4</v>
      </c>
      <c r="CG157" s="208"/>
      <c r="CH157" s="15">
        <v>1.7290016220000001E-3</v>
      </c>
      <c r="CI157" s="15">
        <v>1.7797872572026768E-3</v>
      </c>
      <c r="CJ157" s="15">
        <v>1.8136892208507347E-3</v>
      </c>
      <c r="CK157" s="15">
        <v>1.825439519611722E-3</v>
      </c>
      <c r="CL157" s="15">
        <v>1.8080016960000001E-3</v>
      </c>
      <c r="CM157" s="208"/>
      <c r="CN157" s="15">
        <v>1.2500011719999999E-3</v>
      </c>
      <c r="CO157" s="15">
        <v>1.0932158483026836E-3</v>
      </c>
      <c r="CP157" s="15">
        <v>9.5069208133609546E-4</v>
      </c>
      <c r="CQ157" s="15">
        <v>8.2128054497657458E-4</v>
      </c>
      <c r="CR157" s="15">
        <v>7.0350065990000001E-4</v>
      </c>
      <c r="CS157" s="208"/>
      <c r="CT157" s="15">
        <v>2.5437563675733386E-4</v>
      </c>
      <c r="CU157" s="15">
        <v>2.954542673748253E-4</v>
      </c>
      <c r="CV157" s="15">
        <v>3.2473222572023996E-4</v>
      </c>
      <c r="CW157" s="15">
        <v>3.4774838150100179E-4</v>
      </c>
      <c r="CX157" s="15">
        <v>3.6768607711549828E-4</v>
      </c>
      <c r="CY157" s="208"/>
      <c r="CZ157" s="15"/>
      <c r="DA157" s="15"/>
      <c r="DB157" s="15"/>
      <c r="DC157" s="15"/>
      <c r="DD157" s="15"/>
      <c r="DE157" s="208"/>
      <c r="DF157" s="15">
        <v>3.1854996768630289E-4</v>
      </c>
      <c r="DG157" s="15">
        <v>3.1929924550423385E-4</v>
      </c>
      <c r="DH157" s="15">
        <v>3.2004852332216481E-4</v>
      </c>
      <c r="DI157" s="15">
        <v>3.2079780114009578E-4</v>
      </c>
      <c r="DJ157" s="15">
        <v>3.2154707895802674E-4</v>
      </c>
      <c r="DK157" s="208"/>
      <c r="DL157" s="15">
        <v>2.0084651612981943E-4</v>
      </c>
      <c r="DM157" s="15">
        <v>2.0121754218421534E-4</v>
      </c>
      <c r="DN157" s="15">
        <v>2.0158856823861122E-4</v>
      </c>
      <c r="DO157" s="15">
        <v>2.0195959429300712E-4</v>
      </c>
      <c r="DP157" s="15">
        <v>2.0233062034740303E-4</v>
      </c>
      <c r="DQ157" s="208"/>
      <c r="DR157" s="15">
        <v>1.4328506362770089E-4</v>
      </c>
      <c r="DS157" s="15">
        <v>1.4341511721367451E-4</v>
      </c>
      <c r="DT157" s="15">
        <v>1.4354517079964816E-4</v>
      </c>
      <c r="DU157" s="15">
        <v>1.436752243856218E-4</v>
      </c>
      <c r="DV157" s="15">
        <v>1.4380527797159542E-4</v>
      </c>
      <c r="DW157" s="208"/>
      <c r="DX157" s="15">
        <v>1.2150887087081501E-4</v>
      </c>
      <c r="DY157" s="15">
        <v>1.2177454888379955E-4</v>
      </c>
      <c r="DZ157" s="15">
        <v>1.2204022689678409E-4</v>
      </c>
      <c r="EA157" s="15">
        <v>1.2230590490976863E-4</v>
      </c>
      <c r="EB157" s="15">
        <v>1.2257158292275317E-4</v>
      </c>
      <c r="EC157" s="208"/>
      <c r="ED157" s="15">
        <v>1.1618117609291007E-4</v>
      </c>
      <c r="EE157" s="15">
        <v>1.1635707722402745E-4</v>
      </c>
      <c r="EF157" s="15">
        <v>1.1653297835514482E-4</v>
      </c>
      <c r="EG157" s="15">
        <v>1.167088794862622E-4</v>
      </c>
      <c r="EH157" s="15">
        <v>1.1688478061737958E-4</v>
      </c>
      <c r="EI157" s="208"/>
      <c r="EJ157" s="15"/>
      <c r="EK157" s="15"/>
      <c r="EL157" s="15"/>
      <c r="EM157" s="15"/>
      <c r="EN157" s="15"/>
      <c r="EO157" s="208"/>
      <c r="EP157" s="15"/>
      <c r="EQ157" s="15"/>
      <c r="ER157" s="15"/>
      <c r="ES157" s="15"/>
      <c r="ET157" s="15"/>
      <c r="EU157" s="208"/>
      <c r="EV157" s="15"/>
      <c r="EW157" s="15"/>
      <c r="EX157" s="15"/>
      <c r="EY157" s="15"/>
      <c r="EZ157" s="15"/>
      <c r="FA157" s="208"/>
      <c r="FB157" s="15"/>
      <c r="FC157" s="15"/>
      <c r="FD157" s="15"/>
      <c r="FE157" s="15"/>
      <c r="FF157" s="15"/>
      <c r="FG157" s="208"/>
      <c r="FH157" s="15"/>
      <c r="FI157" s="15"/>
      <c r="FJ157" s="15"/>
      <c r="FK157" s="15"/>
      <c r="FL157" s="15"/>
      <c r="FM157" s="208"/>
      <c r="FN157" s="15"/>
      <c r="FO157" s="15"/>
      <c r="FP157" s="15"/>
      <c r="FQ157" s="15"/>
      <c r="FR157" s="15"/>
      <c r="FS157" s="208"/>
      <c r="FT157" s="15"/>
      <c r="FU157" s="15"/>
      <c r="FV157" s="15"/>
      <c r="FW157" s="15"/>
      <c r="FX157" s="15"/>
      <c r="FY157" s="208"/>
    </row>
    <row r="158" spans="1:181" ht="12.75" customHeight="1" x14ac:dyDescent="0.2">
      <c r="A158" s="88" t="s">
        <v>94</v>
      </c>
      <c r="B158" s="15">
        <f>'Interpolation FR-metal CR'!G76+'Interpolation FR-metal CR'!H76*($E$2^1)+'Interpolation FR-metal CR'!I76*($E$2^2)+'Interpolation FR-metal CR'!J76*($E$2^3)+'Interpolation FR-metal CR'!K76*($E$2^4)</f>
        <v>1.789191642598913E-3</v>
      </c>
      <c r="C158" s="295">
        <f t="shared" si="21"/>
        <v>1.7738057131804462E-3</v>
      </c>
      <c r="D158" s="295">
        <f t="shared" si="22"/>
        <v>1.7584197837619791E-3</v>
      </c>
      <c r="E158" s="295">
        <f t="shared" si="23"/>
        <v>1.7430338543435123E-3</v>
      </c>
      <c r="F158" s="15">
        <f>'Interpolation FR-metal CR'!Q76+'Interpolation FR-metal CR'!R76*($E$2^1)+'Interpolation FR-metal CR'!S76*($E$2^2)+'Interpolation FR-metal CR'!T76*($E$2^3)+'Interpolation FR-metal CR'!U76*($E$2^4)</f>
        <v>1.7276479249250455E-3</v>
      </c>
      <c r="G158" s="208"/>
      <c r="H158" s="309">
        <f>'Interpolation FR-oxide CR'!G76+'Interpolation FR-oxide CR'!H76*$K$2+'Interpolation FR-oxide CR'!I76*$K$2^2+'Interpolation FR-oxide CR'!J76*$K$2^3+'Interpolation FR-oxide CR'!K76*$K$2^4</f>
        <v>2.8354023474664002E-3</v>
      </c>
      <c r="I158" s="243">
        <f t="shared" si="18"/>
        <v>2.7568317835494254E-3</v>
      </c>
      <c r="J158" s="243">
        <f t="shared" si="19"/>
        <v>2.6804384533219649E-3</v>
      </c>
      <c r="K158" s="243">
        <f t="shared" si="20"/>
        <v>2.6061620244368588E-3</v>
      </c>
      <c r="L158" s="15">
        <f>'Interpolation FR-oxide CR'!Q76+'Interpolation FR-oxide CR'!R76*$K$2+'Interpolation FR-oxide CR'!S76*$K$2^2+'Interpolation FR-oxide CR'!T76*$K$2^3+'Interpolation FR-oxide CR'!U76*$K$2^4</f>
        <v>2.533943836389589E-3</v>
      </c>
      <c r="M158" s="208"/>
      <c r="N158" s="15">
        <v>3.9716876355586749E-3</v>
      </c>
      <c r="O158" s="15">
        <v>3.9888628829606006E-3</v>
      </c>
      <c r="P158" s="15">
        <v>4.0060381303625263E-3</v>
      </c>
      <c r="Q158" s="15">
        <v>4.0232133777644528E-3</v>
      </c>
      <c r="R158" s="15">
        <v>4.0403886251663785E-3</v>
      </c>
      <c r="S158" s="208"/>
      <c r="T158" s="15">
        <v>2.5163759499232659E-3</v>
      </c>
      <c r="U158" s="15">
        <v>2.5200343152624082E-3</v>
      </c>
      <c r="V158" s="15">
        <v>2.5236926806015509E-3</v>
      </c>
      <c r="W158" s="15">
        <v>2.5273510459406937E-3</v>
      </c>
      <c r="X158" s="15">
        <v>2.531009411279836E-3</v>
      </c>
      <c r="Y158" s="208"/>
      <c r="Z158" s="15">
        <v>1.7048486630153244E-3</v>
      </c>
      <c r="AA158" s="15">
        <v>1.7093711760016962E-3</v>
      </c>
      <c r="AB158" s="15">
        <v>1.7138936889880682E-3</v>
      </c>
      <c r="AC158" s="15">
        <v>1.7184162019744399E-3</v>
      </c>
      <c r="AD158" s="15">
        <v>1.7229387149608117E-3</v>
      </c>
      <c r="AE158" s="208"/>
      <c r="AF158" s="15">
        <v>1.2776789986228855E-3</v>
      </c>
      <c r="AG158" s="15">
        <v>1.278695104444928E-3</v>
      </c>
      <c r="AH158" s="15">
        <v>1.2797112102669705E-3</v>
      </c>
      <c r="AI158" s="15">
        <v>1.280727316089013E-3</v>
      </c>
      <c r="AJ158" s="15">
        <v>1.2817434219110555E-3</v>
      </c>
      <c r="AK158" s="208"/>
      <c r="AL158" s="15">
        <v>9.1209008423604517E-4</v>
      </c>
      <c r="AM158" s="15">
        <v>9.1400212647269909E-4</v>
      </c>
      <c r="AN158" s="15">
        <v>9.1591416870935301E-4</v>
      </c>
      <c r="AO158" s="15">
        <v>9.1782621094600681E-4</v>
      </c>
      <c r="AP158" s="15">
        <v>9.1973825318266073E-4</v>
      </c>
      <c r="AQ158" s="208"/>
      <c r="AR158" s="15">
        <v>4.3676230084847712E-3</v>
      </c>
      <c r="AS158" s="15">
        <v>4.3748664246105766E-3</v>
      </c>
      <c r="AT158" s="15">
        <v>4.3821098407363819E-3</v>
      </c>
      <c r="AU158" s="15">
        <v>4.3893532568621881E-3</v>
      </c>
      <c r="AV158" s="15">
        <v>4.3965966729879935E-3</v>
      </c>
      <c r="AW158" s="208"/>
      <c r="AX158" s="15">
        <v>3.0559455333015522E-3</v>
      </c>
      <c r="AY158" s="15">
        <v>3.0587187407170361E-3</v>
      </c>
      <c r="AZ158" s="15">
        <v>3.0614919481325199E-3</v>
      </c>
      <c r="BA158" s="15">
        <v>3.0642651555480033E-3</v>
      </c>
      <c r="BB158" s="15">
        <v>3.0670383629634872E-3</v>
      </c>
      <c r="BC158" s="208"/>
      <c r="BD158" s="15">
        <v>2.1836021625059551E-3</v>
      </c>
      <c r="BE158" s="15">
        <v>2.1856861507172157E-3</v>
      </c>
      <c r="BF158" s="15">
        <v>2.1877701389284767E-3</v>
      </c>
      <c r="BG158" s="15">
        <v>2.1898541271397377E-3</v>
      </c>
      <c r="BH158" s="15">
        <v>2.1919381153509983E-3</v>
      </c>
      <c r="BI158" s="208"/>
      <c r="BJ158" s="15">
        <v>1.6963412615731916E-3</v>
      </c>
      <c r="BK158" s="15">
        <v>1.6982868236113504E-3</v>
      </c>
      <c r="BL158" s="15">
        <v>1.7002323856495094E-3</v>
      </c>
      <c r="BM158" s="15">
        <v>1.7021779476876684E-3</v>
      </c>
      <c r="BN158" s="15">
        <v>1.7041235097258272E-3</v>
      </c>
      <c r="BO158" s="208"/>
      <c r="BP158" s="15">
        <v>1.3149285625491055E-3</v>
      </c>
      <c r="BQ158" s="15">
        <v>1.3172977819512306E-3</v>
      </c>
      <c r="BR158" s="15">
        <v>1.3196670013533559E-3</v>
      </c>
      <c r="BS158" s="15">
        <v>1.3220362207554811E-3</v>
      </c>
      <c r="BT158" s="15">
        <v>1.3244054401576062E-3</v>
      </c>
      <c r="BU158" s="208"/>
      <c r="BV158" s="15">
        <v>2.7539999999999999E-3</v>
      </c>
      <c r="BW158" s="15">
        <v>2.80875E-3</v>
      </c>
      <c r="BX158" s="15">
        <v>2.8634999999999997E-3</v>
      </c>
      <c r="BY158" s="15">
        <v>2.9182499999999998E-3</v>
      </c>
      <c r="BZ158" s="15">
        <v>2.9729999999999999E-3</v>
      </c>
      <c r="CA158" s="208"/>
      <c r="CB158" s="15">
        <v>8.3312068109848308E-4</v>
      </c>
      <c r="CC158" s="15">
        <v>8.3749809463223846E-4</v>
      </c>
      <c r="CD158" s="15">
        <v>8.4187550816599383E-4</v>
      </c>
      <c r="CE158" s="15">
        <v>8.4625292169974932E-4</v>
      </c>
      <c r="CF158" s="15">
        <v>8.506303352335047E-4</v>
      </c>
      <c r="CG158" s="208"/>
      <c r="CH158" s="15">
        <v>3.0799999999999998E-3</v>
      </c>
      <c r="CI158" s="15">
        <v>3.1769138912838778E-3</v>
      </c>
      <c r="CJ158" s="15">
        <v>3.2440105456854364E-3</v>
      </c>
      <c r="CK158" s="15">
        <v>3.2716653073178422E-3</v>
      </c>
      <c r="CL158" s="15">
        <v>3.2469999999999999E-3</v>
      </c>
      <c r="CM158" s="208"/>
      <c r="CN158" s="15">
        <v>2.2550000000000001E-3</v>
      </c>
      <c r="CO158" s="15">
        <v>1.9503904326864372E-3</v>
      </c>
      <c r="CP158" s="15">
        <v>1.6773937802504859E-3</v>
      </c>
      <c r="CQ158" s="15">
        <v>1.4330660246236985E-3</v>
      </c>
      <c r="CR158" s="15">
        <v>1.214E-3</v>
      </c>
      <c r="CS158" s="208"/>
      <c r="CT158" s="15">
        <v>6.1262853079534359E-4</v>
      </c>
      <c r="CU158" s="15">
        <v>7.0444560840296803E-4</v>
      </c>
      <c r="CV158" s="15">
        <v>7.6651045398230008E-4</v>
      </c>
      <c r="CW158" s="15">
        <v>8.1263084840453689E-4</v>
      </c>
      <c r="CX158" s="15">
        <v>8.506303352335047E-4</v>
      </c>
      <c r="CY158" s="208"/>
      <c r="CZ158" s="15"/>
      <c r="DA158" s="15"/>
      <c r="DB158" s="15"/>
      <c r="DC158" s="15"/>
      <c r="DD158" s="15"/>
      <c r="DE158" s="208"/>
      <c r="DF158" s="15">
        <v>8.2673766368124974E-4</v>
      </c>
      <c r="DG158" s="15">
        <v>8.2784013527750734E-4</v>
      </c>
      <c r="DH158" s="15">
        <v>8.2894260687376505E-4</v>
      </c>
      <c r="DI158" s="15">
        <v>8.3004507847002265E-4</v>
      </c>
      <c r="DJ158" s="15">
        <v>8.3114755006628025E-4</v>
      </c>
      <c r="DK158" s="208"/>
      <c r="DL158" s="15">
        <v>5.2568280245590465E-4</v>
      </c>
      <c r="DM158" s="15">
        <v>5.2632673836200275E-4</v>
      </c>
      <c r="DN158" s="15">
        <v>5.2697067426810086E-4</v>
      </c>
      <c r="DO158" s="15">
        <v>5.2761461017419896E-4</v>
      </c>
      <c r="DP158" s="15">
        <v>5.2825854608029707E-4</v>
      </c>
      <c r="DQ158" s="208"/>
      <c r="DR158" s="15">
        <v>3.7408852772469268E-4</v>
      </c>
      <c r="DS158" s="15">
        <v>3.7419114326327294E-4</v>
      </c>
      <c r="DT158" s="15">
        <v>3.7429375880185321E-4</v>
      </c>
      <c r="DU158" s="15">
        <v>3.7439637434043353E-4</v>
      </c>
      <c r="DV158" s="15">
        <v>3.7449898987901379E-4</v>
      </c>
      <c r="DW158" s="208"/>
      <c r="DX158" s="15">
        <v>3.2100396891642755E-4</v>
      </c>
      <c r="DY158" s="15">
        <v>3.2140784309890922E-4</v>
      </c>
      <c r="DZ158" s="15">
        <v>3.2181171728139088E-4</v>
      </c>
      <c r="EA158" s="15">
        <v>3.2221559146387255E-4</v>
      </c>
      <c r="EB158" s="15">
        <v>3.2261946564635422E-4</v>
      </c>
      <c r="EC158" s="208"/>
      <c r="ED158" s="15">
        <v>3.1189555963366474E-4</v>
      </c>
      <c r="EE158" s="15">
        <v>3.1203893070927386E-4</v>
      </c>
      <c r="EF158" s="15">
        <v>3.1218230178488304E-4</v>
      </c>
      <c r="EG158" s="15">
        <v>3.1232567286049217E-4</v>
      </c>
      <c r="EH158" s="15">
        <v>3.1246904393610129E-4</v>
      </c>
      <c r="EI158" s="208"/>
      <c r="EJ158" s="15"/>
      <c r="EK158" s="15"/>
      <c r="EL158" s="15"/>
      <c r="EM158" s="15"/>
      <c r="EN158" s="15"/>
      <c r="EO158" s="208"/>
      <c r="EP158" s="15"/>
      <c r="EQ158" s="15"/>
      <c r="ER158" s="15"/>
      <c r="ES158" s="15"/>
      <c r="ET158" s="15"/>
      <c r="EU158" s="208"/>
      <c r="EV158" s="15"/>
      <c r="EW158" s="15"/>
      <c r="EX158" s="15"/>
      <c r="EY158" s="15"/>
      <c r="EZ158" s="15"/>
      <c r="FA158" s="208"/>
      <c r="FB158" s="15"/>
      <c r="FC158" s="15"/>
      <c r="FD158" s="15"/>
      <c r="FE158" s="15"/>
      <c r="FF158" s="15"/>
      <c r="FG158" s="208"/>
      <c r="FH158" s="15"/>
      <c r="FI158" s="15"/>
      <c r="FJ158" s="15"/>
      <c r="FK158" s="15"/>
      <c r="FL158" s="15"/>
      <c r="FM158" s="208"/>
      <c r="FN158" s="15"/>
      <c r="FO158" s="15"/>
      <c r="FP158" s="15"/>
      <c r="FQ158" s="15"/>
      <c r="FR158" s="15"/>
      <c r="FS158" s="208"/>
      <c r="FT158" s="15"/>
      <c r="FU158" s="15"/>
      <c r="FV158" s="15"/>
      <c r="FW158" s="15"/>
      <c r="FX158" s="15"/>
      <c r="FY158" s="208"/>
    </row>
    <row r="159" spans="1:181" ht="12.75" customHeight="1" x14ac:dyDescent="0.2">
      <c r="A159" s="88" t="s">
        <v>95</v>
      </c>
      <c r="B159" s="15">
        <f>'Interpolation FR-metal CR'!G77+'Interpolation FR-metal CR'!H77*($E$2^1)+'Interpolation FR-metal CR'!I77*($E$2^2)+'Interpolation FR-metal CR'!J77*($E$2^3)+'Interpolation FR-metal CR'!K77*($E$2^4)</f>
        <v>3.7251886215318081E-2</v>
      </c>
      <c r="C159" s="295">
        <f t="shared" si="21"/>
        <v>3.6922250304747578E-2</v>
      </c>
      <c r="D159" s="295">
        <f t="shared" si="22"/>
        <v>3.6592614394177082E-2</v>
      </c>
      <c r="E159" s="295">
        <f t="shared" si="23"/>
        <v>3.6262978483606587E-2</v>
      </c>
      <c r="F159" s="15">
        <f>'Interpolation FR-metal CR'!Q77+'Interpolation FR-metal CR'!R77*($E$2^1)+'Interpolation FR-metal CR'!S77*($E$2^2)+'Interpolation FR-metal CR'!T77*($E$2^3)+'Interpolation FR-metal CR'!U77*($E$2^4)</f>
        <v>3.5933342573036084E-2</v>
      </c>
      <c r="G159" s="208"/>
      <c r="H159" s="309">
        <f>'Interpolation FR-oxide CR'!G77+'Interpolation FR-oxide CR'!H77*$K$2+'Interpolation FR-oxide CR'!I77*$K$2^2+'Interpolation FR-oxide CR'!J77*$K$2^3+'Interpolation FR-oxide CR'!K77*$K$2^4</f>
        <v>5.8070461996717372E-2</v>
      </c>
      <c r="I159" s="243">
        <f t="shared" si="18"/>
        <v>5.6457956367097051E-2</v>
      </c>
      <c r="J159" s="243">
        <f t="shared" si="19"/>
        <v>5.4890226933776057E-2</v>
      </c>
      <c r="K159" s="243">
        <f t="shared" si="20"/>
        <v>5.3366030347448669E-2</v>
      </c>
      <c r="L159" s="15">
        <f>'Interpolation FR-oxide CR'!Q77+'Interpolation FR-oxide CR'!R77*$K$2+'Interpolation FR-oxide CR'!S77*$K$2^2+'Interpolation FR-oxide CR'!T77*$K$2^3+'Interpolation FR-oxide CR'!U77*$K$2^4</f>
        <v>5.1884157784240673E-2</v>
      </c>
      <c r="M159" s="208"/>
      <c r="N159" s="15">
        <v>8.0358417853438058E-2</v>
      </c>
      <c r="O159" s="15">
        <v>8.0606878931591588E-2</v>
      </c>
      <c r="P159" s="15">
        <v>8.0855340009745119E-2</v>
      </c>
      <c r="Q159" s="15">
        <v>8.110380108789865E-2</v>
      </c>
      <c r="R159" s="15">
        <v>8.1352262166052181E-2</v>
      </c>
      <c r="S159" s="208"/>
      <c r="T159" s="15">
        <v>5.1752518613280979E-2</v>
      </c>
      <c r="U159" s="15">
        <v>5.17709943359684E-2</v>
      </c>
      <c r="V159" s="15">
        <v>5.178947005865582E-2</v>
      </c>
      <c r="W159" s="15">
        <v>5.1807945781343248E-2</v>
      </c>
      <c r="X159" s="15">
        <v>5.1826421504030669E-2</v>
      </c>
      <c r="Y159" s="208"/>
      <c r="Z159" s="15">
        <v>3.5562755099841921E-2</v>
      </c>
      <c r="AA159" s="15">
        <v>3.5631934152336002E-2</v>
      </c>
      <c r="AB159" s="15">
        <v>3.5701113204830083E-2</v>
      </c>
      <c r="AC159" s="15">
        <v>3.5770292257324164E-2</v>
      </c>
      <c r="AD159" s="15">
        <v>3.5839471309818245E-2</v>
      </c>
      <c r="AE159" s="208"/>
      <c r="AF159" s="15">
        <v>2.6980643467278239E-2</v>
      </c>
      <c r="AG159" s="15">
        <v>2.6976641090032297E-2</v>
      </c>
      <c r="AH159" s="15">
        <v>2.6972638712786351E-2</v>
      </c>
      <c r="AI159" s="15">
        <v>2.6968636335540409E-2</v>
      </c>
      <c r="AJ159" s="15">
        <v>2.6964633958294466E-2</v>
      </c>
      <c r="AK159" s="208"/>
      <c r="AL159" s="15">
        <v>1.9385113272468054E-2</v>
      </c>
      <c r="AM159" s="15">
        <v>1.9397051190211161E-2</v>
      </c>
      <c r="AN159" s="15">
        <v>1.9408989107954269E-2</v>
      </c>
      <c r="AO159" s="15">
        <v>1.9420927025697376E-2</v>
      </c>
      <c r="AP159" s="15">
        <v>1.9432864943440483E-2</v>
      </c>
      <c r="AQ159" s="208"/>
      <c r="AR159" s="15">
        <v>8.9099188900476217E-2</v>
      </c>
      <c r="AS159" s="15">
        <v>8.909026410252105E-2</v>
      </c>
      <c r="AT159" s="15">
        <v>8.9081339304565882E-2</v>
      </c>
      <c r="AU159" s="15">
        <v>8.9072414506610728E-2</v>
      </c>
      <c r="AV159" s="15">
        <v>8.906348970865556E-2</v>
      </c>
      <c r="AW159" s="208"/>
      <c r="AX159" s="15">
        <v>6.3558772496149191E-2</v>
      </c>
      <c r="AY159" s="15">
        <v>6.3548660674522403E-2</v>
      </c>
      <c r="AZ159" s="15">
        <v>6.3538548852895615E-2</v>
      </c>
      <c r="BA159" s="15">
        <v>6.3528437031268814E-2</v>
      </c>
      <c r="BB159" s="15">
        <v>6.3518325209642026E-2</v>
      </c>
      <c r="BC159" s="208"/>
      <c r="BD159" s="15">
        <v>4.5932708316153342E-2</v>
      </c>
      <c r="BE159" s="15">
        <v>4.59388945921302E-2</v>
      </c>
      <c r="BF159" s="15">
        <v>4.5945080868107058E-2</v>
      </c>
      <c r="BG159" s="15">
        <v>4.5951267144083915E-2</v>
      </c>
      <c r="BH159" s="15">
        <v>4.5957453420060773E-2</v>
      </c>
      <c r="BI159" s="208"/>
      <c r="BJ159" s="15">
        <v>3.6164273850547865E-2</v>
      </c>
      <c r="BK159" s="15">
        <v>3.6175511081137229E-2</v>
      </c>
      <c r="BL159" s="15">
        <v>3.6186748311726601E-2</v>
      </c>
      <c r="BM159" s="15">
        <v>3.6197985542315972E-2</v>
      </c>
      <c r="BN159" s="15">
        <v>3.6209222772905336E-2</v>
      </c>
      <c r="BO159" s="208"/>
      <c r="BP159" s="15">
        <v>2.8101901104321904E-2</v>
      </c>
      <c r="BQ159" s="15">
        <v>2.8119629958975063E-2</v>
      </c>
      <c r="BR159" s="15">
        <v>2.8137358813628222E-2</v>
      </c>
      <c r="BS159" s="15">
        <v>2.815508766828138E-2</v>
      </c>
      <c r="BT159" s="15">
        <v>2.8172816522934539E-2</v>
      </c>
      <c r="BU159" s="208"/>
      <c r="BV159" s="15">
        <v>1.21960095374356E-3</v>
      </c>
      <c r="BW159" s="15">
        <v>1.2999999999999999E-4</v>
      </c>
      <c r="BX159" s="15">
        <v>1.2999999999999999E-4</v>
      </c>
      <c r="BY159" s="15">
        <v>1.2999999999999999E-4</v>
      </c>
      <c r="BZ159" s="15">
        <v>1.3101208062749357E-4</v>
      </c>
      <c r="CA159" s="208"/>
      <c r="CB159" s="15">
        <v>1.5426627957855799E-4</v>
      </c>
      <c r="CC159" s="15">
        <v>2.1109751652830647E-4</v>
      </c>
      <c r="CD159" s="15">
        <v>2.8781696482511502E-4</v>
      </c>
      <c r="CE159" s="15">
        <v>3.9144456981197654E-4</v>
      </c>
      <c r="CF159" s="15">
        <v>5.3146714360371701E-4</v>
      </c>
      <c r="CG159" s="208"/>
      <c r="CH159" s="15">
        <v>1.274512333667138E-3</v>
      </c>
      <c r="CI159" s="15">
        <v>7.2272483367958847E-4</v>
      </c>
      <c r="CJ159" s="15">
        <v>4.0571774191954559E-4</v>
      </c>
      <c r="CK159" s="15">
        <v>2.2494938970377837E-4</v>
      </c>
      <c r="CL159" s="15">
        <v>1.2273613617173396E-4</v>
      </c>
      <c r="CM159" s="208"/>
      <c r="CN159" s="15">
        <v>9.9999999999999993E-41</v>
      </c>
      <c r="CO159" s="15">
        <v>8.7105942084456702E-32</v>
      </c>
      <c r="CP159" s="15">
        <v>7.5445618471816409E-23</v>
      </c>
      <c r="CQ159" s="15">
        <v>6.4913939287861733E-14</v>
      </c>
      <c r="CR159" s="15">
        <v>5.5381309743970629E-5</v>
      </c>
      <c r="CS159" s="208"/>
      <c r="CT159" s="15">
        <v>1.716865291231079E-4</v>
      </c>
      <c r="CU159" s="15">
        <v>2.4123238262800705E-4</v>
      </c>
      <c r="CV159" s="15">
        <v>3.2074165115842941E-4</v>
      </c>
      <c r="CW159" s="15">
        <v>4.1550831664670639E-4</v>
      </c>
      <c r="CX159" s="15">
        <v>5.3146714360371701E-4</v>
      </c>
      <c r="CY159" s="208"/>
      <c r="CZ159" s="15"/>
      <c r="DA159" s="15"/>
      <c r="DB159" s="15"/>
      <c r="DC159" s="15"/>
      <c r="DD159" s="15"/>
      <c r="DE159" s="208"/>
      <c r="DF159" s="15">
        <v>1.7827979689272168E-2</v>
      </c>
      <c r="DG159" s="15">
        <v>1.7839839505027641E-2</v>
      </c>
      <c r="DH159" s="15">
        <v>1.7851699320783114E-2</v>
      </c>
      <c r="DI159" s="15">
        <v>1.7863559136538587E-2</v>
      </c>
      <c r="DJ159" s="15">
        <v>1.787541895229406E-2</v>
      </c>
      <c r="DK159" s="208"/>
      <c r="DL159" s="15">
        <v>1.1389313876634312E-2</v>
      </c>
      <c r="DM159" s="15">
        <v>1.1400529115310655E-2</v>
      </c>
      <c r="DN159" s="15">
        <v>1.1411744353986997E-2</v>
      </c>
      <c r="DO159" s="15">
        <v>1.1422959592663342E-2</v>
      </c>
      <c r="DP159" s="15">
        <v>1.1434174831339685E-2</v>
      </c>
      <c r="DQ159" s="208"/>
      <c r="DR159" s="15">
        <v>8.1171429166646738E-3</v>
      </c>
      <c r="DS159" s="15">
        <v>8.1186842748092545E-3</v>
      </c>
      <c r="DT159" s="15">
        <v>8.1202256329538335E-3</v>
      </c>
      <c r="DU159" s="15">
        <v>8.1217669910984142E-3</v>
      </c>
      <c r="DV159" s="15">
        <v>8.1233083492429949E-3</v>
      </c>
      <c r="DW159" s="208"/>
      <c r="DX159" s="15">
        <v>6.9937342974320145E-3</v>
      </c>
      <c r="DY159" s="15">
        <v>7.0022133124390739E-3</v>
      </c>
      <c r="DZ159" s="15">
        <v>7.0106923274461334E-3</v>
      </c>
      <c r="EA159" s="15">
        <v>7.0191713424531937E-3</v>
      </c>
      <c r="EB159" s="15">
        <v>7.0276503574602531E-3</v>
      </c>
      <c r="EC159" s="208"/>
      <c r="ED159" s="15">
        <v>6.8218109642823955E-3</v>
      </c>
      <c r="EE159" s="15">
        <v>6.8237285766734957E-3</v>
      </c>
      <c r="EF159" s="15">
        <v>6.8256461890645959E-3</v>
      </c>
      <c r="EG159" s="15">
        <v>6.8275638014556961E-3</v>
      </c>
      <c r="EH159" s="15">
        <v>6.8294814138467963E-3</v>
      </c>
      <c r="EI159" s="208"/>
      <c r="EJ159" s="15"/>
      <c r="EK159" s="15"/>
      <c r="EL159" s="15"/>
      <c r="EM159" s="15"/>
      <c r="EN159" s="15"/>
      <c r="EO159" s="208"/>
      <c r="EP159" s="15"/>
      <c r="EQ159" s="15"/>
      <c r="ER159" s="15"/>
      <c r="ES159" s="15"/>
      <c r="ET159" s="15"/>
      <c r="EU159" s="208"/>
      <c r="EV159" s="15"/>
      <c r="EW159" s="15"/>
      <c r="EX159" s="15"/>
      <c r="EY159" s="15"/>
      <c r="EZ159" s="15"/>
      <c r="FA159" s="208"/>
      <c r="FB159" s="15"/>
      <c r="FC159" s="15"/>
      <c r="FD159" s="15"/>
      <c r="FE159" s="15"/>
      <c r="FF159" s="15"/>
      <c r="FG159" s="208"/>
      <c r="FH159" s="15"/>
      <c r="FI159" s="15"/>
      <c r="FJ159" s="15"/>
      <c r="FK159" s="15"/>
      <c r="FL159" s="15"/>
      <c r="FM159" s="208"/>
      <c r="FN159" s="15"/>
      <c r="FO159" s="15"/>
      <c r="FP159" s="15"/>
      <c r="FQ159" s="15"/>
      <c r="FR159" s="15"/>
      <c r="FS159" s="208"/>
      <c r="FT159" s="15"/>
      <c r="FU159" s="15"/>
      <c r="FV159" s="15"/>
      <c r="FW159" s="15"/>
      <c r="FX159" s="15"/>
      <c r="FY159" s="208"/>
    </row>
    <row r="160" spans="1:181" ht="12.75" customHeight="1" x14ac:dyDescent="0.2">
      <c r="A160" s="88" t="s">
        <v>96</v>
      </c>
      <c r="B160" s="15">
        <f>'Interpolation FR-metal CR'!G78+'Interpolation FR-metal CR'!H78*($E$2^1)+'Interpolation FR-metal CR'!I78*($E$2^2)+'Interpolation FR-metal CR'!J78*($E$2^3)+'Interpolation FR-metal CR'!K78*($E$2^4)</f>
        <v>1.8091130591477275E-5</v>
      </c>
      <c r="C160" s="295">
        <f t="shared" si="21"/>
        <v>1.7917298467853722E-5</v>
      </c>
      <c r="D160" s="295">
        <f t="shared" si="22"/>
        <v>1.7743466344230169E-5</v>
      </c>
      <c r="E160" s="295">
        <f t="shared" si="23"/>
        <v>1.7569634220606619E-5</v>
      </c>
      <c r="F160" s="15">
        <f>'Interpolation FR-metal CR'!Q78+'Interpolation FR-metal CR'!R78*($E$2^1)+'Interpolation FR-metal CR'!S78*($E$2^2)+'Interpolation FR-metal CR'!T78*($E$2^3)+'Interpolation FR-metal CR'!U78*($E$2^4)</f>
        <v>1.7395802096983066E-5</v>
      </c>
      <c r="G160" s="208"/>
      <c r="H160" s="309">
        <f>'Interpolation FR-oxide CR'!G78+'Interpolation FR-oxide CR'!H78*$K$2+'Interpolation FR-oxide CR'!I78*$K$2^2+'Interpolation FR-oxide CR'!J78*$K$2^3+'Interpolation FR-oxide CR'!K78*$K$2^4</f>
        <v>2.8679645434350291E-5</v>
      </c>
      <c r="I160" s="243">
        <f t="shared" si="18"/>
        <v>2.7880811512861894E-5</v>
      </c>
      <c r="J160" s="243">
        <f t="shared" si="19"/>
        <v>2.7104228062899698E-5</v>
      </c>
      <c r="K160" s="243">
        <f t="shared" si="20"/>
        <v>2.6349275326752253E-5</v>
      </c>
      <c r="L160" s="15">
        <f>'Interpolation FR-oxide CR'!Q78+'Interpolation FR-oxide CR'!R78*$K$2+'Interpolation FR-oxide CR'!S78*$K$2^2+'Interpolation FR-oxide CR'!T78*$K$2^3+'Interpolation FR-oxide CR'!U78*$K$2^4</f>
        <v>2.5615350809246369E-5</v>
      </c>
      <c r="M160" s="208"/>
      <c r="N160" s="15">
        <v>4.012135688251399E-5</v>
      </c>
      <c r="O160" s="15">
        <v>4.0333630475826123E-5</v>
      </c>
      <c r="P160" s="15">
        <v>4.054590406913825E-5</v>
      </c>
      <c r="Q160" s="15">
        <v>4.0758177662450383E-5</v>
      </c>
      <c r="R160" s="15">
        <v>4.0970451255762516E-5</v>
      </c>
      <c r="S160" s="208"/>
      <c r="T160" s="15">
        <v>2.5455070331756213E-5</v>
      </c>
      <c r="U160" s="15">
        <v>2.5487659248750051E-5</v>
      </c>
      <c r="V160" s="15">
        <v>2.5520248165743888E-5</v>
      </c>
      <c r="W160" s="15">
        <v>2.5552837082737723E-5</v>
      </c>
      <c r="X160" s="15">
        <v>2.558542599973156E-5</v>
      </c>
      <c r="Y160" s="208"/>
      <c r="Z160" s="15">
        <v>1.7237299352045334E-5</v>
      </c>
      <c r="AA160" s="15">
        <v>1.726493766006855E-5</v>
      </c>
      <c r="AB160" s="15">
        <v>1.7292575968091766E-5</v>
      </c>
      <c r="AC160" s="15">
        <v>1.7320214276114983E-5</v>
      </c>
      <c r="AD160" s="15">
        <v>1.7347852584138199E-5</v>
      </c>
      <c r="AE160" s="208"/>
      <c r="AF160" s="15">
        <v>1.2928153403138471E-5</v>
      </c>
      <c r="AG160" s="15">
        <v>1.2912252368736356E-5</v>
      </c>
      <c r="AH160" s="15">
        <v>1.2896351334334241E-5</v>
      </c>
      <c r="AI160" s="15">
        <v>1.2880450299932125E-5</v>
      </c>
      <c r="AJ160" s="15">
        <v>1.286454926553001E-5</v>
      </c>
      <c r="AK160" s="208"/>
      <c r="AL160" s="15">
        <v>9.229546397180113E-6</v>
      </c>
      <c r="AM160" s="15">
        <v>9.2199696328012455E-6</v>
      </c>
      <c r="AN160" s="15">
        <v>9.2103928684223763E-6</v>
      </c>
      <c r="AO160" s="15">
        <v>9.2008161040435087E-6</v>
      </c>
      <c r="AP160" s="15">
        <v>9.1912393396646412E-6</v>
      </c>
      <c r="AQ160" s="208"/>
      <c r="AR160" s="15">
        <v>4.4157535411021234E-5</v>
      </c>
      <c r="AS160" s="15">
        <v>4.4241125797494423E-5</v>
      </c>
      <c r="AT160" s="15">
        <v>4.4324716183967604E-5</v>
      </c>
      <c r="AU160" s="15">
        <v>4.4408306570440785E-5</v>
      </c>
      <c r="AV160" s="15">
        <v>4.4491896956913974E-5</v>
      </c>
      <c r="AW160" s="208"/>
      <c r="AX160" s="15">
        <v>3.0929206034920212E-5</v>
      </c>
      <c r="AY160" s="15">
        <v>3.0962232360413048E-5</v>
      </c>
      <c r="AZ160" s="15">
        <v>3.0995258685905891E-5</v>
      </c>
      <c r="BA160" s="15">
        <v>3.1028285011398734E-5</v>
      </c>
      <c r="BB160" s="15">
        <v>3.106131133689157E-5</v>
      </c>
      <c r="BC160" s="208"/>
      <c r="BD160" s="15">
        <v>2.2078450820637976E-5</v>
      </c>
      <c r="BE160" s="15">
        <v>2.2086782180927536E-5</v>
      </c>
      <c r="BF160" s="15">
        <v>2.2095113541217096E-5</v>
      </c>
      <c r="BG160" s="15">
        <v>2.2103444901506659E-5</v>
      </c>
      <c r="BH160" s="15">
        <v>2.2111776261796219E-5</v>
      </c>
      <c r="BI160" s="208"/>
      <c r="BJ160" s="15">
        <v>1.7151883011754586E-5</v>
      </c>
      <c r="BK160" s="15">
        <v>1.7147238019453316E-5</v>
      </c>
      <c r="BL160" s="15">
        <v>1.7142593027152043E-5</v>
      </c>
      <c r="BM160" s="15">
        <v>1.7137948034850773E-5</v>
      </c>
      <c r="BN160" s="15">
        <v>1.7133303042549503E-5</v>
      </c>
      <c r="BO160" s="208"/>
      <c r="BP160" s="15">
        <v>1.3293011118118477E-5</v>
      </c>
      <c r="BQ160" s="15">
        <v>1.3286203646318883E-5</v>
      </c>
      <c r="BR160" s="15">
        <v>1.327939617451929E-5</v>
      </c>
      <c r="BS160" s="15">
        <v>1.3272588702719696E-5</v>
      </c>
      <c r="BT160" s="15">
        <v>1.3265781230920103E-5</v>
      </c>
      <c r="BU160" s="208"/>
      <c r="BV160" s="15">
        <v>3.2020000000000002E-5</v>
      </c>
      <c r="BW160" s="15">
        <v>3.1607500000000005E-5</v>
      </c>
      <c r="BX160" s="15">
        <v>3.1195000000000002E-5</v>
      </c>
      <c r="BY160" s="15">
        <v>3.0782499999999999E-5</v>
      </c>
      <c r="BZ160" s="15">
        <v>3.0370000000000002E-5</v>
      </c>
      <c r="CA160" s="208"/>
      <c r="CB160" s="15">
        <v>1.1519496440746399E-5</v>
      </c>
      <c r="CC160" s="15">
        <v>1.1721789575476814E-5</v>
      </c>
      <c r="CD160" s="15">
        <v>1.192408271020723E-5</v>
      </c>
      <c r="CE160" s="15">
        <v>1.2126375844937645E-5</v>
      </c>
      <c r="CF160" s="15">
        <v>1.232866897966806E-5</v>
      </c>
      <c r="CG160" s="208"/>
      <c r="CH160" s="15">
        <v>2.9280000000000001E-5</v>
      </c>
      <c r="CI160" s="15">
        <v>2.9410675799041762E-5</v>
      </c>
      <c r="CJ160" s="15">
        <v>2.9245632736851336E-5</v>
      </c>
      <c r="CK160" s="15">
        <v>2.8722804194110041E-5</v>
      </c>
      <c r="CL160" s="15">
        <v>2.7760000000000002E-5</v>
      </c>
      <c r="CM160" s="208"/>
      <c r="CN160" s="15">
        <v>1.6690000000000001E-5</v>
      </c>
      <c r="CO160" s="15">
        <v>1.5925524441943642E-5</v>
      </c>
      <c r="CP160" s="15">
        <v>1.5110178957110513E-5</v>
      </c>
      <c r="CQ160" s="15">
        <v>1.424174396870752E-5</v>
      </c>
      <c r="CR160" s="15">
        <v>1.3310000000000001E-5</v>
      </c>
      <c r="CS160" s="208"/>
      <c r="CT160" s="15">
        <v>6.9021675619170827E-6</v>
      </c>
      <c r="CU160" s="15">
        <v>8.4524479930431509E-6</v>
      </c>
      <c r="CV160" s="15">
        <v>9.7948972607775549E-6</v>
      </c>
      <c r="CW160" s="15">
        <v>1.1059153059493638E-5</v>
      </c>
      <c r="CX160" s="15">
        <v>1.232866897966806E-5</v>
      </c>
      <c r="CY160" s="208"/>
      <c r="CZ160" s="15"/>
      <c r="DA160" s="15"/>
      <c r="DB160" s="15"/>
      <c r="DC160" s="15"/>
      <c r="DD160" s="15"/>
      <c r="DE160" s="208"/>
      <c r="DF160" s="15">
        <v>8.3568263814498059E-6</v>
      </c>
      <c r="DG160" s="15">
        <v>8.3586680715157753E-6</v>
      </c>
      <c r="DH160" s="15">
        <v>8.3605097615817464E-6</v>
      </c>
      <c r="DI160" s="15">
        <v>8.3623514516477159E-6</v>
      </c>
      <c r="DJ160" s="15">
        <v>8.3641931417136853E-6</v>
      </c>
      <c r="DK160" s="208"/>
      <c r="DL160" s="15">
        <v>5.338388974912598E-6</v>
      </c>
      <c r="DM160" s="15">
        <v>5.3414558213595902E-6</v>
      </c>
      <c r="DN160" s="15">
        <v>5.3445226678065816E-6</v>
      </c>
      <c r="DO160" s="15">
        <v>5.347589514253573E-6</v>
      </c>
      <c r="DP160" s="15">
        <v>5.3506563607005652E-6</v>
      </c>
      <c r="DQ160" s="208"/>
      <c r="DR160" s="15">
        <v>3.7964080254421673E-6</v>
      </c>
      <c r="DS160" s="15">
        <v>3.7964818230915348E-6</v>
      </c>
      <c r="DT160" s="15">
        <v>3.7965556207409024E-6</v>
      </c>
      <c r="DU160" s="15">
        <v>3.79662941839027E-6</v>
      </c>
      <c r="DV160" s="15">
        <v>3.7967032160396376E-6</v>
      </c>
      <c r="DW160" s="208"/>
      <c r="DX160" s="15">
        <v>3.2587155559432445E-6</v>
      </c>
      <c r="DY160" s="15">
        <v>3.2620634882787714E-6</v>
      </c>
      <c r="DZ160" s="15">
        <v>3.2654114206142984E-6</v>
      </c>
      <c r="EA160" s="15">
        <v>3.2687593529498249E-6</v>
      </c>
      <c r="EB160" s="15">
        <v>3.2721072852853519E-6</v>
      </c>
      <c r="EC160" s="208"/>
      <c r="ED160" s="15">
        <v>3.1700247147913763E-6</v>
      </c>
      <c r="EE160" s="15">
        <v>3.1704059697796228E-6</v>
      </c>
      <c r="EF160" s="15">
        <v>3.1707872247678697E-6</v>
      </c>
      <c r="EG160" s="15">
        <v>3.1711684797561162E-6</v>
      </c>
      <c r="EH160" s="15">
        <v>3.1715497347443626E-6</v>
      </c>
      <c r="EI160" s="208"/>
      <c r="EJ160" s="15"/>
      <c r="EK160" s="15"/>
      <c r="EL160" s="15"/>
      <c r="EM160" s="15"/>
      <c r="EN160" s="15"/>
      <c r="EO160" s="208"/>
      <c r="EP160" s="15"/>
      <c r="EQ160" s="15"/>
      <c r="ER160" s="15"/>
      <c r="ES160" s="15"/>
      <c r="ET160" s="15"/>
      <c r="EU160" s="208"/>
      <c r="EV160" s="15"/>
      <c r="EW160" s="15"/>
      <c r="EX160" s="15"/>
      <c r="EY160" s="15"/>
      <c r="EZ160" s="15"/>
      <c r="FA160" s="208"/>
      <c r="FB160" s="15"/>
      <c r="FC160" s="15"/>
      <c r="FD160" s="15"/>
      <c r="FE160" s="15"/>
      <c r="FF160" s="15"/>
      <c r="FG160" s="208"/>
      <c r="FH160" s="15"/>
      <c r="FI160" s="15"/>
      <c r="FJ160" s="15"/>
      <c r="FK160" s="15"/>
      <c r="FL160" s="15"/>
      <c r="FM160" s="208"/>
      <c r="FN160" s="15"/>
      <c r="FO160" s="15"/>
      <c r="FP160" s="15"/>
      <c r="FQ160" s="15"/>
      <c r="FR160" s="15"/>
      <c r="FS160" s="208"/>
      <c r="FT160" s="15"/>
      <c r="FU160" s="15"/>
      <c r="FV160" s="15"/>
      <c r="FW160" s="15"/>
      <c r="FX160" s="15"/>
      <c r="FY160" s="208"/>
    </row>
    <row r="161" spans="1:181" ht="12.75" customHeight="1" x14ac:dyDescent="0.2">
      <c r="A161" s="88" t="s">
        <v>97</v>
      </c>
      <c r="B161" s="15">
        <f>'Interpolation FR-metal CR'!G79+'Interpolation FR-metal CR'!H79*($E$2^1)+'Interpolation FR-metal CR'!I79*($E$2^2)+'Interpolation FR-metal CR'!J79*($E$2^3)+'Interpolation FR-metal CR'!K79*($E$2^4)</f>
        <v>5.1363130166900185E-6</v>
      </c>
      <c r="C161" s="295">
        <f t="shared" si="21"/>
        <v>5.0842319498960297E-6</v>
      </c>
      <c r="D161" s="295">
        <f t="shared" si="22"/>
        <v>5.0321508831020409E-6</v>
      </c>
      <c r="E161" s="295">
        <f t="shared" si="23"/>
        <v>4.9800698163080521E-6</v>
      </c>
      <c r="F161" s="15">
        <f>'Interpolation FR-metal CR'!Q79+'Interpolation FR-metal CR'!R79*($E$2^1)+'Interpolation FR-metal CR'!S79*($E$2^2)+'Interpolation FR-metal CR'!T79*($E$2^3)+'Interpolation FR-metal CR'!U79*($E$2^4)</f>
        <v>4.9279887495140633E-6</v>
      </c>
      <c r="G161" s="208"/>
      <c r="H161" s="309">
        <f>'Interpolation FR-oxide CR'!G79+'Interpolation FR-oxide CR'!H79*$K$2+'Interpolation FR-oxide CR'!I79*$K$2^2+'Interpolation FR-oxide CR'!J79*$K$2^3+'Interpolation FR-oxide CR'!K79*$K$2^4</f>
        <v>8.8021495543784263E-6</v>
      </c>
      <c r="I161" s="243">
        <f t="shared" si="18"/>
        <v>8.5086934382670234E-6</v>
      </c>
      <c r="J161" s="243">
        <f t="shared" si="19"/>
        <v>8.2250208973552201E-6</v>
      </c>
      <c r="K161" s="243">
        <f t="shared" si="20"/>
        <v>7.9508057556376726E-6</v>
      </c>
      <c r="L161" s="15">
        <f>'Interpolation FR-oxide CR'!Q79+'Interpolation FR-oxide CR'!R79*$K$2+'Interpolation FR-oxide CR'!S79*$K$2^2+'Interpolation FR-oxide CR'!T79*$K$2^3+'Interpolation FR-oxide CR'!U79*$K$2^4</f>
        <v>7.6857327115373498E-6</v>
      </c>
      <c r="M161" s="208"/>
      <c r="N161" s="15">
        <v>1.2507782448057872E-5</v>
      </c>
      <c r="O161" s="15">
        <v>1.2595741529165708E-5</v>
      </c>
      <c r="P161" s="15">
        <v>1.2683700610273546E-5</v>
      </c>
      <c r="Q161" s="15">
        <v>1.2771659691381383E-5</v>
      </c>
      <c r="R161" s="15">
        <v>1.2859618772489219E-5</v>
      </c>
      <c r="S161" s="208"/>
      <c r="T161" s="15">
        <v>7.7026981263869307E-6</v>
      </c>
      <c r="U161" s="15">
        <v>7.695930544770064E-6</v>
      </c>
      <c r="V161" s="15">
        <v>7.6891629631531991E-6</v>
      </c>
      <c r="W161" s="15">
        <v>7.6823953815363341E-6</v>
      </c>
      <c r="X161" s="15">
        <v>7.6756277999194674E-6</v>
      </c>
      <c r="Y161" s="208"/>
      <c r="Z161" s="15">
        <v>4.8417441598294675E-6</v>
      </c>
      <c r="AA161" s="15">
        <v>4.8593433790555824E-6</v>
      </c>
      <c r="AB161" s="15">
        <v>4.8769425982816982E-6</v>
      </c>
      <c r="AC161" s="15">
        <v>4.8945418175078139E-6</v>
      </c>
      <c r="AD161" s="15">
        <v>4.9121410367339288E-6</v>
      </c>
      <c r="AE161" s="208"/>
      <c r="AF161" s="15">
        <v>3.438418612492945E-6</v>
      </c>
      <c r="AG161" s="15">
        <v>3.4425451938718015E-6</v>
      </c>
      <c r="AH161" s="15">
        <v>3.446671775250658E-6</v>
      </c>
      <c r="AI161" s="15">
        <v>3.4507983566295145E-6</v>
      </c>
      <c r="AJ161" s="15">
        <v>3.454924938008371E-6</v>
      </c>
      <c r="AK161" s="208"/>
      <c r="AL161" s="15">
        <v>2.1941076311080574E-6</v>
      </c>
      <c r="AM161" s="15">
        <v>2.2035617480758062E-6</v>
      </c>
      <c r="AN161" s="15">
        <v>2.2130158650435545E-6</v>
      </c>
      <c r="AO161" s="15">
        <v>2.2224699820113033E-6</v>
      </c>
      <c r="AP161" s="15">
        <v>2.2319240989790521E-6</v>
      </c>
      <c r="AQ161" s="208"/>
      <c r="AR161" s="15">
        <v>1.4258670287890445E-5</v>
      </c>
      <c r="AS161" s="15">
        <v>1.426332014303211E-5</v>
      </c>
      <c r="AT161" s="15">
        <v>1.4267969998173778E-5</v>
      </c>
      <c r="AU161" s="15">
        <v>1.4272619853315443E-5</v>
      </c>
      <c r="AV161" s="15">
        <v>1.4277269708457108E-5</v>
      </c>
      <c r="AW161" s="208"/>
      <c r="AX161" s="15">
        <v>1.0074606178385203E-5</v>
      </c>
      <c r="AY161" s="15">
        <v>1.005067483332858E-5</v>
      </c>
      <c r="AZ161" s="15">
        <v>1.0026743488271957E-5</v>
      </c>
      <c r="BA161" s="15">
        <v>1.0002812143215334E-5</v>
      </c>
      <c r="BB161" s="15">
        <v>9.9788807981587114E-6</v>
      </c>
      <c r="BC161" s="208"/>
      <c r="BD161" s="15">
        <v>6.685827591064235E-6</v>
      </c>
      <c r="BE161" s="15">
        <v>6.679328361159833E-6</v>
      </c>
      <c r="BF161" s="15">
        <v>6.6728291312554319E-6</v>
      </c>
      <c r="BG161" s="15">
        <v>6.6663299013510299E-6</v>
      </c>
      <c r="BH161" s="15">
        <v>6.6598306714466279E-6</v>
      </c>
      <c r="BI161" s="208"/>
      <c r="BJ161" s="15">
        <v>4.9147694414254726E-6</v>
      </c>
      <c r="BK161" s="15">
        <v>4.9185690016368768E-6</v>
      </c>
      <c r="BL161" s="15">
        <v>4.9223685618482801E-6</v>
      </c>
      <c r="BM161" s="15">
        <v>4.9261681220596842E-6</v>
      </c>
      <c r="BN161" s="15">
        <v>4.9299676822710883E-6</v>
      </c>
      <c r="BO161" s="208"/>
      <c r="BP161" s="15">
        <v>3.4643166889602372E-6</v>
      </c>
      <c r="BQ161" s="15">
        <v>3.4754323862128943E-6</v>
      </c>
      <c r="BR161" s="15">
        <v>3.4865480834655518E-6</v>
      </c>
      <c r="BS161" s="15">
        <v>3.4976637807182093E-6</v>
      </c>
      <c r="BT161" s="15">
        <v>3.5087794779708664E-6</v>
      </c>
      <c r="BU161" s="208"/>
      <c r="BV161" s="15">
        <v>7.5159999999999997E-6</v>
      </c>
      <c r="BW161" s="15">
        <v>7.6639999999999998E-6</v>
      </c>
      <c r="BX161" s="15">
        <v>7.8120000000000008E-6</v>
      </c>
      <c r="BY161" s="15">
        <v>7.96E-6</v>
      </c>
      <c r="BZ161" s="15">
        <v>8.108000000000001E-6</v>
      </c>
      <c r="CA161" s="208"/>
      <c r="CB161" s="15">
        <v>1.9535374764064018E-6</v>
      </c>
      <c r="CC161" s="15">
        <v>1.9545868740306121E-6</v>
      </c>
      <c r="CD161" s="15">
        <v>1.9556362716548229E-6</v>
      </c>
      <c r="CE161" s="15">
        <v>1.9566856692790337E-6</v>
      </c>
      <c r="CF161" s="15">
        <v>1.957735066903244E-6</v>
      </c>
      <c r="CG161" s="208"/>
      <c r="CH161" s="15">
        <v>7.9509999999999989E-6</v>
      </c>
      <c r="CI161" s="15">
        <v>8.3415808473672358E-6</v>
      </c>
      <c r="CJ161" s="15">
        <v>8.6635734130953975E-6</v>
      </c>
      <c r="CK161" s="15">
        <v>8.8870076507189304E-6</v>
      </c>
      <c r="CL161" s="15">
        <v>8.9709999999999993E-6</v>
      </c>
      <c r="CM161" s="208"/>
      <c r="CN161" s="15">
        <v>5.7300000000000002E-6</v>
      </c>
      <c r="CO161" s="15">
        <v>4.9977049586785615E-6</v>
      </c>
      <c r="CP161" s="15">
        <v>4.3343608441086153E-6</v>
      </c>
      <c r="CQ161" s="15">
        <v>3.7341969163140785E-6</v>
      </c>
      <c r="CR161" s="15">
        <v>3.19E-6</v>
      </c>
      <c r="CS161" s="208"/>
      <c r="CT161" s="15">
        <v>1.3520807593951579E-6</v>
      </c>
      <c r="CU161" s="15">
        <v>1.571103477902361E-6</v>
      </c>
      <c r="CV161" s="15">
        <v>1.7275368343549987E-6</v>
      </c>
      <c r="CW161" s="15">
        <v>1.8507785106139251E-6</v>
      </c>
      <c r="CX161" s="15">
        <v>1.957735066903244E-6</v>
      </c>
      <c r="CY161" s="208"/>
      <c r="CZ161" s="15"/>
      <c r="DA161" s="15"/>
      <c r="DB161" s="15"/>
      <c r="DC161" s="15"/>
      <c r="DD161" s="15"/>
      <c r="DE161" s="208"/>
      <c r="DF161" s="15">
        <v>1.91879309021512E-6</v>
      </c>
      <c r="DG161" s="15">
        <v>1.9267584402589421E-6</v>
      </c>
      <c r="DH161" s="15">
        <v>1.9347237903027647E-6</v>
      </c>
      <c r="DI161" s="15">
        <v>1.9426891403465873E-6</v>
      </c>
      <c r="DJ161" s="15">
        <v>1.9506544903904094E-6</v>
      </c>
      <c r="DK161" s="208"/>
      <c r="DL161" s="15">
        <v>1.3015714809570361E-6</v>
      </c>
      <c r="DM161" s="15">
        <v>1.3078697713460188E-6</v>
      </c>
      <c r="DN161" s="15">
        <v>1.3141680617350015E-6</v>
      </c>
      <c r="DO161" s="15">
        <v>1.320466352123984E-6</v>
      </c>
      <c r="DP161" s="15">
        <v>1.3267646425129668E-6</v>
      </c>
      <c r="DQ161" s="208"/>
      <c r="DR161" s="15">
        <v>9.1695979114809504E-7</v>
      </c>
      <c r="DS161" s="15">
        <v>9.2049516720213198E-7</v>
      </c>
      <c r="DT161" s="15">
        <v>9.2403054325616892E-7</v>
      </c>
      <c r="DU161" s="15">
        <v>9.2756591931020587E-7</v>
      </c>
      <c r="DV161" s="15">
        <v>9.3110129536424281E-7</v>
      </c>
      <c r="DW161" s="208"/>
      <c r="DX161" s="15">
        <v>7.5459361299370576E-7</v>
      </c>
      <c r="DY161" s="15">
        <v>7.5824344435126493E-7</v>
      </c>
      <c r="DZ161" s="15">
        <v>7.6189327570882409E-7</v>
      </c>
      <c r="EA161" s="15">
        <v>7.6554310706638325E-7</v>
      </c>
      <c r="EB161" s="15">
        <v>7.6919293842394241E-7</v>
      </c>
      <c r="EC161" s="208"/>
      <c r="ED161" s="15">
        <v>7.1035220665649645E-7</v>
      </c>
      <c r="EE161" s="15">
        <v>7.1323528998568484E-7</v>
      </c>
      <c r="EF161" s="15">
        <v>7.1611837331487334E-7</v>
      </c>
      <c r="EG161" s="15">
        <v>7.1900145664406173E-7</v>
      </c>
      <c r="EH161" s="15">
        <v>7.2188453997325012E-7</v>
      </c>
      <c r="EI161" s="208"/>
      <c r="EJ161" s="15"/>
      <c r="EK161" s="15"/>
      <c r="EL161" s="15"/>
      <c r="EM161" s="15"/>
      <c r="EN161" s="15"/>
      <c r="EO161" s="208"/>
      <c r="EP161" s="15"/>
      <c r="EQ161" s="15"/>
      <c r="ER161" s="15"/>
      <c r="ES161" s="15"/>
      <c r="ET161" s="15"/>
      <c r="EU161" s="208"/>
      <c r="EV161" s="15"/>
      <c r="EW161" s="15"/>
      <c r="EX161" s="15"/>
      <c r="EY161" s="15"/>
      <c r="EZ161" s="15"/>
      <c r="FA161" s="208"/>
      <c r="FB161" s="15"/>
      <c r="FC161" s="15"/>
      <c r="FD161" s="15"/>
      <c r="FE161" s="15"/>
      <c r="FF161" s="15"/>
      <c r="FG161" s="208"/>
      <c r="FH161" s="15"/>
      <c r="FI161" s="15"/>
      <c r="FJ161" s="15"/>
      <c r="FK161" s="15"/>
      <c r="FL161" s="15"/>
      <c r="FM161" s="208"/>
      <c r="FN161" s="15"/>
      <c r="FO161" s="15"/>
      <c r="FP161" s="15"/>
      <c r="FQ161" s="15"/>
      <c r="FR161" s="15"/>
      <c r="FS161" s="208"/>
      <c r="FT161" s="15"/>
      <c r="FU161" s="15"/>
      <c r="FV161" s="15"/>
      <c r="FW161" s="15"/>
      <c r="FX161" s="15"/>
      <c r="FY161" s="208"/>
    </row>
    <row r="162" spans="1:181" ht="12.75" customHeight="1" x14ac:dyDescent="0.2">
      <c r="A162" s="88" t="s">
        <v>125</v>
      </c>
      <c r="B162" s="15">
        <f>'Interpolation FR-metal CR'!G80+'Interpolation FR-metal CR'!H80*($E$2^1)+'Interpolation FR-metal CR'!I80*($E$2^2)+'Interpolation FR-metal CR'!J80*($E$2^3)+'Interpolation FR-metal CR'!K80*($E$2^4)</f>
        <v>1.9598818952125163E-4</v>
      </c>
      <c r="C162" s="295">
        <f t="shared" si="21"/>
        <v>1.9420830012280917E-4</v>
      </c>
      <c r="D162" s="295">
        <f t="shared" si="22"/>
        <v>1.924284107243667E-4</v>
      </c>
      <c r="E162" s="295">
        <f t="shared" si="23"/>
        <v>1.9064852132592421E-4</v>
      </c>
      <c r="F162" s="15">
        <f>'Interpolation FR-metal CR'!Q80+'Interpolation FR-metal CR'!R80*($E$2^1)+'Interpolation FR-metal CR'!S80*($E$2^2)+'Interpolation FR-metal CR'!T80*($E$2^3)+'Interpolation FR-metal CR'!U80*($E$2^4)</f>
        <v>1.8886863192748175E-4</v>
      </c>
      <c r="G162" s="208"/>
      <c r="H162" s="309">
        <f>'Interpolation FR-oxide CR'!G80+'Interpolation FR-oxide CR'!H80*$K$2+'Interpolation FR-oxide CR'!I80*$K$2^2+'Interpolation FR-oxide CR'!J80*$K$2^3+'Interpolation FR-oxide CR'!K80*$K$2^4</f>
        <v>3.1440437879798273E-4</v>
      </c>
      <c r="I162" s="243">
        <f t="shared" si="18"/>
        <v>3.05493097805803E-4</v>
      </c>
      <c r="J162" s="243">
        <f t="shared" si="19"/>
        <v>2.9683439258634375E-4</v>
      </c>
      <c r="K162" s="243">
        <f t="shared" si="20"/>
        <v>2.8842110428993825E-4</v>
      </c>
      <c r="L162" s="15">
        <f>'Interpolation FR-oxide CR'!Q80+'Interpolation FR-oxide CR'!R80*$K$2+'Interpolation FR-oxide CR'!S80*$K$2^2+'Interpolation FR-oxide CR'!T80*$K$2^3+'Interpolation FR-oxide CR'!U80*$K$2^4</f>
        <v>2.8024627697287443E-4</v>
      </c>
      <c r="M162" s="208"/>
      <c r="N162" s="15">
        <v>4.4253947760652517E-4</v>
      </c>
      <c r="O162" s="15">
        <v>4.4485631192834653E-4</v>
      </c>
      <c r="P162" s="15">
        <v>4.4717314625016794E-4</v>
      </c>
      <c r="Q162" s="15">
        <v>4.4948998057198935E-4</v>
      </c>
      <c r="R162" s="15">
        <v>4.518068148938107E-4</v>
      </c>
      <c r="S162" s="208"/>
      <c r="T162" s="15">
        <v>2.7830627724523754E-4</v>
      </c>
      <c r="U162" s="15">
        <v>2.7870789199169958E-4</v>
      </c>
      <c r="V162" s="15">
        <v>2.7910950673816167E-4</v>
      </c>
      <c r="W162" s="15">
        <v>2.7951112148462371E-4</v>
      </c>
      <c r="X162" s="15">
        <v>2.7991273623108575E-4</v>
      </c>
      <c r="Y162" s="208"/>
      <c r="Z162" s="15">
        <v>1.8646883982722511E-4</v>
      </c>
      <c r="AA162" s="15">
        <v>1.8693599888495755E-4</v>
      </c>
      <c r="AB162" s="15">
        <v>1.8740315794269001E-4</v>
      </c>
      <c r="AC162" s="15">
        <v>1.8787031700042247E-4</v>
      </c>
      <c r="AD162" s="15">
        <v>1.883374760581549E-4</v>
      </c>
      <c r="AE162" s="208"/>
      <c r="AF162" s="15">
        <v>1.386317138986384E-4</v>
      </c>
      <c r="AG162" s="15">
        <v>1.3867562330667098E-4</v>
      </c>
      <c r="AH162" s="15">
        <v>1.3871953271470355E-4</v>
      </c>
      <c r="AI162" s="15">
        <v>1.387634421227361E-4</v>
      </c>
      <c r="AJ162" s="15">
        <v>1.3880735153076867E-4</v>
      </c>
      <c r="AK162" s="208"/>
      <c r="AL162" s="15">
        <v>9.7738393237766573E-5</v>
      </c>
      <c r="AM162" s="15">
        <v>9.7886802229800701E-5</v>
      </c>
      <c r="AN162" s="15">
        <v>9.8035211221834842E-5</v>
      </c>
      <c r="AO162" s="15">
        <v>9.8183620213868969E-5</v>
      </c>
      <c r="AP162" s="15">
        <v>9.8332029205903097E-5</v>
      </c>
      <c r="AQ162" s="208"/>
      <c r="AR162" s="15">
        <v>4.8817952492928238E-4</v>
      </c>
      <c r="AS162" s="15">
        <v>4.8915923940824363E-4</v>
      </c>
      <c r="AT162" s="15">
        <v>4.9013895388720489E-4</v>
      </c>
      <c r="AU162" s="15">
        <v>4.9111866836616625E-4</v>
      </c>
      <c r="AV162" s="15">
        <v>4.9209838284512751E-4</v>
      </c>
      <c r="AW162" s="208"/>
      <c r="AX162" s="15">
        <v>3.4019265472266536E-4</v>
      </c>
      <c r="AY162" s="15">
        <v>3.4052610944307197E-4</v>
      </c>
      <c r="AZ162" s="15">
        <v>3.4085956416347852E-4</v>
      </c>
      <c r="BA162" s="15">
        <v>3.4119301888388507E-4</v>
      </c>
      <c r="BB162" s="15">
        <v>3.4152647360429167E-4</v>
      </c>
      <c r="BC162" s="208"/>
      <c r="BD162" s="15">
        <v>2.4066805074956105E-4</v>
      </c>
      <c r="BE162" s="15">
        <v>2.408322733499168E-4</v>
      </c>
      <c r="BF162" s="15">
        <v>2.4099649595027254E-4</v>
      </c>
      <c r="BG162" s="15">
        <v>2.4116071855062826E-4</v>
      </c>
      <c r="BH162" s="15">
        <v>2.4132494115098401E-4</v>
      </c>
      <c r="BI162" s="208"/>
      <c r="BJ162" s="15">
        <v>1.8530409336948978E-4</v>
      </c>
      <c r="BK162" s="15">
        <v>1.8545071935323863E-4</v>
      </c>
      <c r="BL162" s="15">
        <v>1.8559734533698746E-4</v>
      </c>
      <c r="BM162" s="15">
        <v>1.8574397132073629E-4</v>
      </c>
      <c r="BN162" s="15">
        <v>1.8589059730448514E-4</v>
      </c>
      <c r="BO162" s="208"/>
      <c r="BP162" s="15">
        <v>1.4227759136836081E-4</v>
      </c>
      <c r="BQ162" s="15">
        <v>1.4247210654294747E-4</v>
      </c>
      <c r="BR162" s="15">
        <v>1.4266662171753412E-4</v>
      </c>
      <c r="BS162" s="15">
        <v>1.4286113689212081E-4</v>
      </c>
      <c r="BT162" s="15">
        <v>1.4305565206670747E-4</v>
      </c>
      <c r="BU162" s="208"/>
      <c r="BV162" s="15">
        <v>2.5930783221999996E-4</v>
      </c>
      <c r="BW162" s="15">
        <v>2.5728105605499999E-4</v>
      </c>
      <c r="BX162" s="15">
        <v>2.5525427988999996E-4</v>
      </c>
      <c r="BY162" s="15">
        <v>2.5322750372499994E-4</v>
      </c>
      <c r="BZ162" s="15">
        <v>2.5120072755999997E-4</v>
      </c>
      <c r="CA162" s="208"/>
      <c r="CB162" s="15">
        <v>8.6266516673119182E-5</v>
      </c>
      <c r="CC162" s="15">
        <v>8.8536540997870506E-5</v>
      </c>
      <c r="CD162" s="15">
        <v>9.0806565322621829E-5</v>
      </c>
      <c r="CE162" s="15">
        <v>9.3076589647373166E-5</v>
      </c>
      <c r="CF162" s="15">
        <v>9.5346613972124489E-5</v>
      </c>
      <c r="CG162" s="208"/>
      <c r="CH162" s="15">
        <v>2.4189090520000003E-4</v>
      </c>
      <c r="CI162" s="15">
        <v>2.4356553521003005E-4</v>
      </c>
      <c r="CJ162" s="15">
        <v>2.4279191308512177E-4</v>
      </c>
      <c r="CK162" s="15">
        <v>2.3903549588940158E-4</v>
      </c>
      <c r="CL162" s="15">
        <v>2.3158871074000002E-4</v>
      </c>
      <c r="CM162" s="208"/>
      <c r="CN162" s="15">
        <v>1.3644741086000001E-4</v>
      </c>
      <c r="CO162" s="15">
        <v>1.2975568648408868E-4</v>
      </c>
      <c r="CP162" s="15">
        <v>1.226947440273925E-4</v>
      </c>
      <c r="CQ162" s="15">
        <v>1.1525060640991449E-4</v>
      </c>
      <c r="CR162" s="15">
        <v>1.0734499371999998E-4</v>
      </c>
      <c r="CS162" s="208"/>
      <c r="CT162" s="15">
        <v>5.0919649705912149E-5</v>
      </c>
      <c r="CU162" s="15">
        <v>6.3096418688094442E-5</v>
      </c>
      <c r="CV162" s="15">
        <v>7.3985119700751336E-5</v>
      </c>
      <c r="CW162" s="15">
        <v>8.4525677007542063E-5</v>
      </c>
      <c r="CX162" s="15">
        <v>9.5346613972124489E-5</v>
      </c>
      <c r="CY162" s="208"/>
      <c r="CZ162" s="15"/>
      <c r="DA162" s="15"/>
      <c r="DB162" s="15"/>
      <c r="DC162" s="15"/>
      <c r="DD162" s="15"/>
      <c r="DE162" s="208"/>
      <c r="DF162" s="15">
        <v>8.8186987502393468E-5</v>
      </c>
      <c r="DG162" s="15">
        <v>8.8303785171115935E-5</v>
      </c>
      <c r="DH162" s="15">
        <v>8.8420582839838401E-5</v>
      </c>
      <c r="DI162" s="15">
        <v>8.8537380508560881E-5</v>
      </c>
      <c r="DJ162" s="15">
        <v>8.8654178177283348E-5</v>
      </c>
      <c r="DK162" s="208"/>
      <c r="DL162" s="15">
        <v>5.635626191621015E-5</v>
      </c>
      <c r="DM162" s="15">
        <v>5.6429134439290143E-5</v>
      </c>
      <c r="DN162" s="15">
        <v>5.6502006962370129E-5</v>
      </c>
      <c r="DO162" s="15">
        <v>5.6574879485450115E-5</v>
      </c>
      <c r="DP162" s="15">
        <v>5.6647752008530108E-5</v>
      </c>
      <c r="DQ162" s="208"/>
      <c r="DR162" s="15">
        <v>4.0036287638895274E-5</v>
      </c>
      <c r="DS162" s="15">
        <v>4.0056228855092203E-5</v>
      </c>
      <c r="DT162" s="15">
        <v>4.0076170071289124E-5</v>
      </c>
      <c r="DU162" s="15">
        <v>4.0096111287486053E-5</v>
      </c>
      <c r="DV162" s="15">
        <v>4.0116052503682981E-5</v>
      </c>
      <c r="DW162" s="208"/>
      <c r="DX162" s="15">
        <v>3.4217529646710443E-5</v>
      </c>
      <c r="DY162" s="15">
        <v>3.4269242467208936E-5</v>
      </c>
      <c r="DZ162" s="15">
        <v>3.4320955287707428E-5</v>
      </c>
      <c r="EA162" s="15">
        <v>3.4372668108205914E-5</v>
      </c>
      <c r="EB162" s="15">
        <v>3.4424380928704407E-5</v>
      </c>
      <c r="EC162" s="208"/>
      <c r="ED162" s="15">
        <v>3.315432811479424E-5</v>
      </c>
      <c r="EE162" s="15">
        <v>3.3170701463157724E-5</v>
      </c>
      <c r="EF162" s="15">
        <v>3.3187074811521208E-5</v>
      </c>
      <c r="EG162" s="15">
        <v>3.3203448159884692E-5</v>
      </c>
      <c r="EH162" s="15">
        <v>3.3219821508248175E-5</v>
      </c>
      <c r="EI162" s="208"/>
      <c r="EJ162" s="15"/>
      <c r="EK162" s="15"/>
      <c r="EL162" s="15"/>
      <c r="EM162" s="15"/>
      <c r="EN162" s="15"/>
      <c r="EO162" s="208"/>
      <c r="EP162" s="15"/>
      <c r="EQ162" s="15"/>
      <c r="ER162" s="15"/>
      <c r="ES162" s="15"/>
      <c r="ET162" s="15"/>
      <c r="EU162" s="208"/>
      <c r="EV162" s="15"/>
      <c r="EW162" s="15"/>
      <c r="EX162" s="15"/>
      <c r="EY162" s="15"/>
      <c r="EZ162" s="15"/>
      <c r="FA162" s="208"/>
      <c r="FB162" s="15"/>
      <c r="FC162" s="15"/>
      <c r="FD162" s="15"/>
      <c r="FE162" s="15"/>
      <c r="FF162" s="15"/>
      <c r="FG162" s="208"/>
      <c r="FH162" s="15"/>
      <c r="FI162" s="15"/>
      <c r="FJ162" s="15"/>
      <c r="FK162" s="15"/>
      <c r="FL162" s="15"/>
      <c r="FM162" s="208"/>
      <c r="FN162" s="15"/>
      <c r="FO162" s="15"/>
      <c r="FP162" s="15"/>
      <c r="FQ162" s="15"/>
      <c r="FR162" s="15"/>
      <c r="FS162" s="208"/>
      <c r="FT162" s="15"/>
      <c r="FU162" s="15"/>
      <c r="FV162" s="15"/>
      <c r="FW162" s="15"/>
      <c r="FX162" s="15"/>
      <c r="FY162" s="208"/>
    </row>
    <row r="163" spans="1:181" ht="12.75" customHeight="1" x14ac:dyDescent="0.2">
      <c r="A163" s="88" t="s">
        <v>126</v>
      </c>
      <c r="B163" s="15">
        <f>'Interpolation FR-metal CR'!G81+'Interpolation FR-metal CR'!H81*($E$2^1)+'Interpolation FR-metal CR'!I81*($E$2^2)+'Interpolation FR-metal CR'!J81*($E$2^3)+'Interpolation FR-metal CR'!K81*($E$2^4)</f>
        <v>7.8710293871251725E-5</v>
      </c>
      <c r="C163" s="295">
        <f t="shared" si="21"/>
        <v>7.8117852139958908E-5</v>
      </c>
      <c r="D163" s="295">
        <f t="shared" si="22"/>
        <v>7.7525410408666077E-5</v>
      </c>
      <c r="E163" s="295">
        <f t="shared" si="23"/>
        <v>7.6932968677373247E-5</v>
      </c>
      <c r="F163" s="15">
        <f>'Interpolation FR-metal CR'!Q81+'Interpolation FR-metal CR'!R81*($E$2^1)+'Interpolation FR-metal CR'!S81*($E$2^2)+'Interpolation FR-metal CR'!T81*($E$2^3)+'Interpolation FR-metal CR'!U81*($E$2^4)</f>
        <v>7.634052694608043E-5</v>
      </c>
      <c r="G163" s="208"/>
      <c r="H163" s="309">
        <f>'Interpolation FR-oxide CR'!G81+'Interpolation FR-oxide CR'!H81*$K$2+'Interpolation FR-oxide CR'!I81*$K$2^2+'Interpolation FR-oxide CR'!J81*$K$2^3+'Interpolation FR-oxide CR'!K81*$K$2^4</f>
        <v>1.2745951355023902E-4</v>
      </c>
      <c r="I163" s="243">
        <f t="shared" si="18"/>
        <v>1.2417616084204442E-4</v>
      </c>
      <c r="J163" s="243">
        <f t="shared" si="19"/>
        <v>1.2097738718727736E-4</v>
      </c>
      <c r="K163" s="243">
        <f t="shared" si="20"/>
        <v>1.1786101383241526E-4</v>
      </c>
      <c r="L163" s="15">
        <f>'Interpolation FR-oxide CR'!Q81+'Interpolation FR-oxide CR'!R81*$K$2+'Interpolation FR-oxide CR'!S81*$K$2^2+'Interpolation FR-oxide CR'!T81*$K$2^3+'Interpolation FR-oxide CR'!U81*$K$2^4</f>
        <v>1.1482491814855185E-4</v>
      </c>
      <c r="M163" s="208"/>
      <c r="N163" s="15">
        <v>1.7498227630558574E-4</v>
      </c>
      <c r="O163" s="15">
        <v>1.7631571396049849E-4</v>
      </c>
      <c r="P163" s="15">
        <v>1.7764915161541124E-4</v>
      </c>
      <c r="Q163" s="15">
        <v>1.78982589270324E-4</v>
      </c>
      <c r="R163" s="15">
        <v>1.8031602692523675E-4</v>
      </c>
      <c r="S163" s="208"/>
      <c r="T163" s="15">
        <v>1.1311654591197592E-4</v>
      </c>
      <c r="U163" s="15">
        <v>1.1350979883852135E-4</v>
      </c>
      <c r="V163" s="15">
        <v>1.1390305176506676E-4</v>
      </c>
      <c r="W163" s="15">
        <v>1.1429630469161218E-4</v>
      </c>
      <c r="X163" s="15">
        <v>1.1468955761815761E-4</v>
      </c>
      <c r="Y163" s="208"/>
      <c r="Z163" s="15">
        <v>7.4635281676655856E-5</v>
      </c>
      <c r="AA163" s="15">
        <v>7.5004266527489981E-5</v>
      </c>
      <c r="AB163" s="15">
        <v>7.537325137832412E-5</v>
      </c>
      <c r="AC163" s="15">
        <v>7.5742236229158258E-5</v>
      </c>
      <c r="AD163" s="15">
        <v>7.6111221079992384E-5</v>
      </c>
      <c r="AE163" s="208"/>
      <c r="AF163" s="15">
        <v>5.5210074692635684E-5</v>
      </c>
      <c r="AG163" s="15">
        <v>5.5311848695763358E-5</v>
      </c>
      <c r="AH163" s="15">
        <v>5.5413622698891033E-5</v>
      </c>
      <c r="AI163" s="15">
        <v>5.5515396702018707E-5</v>
      </c>
      <c r="AJ163" s="15">
        <v>5.5617170705146382E-5</v>
      </c>
      <c r="AK163" s="208"/>
      <c r="AL163" s="15">
        <v>4.1777411285654754E-5</v>
      </c>
      <c r="AM163" s="15">
        <v>4.1870680752737056E-5</v>
      </c>
      <c r="AN163" s="15">
        <v>4.1963950219819351E-5</v>
      </c>
      <c r="AO163" s="15">
        <v>4.2057219686901653E-5</v>
      </c>
      <c r="AP163" s="15">
        <v>4.2150489153983955E-5</v>
      </c>
      <c r="AQ163" s="208"/>
      <c r="AR163" s="15">
        <v>1.72267197992938E-4</v>
      </c>
      <c r="AS163" s="15">
        <v>1.7301077217453181E-4</v>
      </c>
      <c r="AT163" s="15">
        <v>1.7375434635612561E-4</v>
      </c>
      <c r="AU163" s="15">
        <v>1.7449792053771942E-4</v>
      </c>
      <c r="AV163" s="15">
        <v>1.7524149471931323E-4</v>
      </c>
      <c r="AW163" s="208"/>
      <c r="AX163" s="15">
        <v>1.1121132718597583E-4</v>
      </c>
      <c r="AY163" s="15">
        <v>1.1167858289656059E-4</v>
      </c>
      <c r="AZ163" s="15">
        <v>1.1214583860714537E-4</v>
      </c>
      <c r="BA163" s="15">
        <v>1.1261309431773015E-4</v>
      </c>
      <c r="BB163" s="15">
        <v>1.1308035002831492E-4</v>
      </c>
      <c r="BC163" s="208"/>
      <c r="BD163" s="15">
        <v>7.6566314998155135E-5</v>
      </c>
      <c r="BE163" s="15">
        <v>7.6874857107020743E-5</v>
      </c>
      <c r="BF163" s="15">
        <v>7.7183399215886351E-5</v>
      </c>
      <c r="BG163" s="15">
        <v>7.7491941324751945E-5</v>
      </c>
      <c r="BH163" s="15">
        <v>7.7800483433617553E-5</v>
      </c>
      <c r="BI163" s="208"/>
      <c r="BJ163" s="15">
        <v>5.7790408289008614E-5</v>
      </c>
      <c r="BK163" s="15">
        <v>5.800327256401323E-5</v>
      </c>
      <c r="BL163" s="15">
        <v>5.8216136839017845E-5</v>
      </c>
      <c r="BM163" s="15">
        <v>5.8429001114022454E-5</v>
      </c>
      <c r="BN163" s="15">
        <v>5.864186538902707E-5</v>
      </c>
      <c r="BO163" s="208"/>
      <c r="BP163" s="15">
        <v>4.7005688522118132E-5</v>
      </c>
      <c r="BQ163" s="15">
        <v>4.7159792913933426E-5</v>
      </c>
      <c r="BR163" s="15">
        <v>4.7313897305748719E-5</v>
      </c>
      <c r="BS163" s="15">
        <v>4.7468001697564019E-5</v>
      </c>
      <c r="BT163" s="15">
        <v>4.7622106089379312E-5</v>
      </c>
      <c r="BU163" s="208"/>
      <c r="BV163" s="15">
        <v>8.3440000000000001E-5</v>
      </c>
      <c r="BW163" s="15">
        <v>8.2543250000000003E-5</v>
      </c>
      <c r="BX163" s="15">
        <v>8.1646500000000005E-5</v>
      </c>
      <c r="BY163" s="15">
        <v>8.0749749999999994E-5</v>
      </c>
      <c r="BZ163" s="15">
        <v>7.9852999999999996E-5</v>
      </c>
      <c r="CA163" s="208"/>
      <c r="CB163" s="15">
        <v>2.4144139740442648E-5</v>
      </c>
      <c r="CC163" s="15">
        <v>2.4764092653099266E-5</v>
      </c>
      <c r="CD163" s="15">
        <v>2.538404556575588E-5</v>
      </c>
      <c r="CE163" s="15">
        <v>2.6003998478412494E-5</v>
      </c>
      <c r="CF163" s="15">
        <v>2.6623951391069112E-5</v>
      </c>
      <c r="CG163" s="208"/>
      <c r="CH163" s="15">
        <v>7.7937099999999989E-5</v>
      </c>
      <c r="CI163" s="15">
        <v>7.8296612976774398E-5</v>
      </c>
      <c r="CJ163" s="15">
        <v>7.7868856192024919E-5</v>
      </c>
      <c r="CK163" s="15">
        <v>7.6488195144303078E-5</v>
      </c>
      <c r="CL163" s="15">
        <v>7.393530000000001E-5</v>
      </c>
      <c r="CM163" s="208"/>
      <c r="CN163" s="15">
        <v>4.45631E-5</v>
      </c>
      <c r="CO163" s="15">
        <v>4.2108100745706317E-5</v>
      </c>
      <c r="CP163" s="15">
        <v>3.9563469584125227E-5</v>
      </c>
      <c r="CQ163" s="15">
        <v>3.6926724755108933E-5</v>
      </c>
      <c r="CR163" s="15">
        <v>3.4174999999999997E-5</v>
      </c>
      <c r="CS163" s="208"/>
      <c r="CT163" s="15">
        <v>1.4457521325000486E-5</v>
      </c>
      <c r="CU163" s="15">
        <v>1.7840328405048837E-5</v>
      </c>
      <c r="CV163" s="15">
        <v>2.0832059937878543E-5</v>
      </c>
      <c r="CW163" s="15">
        <v>2.3700974023021245E-5</v>
      </c>
      <c r="CX163" s="15">
        <v>2.6623951391069112E-5</v>
      </c>
      <c r="CY163" s="208"/>
      <c r="CZ163" s="15"/>
      <c r="DA163" s="15"/>
      <c r="DB163" s="15"/>
      <c r="DC163" s="15"/>
      <c r="DD163" s="15"/>
      <c r="DE163" s="208"/>
      <c r="DF163" s="15">
        <v>3.1545445146377072E-5</v>
      </c>
      <c r="DG163" s="15">
        <v>3.1604894332847509E-5</v>
      </c>
      <c r="DH163" s="15">
        <v>3.1664343519317945E-5</v>
      </c>
      <c r="DI163" s="15">
        <v>3.1723792705788388E-5</v>
      </c>
      <c r="DJ163" s="15">
        <v>3.1783241892258824E-5</v>
      </c>
      <c r="DK163" s="208"/>
      <c r="DL163" s="15">
        <v>2.0004375087043409E-5</v>
      </c>
      <c r="DM163" s="15">
        <v>2.0035159220659115E-5</v>
      </c>
      <c r="DN163" s="15">
        <v>2.0065943354274821E-5</v>
      </c>
      <c r="DO163" s="15">
        <v>2.0096727487890528E-5</v>
      </c>
      <c r="DP163" s="15">
        <v>2.0127511621506234E-5</v>
      </c>
      <c r="DQ163" s="208"/>
      <c r="DR163" s="15">
        <v>1.4234577705900297E-5</v>
      </c>
      <c r="DS163" s="15">
        <v>1.4243724578982516E-5</v>
      </c>
      <c r="DT163" s="15">
        <v>1.4252871452064738E-5</v>
      </c>
      <c r="DU163" s="15">
        <v>1.4262018325146957E-5</v>
      </c>
      <c r="DV163" s="15">
        <v>1.4271165198229177E-5</v>
      </c>
      <c r="DW163" s="208"/>
      <c r="DX163" s="15">
        <v>1.2092796986727702E-5</v>
      </c>
      <c r="DY163" s="15">
        <v>1.2114437512663169E-5</v>
      </c>
      <c r="DZ163" s="15">
        <v>1.2136078038598635E-5</v>
      </c>
      <c r="EA163" s="15">
        <v>1.21577185645341E-5</v>
      </c>
      <c r="EB163" s="15">
        <v>1.2179359090469567E-5</v>
      </c>
      <c r="EC163" s="208"/>
      <c r="ED163" s="15">
        <v>1.1564484350997547E-5</v>
      </c>
      <c r="EE163" s="15">
        <v>1.1577005535063142E-5</v>
      </c>
      <c r="EF163" s="15">
        <v>1.1589526719128739E-5</v>
      </c>
      <c r="EG163" s="15">
        <v>1.1602047903194334E-5</v>
      </c>
      <c r="EH163" s="15">
        <v>1.1614569087259929E-5</v>
      </c>
      <c r="EI163" s="208"/>
      <c r="EJ163" s="15"/>
      <c r="EK163" s="15"/>
      <c r="EL163" s="15"/>
      <c r="EM163" s="15"/>
      <c r="EN163" s="15"/>
      <c r="EO163" s="208"/>
      <c r="EP163" s="15"/>
      <c r="EQ163" s="15"/>
      <c r="ER163" s="15"/>
      <c r="ES163" s="15"/>
      <c r="ET163" s="15"/>
      <c r="EU163" s="208"/>
      <c r="EV163" s="15"/>
      <c r="EW163" s="15"/>
      <c r="EX163" s="15"/>
      <c r="EY163" s="15"/>
      <c r="EZ163" s="15"/>
      <c r="FA163" s="208"/>
      <c r="FB163" s="15"/>
      <c r="FC163" s="15"/>
      <c r="FD163" s="15"/>
      <c r="FE163" s="15"/>
      <c r="FF163" s="15"/>
      <c r="FG163" s="208"/>
      <c r="FH163" s="15"/>
      <c r="FI163" s="15"/>
      <c r="FJ163" s="15"/>
      <c r="FK163" s="15"/>
      <c r="FL163" s="15"/>
      <c r="FM163" s="208"/>
      <c r="FN163" s="15"/>
      <c r="FO163" s="15"/>
      <c r="FP163" s="15"/>
      <c r="FQ163" s="15"/>
      <c r="FR163" s="15"/>
      <c r="FS163" s="208"/>
      <c r="FT163" s="15"/>
      <c r="FU163" s="15"/>
      <c r="FV163" s="15"/>
      <c r="FW163" s="15"/>
      <c r="FX163" s="15"/>
      <c r="FY163" s="208"/>
    </row>
    <row r="164" spans="1:181" ht="12.75" customHeight="1" x14ac:dyDescent="0.2">
      <c r="A164" s="88" t="s">
        <v>127</v>
      </c>
      <c r="B164" s="15">
        <f>'Interpolation FR-metal CR'!G82+'Interpolation FR-metal CR'!H82*($E$2^1)+'Interpolation FR-metal CR'!I82*($E$2^2)+'Interpolation FR-metal CR'!J82*($E$2^3)+'Interpolation FR-metal CR'!K82*($E$2^4)</f>
        <v>4.8334570411899432E-3</v>
      </c>
      <c r="C164" s="295">
        <f t="shared" si="21"/>
        <v>4.7909346016613555E-3</v>
      </c>
      <c r="D164" s="295">
        <f t="shared" si="22"/>
        <v>4.7484121621327677E-3</v>
      </c>
      <c r="E164" s="295">
        <f t="shared" si="23"/>
        <v>4.70588972260418E-3</v>
      </c>
      <c r="F164" s="15">
        <f>'Interpolation FR-metal CR'!Q82+'Interpolation FR-metal CR'!R82*($E$2^1)+'Interpolation FR-metal CR'!S82*($E$2^2)+'Interpolation FR-metal CR'!T82*($E$2^3)+'Interpolation FR-metal CR'!U82*($E$2^4)</f>
        <v>4.6633672830755923E-3</v>
      </c>
      <c r="G164" s="208"/>
      <c r="H164" s="309">
        <f>'Interpolation FR-oxide CR'!G82+'Interpolation FR-oxide CR'!H82*$K$2+'Interpolation FR-oxide CR'!I82*$K$2^2+'Interpolation FR-oxide CR'!J82*$K$2^3+'Interpolation FR-oxide CR'!K82*$K$2^4</f>
        <v>7.6548010080388128E-3</v>
      </c>
      <c r="I164" s="243">
        <f t="shared" si="18"/>
        <v>7.442122273611968E-3</v>
      </c>
      <c r="J164" s="243">
        <f t="shared" si="19"/>
        <v>7.2353525424407187E-3</v>
      </c>
      <c r="K164" s="243">
        <f t="shared" si="20"/>
        <v>7.0343276405206998E-3</v>
      </c>
      <c r="L164" s="15">
        <f>'Interpolation FR-oxide CR'!Q82+'Interpolation FR-oxide CR'!R82*$K$2+'Interpolation FR-oxide CR'!S82*$K$2^2+'Interpolation FR-oxide CR'!T82*$K$2^3+'Interpolation FR-oxide CR'!U82*$K$2^4</f>
        <v>6.8388879552096719E-3</v>
      </c>
      <c r="M164" s="208"/>
      <c r="N164" s="15">
        <v>1.0664360937745681E-2</v>
      </c>
      <c r="O164" s="15">
        <v>1.0712087130051859E-2</v>
      </c>
      <c r="P164" s="15">
        <v>1.0759813322358036E-2</v>
      </c>
      <c r="Q164" s="15">
        <v>1.0807539514664212E-2</v>
      </c>
      <c r="R164" s="15">
        <v>1.085526570697039E-2</v>
      </c>
      <c r="S164" s="208"/>
      <c r="T164" s="15">
        <v>6.7992492831199878E-3</v>
      </c>
      <c r="U164" s="15">
        <v>6.8071882450655777E-3</v>
      </c>
      <c r="V164" s="15">
        <v>6.8151272070111667E-3</v>
      </c>
      <c r="W164" s="15">
        <v>6.8230661689567557E-3</v>
      </c>
      <c r="X164" s="15">
        <v>6.8310051309023456E-3</v>
      </c>
      <c r="Y164" s="208"/>
      <c r="Z164" s="15">
        <v>4.6049002137882504E-3</v>
      </c>
      <c r="AA164" s="15">
        <v>4.6163306266996567E-3</v>
      </c>
      <c r="AB164" s="15">
        <v>4.6277610396110629E-3</v>
      </c>
      <c r="AC164" s="15">
        <v>4.6391914525224691E-3</v>
      </c>
      <c r="AD164" s="15">
        <v>4.6506218654338754E-3</v>
      </c>
      <c r="AE164" s="208"/>
      <c r="AF164" s="15">
        <v>3.4560332633338971E-3</v>
      </c>
      <c r="AG164" s="15">
        <v>3.4568936554651938E-3</v>
      </c>
      <c r="AH164" s="15">
        <v>3.4577540475964905E-3</v>
      </c>
      <c r="AI164" s="15">
        <v>3.4586144397277876E-3</v>
      </c>
      <c r="AJ164" s="15">
        <v>3.4594748318590844E-3</v>
      </c>
      <c r="AK164" s="208"/>
      <c r="AL164" s="15">
        <v>2.4712375273496672E-3</v>
      </c>
      <c r="AM164" s="15">
        <v>2.47421695462504E-3</v>
      </c>
      <c r="AN164" s="15">
        <v>2.4771963819004124E-3</v>
      </c>
      <c r="AO164" s="15">
        <v>2.4801758091757848E-3</v>
      </c>
      <c r="AP164" s="15">
        <v>2.4831552364511576E-3</v>
      </c>
      <c r="AQ164" s="208"/>
      <c r="AR164" s="15">
        <v>1.1746520775904521E-2</v>
      </c>
      <c r="AS164" s="15">
        <v>1.1761003873602204E-2</v>
      </c>
      <c r="AT164" s="15">
        <v>1.1775486971299886E-2</v>
      </c>
      <c r="AU164" s="15">
        <v>1.178997006899757E-2</v>
      </c>
      <c r="AV164" s="15">
        <v>1.1804453166695253E-2</v>
      </c>
      <c r="AW164" s="208"/>
      <c r="AX164" s="15">
        <v>8.2641449741045099E-3</v>
      </c>
      <c r="AY164" s="15">
        <v>8.2691873851335612E-3</v>
      </c>
      <c r="AZ164" s="15">
        <v>8.2742297961626125E-3</v>
      </c>
      <c r="BA164" s="15">
        <v>8.2792722071916638E-3</v>
      </c>
      <c r="BB164" s="15">
        <v>8.2843146182207152E-3</v>
      </c>
      <c r="BC164" s="208"/>
      <c r="BD164" s="15">
        <v>5.9017027058967629E-3</v>
      </c>
      <c r="BE164" s="15">
        <v>5.9050965331475169E-3</v>
      </c>
      <c r="BF164" s="15">
        <v>5.9084903603982709E-3</v>
      </c>
      <c r="BG164" s="15">
        <v>5.911884187649024E-3</v>
      </c>
      <c r="BH164" s="15">
        <v>5.915278014899778E-3</v>
      </c>
      <c r="BI164" s="208"/>
      <c r="BJ164" s="15">
        <v>4.5897351133189985E-3</v>
      </c>
      <c r="BK164" s="15">
        <v>4.5928324598258543E-3</v>
      </c>
      <c r="BL164" s="15">
        <v>4.5959298063327101E-3</v>
      </c>
      <c r="BM164" s="15">
        <v>4.599027152839566E-3</v>
      </c>
      <c r="BN164" s="15">
        <v>4.6021244993464218E-3</v>
      </c>
      <c r="BO164" s="208"/>
      <c r="BP164" s="15">
        <v>3.5489429550100669E-3</v>
      </c>
      <c r="BQ164" s="15">
        <v>3.5529304687718019E-3</v>
      </c>
      <c r="BR164" s="15">
        <v>3.5569179825335369E-3</v>
      </c>
      <c r="BS164" s="15">
        <v>3.5609054962952723E-3</v>
      </c>
      <c r="BT164" s="15">
        <v>3.5648930100570073E-3</v>
      </c>
      <c r="BU164" s="208"/>
      <c r="BV164" s="15">
        <v>9.7896274777710179E-2</v>
      </c>
      <c r="BW164" s="15">
        <v>9.6665851789743573E-2</v>
      </c>
      <c r="BX164" s="15">
        <v>9.5435428801776967E-2</v>
      </c>
      <c r="BY164" s="15">
        <v>9.4205005813810361E-2</v>
      </c>
      <c r="BZ164" s="15">
        <v>9.2974582825843755E-2</v>
      </c>
      <c r="CA164" s="208"/>
      <c r="CB164" s="15">
        <v>3.8852992750274463E-2</v>
      </c>
      <c r="CC164" s="15">
        <v>3.8202645460767168E-2</v>
      </c>
      <c r="CD164" s="15">
        <v>3.7552298171259872E-2</v>
      </c>
      <c r="CE164" s="15">
        <v>3.6901950881752577E-2</v>
      </c>
      <c r="CF164" s="15">
        <v>3.6251603592245281E-2</v>
      </c>
      <c r="CG164" s="208"/>
      <c r="CH164" s="15">
        <v>9.7268885232043162E-2</v>
      </c>
      <c r="CI164" s="15">
        <v>9.7827718267844255E-2</v>
      </c>
      <c r="CJ164" s="15">
        <v>9.7402924419317527E-2</v>
      </c>
      <c r="CK164" s="15">
        <v>9.5783756656962052E-2</v>
      </c>
      <c r="CL164" s="15">
        <v>9.2691208488744917E-2</v>
      </c>
      <c r="CM164" s="208"/>
      <c r="CN164" s="15">
        <v>5.8670339195683013E-2</v>
      </c>
      <c r="CO164" s="15">
        <v>6.766535531145064E-2</v>
      </c>
      <c r="CP164" s="15">
        <v>7.7598368964059597E-2</v>
      </c>
      <c r="CQ164" s="15">
        <v>8.8400866162044955E-2</v>
      </c>
      <c r="CR164" s="15">
        <v>9.9857746976933559E-2</v>
      </c>
      <c r="CS164" s="208"/>
      <c r="CT164" s="15">
        <v>4.8141714128210555E-2</v>
      </c>
      <c r="CU164" s="15">
        <v>4.7504779145133721E-2</v>
      </c>
      <c r="CV164" s="15">
        <v>4.4358150066037765E-2</v>
      </c>
      <c r="CW164" s="15">
        <v>4.0356561348681388E-2</v>
      </c>
      <c r="CX164" s="15">
        <v>3.6251603592245281E-2</v>
      </c>
      <c r="CY164" s="208"/>
      <c r="CZ164" s="15"/>
      <c r="DA164" s="15"/>
      <c r="DB164" s="15"/>
      <c r="DC164" s="15"/>
      <c r="DD164" s="15"/>
      <c r="DE164" s="208"/>
      <c r="DF164" s="15">
        <v>2.2258342965500561E-3</v>
      </c>
      <c r="DG164" s="15">
        <v>2.2281855395207698E-3</v>
      </c>
      <c r="DH164" s="15">
        <v>2.2305367824914835E-3</v>
      </c>
      <c r="DI164" s="15">
        <v>2.2328880254621972E-3</v>
      </c>
      <c r="DJ164" s="15">
        <v>2.2352392684329109E-3</v>
      </c>
      <c r="DK164" s="208"/>
      <c r="DL164" s="15">
        <v>1.4222881836230801E-3</v>
      </c>
      <c r="DM164" s="15">
        <v>1.4239516031051168E-3</v>
      </c>
      <c r="DN164" s="15">
        <v>1.4256150225871534E-3</v>
      </c>
      <c r="DO164" s="15">
        <v>1.42727844206919E-3</v>
      </c>
      <c r="DP164" s="15">
        <v>1.4289418615512266E-3</v>
      </c>
      <c r="DQ164" s="208"/>
      <c r="DR164" s="15">
        <v>1.0120158436163933E-3</v>
      </c>
      <c r="DS164" s="15">
        <v>1.012371237148188E-3</v>
      </c>
      <c r="DT164" s="15">
        <v>1.0127266306799824E-3</v>
      </c>
      <c r="DU164" s="15">
        <v>1.0130820242117771E-3</v>
      </c>
      <c r="DV164" s="15">
        <v>1.0134374177435718E-3</v>
      </c>
      <c r="DW164" s="208"/>
      <c r="DX164" s="15">
        <v>8.6744869465290567E-4</v>
      </c>
      <c r="DY164" s="15">
        <v>8.6862040435948639E-4</v>
      </c>
      <c r="DZ164" s="15">
        <v>8.6979211406606701E-4</v>
      </c>
      <c r="EA164" s="15">
        <v>8.7096382377264774E-4</v>
      </c>
      <c r="EB164" s="15">
        <v>8.7213553347922847E-4</v>
      </c>
      <c r="EC164" s="208"/>
      <c r="ED164" s="15">
        <v>8.4246732816218889E-4</v>
      </c>
      <c r="EE164" s="15">
        <v>8.4286087443854183E-4</v>
      </c>
      <c r="EF164" s="15">
        <v>8.4325442071489477E-4</v>
      </c>
      <c r="EG164" s="15">
        <v>8.436479669912477E-4</v>
      </c>
      <c r="EH164" s="15">
        <v>8.4404151326760064E-4</v>
      </c>
      <c r="EI164" s="208"/>
      <c r="EJ164" s="15"/>
      <c r="EK164" s="15"/>
      <c r="EL164" s="15"/>
      <c r="EM164" s="15"/>
      <c r="EN164" s="15"/>
      <c r="EO164" s="208"/>
      <c r="EP164" s="15"/>
      <c r="EQ164" s="15"/>
      <c r="ER164" s="15"/>
      <c r="ES164" s="15"/>
      <c r="ET164" s="15"/>
      <c r="EU164" s="208"/>
      <c r="EV164" s="15"/>
      <c r="EW164" s="15"/>
      <c r="EX164" s="15"/>
      <c r="EY164" s="15"/>
      <c r="EZ164" s="15"/>
      <c r="FA164" s="208"/>
      <c r="FB164" s="15"/>
      <c r="FC164" s="15"/>
      <c r="FD164" s="15"/>
      <c r="FE164" s="15"/>
      <c r="FF164" s="15"/>
      <c r="FG164" s="208"/>
      <c r="FH164" s="15"/>
      <c r="FI164" s="15"/>
      <c r="FJ164" s="15"/>
      <c r="FK164" s="15"/>
      <c r="FL164" s="15"/>
      <c r="FM164" s="208"/>
      <c r="FN164" s="15"/>
      <c r="FO164" s="15"/>
      <c r="FP164" s="15"/>
      <c r="FQ164" s="15"/>
      <c r="FR164" s="15"/>
      <c r="FS164" s="208"/>
      <c r="FT164" s="15"/>
      <c r="FU164" s="15"/>
      <c r="FV164" s="15"/>
      <c r="FW164" s="15"/>
      <c r="FX164" s="15"/>
      <c r="FY164" s="208"/>
    </row>
    <row r="165" spans="1:181" ht="12.75" customHeight="1" x14ac:dyDescent="0.2">
      <c r="A165" s="202" t="s">
        <v>34</v>
      </c>
      <c r="B165" s="15">
        <f>'Interpolation FR-metal CR'!G83+'Interpolation FR-metal CR'!H83*($E$2^1)+'Interpolation FR-metal CR'!I83*($E$2^2)+'Interpolation FR-metal CR'!J83*($E$2^3)+'Interpolation FR-metal CR'!K83*($E$2^4)</f>
        <v>1.1110871830573483E-3</v>
      </c>
      <c r="C165" s="295">
        <f t="shared" si="21"/>
        <v>1.1012508902951705E-3</v>
      </c>
      <c r="D165" s="295">
        <f t="shared" si="22"/>
        <v>1.0914145975329929E-3</v>
      </c>
      <c r="E165" s="295">
        <f t="shared" si="23"/>
        <v>1.0815783047708151E-3</v>
      </c>
      <c r="F165" s="15">
        <f>'Interpolation FR-metal CR'!Q83+'Interpolation FR-metal CR'!R83*($E$2^1)+'Interpolation FR-metal CR'!S83*($E$2^2)+'Interpolation FR-metal CR'!T83*($E$2^3)+'Interpolation FR-metal CR'!U83*($E$2^4)</f>
        <v>1.0717420120086372E-3</v>
      </c>
      <c r="G165" s="208"/>
      <c r="H165" s="309">
        <f>'Interpolation FR-oxide CR'!G83+'Interpolation FR-oxide CR'!H83*$K$2+'Interpolation FR-oxide CR'!I83*$K$2^2+'Interpolation FR-oxide CR'!J83*$K$2^3+'Interpolation FR-oxide CR'!K83*$K$2^4</f>
        <v>1.7416067921698166E-3</v>
      </c>
      <c r="I165" s="243">
        <f t="shared" ref="I165:I180" si="24">10^(0.25*(LOG(L165)-LOG(H165))+LOG(H165))</f>
        <v>1.6932250804791826E-3</v>
      </c>
      <c r="J165" s="243">
        <f t="shared" ref="J165:J180" si="25">10^(LOG(H165)+0.5*(LOG(L165)-LOG(H165)))</f>
        <v>1.6461874092669403E-3</v>
      </c>
      <c r="K165" s="243">
        <f t="shared" ref="K165:K180" si="26">10^(LOG(H165)+0.75*(LOG(L165)-LOG(H165)))</f>
        <v>1.6004564411850593E-3</v>
      </c>
      <c r="L165" s="15">
        <f>'Interpolation FR-oxide CR'!Q83+'Interpolation FR-oxide CR'!R83*$K$2+'Interpolation FR-oxide CR'!S83*$K$2^2+'Interpolation FR-oxide CR'!T83*$K$2^3+'Interpolation FR-oxide CR'!U83*$K$2^4</f>
        <v>1.5559958761143656E-3</v>
      </c>
      <c r="M165" s="208"/>
      <c r="N165" s="15">
        <v>2.4156599381514755E-3</v>
      </c>
      <c r="O165" s="15">
        <v>2.4243193843995862E-3</v>
      </c>
      <c r="P165" s="15">
        <v>2.432978830647697E-3</v>
      </c>
      <c r="Q165" s="15">
        <v>2.4416382768958074E-3</v>
      </c>
      <c r="R165" s="15">
        <v>2.4502977231439182E-3</v>
      </c>
      <c r="S165" s="208"/>
      <c r="T165" s="15">
        <v>1.550323272105536E-3</v>
      </c>
      <c r="U165" s="15">
        <v>1.5513030766103196E-3</v>
      </c>
      <c r="V165" s="15">
        <v>1.5522828811151033E-3</v>
      </c>
      <c r="W165" s="15">
        <v>1.553262685619887E-3</v>
      </c>
      <c r="X165" s="15">
        <v>1.5542424901246706E-3</v>
      </c>
      <c r="Y165" s="208"/>
      <c r="Z165" s="15">
        <v>1.0599555560011258E-3</v>
      </c>
      <c r="AA165" s="15">
        <v>1.0621908400336964E-3</v>
      </c>
      <c r="AB165" s="15">
        <v>1.0644261240662671E-3</v>
      </c>
      <c r="AC165" s="15">
        <v>1.0666614080988375E-3</v>
      </c>
      <c r="AD165" s="15">
        <v>1.0688966921314081E-3</v>
      </c>
      <c r="AE165" s="208"/>
      <c r="AF165" s="15">
        <v>8.0125996015133736E-4</v>
      </c>
      <c r="AG165" s="15">
        <v>8.0121068730892083E-4</v>
      </c>
      <c r="AH165" s="15">
        <v>8.0116141446650441E-4</v>
      </c>
      <c r="AI165" s="15">
        <v>8.0111214162408798E-4</v>
      </c>
      <c r="AJ165" s="15">
        <v>8.0106286878167145E-4</v>
      </c>
      <c r="AK165" s="208"/>
      <c r="AL165" s="15">
        <v>5.7534212192000443E-4</v>
      </c>
      <c r="AM165" s="15">
        <v>5.7572570643240749E-4</v>
      </c>
      <c r="AN165" s="15">
        <v>5.7610929094481056E-4</v>
      </c>
      <c r="AO165" s="15">
        <v>5.7649287545721351E-4</v>
      </c>
      <c r="AP165" s="15">
        <v>5.7687645996961658E-4</v>
      </c>
      <c r="AQ165" s="208"/>
      <c r="AR165" s="15">
        <v>2.6665652029252214E-3</v>
      </c>
      <c r="AS165" s="15">
        <v>2.6675595351427525E-3</v>
      </c>
      <c r="AT165" s="15">
        <v>2.6685538673602836E-3</v>
      </c>
      <c r="AU165" s="15">
        <v>2.6695481995778147E-3</v>
      </c>
      <c r="AV165" s="15">
        <v>2.6705425317953457E-3</v>
      </c>
      <c r="AW165" s="208"/>
      <c r="AX165" s="15">
        <v>1.891010732598267E-3</v>
      </c>
      <c r="AY165" s="15">
        <v>1.8913407179535005E-3</v>
      </c>
      <c r="AZ165" s="15">
        <v>1.8916707033087338E-3</v>
      </c>
      <c r="BA165" s="15">
        <v>1.892000688663967E-3</v>
      </c>
      <c r="BB165" s="15">
        <v>1.8923306740192005E-3</v>
      </c>
      <c r="BC165" s="208"/>
      <c r="BD165" s="15">
        <v>1.3612997251269327E-3</v>
      </c>
      <c r="BE165" s="15">
        <v>1.3616792082378816E-3</v>
      </c>
      <c r="BF165" s="15">
        <v>1.3620586913488304E-3</v>
      </c>
      <c r="BG165" s="15">
        <v>1.3624381744597792E-3</v>
      </c>
      <c r="BH165" s="15">
        <v>1.362817657570728E-3</v>
      </c>
      <c r="BI165" s="208"/>
      <c r="BJ165" s="15">
        <v>1.067388625703251E-3</v>
      </c>
      <c r="BK165" s="15">
        <v>1.0677822198889584E-3</v>
      </c>
      <c r="BL165" s="15">
        <v>1.068175814074666E-3</v>
      </c>
      <c r="BM165" s="15">
        <v>1.0685694082603733E-3</v>
      </c>
      <c r="BN165" s="15">
        <v>1.0689630024460807E-3</v>
      </c>
      <c r="BO165" s="208"/>
      <c r="BP165" s="15">
        <v>8.2892347081267397E-4</v>
      </c>
      <c r="BQ165" s="15">
        <v>8.295200718944904E-4</v>
      </c>
      <c r="BR165" s="15">
        <v>8.3011667297630673E-4</v>
      </c>
      <c r="BS165" s="15">
        <v>8.3071327405812316E-4</v>
      </c>
      <c r="BT165" s="15">
        <v>8.3130987513993959E-4</v>
      </c>
      <c r="BU165" s="208"/>
      <c r="BV165" s="15">
        <v>1.351E-3</v>
      </c>
      <c r="BW165" s="15">
        <v>1.33125E-3</v>
      </c>
      <c r="BX165" s="15">
        <v>1.3114999999999999E-3</v>
      </c>
      <c r="BY165" s="15">
        <v>1.2917499999999999E-3</v>
      </c>
      <c r="BZ165" s="15">
        <v>1.2719999999999999E-3</v>
      </c>
      <c r="CA165" s="208"/>
      <c r="CB165" s="15">
        <v>4.7789969527508794E-4</v>
      </c>
      <c r="CC165" s="15">
        <v>4.9036182287894676E-4</v>
      </c>
      <c r="CD165" s="15">
        <v>5.0282395048280564E-4</v>
      </c>
      <c r="CE165" s="15">
        <v>5.1528607808666452E-4</v>
      </c>
      <c r="CF165" s="15">
        <v>5.277482056905234E-4</v>
      </c>
      <c r="CG165" s="208"/>
      <c r="CH165" s="15">
        <v>1.2310000000000001E-3</v>
      </c>
      <c r="CI165" s="15">
        <v>1.2330106449782864E-3</v>
      </c>
      <c r="CJ165" s="15">
        <v>1.2226374256477143E-3</v>
      </c>
      <c r="CK165" s="15">
        <v>1.1973974888608387E-3</v>
      </c>
      <c r="CL165" s="15">
        <v>1.1540000000000001E-3</v>
      </c>
      <c r="CM165" s="208"/>
      <c r="CN165" s="15">
        <v>6.8110000000000002E-4</v>
      </c>
      <c r="CO165" s="15">
        <v>6.4937370623596464E-4</v>
      </c>
      <c r="CP165" s="15">
        <v>6.1562603460936602E-4</v>
      </c>
      <c r="CQ165" s="15">
        <v>5.7977162553357717E-4</v>
      </c>
      <c r="CR165" s="15">
        <v>5.4139999999999993E-4</v>
      </c>
      <c r="CS165" s="208"/>
      <c r="CT165" s="15">
        <v>2.7628610537895436E-4</v>
      </c>
      <c r="CU165" s="15">
        <v>3.4406485261287688E-4</v>
      </c>
      <c r="CV165" s="15">
        <v>4.0545433185496676E-4</v>
      </c>
      <c r="CW165" s="15">
        <v>4.6553054880888074E-4</v>
      </c>
      <c r="CX165" s="15">
        <v>5.277482056905234E-4</v>
      </c>
      <c r="CY165" s="208"/>
      <c r="CZ165" s="15"/>
      <c r="DA165" s="15"/>
      <c r="DB165" s="15"/>
      <c r="DC165" s="15"/>
      <c r="DD165" s="15"/>
      <c r="DE165" s="208"/>
      <c r="DF165" s="15">
        <v>5.2485011262726655E-4</v>
      </c>
      <c r="DG165" s="15">
        <v>5.2523577694509797E-4</v>
      </c>
      <c r="DH165" s="15">
        <v>5.256214412629294E-4</v>
      </c>
      <c r="DI165" s="15">
        <v>5.2600710558076071E-4</v>
      </c>
      <c r="DJ165" s="15">
        <v>5.2639276989859213E-4</v>
      </c>
      <c r="DK165" s="208"/>
      <c r="DL165" s="15">
        <v>3.3517055109857262E-4</v>
      </c>
      <c r="DM165" s="15">
        <v>3.3550929116611368E-4</v>
      </c>
      <c r="DN165" s="15">
        <v>3.3584803123365474E-4</v>
      </c>
      <c r="DO165" s="15">
        <v>3.361867713011958E-4</v>
      </c>
      <c r="DP165" s="15">
        <v>3.3652551136873686E-4</v>
      </c>
      <c r="DQ165" s="208"/>
      <c r="DR165" s="15">
        <v>2.3883340143713579E-4</v>
      </c>
      <c r="DS165" s="15">
        <v>2.3888713365801309E-4</v>
      </c>
      <c r="DT165" s="15">
        <v>2.3894086587889038E-4</v>
      </c>
      <c r="DU165" s="15">
        <v>2.3899459809976768E-4</v>
      </c>
      <c r="DV165" s="15">
        <v>2.3904833032064497E-4</v>
      </c>
      <c r="DW165" s="208"/>
      <c r="DX165" s="15">
        <v>2.0535866784375604E-4</v>
      </c>
      <c r="DY165" s="15">
        <v>2.0561268685334778E-4</v>
      </c>
      <c r="DZ165" s="15">
        <v>2.0586670586293952E-4</v>
      </c>
      <c r="EA165" s="15">
        <v>2.0612072487253123E-4</v>
      </c>
      <c r="EB165" s="15">
        <v>2.0637474388212297E-4</v>
      </c>
      <c r="EC165" s="208"/>
      <c r="ED165" s="15">
        <v>2.0005632700100613E-4</v>
      </c>
      <c r="EE165" s="15">
        <v>2.0011683241496906E-4</v>
      </c>
      <c r="EF165" s="15">
        <v>2.0017733782893199E-4</v>
      </c>
      <c r="EG165" s="15">
        <v>2.0023784324289494E-4</v>
      </c>
      <c r="EH165" s="15">
        <v>2.0029834865685787E-4</v>
      </c>
      <c r="EI165" s="208"/>
      <c r="EJ165" s="15"/>
      <c r="EK165" s="15"/>
      <c r="EL165" s="15"/>
      <c r="EM165" s="15"/>
      <c r="EN165" s="15"/>
      <c r="EO165" s="208"/>
      <c r="EP165" s="15"/>
      <c r="EQ165" s="15"/>
      <c r="ER165" s="15"/>
      <c r="ES165" s="15"/>
      <c r="ET165" s="15"/>
      <c r="EU165" s="208"/>
      <c r="EV165" s="15"/>
      <c r="EW165" s="15"/>
      <c r="EX165" s="15"/>
      <c r="EY165" s="15"/>
      <c r="EZ165" s="15"/>
      <c r="FA165" s="208"/>
      <c r="FB165" s="15"/>
      <c r="FC165" s="15"/>
      <c r="FD165" s="15"/>
      <c r="FE165" s="15"/>
      <c r="FF165" s="15"/>
      <c r="FG165" s="208"/>
      <c r="FH165" s="15"/>
      <c r="FI165" s="15"/>
      <c r="FJ165" s="15"/>
      <c r="FK165" s="15"/>
      <c r="FL165" s="15"/>
      <c r="FM165" s="208"/>
      <c r="FN165" s="15"/>
      <c r="FO165" s="15"/>
      <c r="FP165" s="15"/>
      <c r="FQ165" s="15"/>
      <c r="FR165" s="15"/>
      <c r="FS165" s="208"/>
      <c r="FT165" s="15"/>
      <c r="FU165" s="15"/>
      <c r="FV165" s="15"/>
      <c r="FW165" s="15"/>
      <c r="FX165" s="15"/>
      <c r="FY165" s="208"/>
    </row>
    <row r="166" spans="1:181" ht="12.75" customHeight="1" x14ac:dyDescent="0.2">
      <c r="A166" s="202" t="s">
        <v>128</v>
      </c>
      <c r="B166" s="15">
        <f>'Interpolation FR-metal CR'!G84+'Interpolation FR-metal CR'!H84*($E$2^1)+'Interpolation FR-metal CR'!I84*($E$2^2)+'Interpolation FR-metal CR'!J84*($E$2^3)+'Interpolation FR-metal CR'!K84*($E$2^4)</f>
        <v>4.3546116607024788E-4</v>
      </c>
      <c r="C166" s="295">
        <f t="shared" si="21"/>
        <v>4.3171399205507428E-4</v>
      </c>
      <c r="D166" s="295">
        <f t="shared" si="22"/>
        <v>4.2796681803990063E-4</v>
      </c>
      <c r="E166" s="295">
        <f t="shared" si="23"/>
        <v>4.2421964402472698E-4</v>
      </c>
      <c r="F166" s="15">
        <f>'Interpolation FR-metal CR'!Q84+'Interpolation FR-metal CR'!R84*($E$2^1)+'Interpolation FR-metal CR'!S84*($E$2^2)+'Interpolation FR-metal CR'!T84*($E$2^3)+'Interpolation FR-metal CR'!U84*($E$2^4)</f>
        <v>4.2047247000955338E-4</v>
      </c>
      <c r="G166" s="208"/>
      <c r="H166" s="309">
        <f>'Interpolation FR-oxide CR'!G84+'Interpolation FR-oxide CR'!H84*$K$2+'Interpolation FR-oxide CR'!I84*$K$2^2+'Interpolation FR-oxide CR'!J84*$K$2^3+'Interpolation FR-oxide CR'!K84*$K$2^4</f>
        <v>6.8956326802187458E-4</v>
      </c>
      <c r="I166" s="243">
        <f t="shared" si="24"/>
        <v>6.7091625796696162E-4</v>
      </c>
      <c r="J166" s="243">
        <f t="shared" si="25"/>
        <v>6.5277349603562668E-4</v>
      </c>
      <c r="K166" s="243">
        <f t="shared" si="26"/>
        <v>6.351213464669943E-4</v>
      </c>
      <c r="L166" s="15">
        <f>'Interpolation FR-oxide CR'!Q84+'Interpolation FR-oxide CR'!R84*$K$2+'Interpolation FR-oxide CR'!S84*$K$2^2+'Interpolation FR-oxide CR'!T84*$K$2^3+'Interpolation FR-oxide CR'!U84*$K$2^4</f>
        <v>6.1794654223527618E-4</v>
      </c>
      <c r="M166" s="208"/>
      <c r="N166" s="15">
        <v>9.6080857741610555E-4</v>
      </c>
      <c r="O166" s="15">
        <v>9.6577837989220757E-4</v>
      </c>
      <c r="P166" s="15">
        <v>9.7074818236830948E-4</v>
      </c>
      <c r="Q166" s="15">
        <v>9.757179848444115E-4</v>
      </c>
      <c r="R166" s="15">
        <v>9.8068778732051352E-4</v>
      </c>
      <c r="S166" s="208"/>
      <c r="T166" s="15">
        <v>6.1253006026463152E-4</v>
      </c>
      <c r="U166" s="15">
        <v>6.1370563653207594E-4</v>
      </c>
      <c r="V166" s="15">
        <v>6.1488121279952047E-4</v>
      </c>
      <c r="W166" s="15">
        <v>6.1605678906696501E-4</v>
      </c>
      <c r="X166" s="15">
        <v>6.1723236533440943E-4</v>
      </c>
      <c r="Y166" s="208"/>
      <c r="Z166" s="15">
        <v>4.1484964130242334E-4</v>
      </c>
      <c r="AA166" s="15">
        <v>4.1596588596486627E-4</v>
      </c>
      <c r="AB166" s="15">
        <v>4.1708213062730925E-4</v>
      </c>
      <c r="AC166" s="15">
        <v>4.1819837528975218E-4</v>
      </c>
      <c r="AD166" s="15">
        <v>4.1931461995219511E-4</v>
      </c>
      <c r="AE166" s="208"/>
      <c r="AF166" s="15">
        <v>3.1137554332174504E-4</v>
      </c>
      <c r="AG166" s="15">
        <v>3.1144108296893687E-4</v>
      </c>
      <c r="AH166" s="15">
        <v>3.1150662261612871E-4</v>
      </c>
      <c r="AI166" s="15">
        <v>3.115721622633206E-4</v>
      </c>
      <c r="AJ166" s="15">
        <v>3.1163770191051243E-4</v>
      </c>
      <c r="AK166" s="208"/>
      <c r="AL166" s="15">
        <v>2.248391665214145E-4</v>
      </c>
      <c r="AM166" s="15">
        <v>2.2503248511866348E-4</v>
      </c>
      <c r="AN166" s="15">
        <v>2.2522580371591247E-4</v>
      </c>
      <c r="AO166" s="15">
        <v>2.2541912231316145E-4</v>
      </c>
      <c r="AP166" s="15">
        <v>2.2561244091041043E-4</v>
      </c>
      <c r="AQ166" s="208"/>
      <c r="AR166" s="15">
        <v>1.0477125654552116E-3</v>
      </c>
      <c r="AS166" s="15">
        <v>1.0500132682287843E-3</v>
      </c>
      <c r="AT166" s="15">
        <v>1.0523139710023567E-3</v>
      </c>
      <c r="AU166" s="15">
        <v>1.0546146737759293E-3</v>
      </c>
      <c r="AV166" s="15">
        <v>1.0569153765495019E-3</v>
      </c>
      <c r="AW166" s="208"/>
      <c r="AX166" s="15">
        <v>7.3051680205729022E-4</v>
      </c>
      <c r="AY166" s="15">
        <v>7.3159570719236937E-4</v>
      </c>
      <c r="AZ166" s="15">
        <v>7.3267461232744851E-4</v>
      </c>
      <c r="BA166" s="15">
        <v>7.3375351746252755E-4</v>
      </c>
      <c r="BB166" s="15">
        <v>7.3483242259760669E-4</v>
      </c>
      <c r="BC166" s="208"/>
      <c r="BD166" s="15">
        <v>5.2204611484510356E-4</v>
      </c>
      <c r="BE166" s="15">
        <v>5.2260422408485134E-4</v>
      </c>
      <c r="BF166" s="15">
        <v>5.2316233332459923E-4</v>
      </c>
      <c r="BG166" s="15">
        <v>5.2372044256434702E-4</v>
      </c>
      <c r="BH166" s="15">
        <v>5.2427855180409481E-4</v>
      </c>
      <c r="BI166" s="208"/>
      <c r="BJ166" s="15">
        <v>4.0536030850517075E-4</v>
      </c>
      <c r="BK166" s="15">
        <v>4.0568034793195989E-4</v>
      </c>
      <c r="BL166" s="15">
        <v>4.0600038735874908E-4</v>
      </c>
      <c r="BM166" s="15">
        <v>4.0632042678553828E-4</v>
      </c>
      <c r="BN166" s="15">
        <v>4.0664046621232742E-4</v>
      </c>
      <c r="BO166" s="208"/>
      <c r="BP166" s="15">
        <v>3.1594022304050969E-4</v>
      </c>
      <c r="BQ166" s="15">
        <v>3.1623907685285162E-4</v>
      </c>
      <c r="BR166" s="15">
        <v>3.1653793066519355E-4</v>
      </c>
      <c r="BS166" s="15">
        <v>3.1683678447753542E-4</v>
      </c>
      <c r="BT166" s="15">
        <v>3.1713563828987735E-4</v>
      </c>
      <c r="BU166" s="208"/>
      <c r="BV166" s="15">
        <v>4.6647460898367873E-4</v>
      </c>
      <c r="BW166" s="15">
        <v>4.6146981406269035E-4</v>
      </c>
      <c r="BX166" s="15">
        <v>4.5646501914170192E-4</v>
      </c>
      <c r="BY166" s="15">
        <v>4.5146022422071349E-4</v>
      </c>
      <c r="BZ166" s="15">
        <v>4.4645542929972512E-4</v>
      </c>
      <c r="CA166" s="208"/>
      <c r="CB166" s="15">
        <v>1.5657636751083067E-4</v>
      </c>
      <c r="CC166" s="15">
        <v>1.6074701674736056E-4</v>
      </c>
      <c r="CD166" s="15">
        <v>1.6491766598389042E-4</v>
      </c>
      <c r="CE166" s="15">
        <v>1.6908831522042031E-4</v>
      </c>
      <c r="CF166" s="15">
        <v>1.732589644569502E-4</v>
      </c>
      <c r="CG166" s="208"/>
      <c r="CH166" s="15">
        <v>4.3390523158088728E-4</v>
      </c>
      <c r="CI166" s="15">
        <v>4.3545643005229176E-4</v>
      </c>
      <c r="CJ166" s="15">
        <v>4.3262998428116636E-4</v>
      </c>
      <c r="CK166" s="15">
        <v>4.2452016216501211E-4</v>
      </c>
      <c r="CL166" s="15">
        <v>4.0992729386187752E-4</v>
      </c>
      <c r="CM166" s="208"/>
      <c r="CN166" s="15">
        <v>2.4383461920475747E-4</v>
      </c>
      <c r="CO166" s="15">
        <v>2.3172127492342986E-4</v>
      </c>
      <c r="CP166" s="15">
        <v>2.1896510577879984E-4</v>
      </c>
      <c r="CQ166" s="15">
        <v>2.0554249045675227E-4</v>
      </c>
      <c r="CR166" s="15">
        <v>1.9131526906098127E-4</v>
      </c>
      <c r="CS166" s="208"/>
      <c r="CT166" s="15">
        <v>9.1372054386197537E-5</v>
      </c>
      <c r="CU166" s="15">
        <v>1.1357906947538683E-4</v>
      </c>
      <c r="CV166" s="15">
        <v>1.335991182388908E-4</v>
      </c>
      <c r="CW166" s="15">
        <v>1.5311349972047165E-4</v>
      </c>
      <c r="CX166" s="15">
        <v>1.732589644569502E-4</v>
      </c>
      <c r="CY166" s="208"/>
      <c r="CZ166" s="15"/>
      <c r="DA166" s="15"/>
      <c r="DB166" s="15"/>
      <c r="DC166" s="15"/>
      <c r="DD166" s="15"/>
      <c r="DE166" s="208"/>
      <c r="DF166" s="15">
        <v>1.9946958021121582E-4</v>
      </c>
      <c r="DG166" s="15">
        <v>1.9965309749177664E-4</v>
      </c>
      <c r="DH166" s="15">
        <v>1.9983661477233748E-4</v>
      </c>
      <c r="DI166" s="15">
        <v>2.0002013205289829E-4</v>
      </c>
      <c r="DJ166" s="15">
        <v>2.0020364933345911E-4</v>
      </c>
      <c r="DK166" s="208"/>
      <c r="DL166" s="15">
        <v>1.2689954336517878E-4</v>
      </c>
      <c r="DM166" s="15">
        <v>1.2701779752560818E-4</v>
      </c>
      <c r="DN166" s="15">
        <v>1.2713605168603758E-4</v>
      </c>
      <c r="DO166" s="15">
        <v>1.2725430584646698E-4</v>
      </c>
      <c r="DP166" s="15">
        <v>1.2737256000689638E-4</v>
      </c>
      <c r="DQ166" s="208"/>
      <c r="DR166" s="15">
        <v>9.0295711440946115E-5</v>
      </c>
      <c r="DS166" s="15">
        <v>9.0306333274010859E-5</v>
      </c>
      <c r="DT166" s="15">
        <v>9.0316955107075603E-5</v>
      </c>
      <c r="DU166" s="15">
        <v>9.0327576940140361E-5</v>
      </c>
      <c r="DV166" s="15">
        <v>9.0338198773205105E-5</v>
      </c>
      <c r="DW166" s="208"/>
      <c r="DX166" s="15">
        <v>7.7447813534012528E-5</v>
      </c>
      <c r="DY166" s="15">
        <v>7.7537276757483535E-5</v>
      </c>
      <c r="DZ166" s="15">
        <v>7.7626739980954541E-5</v>
      </c>
      <c r="EA166" s="15">
        <v>7.7716203204425562E-5</v>
      </c>
      <c r="EB166" s="15">
        <v>7.7805666427896569E-5</v>
      </c>
      <c r="EC166" s="208"/>
      <c r="ED166" s="15">
        <v>7.5230197618466306E-5</v>
      </c>
      <c r="EE166" s="15">
        <v>7.5250040464877691E-5</v>
      </c>
      <c r="EF166" s="15">
        <v>7.5269883311289076E-5</v>
      </c>
      <c r="EG166" s="15">
        <v>7.5289726157700462E-5</v>
      </c>
      <c r="EH166" s="15">
        <v>7.5309569004111847E-5</v>
      </c>
      <c r="EI166" s="208"/>
      <c r="EJ166" s="15"/>
      <c r="EK166" s="15"/>
      <c r="EL166" s="15"/>
      <c r="EM166" s="15"/>
      <c r="EN166" s="15"/>
      <c r="EO166" s="208"/>
      <c r="EP166" s="15"/>
      <c r="EQ166" s="15"/>
      <c r="ER166" s="15"/>
      <c r="ES166" s="15"/>
      <c r="ET166" s="15"/>
      <c r="EU166" s="208"/>
      <c r="EV166" s="15"/>
      <c r="EW166" s="15"/>
      <c r="EX166" s="15"/>
      <c r="EY166" s="15"/>
      <c r="EZ166" s="15"/>
      <c r="FA166" s="208"/>
      <c r="FB166" s="15"/>
      <c r="FC166" s="15"/>
      <c r="FD166" s="15"/>
      <c r="FE166" s="15"/>
      <c r="FF166" s="15"/>
      <c r="FG166" s="208"/>
      <c r="FH166" s="15"/>
      <c r="FI166" s="15"/>
      <c r="FJ166" s="15"/>
      <c r="FK166" s="15"/>
      <c r="FL166" s="15"/>
      <c r="FM166" s="208"/>
      <c r="FN166" s="15"/>
      <c r="FO166" s="15"/>
      <c r="FP166" s="15"/>
      <c r="FQ166" s="15"/>
      <c r="FR166" s="15"/>
      <c r="FS166" s="208"/>
      <c r="FT166" s="15"/>
      <c r="FU166" s="15"/>
      <c r="FV166" s="15"/>
      <c r="FW166" s="15"/>
      <c r="FX166" s="15"/>
      <c r="FY166" s="208"/>
    </row>
    <row r="167" spans="1:181" ht="12.75" customHeight="1" x14ac:dyDescent="0.2">
      <c r="A167" s="201" t="s">
        <v>41</v>
      </c>
      <c r="B167" s="180">
        <f>'Interpolation FR-metal CR'!G85+'Interpolation FR-metal CR'!H85*($E$2^1)+'Interpolation FR-metal CR'!I85*($E$2^2)+'Interpolation FR-metal CR'!J85*($E$2^3)+'Interpolation FR-metal CR'!K85*($E$2^4)</f>
        <v>1.4558721921592045E-4</v>
      </c>
      <c r="C167" s="418">
        <f t="shared" si="21"/>
        <v>1.4407460164629369E-4</v>
      </c>
      <c r="D167" s="418">
        <f t="shared" si="22"/>
        <v>1.4256198407666692E-4</v>
      </c>
      <c r="E167" s="418">
        <f t="shared" si="23"/>
        <v>1.4104936650704018E-4</v>
      </c>
      <c r="F167" s="180">
        <f>'Interpolation FR-metal CR'!Q85+'Interpolation FR-metal CR'!R85*($E$2^1)+'Interpolation FR-metal CR'!S85*($E$2^2)+'Interpolation FR-metal CR'!T85*($E$2^3)+'Interpolation FR-metal CR'!U85*($E$2^4)</f>
        <v>1.3953674893741342E-4</v>
      </c>
      <c r="G167" s="208"/>
      <c r="H167" s="166">
        <f>'Interpolation FR-oxide CR'!G85+'Interpolation FR-oxide CR'!H85*$K$2+'Interpolation FR-oxide CR'!I85*$K$2^2+'Interpolation FR-oxide CR'!J85*$K$2^3+'Interpolation FR-oxide CR'!K85*$K$2^4</f>
        <v>2.4844575602934077E-4</v>
      </c>
      <c r="I167" s="417">
        <f t="shared" si="24"/>
        <v>2.4030586219849837E-4</v>
      </c>
      <c r="J167" s="417">
        <f t="shared" si="25"/>
        <v>2.3243265785608276E-4</v>
      </c>
      <c r="K167" s="417">
        <f t="shared" si="26"/>
        <v>2.2481740538404777E-4</v>
      </c>
      <c r="L167" s="180">
        <f>'Interpolation FR-oxide CR'!Q85+'Interpolation FR-oxide CR'!R85*$K$2+'Interpolation FR-oxide CR'!S85*$K$2^2+'Interpolation FR-oxide CR'!T85*$K$2^3+'Interpolation FR-oxide CR'!U85*$K$2^4</f>
        <v>2.1745165343723085E-4</v>
      </c>
      <c r="M167" s="208"/>
      <c r="N167" s="180">
        <v>3.4181938156068608E-4</v>
      </c>
      <c r="O167" s="180">
        <v>3.4408938954216719E-4</v>
      </c>
      <c r="P167" s="180">
        <v>3.4635939752364824E-4</v>
      </c>
      <c r="Q167" s="180">
        <v>3.486294055051293E-4</v>
      </c>
      <c r="R167" s="180">
        <v>3.5089941348661041E-4</v>
      </c>
      <c r="S167" s="208"/>
      <c r="T167" s="180">
        <v>2.1859305300871149E-4</v>
      </c>
      <c r="U167" s="180">
        <v>2.1823867484031549E-4</v>
      </c>
      <c r="V167" s="180">
        <v>2.1788429667191946E-4</v>
      </c>
      <c r="W167" s="180">
        <v>2.1752991850352345E-4</v>
      </c>
      <c r="X167" s="180">
        <v>2.1717554033512745E-4</v>
      </c>
      <c r="Y167" s="208"/>
      <c r="Z167" s="180">
        <v>1.3704114165374916E-4</v>
      </c>
      <c r="AA167" s="180">
        <v>1.3755046127489036E-4</v>
      </c>
      <c r="AB167" s="180">
        <v>1.3805978089603157E-4</v>
      </c>
      <c r="AC167" s="180">
        <v>1.3856910051717277E-4</v>
      </c>
      <c r="AD167" s="180">
        <v>1.3907842013831398E-4</v>
      </c>
      <c r="AE167" s="208"/>
      <c r="AF167" s="180">
        <v>9.7903146256433492E-5</v>
      </c>
      <c r="AG167" s="180">
        <v>9.7935214804262705E-5</v>
      </c>
      <c r="AH167" s="180">
        <v>9.7967283352091918E-5</v>
      </c>
      <c r="AI167" s="180">
        <v>9.7999351899921117E-5</v>
      </c>
      <c r="AJ167" s="180">
        <v>9.803142044775033E-5</v>
      </c>
      <c r="AK167" s="208"/>
      <c r="AL167" s="180">
        <v>6.5528181691231477E-5</v>
      </c>
      <c r="AM167" s="180">
        <v>6.569947948152688E-5</v>
      </c>
      <c r="AN167" s="180">
        <v>6.5870777271822282E-5</v>
      </c>
      <c r="AO167" s="180">
        <v>6.6042075062117697E-5</v>
      </c>
      <c r="AP167" s="180">
        <v>6.6213372852413099E-5</v>
      </c>
      <c r="AQ167" s="208"/>
      <c r="AR167" s="180">
        <v>3.6796460665585064E-4</v>
      </c>
      <c r="AS167" s="180">
        <v>3.6755153798405621E-4</v>
      </c>
      <c r="AT167" s="180">
        <v>3.6713846931226183E-4</v>
      </c>
      <c r="AU167" s="180">
        <v>3.667254006404674E-4</v>
      </c>
      <c r="AV167" s="180">
        <v>3.6631233196867297E-4</v>
      </c>
      <c r="AW167" s="208"/>
      <c r="AX167" s="180">
        <v>2.5132043244343119E-4</v>
      </c>
      <c r="AY167" s="180">
        <v>2.5070195823816268E-4</v>
      </c>
      <c r="AZ167" s="180">
        <v>2.5008348403289418E-4</v>
      </c>
      <c r="BA167" s="180">
        <v>2.4946500982762562E-4</v>
      </c>
      <c r="BB167" s="180">
        <v>2.4884653562235712E-4</v>
      </c>
      <c r="BC167" s="208"/>
      <c r="BD167" s="180">
        <v>1.6552587138462448E-4</v>
      </c>
      <c r="BE167" s="180">
        <v>1.6537273990879992E-4</v>
      </c>
      <c r="BF167" s="180">
        <v>1.6521960843297537E-4</v>
      </c>
      <c r="BG167" s="180">
        <v>1.6506647695715084E-4</v>
      </c>
      <c r="BH167" s="180">
        <v>1.6491334548132628E-4</v>
      </c>
      <c r="BI167" s="208"/>
      <c r="BJ167" s="180">
        <v>1.2147186267084015E-4</v>
      </c>
      <c r="BK167" s="180">
        <v>1.215458923256016E-4</v>
      </c>
      <c r="BL167" s="180">
        <v>1.2161992198036303E-4</v>
      </c>
      <c r="BM167" s="180">
        <v>1.2169395163512446E-4</v>
      </c>
      <c r="BN167" s="180">
        <v>1.2176798128988591E-4</v>
      </c>
      <c r="BO167" s="208"/>
      <c r="BP167" s="180">
        <v>8.8715891115874809E-5</v>
      </c>
      <c r="BQ167" s="180">
        <v>8.8925898670482072E-5</v>
      </c>
      <c r="BR167" s="180">
        <v>8.9135906225089334E-5</v>
      </c>
      <c r="BS167" s="180">
        <v>8.934591377969661E-5</v>
      </c>
      <c r="BT167" s="180">
        <v>8.9555921334303872E-5</v>
      </c>
      <c r="BU167" s="208"/>
      <c r="BV167" s="180">
        <v>1.8900000000000001E-4</v>
      </c>
      <c r="BW167" s="180">
        <v>1.8865E-4</v>
      </c>
      <c r="BX167" s="180">
        <v>1.8830000000000002E-4</v>
      </c>
      <c r="BY167" s="180">
        <v>1.8795000000000001E-4</v>
      </c>
      <c r="BZ167" s="180">
        <v>1.8760000000000001E-4</v>
      </c>
      <c r="CA167" s="208"/>
      <c r="CB167" s="180">
        <v>5.0408765804115924E-5</v>
      </c>
      <c r="CC167" s="180">
        <v>5.1280449503741849E-5</v>
      </c>
      <c r="CD167" s="180">
        <v>5.2152133203367774E-5</v>
      </c>
      <c r="CE167" s="180">
        <v>5.3023816902993699E-5</v>
      </c>
      <c r="CF167" s="180">
        <v>5.3895500602619624E-5</v>
      </c>
      <c r="CG167" s="208"/>
      <c r="CH167" s="180">
        <v>1.718E-4</v>
      </c>
      <c r="CI167" s="180">
        <v>1.7764076309093667E-4</v>
      </c>
      <c r="CJ167" s="180">
        <v>1.8183780792324844E-4</v>
      </c>
      <c r="CK167" s="180">
        <v>1.8383810817053459E-4</v>
      </c>
      <c r="CL167" s="180">
        <v>1.829E-4</v>
      </c>
      <c r="CM167" s="208"/>
      <c r="CN167" s="180">
        <v>1.06E-4</v>
      </c>
      <c r="CO167" s="180">
        <v>9.9713762922764649E-5</v>
      </c>
      <c r="CP167" s="180">
        <v>9.3270177814081852E-5</v>
      </c>
      <c r="CQ167" s="180">
        <v>8.6665890713166077E-5</v>
      </c>
      <c r="CR167" s="180">
        <v>7.9849999999999989E-5</v>
      </c>
      <c r="CS167" s="208"/>
      <c r="CT167" s="180">
        <v>2.9826015258230919E-5</v>
      </c>
      <c r="CU167" s="180">
        <v>3.663100970644599E-5</v>
      </c>
      <c r="CV167" s="180">
        <v>4.2571888179115395E-5</v>
      </c>
      <c r="CW167" s="180">
        <v>4.8206049422377878E-5</v>
      </c>
      <c r="CX167" s="180">
        <v>5.3895500602619624E-5</v>
      </c>
      <c r="CY167" s="208"/>
      <c r="CZ167" s="180"/>
      <c r="DA167" s="180"/>
      <c r="DB167" s="180"/>
      <c r="DC167" s="180"/>
      <c r="DD167" s="180"/>
      <c r="DE167" s="208"/>
      <c r="DF167" s="180">
        <v>5.0833713470913798E-5</v>
      </c>
      <c r="DG167" s="180">
        <v>5.1030675581099572E-5</v>
      </c>
      <c r="DH167" s="180">
        <v>5.1227637691285339E-5</v>
      </c>
      <c r="DI167" s="180">
        <v>5.1424599801471106E-5</v>
      </c>
      <c r="DJ167" s="180">
        <v>5.1621561911656879E-5</v>
      </c>
      <c r="DK167" s="208"/>
      <c r="DL167" s="180">
        <v>3.4198870403495217E-5</v>
      </c>
      <c r="DM167" s="180">
        <v>3.438035997028991E-5</v>
      </c>
      <c r="DN167" s="180">
        <v>3.4561849537084597E-5</v>
      </c>
      <c r="DO167" s="180">
        <v>3.4743339103879284E-5</v>
      </c>
      <c r="DP167" s="180">
        <v>3.4924828670673977E-5</v>
      </c>
      <c r="DQ167" s="208"/>
      <c r="DR167" s="180">
        <v>2.4164484232840919E-5</v>
      </c>
      <c r="DS167" s="180">
        <v>2.4274254792713825E-5</v>
      </c>
      <c r="DT167" s="180">
        <v>2.4384025352586732E-5</v>
      </c>
      <c r="DU167" s="180">
        <v>2.4493795912459638E-5</v>
      </c>
      <c r="DV167" s="180">
        <v>2.4603566472332544E-5</v>
      </c>
      <c r="DW167" s="208"/>
      <c r="DX167" s="180">
        <v>1.9930146437776653E-5</v>
      </c>
      <c r="DY167" s="180">
        <v>2.0042675518315898E-5</v>
      </c>
      <c r="DZ167" s="180">
        <v>2.0155204598855144E-5</v>
      </c>
      <c r="EA167" s="180">
        <v>2.0267733679394386E-5</v>
      </c>
      <c r="EB167" s="180">
        <v>2.0380262759933632E-5</v>
      </c>
      <c r="EC167" s="208"/>
      <c r="ED167" s="180">
        <v>1.8710421564061524E-5</v>
      </c>
      <c r="EE167" s="180">
        <v>1.8803213110784651E-5</v>
      </c>
      <c r="EF167" s="180">
        <v>1.8896004657507781E-5</v>
      </c>
      <c r="EG167" s="180">
        <v>1.8988796204230908E-5</v>
      </c>
      <c r="EH167" s="180">
        <v>1.9081587750954035E-5</v>
      </c>
      <c r="EI167" s="208"/>
      <c r="EJ167" s="180"/>
      <c r="EK167" s="180"/>
      <c r="EL167" s="180"/>
      <c r="EM167" s="180"/>
      <c r="EN167" s="180"/>
      <c r="EO167" s="208"/>
      <c r="EP167" s="180"/>
      <c r="EQ167" s="180"/>
      <c r="ER167" s="180"/>
      <c r="ES167" s="180"/>
      <c r="ET167" s="180"/>
      <c r="EU167" s="208"/>
      <c r="EV167" s="180"/>
      <c r="EW167" s="180"/>
      <c r="EX167" s="180"/>
      <c r="EY167" s="180"/>
      <c r="EZ167" s="180"/>
      <c r="FA167" s="208"/>
      <c r="FB167" s="180"/>
      <c r="FC167" s="180"/>
      <c r="FD167" s="180"/>
      <c r="FE167" s="180"/>
      <c r="FF167" s="180"/>
      <c r="FG167" s="208"/>
      <c r="FH167" s="180"/>
      <c r="FI167" s="180"/>
      <c r="FJ167" s="180"/>
      <c r="FK167" s="180"/>
      <c r="FL167" s="180"/>
      <c r="FM167" s="208"/>
      <c r="FN167" s="180"/>
      <c r="FO167" s="180"/>
      <c r="FP167" s="180"/>
      <c r="FQ167" s="180"/>
      <c r="FR167" s="180"/>
      <c r="FS167" s="208"/>
      <c r="FT167" s="180"/>
      <c r="FU167" s="180"/>
      <c r="FV167" s="180"/>
      <c r="FW167" s="180"/>
      <c r="FX167" s="180"/>
      <c r="FY167" s="208"/>
    </row>
    <row r="168" spans="1:181" ht="12.75" customHeight="1" x14ac:dyDescent="0.2">
      <c r="A168" s="201" t="s">
        <v>30</v>
      </c>
      <c r="B168" s="180">
        <f>'Interpolation FR-metal CR'!G86+'Interpolation FR-metal CR'!H86*($E$2^1)+'Interpolation FR-metal CR'!I86*($E$2^2)+'Interpolation FR-metal CR'!J86*($E$2^3)+'Interpolation FR-metal CR'!K86*($E$2^4)</f>
        <v>6.0360061947871786E-3</v>
      </c>
      <c r="C168" s="418">
        <f t="shared" si="21"/>
        <v>5.9828690234412256E-3</v>
      </c>
      <c r="D168" s="418">
        <f t="shared" si="22"/>
        <v>5.9297318520952725E-3</v>
      </c>
      <c r="E168" s="418">
        <f t="shared" si="23"/>
        <v>5.8765946807493195E-3</v>
      </c>
      <c r="F168" s="180">
        <f>'Interpolation FR-metal CR'!Q86+'Interpolation FR-metal CR'!R86*($E$2^1)+'Interpolation FR-metal CR'!S86*($E$2^2)+'Interpolation FR-metal CR'!T86*($E$2^3)+'Interpolation FR-metal CR'!U86*($E$2^4)</f>
        <v>5.8234575094033665E-3</v>
      </c>
      <c r="G168" s="208"/>
      <c r="H168" s="166">
        <f>'Interpolation FR-oxide CR'!G86+'Interpolation FR-oxide CR'!H86*$K$2+'Interpolation FR-oxide CR'!I86*$K$2^2+'Interpolation FR-oxide CR'!J86*$K$2^3+'Interpolation FR-oxide CR'!K86*$K$2^4</f>
        <v>9.4022495989320391E-3</v>
      </c>
      <c r="I168" s="417">
        <f t="shared" si="24"/>
        <v>9.1443638282939516E-3</v>
      </c>
      <c r="J168" s="417">
        <f t="shared" si="25"/>
        <v>8.8935513723980304E-3</v>
      </c>
      <c r="K168" s="417">
        <f t="shared" si="26"/>
        <v>8.649618223714052E-3</v>
      </c>
      <c r="L168" s="180">
        <f>'Interpolation FR-oxide CR'!Q86+'Interpolation FR-oxide CR'!R86*$K$2+'Interpolation FR-oxide CR'!S86*$K$2^2+'Interpolation FR-oxide CR'!T86*$K$2^3+'Interpolation FR-oxide CR'!U86*$K$2^4</f>
        <v>8.4123756959682376E-3</v>
      </c>
      <c r="M168" s="208"/>
      <c r="N168" s="180">
        <v>1.2982269220030216E-2</v>
      </c>
      <c r="O168" s="180">
        <v>1.3026104151008964E-2</v>
      </c>
      <c r="P168" s="180">
        <v>1.3069939081987714E-2</v>
      </c>
      <c r="Q168" s="180">
        <v>1.3113774012966463E-2</v>
      </c>
      <c r="R168" s="180">
        <v>1.3157608943945211E-2</v>
      </c>
      <c r="S168" s="208"/>
      <c r="T168" s="180">
        <v>8.383156259715533E-3</v>
      </c>
      <c r="U168" s="180">
        <v>8.3881254456339704E-3</v>
      </c>
      <c r="V168" s="180">
        <v>8.3930946315524078E-3</v>
      </c>
      <c r="W168" s="180">
        <v>8.3980638174708435E-3</v>
      </c>
      <c r="X168" s="180">
        <v>8.4030330033892809E-3</v>
      </c>
      <c r="Y168" s="208"/>
      <c r="Z168" s="180">
        <v>5.76204340946558E-3</v>
      </c>
      <c r="AA168" s="180">
        <v>5.773580311767881E-3</v>
      </c>
      <c r="AB168" s="180">
        <v>5.7851172140701811E-3</v>
      </c>
      <c r="AC168" s="180">
        <v>5.7966541163724811E-3</v>
      </c>
      <c r="AD168" s="180">
        <v>5.8081910186747821E-3</v>
      </c>
      <c r="AE168" s="208"/>
      <c r="AF168" s="180">
        <v>4.3744027486879479E-3</v>
      </c>
      <c r="AG168" s="180">
        <v>4.3732554304543123E-3</v>
      </c>
      <c r="AH168" s="180">
        <v>4.3721081122206767E-3</v>
      </c>
      <c r="AI168" s="180">
        <v>4.370960793987042E-3</v>
      </c>
      <c r="AJ168" s="180">
        <v>4.3698134757534065E-3</v>
      </c>
      <c r="AK168" s="208"/>
      <c r="AL168" s="180">
        <v>3.163289889249337E-3</v>
      </c>
      <c r="AM168" s="180">
        <v>3.1641201135426283E-3</v>
      </c>
      <c r="AN168" s="180">
        <v>3.1649503378359195E-3</v>
      </c>
      <c r="AO168" s="180">
        <v>3.1657805621292108E-3</v>
      </c>
      <c r="AP168" s="180">
        <v>3.166610786422502E-3</v>
      </c>
      <c r="AQ168" s="208"/>
      <c r="AR168" s="180">
        <v>1.4308806259366851E-2</v>
      </c>
      <c r="AS168" s="180">
        <v>1.4310566318956665E-2</v>
      </c>
      <c r="AT168" s="180">
        <v>1.4312326378546479E-2</v>
      </c>
      <c r="AU168" s="180">
        <v>1.4314086438136295E-2</v>
      </c>
      <c r="AV168" s="180">
        <v>1.4315846497726109E-2</v>
      </c>
      <c r="AW168" s="208"/>
      <c r="AX168" s="180">
        <v>1.0178048339037111E-2</v>
      </c>
      <c r="AY168" s="180">
        <v>1.0179077055760882E-2</v>
      </c>
      <c r="AZ168" s="180">
        <v>1.0180105772484654E-2</v>
      </c>
      <c r="BA168" s="180">
        <v>1.0181134489208425E-2</v>
      </c>
      <c r="BB168" s="180">
        <v>1.0182163205932196E-2</v>
      </c>
      <c r="BC168" s="208"/>
      <c r="BD168" s="180">
        <v>7.359845982358516E-3</v>
      </c>
      <c r="BE168" s="180">
        <v>7.3618684229057492E-3</v>
      </c>
      <c r="BF168" s="180">
        <v>7.3638908634529833E-3</v>
      </c>
      <c r="BG168" s="180">
        <v>7.3659133040002173E-3</v>
      </c>
      <c r="BH168" s="180">
        <v>7.3679357445474505E-3</v>
      </c>
      <c r="BI168" s="208"/>
      <c r="BJ168" s="180">
        <v>5.7973493816573492E-3</v>
      </c>
      <c r="BK168" s="180">
        <v>5.798894538803074E-3</v>
      </c>
      <c r="BL168" s="180">
        <v>5.8004396959487987E-3</v>
      </c>
      <c r="BM168" s="180">
        <v>5.8019848530945235E-3</v>
      </c>
      <c r="BN168" s="180">
        <v>5.8035300102402482E-3</v>
      </c>
      <c r="BO168" s="208"/>
      <c r="BP168" s="180">
        <v>4.522242778025938E-3</v>
      </c>
      <c r="BQ168" s="180">
        <v>4.5242706588967925E-3</v>
      </c>
      <c r="BR168" s="180">
        <v>4.526298539767647E-3</v>
      </c>
      <c r="BS168" s="180">
        <v>4.5283264206385015E-3</v>
      </c>
      <c r="BT168" s="180">
        <v>4.530354301509356E-3</v>
      </c>
      <c r="BU168" s="208"/>
      <c r="BV168" s="180">
        <v>7.7720000000000003E-3</v>
      </c>
      <c r="BW168" s="180">
        <v>7.7765000000000004E-3</v>
      </c>
      <c r="BX168" s="180">
        <v>7.7809999999999997E-3</v>
      </c>
      <c r="BY168" s="180">
        <v>7.7854999999999999E-3</v>
      </c>
      <c r="BZ168" s="180">
        <v>7.79E-3</v>
      </c>
      <c r="CA168" s="208"/>
      <c r="CB168" s="180">
        <v>2.7130010400787941E-3</v>
      </c>
      <c r="CC168" s="180">
        <v>2.7485008577077925E-3</v>
      </c>
      <c r="CD168" s="180">
        <v>2.7840006753367908E-3</v>
      </c>
      <c r="CE168" s="180">
        <v>2.8195004929657897E-3</v>
      </c>
      <c r="CF168" s="180">
        <v>2.8550003105947881E-3</v>
      </c>
      <c r="CG168" s="208"/>
      <c r="CH168" s="180">
        <v>7.7429999999999999E-3</v>
      </c>
      <c r="CI168" s="180">
        <v>7.8852093582193281E-3</v>
      </c>
      <c r="CJ168" s="180">
        <v>7.9494903159923504E-3</v>
      </c>
      <c r="CK168" s="180">
        <v>7.9154414044366895E-3</v>
      </c>
      <c r="CL168" s="180">
        <v>7.7559999999999999E-3</v>
      </c>
      <c r="CM168" s="208"/>
      <c r="CN168" s="180">
        <v>5.091E-3</v>
      </c>
      <c r="CO168" s="180">
        <v>4.629196985948633E-3</v>
      </c>
      <c r="CP168" s="180">
        <v>4.1854936273746993E-3</v>
      </c>
      <c r="CQ168" s="180">
        <v>3.7592863643563998E-3</v>
      </c>
      <c r="CR168" s="180">
        <v>3.3479999999999998E-3</v>
      </c>
      <c r="CS168" s="208"/>
      <c r="CT168" s="180">
        <v>1.7948156314889891E-3</v>
      </c>
      <c r="CU168" s="180">
        <v>2.1351616377154842E-3</v>
      </c>
      <c r="CV168" s="180">
        <v>2.4035991477443265E-3</v>
      </c>
      <c r="CW168" s="180">
        <v>2.6363188250847734E-3</v>
      </c>
      <c r="CX168" s="180">
        <v>2.8550003105947881E-3</v>
      </c>
      <c r="CY168" s="208"/>
      <c r="CZ168" s="180"/>
      <c r="DA168" s="180"/>
      <c r="DB168" s="180"/>
      <c r="DC168" s="180"/>
      <c r="DD168" s="180"/>
      <c r="DE168" s="208"/>
      <c r="DF168" s="180">
        <v>2.8819256031774598E-3</v>
      </c>
      <c r="DG168" s="180">
        <v>2.8835639361215592E-3</v>
      </c>
      <c r="DH168" s="180">
        <v>2.885202269065659E-3</v>
      </c>
      <c r="DI168" s="180">
        <v>2.8868406020097588E-3</v>
      </c>
      <c r="DJ168" s="180">
        <v>2.8884789349538581E-3</v>
      </c>
      <c r="DK168" s="208"/>
      <c r="DL168" s="180">
        <v>1.8398309391433111E-3</v>
      </c>
      <c r="DM168" s="180">
        <v>1.8414030223015587E-3</v>
      </c>
      <c r="DN168" s="180">
        <v>1.8429751054598064E-3</v>
      </c>
      <c r="DO168" s="180">
        <v>1.8445471886180539E-3</v>
      </c>
      <c r="DP168" s="180">
        <v>1.8461192717763016E-3</v>
      </c>
      <c r="DQ168" s="208"/>
      <c r="DR168" s="180">
        <v>1.3114280559271101E-3</v>
      </c>
      <c r="DS168" s="180">
        <v>1.3115355920172941E-3</v>
      </c>
      <c r="DT168" s="180">
        <v>1.3116431281074779E-3</v>
      </c>
      <c r="DU168" s="180">
        <v>1.3117506641976617E-3</v>
      </c>
      <c r="DV168" s="180">
        <v>1.3118582002878457E-3</v>
      </c>
      <c r="DW168" s="208"/>
      <c r="DX168" s="180">
        <v>1.1292908072647809E-3</v>
      </c>
      <c r="DY168" s="180">
        <v>1.1306021993470138E-3</v>
      </c>
      <c r="DZ168" s="180">
        <v>1.1319135914292467E-3</v>
      </c>
      <c r="EA168" s="180">
        <v>1.1332249835114797E-3</v>
      </c>
      <c r="EB168" s="180">
        <v>1.1345363755937126E-3</v>
      </c>
      <c r="EC168" s="208"/>
      <c r="ED168" s="180">
        <v>1.1015865264669019E-3</v>
      </c>
      <c r="EE168" s="180">
        <v>1.1018703696532332E-3</v>
      </c>
      <c r="EF168" s="180">
        <v>1.1021542128395643E-3</v>
      </c>
      <c r="EG168" s="180">
        <v>1.1024380560258956E-3</v>
      </c>
      <c r="EH168" s="180">
        <v>1.1027218992122269E-3</v>
      </c>
      <c r="EI168" s="208"/>
      <c r="EJ168" s="180"/>
      <c r="EK168" s="180"/>
      <c r="EL168" s="180"/>
      <c r="EM168" s="180"/>
      <c r="EN168" s="180"/>
      <c r="EO168" s="208"/>
      <c r="EP168" s="180"/>
      <c r="EQ168" s="180"/>
      <c r="ER168" s="180"/>
      <c r="ES168" s="180"/>
      <c r="ET168" s="180"/>
      <c r="EU168" s="208"/>
      <c r="EV168" s="180"/>
      <c r="EW168" s="180"/>
      <c r="EX168" s="180"/>
      <c r="EY168" s="180"/>
      <c r="EZ168" s="180"/>
      <c r="FA168" s="208"/>
      <c r="FB168" s="180"/>
      <c r="FC168" s="180"/>
      <c r="FD168" s="180"/>
      <c r="FE168" s="180"/>
      <c r="FF168" s="180"/>
      <c r="FG168" s="208"/>
      <c r="FH168" s="180"/>
      <c r="FI168" s="180"/>
      <c r="FJ168" s="180"/>
      <c r="FK168" s="180"/>
      <c r="FL168" s="180"/>
      <c r="FM168" s="208"/>
      <c r="FN168" s="180"/>
      <c r="FO168" s="180"/>
      <c r="FP168" s="180"/>
      <c r="FQ168" s="180"/>
      <c r="FR168" s="180"/>
      <c r="FS168" s="208"/>
      <c r="FT168" s="180"/>
      <c r="FU168" s="180"/>
      <c r="FV168" s="180"/>
      <c r="FW168" s="180"/>
      <c r="FX168" s="180"/>
      <c r="FY168" s="208"/>
    </row>
    <row r="169" spans="1:181" ht="12.75" customHeight="1" x14ac:dyDescent="0.2">
      <c r="A169" s="201" t="s">
        <v>129</v>
      </c>
      <c r="B169" s="180">
        <f>'Interpolation FR-metal CR'!G87+'Interpolation FR-metal CR'!H87*($E$2^1)+'Interpolation FR-metal CR'!I87*($E$2^2)+'Interpolation FR-metal CR'!J87*($E$2^3)+'Interpolation FR-metal CR'!K87*($E$2^4)</f>
        <v>5.3073696910977807E-3</v>
      </c>
      <c r="C169" s="418">
        <f t="shared" si="21"/>
        <v>5.2607108035561175E-3</v>
      </c>
      <c r="D169" s="418">
        <f t="shared" si="22"/>
        <v>5.2140519160144543E-3</v>
      </c>
      <c r="E169" s="418">
        <f t="shared" si="23"/>
        <v>5.1673930284727911E-3</v>
      </c>
      <c r="F169" s="180">
        <f>'Interpolation FR-metal CR'!Q87+'Interpolation FR-metal CR'!R87*($E$2^1)+'Interpolation FR-metal CR'!S87*($E$2^2)+'Interpolation FR-metal CR'!T87*($E$2^3)+'Interpolation FR-metal CR'!U87*($E$2^4)</f>
        <v>5.1207341409311279E-3</v>
      </c>
      <c r="G169" s="208"/>
      <c r="H169" s="166">
        <f>'Interpolation FR-oxide CR'!G87+'Interpolation FR-oxide CR'!H87*$K$2+'Interpolation FR-oxide CR'!I87*$K$2^2+'Interpolation FR-oxide CR'!J87*$K$2^3+'Interpolation FR-oxide CR'!K87*$K$2^4</f>
        <v>8.2771872198024159E-3</v>
      </c>
      <c r="I169" s="417">
        <f t="shared" si="24"/>
        <v>8.0499247503257043E-3</v>
      </c>
      <c r="J169" s="417">
        <f t="shared" si="25"/>
        <v>7.8289021095083247E-3</v>
      </c>
      <c r="K169" s="417">
        <f t="shared" si="26"/>
        <v>7.6139479735861998E-3</v>
      </c>
      <c r="L169" s="180">
        <f>'Interpolation FR-oxide CR'!Q87+'Interpolation FR-oxide CR'!R87*$K$2+'Interpolation FR-oxide CR'!S87*$K$2^2+'Interpolation FR-oxide CR'!T87*$K$2^3+'Interpolation FR-oxide CR'!U87*$K$2^4</f>
        <v>7.4048957227437189E-3</v>
      </c>
      <c r="M169" s="208"/>
      <c r="N169" s="180">
        <v>1.1386571317097459E-2</v>
      </c>
      <c r="O169" s="180">
        <v>1.1426788206788913E-2</v>
      </c>
      <c r="P169" s="180">
        <v>1.1467005096480364E-2</v>
      </c>
      <c r="Q169" s="180">
        <v>1.1507221986171816E-2</v>
      </c>
      <c r="R169" s="180">
        <v>1.1547438875863269E-2</v>
      </c>
      <c r="S169" s="208"/>
      <c r="T169" s="180">
        <v>7.3828058536912567E-3</v>
      </c>
      <c r="U169" s="180">
        <v>7.386276626527237E-3</v>
      </c>
      <c r="V169" s="180">
        <v>7.3897473993632173E-3</v>
      </c>
      <c r="W169" s="180">
        <v>7.3932181721991976E-3</v>
      </c>
      <c r="X169" s="180">
        <v>7.3966889450351779E-3</v>
      </c>
      <c r="Y169" s="208"/>
      <c r="Z169" s="180">
        <v>5.0643044429333067E-3</v>
      </c>
      <c r="AA169" s="180">
        <v>5.0750318619316786E-3</v>
      </c>
      <c r="AB169" s="180">
        <v>5.0857592809300505E-3</v>
      </c>
      <c r="AC169" s="180">
        <v>5.0964866999284215E-3</v>
      </c>
      <c r="AD169" s="180">
        <v>5.1072141189267934E-3</v>
      </c>
      <c r="AE169" s="208"/>
      <c r="AF169" s="180">
        <v>3.8414102912721669E-3</v>
      </c>
      <c r="AG169" s="180">
        <v>3.8402772316938273E-3</v>
      </c>
      <c r="AH169" s="180">
        <v>3.8391441721154877E-3</v>
      </c>
      <c r="AI169" s="180">
        <v>3.8380111125371486E-3</v>
      </c>
      <c r="AJ169" s="180">
        <v>3.8368780529588089E-3</v>
      </c>
      <c r="AK169" s="208"/>
      <c r="AL169" s="180">
        <v>2.7906995453677902E-3</v>
      </c>
      <c r="AM169" s="180">
        <v>2.7912752381355444E-3</v>
      </c>
      <c r="AN169" s="180">
        <v>2.7918509309032991E-3</v>
      </c>
      <c r="AO169" s="180">
        <v>2.7924266236710534E-3</v>
      </c>
      <c r="AP169" s="180">
        <v>2.7930023164388076E-3</v>
      </c>
      <c r="AQ169" s="208"/>
      <c r="AR169" s="180">
        <v>1.2425921997252861E-2</v>
      </c>
      <c r="AS169" s="180">
        <v>1.2425837453825916E-2</v>
      </c>
      <c r="AT169" s="180">
        <v>1.242575291039897E-2</v>
      </c>
      <c r="AU169" s="180">
        <v>1.2425668366972025E-2</v>
      </c>
      <c r="AV169" s="180">
        <v>1.242558382354508E-2</v>
      </c>
      <c r="AW169" s="208"/>
      <c r="AX169" s="180">
        <v>8.7958850009648201E-3</v>
      </c>
      <c r="AY169" s="180">
        <v>8.796633888094969E-3</v>
      </c>
      <c r="AZ169" s="180">
        <v>8.7973827752251162E-3</v>
      </c>
      <c r="BA169" s="180">
        <v>8.7981316623552651E-3</v>
      </c>
      <c r="BB169" s="180">
        <v>8.798880549485414E-3</v>
      </c>
      <c r="BC169" s="208"/>
      <c r="BD169" s="180">
        <v>6.3292501195408102E-3</v>
      </c>
      <c r="BE169" s="180">
        <v>6.3316357596818829E-3</v>
      </c>
      <c r="BF169" s="180">
        <v>6.3340213998229547E-3</v>
      </c>
      <c r="BG169" s="180">
        <v>6.3364070399640274E-3</v>
      </c>
      <c r="BH169" s="180">
        <v>6.3387926801051001E-3</v>
      </c>
      <c r="BI169" s="208"/>
      <c r="BJ169" s="180">
        <v>4.9695874023257796E-3</v>
      </c>
      <c r="BK169" s="180">
        <v>4.9718137780445986E-3</v>
      </c>
      <c r="BL169" s="180">
        <v>4.9740401537634177E-3</v>
      </c>
      <c r="BM169" s="180">
        <v>4.9762665294822367E-3</v>
      </c>
      <c r="BN169" s="180">
        <v>4.9784929052010558E-3</v>
      </c>
      <c r="BO169" s="208"/>
      <c r="BP169" s="180">
        <v>3.8865502473012423E-3</v>
      </c>
      <c r="BQ169" s="180">
        <v>3.888222909543011E-3</v>
      </c>
      <c r="BR169" s="180">
        <v>3.8898955717847792E-3</v>
      </c>
      <c r="BS169" s="180">
        <v>3.8915682340265479E-3</v>
      </c>
      <c r="BT169" s="180">
        <v>3.8932408962683166E-3</v>
      </c>
      <c r="BU169" s="208"/>
      <c r="BV169" s="180">
        <v>7.0650000000000001E-3</v>
      </c>
      <c r="BW169" s="180">
        <v>7.0762500000000001E-3</v>
      </c>
      <c r="BX169" s="180">
        <v>7.0875E-3</v>
      </c>
      <c r="BY169" s="180">
        <v>7.09875E-3</v>
      </c>
      <c r="BZ169" s="180">
        <v>7.11E-3</v>
      </c>
      <c r="CA169" s="208"/>
      <c r="CB169" s="180">
        <v>2.4040463782802426E-3</v>
      </c>
      <c r="CC169" s="180">
        <v>2.4325769874536801E-3</v>
      </c>
      <c r="CD169" s="180">
        <v>2.4611075966271181E-3</v>
      </c>
      <c r="CE169" s="180">
        <v>2.4896382058005556E-3</v>
      </c>
      <c r="CF169" s="180">
        <v>2.5181688149739931E-3</v>
      </c>
      <c r="CG169" s="208"/>
      <c r="CH169" s="180">
        <v>7.0780000000000001E-3</v>
      </c>
      <c r="CI169" s="180">
        <v>7.2201943644620821E-3</v>
      </c>
      <c r="CJ169" s="180">
        <v>7.2913728325856991E-3</v>
      </c>
      <c r="CK169" s="180">
        <v>7.2724295107384224E-3</v>
      </c>
      <c r="CL169" s="180">
        <v>7.1380000000000002E-3</v>
      </c>
      <c r="CM169" s="208"/>
      <c r="CN169" s="180">
        <v>4.7089999999999996E-3</v>
      </c>
      <c r="CO169" s="180">
        <v>4.2652338821787842E-3</v>
      </c>
      <c r="CP169" s="180">
        <v>3.8414525159082679E-3</v>
      </c>
      <c r="CQ169" s="180">
        <v>3.4368912393206311E-3</v>
      </c>
      <c r="CR169" s="180">
        <v>3.0490000000000001E-3</v>
      </c>
      <c r="CS169" s="208"/>
      <c r="CT169" s="180">
        <v>1.6011833332787652E-3</v>
      </c>
      <c r="CU169" s="180">
        <v>1.8993995969432272E-3</v>
      </c>
      <c r="CV169" s="180">
        <v>2.132121703085463E-3</v>
      </c>
      <c r="CW169" s="180">
        <v>2.3319124780362458E-3</v>
      </c>
      <c r="CX169" s="180">
        <v>2.5181688149739931E-3</v>
      </c>
      <c r="CY169" s="208"/>
      <c r="CZ169" s="180"/>
      <c r="DA169" s="180"/>
      <c r="DB169" s="180"/>
      <c r="DC169" s="180"/>
      <c r="DD169" s="180"/>
      <c r="DE169" s="208"/>
      <c r="DF169" s="180">
        <v>2.4933849462803175E-3</v>
      </c>
      <c r="DG169" s="180">
        <v>2.4947376675877844E-3</v>
      </c>
      <c r="DH169" s="180">
        <v>2.4960903888952514E-3</v>
      </c>
      <c r="DI169" s="180">
        <v>2.4974431102027178E-3</v>
      </c>
      <c r="DJ169" s="180">
        <v>2.4987958315101848E-3</v>
      </c>
      <c r="DK169" s="208"/>
      <c r="DL169" s="180">
        <v>1.594206176844977E-3</v>
      </c>
      <c r="DM169" s="180">
        <v>1.5957940206924842E-3</v>
      </c>
      <c r="DN169" s="180">
        <v>1.5973818645399914E-3</v>
      </c>
      <c r="DO169" s="180">
        <v>1.5989697083874988E-3</v>
      </c>
      <c r="DP169" s="180">
        <v>1.6005575522350061E-3</v>
      </c>
      <c r="DQ169" s="208"/>
      <c r="DR169" s="180">
        <v>1.1365581441738547E-3</v>
      </c>
      <c r="DS169" s="180">
        <v>1.1368091548934842E-3</v>
      </c>
      <c r="DT169" s="180">
        <v>1.1370601656131136E-3</v>
      </c>
      <c r="DU169" s="180">
        <v>1.1373111763327429E-3</v>
      </c>
      <c r="DV169" s="180">
        <v>1.1375621870523725E-3</v>
      </c>
      <c r="DW169" s="208"/>
      <c r="DX169" s="180">
        <v>9.7636300163722839E-4</v>
      </c>
      <c r="DY169" s="180">
        <v>9.776323668579702E-4</v>
      </c>
      <c r="DZ169" s="180">
        <v>9.7890173207871201E-4</v>
      </c>
      <c r="EA169" s="180">
        <v>9.8017109729945382E-4</v>
      </c>
      <c r="EB169" s="180">
        <v>9.8144046252019563E-4</v>
      </c>
      <c r="EC169" s="208"/>
      <c r="ED169" s="180">
        <v>9.4852874592663949E-4</v>
      </c>
      <c r="EE169" s="180">
        <v>9.4891335596398898E-4</v>
      </c>
      <c r="EF169" s="180">
        <v>9.4929796600133837E-4</v>
      </c>
      <c r="EG169" s="180">
        <v>9.4968257603868776E-4</v>
      </c>
      <c r="EH169" s="180">
        <v>9.5006718607603725E-4</v>
      </c>
      <c r="EI169" s="208"/>
      <c r="EJ169" s="180"/>
      <c r="EK169" s="180"/>
      <c r="EL169" s="180"/>
      <c r="EM169" s="180"/>
      <c r="EN169" s="180"/>
      <c r="EO169" s="208"/>
      <c r="EP169" s="180"/>
      <c r="EQ169" s="180"/>
      <c r="ER169" s="180"/>
      <c r="ES169" s="180"/>
      <c r="ET169" s="180"/>
      <c r="EU169" s="208"/>
      <c r="EV169" s="180"/>
      <c r="EW169" s="180"/>
      <c r="EX169" s="180"/>
      <c r="EY169" s="180"/>
      <c r="EZ169" s="180"/>
      <c r="FA169" s="208"/>
      <c r="FB169" s="180"/>
      <c r="FC169" s="180"/>
      <c r="FD169" s="180"/>
      <c r="FE169" s="180"/>
      <c r="FF169" s="180"/>
      <c r="FG169" s="208"/>
      <c r="FH169" s="180"/>
      <c r="FI169" s="180"/>
      <c r="FJ169" s="180"/>
      <c r="FK169" s="180"/>
      <c r="FL169" s="180"/>
      <c r="FM169" s="208"/>
      <c r="FN169" s="180"/>
      <c r="FO169" s="180"/>
      <c r="FP169" s="180"/>
      <c r="FQ169" s="180"/>
      <c r="FR169" s="180"/>
      <c r="FS169" s="208"/>
      <c r="FT169" s="180"/>
      <c r="FU169" s="180"/>
      <c r="FV169" s="180"/>
      <c r="FW169" s="180"/>
      <c r="FX169" s="180"/>
      <c r="FY169" s="208"/>
    </row>
    <row r="170" spans="1:181" ht="12.75" customHeight="1" x14ac:dyDescent="0.2">
      <c r="A170" s="201" t="s">
        <v>113</v>
      </c>
      <c r="B170" s="180">
        <f>'Interpolation FR-metal CR'!G88+'Interpolation FR-metal CR'!H88*($E$2^1)+'Interpolation FR-metal CR'!I88*($E$2^2)+'Interpolation FR-metal CR'!J88*($E$2^3)+'Interpolation FR-metal CR'!K88*($E$2^4)</f>
        <v>5.3009543845586853E-3</v>
      </c>
      <c r="C170" s="418">
        <f t="shared" si="21"/>
        <v>5.2548657631353224E-3</v>
      </c>
      <c r="D170" s="418">
        <f t="shared" si="22"/>
        <v>5.2087771417119594E-3</v>
      </c>
      <c r="E170" s="418">
        <f t="shared" si="23"/>
        <v>5.1626885202885964E-3</v>
      </c>
      <c r="F170" s="180">
        <f>'Interpolation FR-metal CR'!Q88+'Interpolation FR-metal CR'!R88*($E$2^1)+'Interpolation FR-metal CR'!S88*($E$2^2)+'Interpolation FR-metal CR'!T88*($E$2^3)+'Interpolation FR-metal CR'!U88*($E$2^4)</f>
        <v>5.1165998988652334E-3</v>
      </c>
      <c r="G170" s="208"/>
      <c r="H170" s="166">
        <f>'Interpolation FR-oxide CR'!G88+'Interpolation FR-oxide CR'!H88*$K$2+'Interpolation FR-oxide CR'!I88*$K$2^2+'Interpolation FR-oxide CR'!J88*$K$2^3+'Interpolation FR-oxide CR'!K88*$K$2^4</f>
        <v>8.2187776416347627E-3</v>
      </c>
      <c r="I170" s="417">
        <f t="shared" si="24"/>
        <v>7.9952747183107287E-3</v>
      </c>
      <c r="J170" s="417">
        <f t="shared" si="25"/>
        <v>7.7778497738434735E-3</v>
      </c>
      <c r="K170" s="417">
        <f t="shared" si="26"/>
        <v>7.566337522578407E-3</v>
      </c>
      <c r="L170" s="180">
        <f>'Interpolation FR-oxide CR'!Q88+'Interpolation FR-oxide CR'!R88*$K$2+'Interpolation FR-oxide CR'!S88*$K$2^2+'Interpolation FR-oxide CR'!T88*$K$2^3+'Interpolation FR-oxide CR'!U88*$K$2^4</f>
        <v>7.3605771736688841E-3</v>
      </c>
      <c r="M170" s="208"/>
      <c r="N170" s="180">
        <v>1.1325205866049511E-2</v>
      </c>
      <c r="O170" s="180">
        <v>1.1361547007684266E-2</v>
      </c>
      <c r="P170" s="180">
        <v>1.1397888149319023E-2</v>
      </c>
      <c r="Q170" s="180">
        <v>1.1434229290953779E-2</v>
      </c>
      <c r="R170" s="180">
        <v>1.1470570432588534E-2</v>
      </c>
      <c r="S170" s="208"/>
      <c r="T170" s="180">
        <v>7.3352296482626644E-3</v>
      </c>
      <c r="U170" s="180">
        <v>7.3395437134582105E-3</v>
      </c>
      <c r="V170" s="180">
        <v>7.3438577786537566E-3</v>
      </c>
      <c r="W170" s="180">
        <v>7.3481718438493035E-3</v>
      </c>
      <c r="X170" s="180">
        <v>7.3524859090448496E-3</v>
      </c>
      <c r="Y170" s="208"/>
      <c r="Z170" s="180">
        <v>5.0634327390021005E-3</v>
      </c>
      <c r="AA170" s="180">
        <v>5.0734104351335511E-3</v>
      </c>
      <c r="AB170" s="180">
        <v>5.0833881312650018E-3</v>
      </c>
      <c r="AC170" s="180">
        <v>5.0933658273964533E-3</v>
      </c>
      <c r="AD170" s="180">
        <v>5.103343523527904E-3</v>
      </c>
      <c r="AE170" s="208"/>
      <c r="AF170" s="180">
        <v>3.8582035643888375E-3</v>
      </c>
      <c r="AG170" s="180">
        <v>3.8565111636423518E-3</v>
      </c>
      <c r="AH170" s="180">
        <v>3.8548187628958666E-3</v>
      </c>
      <c r="AI170" s="180">
        <v>3.8531263621493809E-3</v>
      </c>
      <c r="AJ170" s="180">
        <v>3.8514339614028953E-3</v>
      </c>
      <c r="AK170" s="208"/>
      <c r="AL170" s="180">
        <v>2.8027307088588577E-3</v>
      </c>
      <c r="AM170" s="180">
        <v>2.8028663478215773E-3</v>
      </c>
      <c r="AN170" s="180">
        <v>2.8030019867842973E-3</v>
      </c>
      <c r="AO170" s="180">
        <v>2.8031376257470174E-3</v>
      </c>
      <c r="AP170" s="180">
        <v>2.803273264709737E-3</v>
      </c>
      <c r="AQ170" s="208"/>
      <c r="AR170" s="180">
        <v>1.2466271145203257E-2</v>
      </c>
      <c r="AS170" s="180">
        <v>1.246706169399554E-2</v>
      </c>
      <c r="AT170" s="180">
        <v>1.2467852242787821E-2</v>
      </c>
      <c r="AU170" s="180">
        <v>1.2468642791580102E-2</v>
      </c>
      <c r="AV170" s="180">
        <v>1.2469433340372385E-2</v>
      </c>
      <c r="AW170" s="208"/>
      <c r="AX170" s="180">
        <v>8.8761166745363312E-3</v>
      </c>
      <c r="AY170" s="180">
        <v>8.8779969969039665E-3</v>
      </c>
      <c r="AZ170" s="180">
        <v>8.8798773192716035E-3</v>
      </c>
      <c r="BA170" s="180">
        <v>8.8817576416392388E-3</v>
      </c>
      <c r="BB170" s="180">
        <v>8.8836379640068741E-3</v>
      </c>
      <c r="BC170" s="208"/>
      <c r="BD170" s="180">
        <v>6.4465867351859475E-3</v>
      </c>
      <c r="BE170" s="180">
        <v>6.4483301162443921E-3</v>
      </c>
      <c r="BF170" s="180">
        <v>6.4500734973028367E-3</v>
      </c>
      <c r="BG170" s="180">
        <v>6.4518168783612821E-3</v>
      </c>
      <c r="BH170" s="180">
        <v>6.4535602594197267E-3</v>
      </c>
      <c r="BI170" s="208"/>
      <c r="BJ170" s="180">
        <v>5.0972169401404819E-3</v>
      </c>
      <c r="BK170" s="180">
        <v>5.0980102859781553E-3</v>
      </c>
      <c r="BL170" s="180">
        <v>5.0988036318158278E-3</v>
      </c>
      <c r="BM170" s="180">
        <v>5.0995969776535012E-3</v>
      </c>
      <c r="BN170" s="180">
        <v>5.1003903234911746E-3</v>
      </c>
      <c r="BO170" s="208"/>
      <c r="BP170" s="180">
        <v>3.992958888503725E-3</v>
      </c>
      <c r="BQ170" s="180">
        <v>3.9937821219149187E-3</v>
      </c>
      <c r="BR170" s="180">
        <v>3.9946053553261123E-3</v>
      </c>
      <c r="BS170" s="180">
        <v>3.9954285887373068E-3</v>
      </c>
      <c r="BT170" s="180">
        <v>3.9962518221485005E-3</v>
      </c>
      <c r="BU170" s="208"/>
      <c r="BV170" s="180">
        <v>6.8693031696841159E-3</v>
      </c>
      <c r="BW170" s="180">
        <v>6.8715205191310713E-3</v>
      </c>
      <c r="BX170" s="180">
        <v>6.8737378685780268E-3</v>
      </c>
      <c r="BY170" s="180">
        <v>6.8759552180249822E-3</v>
      </c>
      <c r="BZ170" s="180">
        <v>6.8781725674719376E-3</v>
      </c>
      <c r="CA170" s="208"/>
      <c r="CB170" s="180">
        <v>2.4243651213972763E-3</v>
      </c>
      <c r="CC170" s="180">
        <v>2.4551250081832985E-3</v>
      </c>
      <c r="CD170" s="180">
        <v>2.4858848949693207E-3</v>
      </c>
      <c r="CE170" s="180">
        <v>2.5166447817553429E-3</v>
      </c>
      <c r="CF170" s="180">
        <v>2.5474046685413651E-3</v>
      </c>
      <c r="CG170" s="208"/>
      <c r="CH170" s="180">
        <v>6.834583030826377E-3</v>
      </c>
      <c r="CI170" s="180">
        <v>6.9557280690712171E-3</v>
      </c>
      <c r="CJ170" s="180">
        <v>7.0080187133890678E-3</v>
      </c>
      <c r="CK170" s="180">
        <v>6.9736108436456168E-3</v>
      </c>
      <c r="CL170" s="180">
        <v>6.8288405481310337E-3</v>
      </c>
      <c r="CM170" s="208"/>
      <c r="CN170" s="180">
        <v>4.4909805283381964E-3</v>
      </c>
      <c r="CO170" s="180">
        <v>4.0900860275956546E-3</v>
      </c>
      <c r="CP170" s="180">
        <v>3.7039248965125816E-3</v>
      </c>
      <c r="CQ170" s="180">
        <v>3.3320353666048113E-3</v>
      </c>
      <c r="CR170" s="180">
        <v>2.9722021792079703E-3</v>
      </c>
      <c r="CS170" s="208"/>
      <c r="CT170" s="180">
        <v>1.6086025133846568E-3</v>
      </c>
      <c r="CU170" s="180">
        <v>1.9115047335327429E-3</v>
      </c>
      <c r="CV170" s="180">
        <v>2.1494254237376157E-3</v>
      </c>
      <c r="CW170" s="180">
        <v>2.3549082499013363E-3</v>
      </c>
      <c r="CX170" s="180">
        <v>2.5474046685413651E-3</v>
      </c>
      <c r="CY170" s="208"/>
      <c r="CZ170" s="180"/>
      <c r="DA170" s="180"/>
      <c r="DB170" s="180"/>
      <c r="DC170" s="180"/>
      <c r="DD170" s="180"/>
      <c r="DE170" s="208"/>
      <c r="DF170" s="180">
        <v>2.5601357453248551E-3</v>
      </c>
      <c r="DG170" s="180">
        <v>2.5608375332380625E-3</v>
      </c>
      <c r="DH170" s="180">
        <v>2.5615393211512695E-3</v>
      </c>
      <c r="DI170" s="180">
        <v>2.5622411090644769E-3</v>
      </c>
      <c r="DJ170" s="180">
        <v>2.5629428969776843E-3</v>
      </c>
      <c r="DK170" s="208"/>
      <c r="DL170" s="180">
        <v>1.631617418348308E-3</v>
      </c>
      <c r="DM170" s="180">
        <v>1.6327145517599242E-3</v>
      </c>
      <c r="DN170" s="180">
        <v>1.6338116851715402E-3</v>
      </c>
      <c r="DO170" s="180">
        <v>1.6349088185831561E-3</v>
      </c>
      <c r="DP170" s="180">
        <v>1.6360059519947723E-3</v>
      </c>
      <c r="DQ170" s="208"/>
      <c r="DR170" s="180">
        <v>1.1635581276993867E-3</v>
      </c>
      <c r="DS170" s="180">
        <v>1.1634709518784478E-3</v>
      </c>
      <c r="DT170" s="180">
        <v>1.1633837760575091E-3</v>
      </c>
      <c r="DU170" s="180">
        <v>1.1632966002365702E-3</v>
      </c>
      <c r="DV170" s="180">
        <v>1.1632094244156312E-3</v>
      </c>
      <c r="DW170" s="208"/>
      <c r="DX170" s="180">
        <v>1.0038410602379187E-3</v>
      </c>
      <c r="DY170" s="180">
        <v>1.0048177180140281E-3</v>
      </c>
      <c r="DZ170" s="180">
        <v>1.0057943757901377E-3</v>
      </c>
      <c r="EA170" s="180">
        <v>1.0067710335662471E-3</v>
      </c>
      <c r="EB170" s="180">
        <v>1.0077476913423564E-3</v>
      </c>
      <c r="EC170" s="208"/>
      <c r="ED170" s="180">
        <v>9.8068203408989982E-4</v>
      </c>
      <c r="EE170" s="180">
        <v>9.8076557088941623E-4</v>
      </c>
      <c r="EF170" s="180">
        <v>9.8084910768893264E-4</v>
      </c>
      <c r="EG170" s="180">
        <v>9.8093264448844905E-4</v>
      </c>
      <c r="EH170" s="180">
        <v>9.8101618128796546E-4</v>
      </c>
      <c r="EI170" s="208"/>
      <c r="EJ170" s="180"/>
      <c r="EK170" s="180"/>
      <c r="EL170" s="180"/>
      <c r="EM170" s="180"/>
      <c r="EN170" s="180"/>
      <c r="EO170" s="208"/>
      <c r="EP170" s="180"/>
      <c r="EQ170" s="180"/>
      <c r="ER170" s="180"/>
      <c r="ES170" s="180"/>
      <c r="ET170" s="180"/>
      <c r="EU170" s="208"/>
      <c r="EV170" s="180"/>
      <c r="EW170" s="180"/>
      <c r="EX170" s="180"/>
      <c r="EY170" s="180"/>
      <c r="EZ170" s="180"/>
      <c r="FA170" s="208"/>
      <c r="FB170" s="180"/>
      <c r="FC170" s="180"/>
      <c r="FD170" s="180"/>
      <c r="FE170" s="180"/>
      <c r="FF170" s="180"/>
      <c r="FG170" s="208"/>
      <c r="FH170" s="180"/>
      <c r="FI170" s="180"/>
      <c r="FJ170" s="180"/>
      <c r="FK170" s="180"/>
      <c r="FL170" s="180"/>
      <c r="FM170" s="208"/>
      <c r="FN170" s="180"/>
      <c r="FO170" s="180"/>
      <c r="FP170" s="180"/>
      <c r="FQ170" s="180"/>
      <c r="FR170" s="180"/>
      <c r="FS170" s="208"/>
      <c r="FT170" s="180"/>
      <c r="FU170" s="180"/>
      <c r="FV170" s="180"/>
      <c r="FW170" s="180"/>
      <c r="FX170" s="180"/>
      <c r="FY170" s="208"/>
    </row>
    <row r="171" spans="1:181" ht="12.75" customHeight="1" x14ac:dyDescent="0.2">
      <c r="A171" s="201" t="s">
        <v>130</v>
      </c>
      <c r="B171" s="180">
        <f>'Interpolation FR-metal CR'!G89+'Interpolation FR-metal CR'!H89*($E$2^1)+'Interpolation FR-metal CR'!I89*($E$2^2)+'Interpolation FR-metal CR'!J89*($E$2^3)+'Interpolation FR-metal CR'!K89*($E$2^4)</f>
        <v>6.1397363823290025E-3</v>
      </c>
      <c r="C171" s="418">
        <f t="shared" si="21"/>
        <v>6.084602983209079E-3</v>
      </c>
      <c r="D171" s="418">
        <f t="shared" si="22"/>
        <v>6.0294695840891555E-3</v>
      </c>
      <c r="E171" s="418">
        <f t="shared" si="23"/>
        <v>5.974336184969232E-3</v>
      </c>
      <c r="F171" s="180">
        <f>'Interpolation FR-metal CR'!Q89+'Interpolation FR-metal CR'!R89*($E$2^1)+'Interpolation FR-metal CR'!S89*($E$2^2)+'Interpolation FR-metal CR'!T89*($E$2^3)+'Interpolation FR-metal CR'!U89*($E$2^4)</f>
        <v>5.9192027858493085E-3</v>
      </c>
      <c r="G171" s="208"/>
      <c r="H171" s="166">
        <f>'Interpolation FR-oxide CR'!G89+'Interpolation FR-oxide CR'!H89*$K$2+'Interpolation FR-oxide CR'!I89*$K$2^2+'Interpolation FR-oxide CR'!J89*$K$2^3+'Interpolation FR-oxide CR'!K89*$K$2^4</f>
        <v>9.5710540209263638E-3</v>
      </c>
      <c r="I171" s="417">
        <f t="shared" si="24"/>
        <v>9.3044043457331943E-3</v>
      </c>
      <c r="J171" s="417">
        <f t="shared" si="25"/>
        <v>9.0451835335602481E-3</v>
      </c>
      <c r="K171" s="417">
        <f t="shared" si="26"/>
        <v>8.7931846161982703E-3</v>
      </c>
      <c r="L171" s="180">
        <f>'Interpolation FR-oxide CR'!Q89+'Interpolation FR-oxide CR'!R89*$K$2+'Interpolation FR-oxide CR'!S89*$K$2^2+'Interpolation FR-oxide CR'!T89*$K$2^3+'Interpolation FR-oxide CR'!U89*$K$2^4</f>
        <v>8.5482063915747024E-3</v>
      </c>
      <c r="M171" s="208"/>
      <c r="N171" s="180">
        <v>1.3236214187313956E-2</v>
      </c>
      <c r="O171" s="180">
        <v>1.3280187627389223E-2</v>
      </c>
      <c r="P171" s="180">
        <v>1.332416106746449E-2</v>
      </c>
      <c r="Q171" s="180">
        <v>1.3368134507539759E-2</v>
      </c>
      <c r="R171" s="180">
        <v>1.3412107947615026E-2</v>
      </c>
      <c r="S171" s="208"/>
      <c r="T171" s="180">
        <v>8.5300238669301122E-3</v>
      </c>
      <c r="U171" s="180">
        <v>8.5321885567916332E-3</v>
      </c>
      <c r="V171" s="180">
        <v>8.5343532466531542E-3</v>
      </c>
      <c r="W171" s="180">
        <v>8.536517936514677E-3</v>
      </c>
      <c r="X171" s="180">
        <v>8.538682626376198E-3</v>
      </c>
      <c r="Y171" s="208"/>
      <c r="Z171" s="180">
        <v>5.861570583522234E-3</v>
      </c>
      <c r="AA171" s="180">
        <v>5.872114051819098E-3</v>
      </c>
      <c r="AB171" s="180">
        <v>5.8826575201159619E-3</v>
      </c>
      <c r="AC171" s="180">
        <v>5.893200988412825E-3</v>
      </c>
      <c r="AD171" s="180">
        <v>5.903744456709689E-3</v>
      </c>
      <c r="AE171" s="208"/>
      <c r="AF171" s="180">
        <v>4.4496954411656969E-3</v>
      </c>
      <c r="AG171" s="180">
        <v>4.4474196837692888E-3</v>
      </c>
      <c r="AH171" s="180">
        <v>4.4451439263728815E-3</v>
      </c>
      <c r="AI171" s="180">
        <v>4.4428681689764743E-3</v>
      </c>
      <c r="AJ171" s="180">
        <v>4.4405924115800662E-3</v>
      </c>
      <c r="AK171" s="208"/>
      <c r="AL171" s="180">
        <v>3.1833772938715025E-3</v>
      </c>
      <c r="AM171" s="180">
        <v>3.1835511262194643E-3</v>
      </c>
      <c r="AN171" s="180">
        <v>3.1837249585674266E-3</v>
      </c>
      <c r="AO171" s="180">
        <v>3.1838987909153888E-3</v>
      </c>
      <c r="AP171" s="180">
        <v>3.1840726232633507E-3</v>
      </c>
      <c r="AQ171" s="208"/>
      <c r="AR171" s="180">
        <v>1.4817256694517425E-2</v>
      </c>
      <c r="AS171" s="180">
        <v>1.4814190760217722E-2</v>
      </c>
      <c r="AT171" s="180">
        <v>1.481112482591802E-2</v>
      </c>
      <c r="AU171" s="180">
        <v>1.4808058891618316E-2</v>
      </c>
      <c r="AV171" s="180">
        <v>1.4804992957318613E-2</v>
      </c>
      <c r="AW171" s="208"/>
      <c r="AX171" s="180">
        <v>1.0661876166944351E-2</v>
      </c>
      <c r="AY171" s="180">
        <v>1.0657757759863374E-2</v>
      </c>
      <c r="AZ171" s="180">
        <v>1.0653639352782395E-2</v>
      </c>
      <c r="BA171" s="180">
        <v>1.0649520945701416E-2</v>
      </c>
      <c r="BB171" s="180">
        <v>1.0645402538620438E-2</v>
      </c>
      <c r="BC171" s="208"/>
      <c r="BD171" s="180">
        <v>7.7202589986404167E-3</v>
      </c>
      <c r="BE171" s="180">
        <v>7.7191227774807735E-3</v>
      </c>
      <c r="BF171" s="180">
        <v>7.7179865563211311E-3</v>
      </c>
      <c r="BG171" s="180">
        <v>7.7168503351614879E-3</v>
      </c>
      <c r="BH171" s="180">
        <v>7.7157141140018447E-3</v>
      </c>
      <c r="BI171" s="208"/>
      <c r="BJ171" s="180">
        <v>6.0914769441934085E-3</v>
      </c>
      <c r="BK171" s="180">
        <v>6.0910800781415666E-3</v>
      </c>
      <c r="BL171" s="180">
        <v>6.0906832120897255E-3</v>
      </c>
      <c r="BM171" s="180">
        <v>6.0902863460378836E-3</v>
      </c>
      <c r="BN171" s="180">
        <v>6.0898894799860416E-3</v>
      </c>
      <c r="BO171" s="208"/>
      <c r="BP171" s="180">
        <v>4.7069030452647764E-3</v>
      </c>
      <c r="BQ171" s="180">
        <v>4.7076362376177166E-3</v>
      </c>
      <c r="BR171" s="180">
        <v>4.7083694299706567E-3</v>
      </c>
      <c r="BS171" s="180">
        <v>4.709102622323596E-3</v>
      </c>
      <c r="BT171" s="180">
        <v>4.7098358146765362E-3</v>
      </c>
      <c r="BU171" s="208"/>
      <c r="BV171" s="44"/>
      <c r="BW171" s="44"/>
      <c r="BX171" s="44"/>
      <c r="BY171" s="44"/>
      <c r="BZ171" s="44"/>
      <c r="CA171" s="208"/>
      <c r="CB171" s="44"/>
      <c r="CC171" s="44"/>
      <c r="CD171" s="44"/>
      <c r="CE171" s="44"/>
      <c r="CF171" s="44"/>
      <c r="CG171" s="208"/>
      <c r="CH171" s="44"/>
      <c r="CI171" s="44"/>
      <c r="CJ171" s="44"/>
      <c r="CK171" s="44"/>
      <c r="CL171" s="44"/>
      <c r="CM171" s="208"/>
      <c r="CN171" s="44"/>
      <c r="CO171" s="44"/>
      <c r="CP171" s="44"/>
      <c r="CQ171" s="44"/>
      <c r="CR171" s="44"/>
      <c r="CS171" s="208"/>
      <c r="CT171" s="44"/>
      <c r="CU171" s="44"/>
      <c r="CV171" s="44"/>
      <c r="CW171" s="44"/>
      <c r="CX171" s="44"/>
      <c r="CY171" s="208"/>
      <c r="CZ171" s="242"/>
      <c r="DA171" s="242"/>
      <c r="DB171" s="242"/>
      <c r="DC171" s="242"/>
      <c r="DD171" s="242"/>
      <c r="DE171" s="208"/>
      <c r="DF171" s="242">
        <v>2.9523151841949961E-3</v>
      </c>
      <c r="DG171" s="242">
        <v>2.9538832974481443E-3</v>
      </c>
      <c r="DH171" s="242">
        <v>2.9554514107012929E-3</v>
      </c>
      <c r="DI171" s="242">
        <v>2.9570195239544414E-3</v>
      </c>
      <c r="DJ171" s="242">
        <v>2.9585876372075896E-3</v>
      </c>
      <c r="DK171" s="208"/>
      <c r="DL171" s="242">
        <v>1.8905465791557656E-3</v>
      </c>
      <c r="DM171" s="242">
        <v>1.8924489994794373E-3</v>
      </c>
      <c r="DN171" s="242">
        <v>1.8943514198031088E-3</v>
      </c>
      <c r="DO171" s="242">
        <v>1.8962538401267803E-3</v>
      </c>
      <c r="DP171" s="242">
        <v>1.898156260450452E-3</v>
      </c>
      <c r="DQ171" s="208"/>
      <c r="DR171" s="242">
        <v>1.3466624754497163E-3</v>
      </c>
      <c r="DS171" s="242">
        <v>1.347040798340988E-3</v>
      </c>
      <c r="DT171" s="242">
        <v>1.3474191212322598E-3</v>
      </c>
      <c r="DU171" s="242">
        <v>1.3477974441235315E-3</v>
      </c>
      <c r="DV171" s="242">
        <v>1.3481757670148033E-3</v>
      </c>
      <c r="DW171" s="208"/>
      <c r="DX171" s="242">
        <v>1.1590591367166938E-3</v>
      </c>
      <c r="DY171" s="242">
        <v>1.1605813889059003E-3</v>
      </c>
      <c r="DZ171" s="242">
        <v>1.1621036410951065E-3</v>
      </c>
      <c r="EA171" s="242">
        <v>1.163625893284313E-3</v>
      </c>
      <c r="EB171" s="242">
        <v>1.1651481454735195E-3</v>
      </c>
      <c r="EC171" s="208"/>
      <c r="ED171" s="242">
        <v>1.1327213555724041E-3</v>
      </c>
      <c r="EE171" s="242">
        <v>1.1330924165699088E-3</v>
      </c>
      <c r="EF171" s="242">
        <v>1.1334634775674137E-3</v>
      </c>
      <c r="EG171" s="242">
        <v>1.1338345385649186E-3</v>
      </c>
      <c r="EH171" s="242">
        <v>1.1342055995624233E-3</v>
      </c>
      <c r="EI171" s="208"/>
      <c r="EJ171" s="242"/>
      <c r="EK171" s="242"/>
      <c r="EL171" s="242"/>
      <c r="EM171" s="242"/>
      <c r="EN171" s="242"/>
      <c r="EO171" s="208"/>
      <c r="EP171" s="242"/>
      <c r="EQ171" s="242"/>
      <c r="ER171" s="242"/>
      <c r="ES171" s="242"/>
      <c r="ET171" s="242"/>
      <c r="EU171" s="208"/>
      <c r="EV171" s="242"/>
      <c r="EW171" s="242"/>
      <c r="EX171" s="242"/>
      <c r="EY171" s="242"/>
      <c r="EZ171" s="242"/>
      <c r="FA171" s="208"/>
      <c r="FB171" s="242"/>
      <c r="FC171" s="242"/>
      <c r="FD171" s="242"/>
      <c r="FE171" s="242"/>
      <c r="FF171" s="242"/>
      <c r="FG171" s="208"/>
      <c r="FH171" s="242"/>
      <c r="FI171" s="242"/>
      <c r="FJ171" s="242"/>
      <c r="FK171" s="242"/>
      <c r="FL171" s="242"/>
      <c r="FM171" s="208"/>
      <c r="FN171" s="242"/>
      <c r="FO171" s="242"/>
      <c r="FP171" s="242"/>
      <c r="FQ171" s="242"/>
      <c r="FR171" s="242"/>
      <c r="FS171" s="208"/>
      <c r="FT171" s="242"/>
      <c r="FU171" s="242"/>
      <c r="FV171" s="242"/>
      <c r="FW171" s="242"/>
      <c r="FX171" s="242"/>
      <c r="FY171" s="208"/>
    </row>
    <row r="172" spans="1:181" ht="12.75" customHeight="1" x14ac:dyDescent="0.2">
      <c r="A172" s="107" t="s">
        <v>131</v>
      </c>
      <c r="B172" s="15">
        <f>'Interpolation FR-metal CR'!G90+'Interpolation FR-metal CR'!H90*($E$2^1)+'Interpolation FR-metal CR'!I90*($E$2^2)+'Interpolation FR-metal CR'!J90*($E$2^3)+'Interpolation FR-metal CR'!K90*($E$2^4)</f>
        <v>7.6653641089038601E-4</v>
      </c>
      <c r="C172" s="295">
        <f t="shared" si="21"/>
        <v>7.626660344867539E-4</v>
      </c>
      <c r="D172" s="295">
        <f t="shared" si="22"/>
        <v>7.5879565808312189E-4</v>
      </c>
      <c r="E172" s="295">
        <f t="shared" si="23"/>
        <v>7.5492528167948978E-4</v>
      </c>
      <c r="F172" s="15">
        <f>'Interpolation FR-metal CR'!Q90+'Interpolation FR-metal CR'!R90*($E$2^1)+'Interpolation FR-metal CR'!S90*($E$2^2)+'Interpolation FR-metal CR'!T90*($E$2^3)+'Interpolation FR-metal CR'!U90*($E$2^4)</f>
        <v>7.5105490527585766E-4</v>
      </c>
      <c r="G172" s="208"/>
      <c r="H172" s="309">
        <f>'Interpolation FR-oxide CR'!G90+'Interpolation FR-oxide CR'!H90*$K$2+'Interpolation FR-oxide CR'!I90*$K$2^2+'Interpolation FR-oxide CR'!J90*$K$2^3+'Interpolation FR-oxide CR'!K90*$K$2^4</f>
        <v>1.1941096270074618E-3</v>
      </c>
      <c r="I172" s="243">
        <f t="shared" si="24"/>
        <v>1.1710797733644042E-3</v>
      </c>
      <c r="J172" s="243">
        <f t="shared" si="25"/>
        <v>1.1484940784039555E-3</v>
      </c>
      <c r="K172" s="243">
        <f t="shared" si="26"/>
        <v>1.1263439759867714E-3</v>
      </c>
      <c r="L172" s="15">
        <f>'Interpolation FR-oxide CR'!Q90+'Interpolation FR-oxide CR'!R90*$K$2+'Interpolation FR-oxide CR'!S90*$K$2^2+'Interpolation FR-oxide CR'!T90*$K$2^3+'Interpolation FR-oxide CR'!U90*$K$2^4</f>
        <v>1.1046210651819073E-3</v>
      </c>
      <c r="M172" s="208"/>
      <c r="N172" s="15">
        <v>1.4995782172755952E-3</v>
      </c>
      <c r="O172" s="15">
        <v>1.5132858672352494E-3</v>
      </c>
      <c r="P172" s="15">
        <v>1.5269935171949036E-3</v>
      </c>
      <c r="Q172" s="15">
        <v>1.5407011671545576E-3</v>
      </c>
      <c r="R172" s="15">
        <v>1.5544088171142118E-3</v>
      </c>
      <c r="S172" s="208"/>
      <c r="T172" s="15">
        <v>1.0792791523457528E-3</v>
      </c>
      <c r="U172" s="15">
        <v>1.0853322963851795E-3</v>
      </c>
      <c r="V172" s="15">
        <v>1.0913854404246063E-3</v>
      </c>
      <c r="W172" s="15">
        <v>1.0974385844640332E-3</v>
      </c>
      <c r="X172" s="15">
        <v>1.1034917285034599E-3</v>
      </c>
      <c r="Y172" s="208"/>
      <c r="Z172" s="15">
        <v>7.2736303151879058E-4</v>
      </c>
      <c r="AA172" s="15">
        <v>7.3272586625246E-4</v>
      </c>
      <c r="AB172" s="15">
        <v>7.380887009861293E-4</v>
      </c>
      <c r="AC172" s="15">
        <v>7.4345153571979861E-4</v>
      </c>
      <c r="AD172" s="15">
        <v>7.4881437045346802E-4</v>
      </c>
      <c r="AE172" s="208"/>
      <c r="AF172" s="15">
        <v>5.5650209451025352E-4</v>
      </c>
      <c r="AG172" s="15">
        <v>5.5783830302068738E-4</v>
      </c>
      <c r="AH172" s="15">
        <v>5.5917451153112124E-4</v>
      </c>
      <c r="AI172" s="15">
        <v>5.605107200415552E-4</v>
      </c>
      <c r="AJ172" s="15">
        <v>5.6184692855198906E-4</v>
      </c>
      <c r="AK172" s="208"/>
      <c r="AL172" s="15">
        <v>4.8011748857806539E-4</v>
      </c>
      <c r="AM172" s="15">
        <v>4.8026431310205047E-4</v>
      </c>
      <c r="AN172" s="15">
        <v>4.8041113762603549E-4</v>
      </c>
      <c r="AO172" s="15">
        <v>4.8055796215002057E-4</v>
      </c>
      <c r="AP172" s="15">
        <v>4.8070478667400565E-4</v>
      </c>
      <c r="AQ172" s="208"/>
      <c r="AR172" s="15">
        <v>1.3278233512351795E-3</v>
      </c>
      <c r="AS172" s="15">
        <v>1.3344109865862552E-3</v>
      </c>
      <c r="AT172" s="15">
        <v>1.3409986219373312E-3</v>
      </c>
      <c r="AU172" s="15">
        <v>1.3475862572884072E-3</v>
      </c>
      <c r="AV172" s="15">
        <v>1.3541738926394829E-3</v>
      </c>
      <c r="AW172" s="208"/>
      <c r="AX172" s="15">
        <v>8.4811567249388055E-4</v>
      </c>
      <c r="AY172" s="15">
        <v>8.5461534272690564E-4</v>
      </c>
      <c r="AZ172" s="15">
        <v>8.6111501295993073E-4</v>
      </c>
      <c r="BA172" s="15">
        <v>8.6761468319295583E-4</v>
      </c>
      <c r="BB172" s="15">
        <v>8.7411435342598092E-4</v>
      </c>
      <c r="BC172" s="208"/>
      <c r="BD172" s="15">
        <v>6.1031278205259543E-4</v>
      </c>
      <c r="BE172" s="15">
        <v>6.1466751954097096E-4</v>
      </c>
      <c r="BF172" s="15">
        <v>6.1902225702934648E-4</v>
      </c>
      <c r="BG172" s="15">
        <v>6.2337699451772211E-4</v>
      </c>
      <c r="BH172" s="15">
        <v>6.2773173200609763E-4</v>
      </c>
      <c r="BI172" s="208"/>
      <c r="BJ172" s="15">
        <v>4.7971639143073254E-4</v>
      </c>
      <c r="BK172" s="15">
        <v>4.8230535782898447E-4</v>
      </c>
      <c r="BL172" s="15">
        <v>4.8489432422723646E-4</v>
      </c>
      <c r="BM172" s="15">
        <v>4.8748329062548839E-4</v>
      </c>
      <c r="BN172" s="15">
        <v>4.9007225702374032E-4</v>
      </c>
      <c r="BO172" s="208"/>
      <c r="BP172" s="15">
        <v>4.2392632525417242E-4</v>
      </c>
      <c r="BQ172" s="15">
        <v>4.252933865913229E-4</v>
      </c>
      <c r="BR172" s="15">
        <v>4.2666044792847332E-4</v>
      </c>
      <c r="BS172" s="15">
        <v>4.280275092656238E-4</v>
      </c>
      <c r="BT172" s="15">
        <v>4.2939457060277427E-4</v>
      </c>
      <c r="BU172" s="208"/>
      <c r="BV172" s="15">
        <v>1.3940592059999998E-3</v>
      </c>
      <c r="BW172" s="15">
        <v>1.4105598968749999E-3</v>
      </c>
      <c r="BX172" s="15">
        <v>1.4270605877499999E-3</v>
      </c>
      <c r="BY172" s="15">
        <v>1.4435612786249999E-3</v>
      </c>
      <c r="BZ172" s="15">
        <v>1.4600619694999999E-3</v>
      </c>
      <c r="CA172" s="208"/>
      <c r="CB172" s="15">
        <v>3.4365387233071176E-4</v>
      </c>
      <c r="CC172" s="15">
        <v>3.4709692701223485E-4</v>
      </c>
      <c r="CD172" s="15">
        <v>3.5053998169375794E-4</v>
      </c>
      <c r="CE172" s="15">
        <v>3.5398303637528103E-4</v>
      </c>
      <c r="CF172" s="15">
        <v>3.5742609105680412E-4</v>
      </c>
      <c r="CG172" s="208"/>
      <c r="CH172" s="15">
        <v>1.4580619091E-3</v>
      </c>
      <c r="CI172" s="15">
        <v>1.4985166558367513E-3</v>
      </c>
      <c r="CJ172" s="15">
        <v>1.5246468856876035E-3</v>
      </c>
      <c r="CK172" s="15">
        <v>1.5320987747099645E-3</v>
      </c>
      <c r="CL172" s="15">
        <v>1.5150643107E-3</v>
      </c>
      <c r="CM172" s="208"/>
      <c r="CN172" s="15">
        <v>1.0550447831000002E-3</v>
      </c>
      <c r="CO172" s="15">
        <v>9.4797573262825937E-4</v>
      </c>
      <c r="CP172" s="15">
        <v>8.4695825279472187E-4</v>
      </c>
      <c r="CQ172" s="15">
        <v>7.516998948030422E-4</v>
      </c>
      <c r="CR172" s="15">
        <v>6.6152809029999999E-4</v>
      </c>
      <c r="CS172" s="208"/>
      <c r="CT172" s="15">
        <v>2.4684243439729254E-4</v>
      </c>
      <c r="CU172" s="15">
        <v>2.8683078667782939E-4</v>
      </c>
      <c r="CV172" s="15">
        <v>3.1539301878625247E-4</v>
      </c>
      <c r="CW172" s="15">
        <v>3.3789595592699842E-4</v>
      </c>
      <c r="CX172" s="15">
        <v>3.5742609105680412E-4</v>
      </c>
      <c r="CY172" s="208"/>
      <c r="CZ172" s="15"/>
      <c r="DA172" s="15"/>
      <c r="DB172" s="15"/>
      <c r="DC172" s="15"/>
      <c r="DD172" s="15"/>
      <c r="DE172" s="208"/>
      <c r="DF172" s="15">
        <v>3.035527252978281E-4</v>
      </c>
      <c r="DG172" s="15">
        <v>3.0388885904303022E-4</v>
      </c>
      <c r="DH172" s="15">
        <v>3.0422499278823234E-4</v>
      </c>
      <c r="DI172" s="15">
        <v>3.0456112653343446E-4</v>
      </c>
      <c r="DJ172" s="15">
        <v>3.0489726027863658E-4</v>
      </c>
      <c r="DK172" s="208"/>
      <c r="DL172" s="15">
        <v>1.9181059037017792E-4</v>
      </c>
      <c r="DM172" s="15">
        <v>1.9202038361477693E-4</v>
      </c>
      <c r="DN172" s="15">
        <v>1.9223017685937593E-4</v>
      </c>
      <c r="DO172" s="15">
        <v>1.9243997010397491E-4</v>
      </c>
      <c r="DP172" s="15">
        <v>1.9264976334857392E-4</v>
      </c>
      <c r="DQ172" s="208"/>
      <c r="DR172" s="15">
        <v>1.3739045201776302E-4</v>
      </c>
      <c r="DS172" s="15">
        <v>1.3744426813223562E-4</v>
      </c>
      <c r="DT172" s="15">
        <v>1.3749808424670822E-4</v>
      </c>
      <c r="DU172" s="15">
        <v>1.3755190036118082E-4</v>
      </c>
      <c r="DV172" s="15">
        <v>1.3760571647565342E-4</v>
      </c>
      <c r="DW172" s="208"/>
      <c r="DX172" s="15">
        <v>1.1664342379145786E-4</v>
      </c>
      <c r="DY172" s="15">
        <v>1.1685378466279408E-4</v>
      </c>
      <c r="DZ172" s="15">
        <v>1.170641455341303E-4</v>
      </c>
      <c r="EA172" s="15">
        <v>1.1727450640546651E-4</v>
      </c>
      <c r="EB172" s="15">
        <v>1.1748486727680273E-4</v>
      </c>
      <c r="EC172" s="208"/>
      <c r="ED172" s="15">
        <v>1.1170782046592361E-4</v>
      </c>
      <c r="EE172" s="15">
        <v>1.1184339906375617E-4</v>
      </c>
      <c r="EF172" s="15">
        <v>1.1197897766158872E-4</v>
      </c>
      <c r="EG172" s="15">
        <v>1.1211455625942126E-4</v>
      </c>
      <c r="EH172" s="15">
        <v>1.1225013485725381E-4</v>
      </c>
      <c r="EI172" s="208"/>
      <c r="EJ172" s="15"/>
      <c r="EK172" s="15"/>
      <c r="EL172" s="15"/>
      <c r="EM172" s="15"/>
      <c r="EN172" s="15"/>
      <c r="EO172" s="208"/>
      <c r="EP172" s="15"/>
      <c r="EQ172" s="15"/>
      <c r="ER172" s="15"/>
      <c r="ES172" s="15"/>
      <c r="ET172" s="15"/>
      <c r="EU172" s="208"/>
      <c r="EV172" s="15"/>
      <c r="EW172" s="15"/>
      <c r="EX172" s="15"/>
      <c r="EY172" s="15"/>
      <c r="EZ172" s="15"/>
      <c r="FA172" s="208"/>
      <c r="FB172" s="15"/>
      <c r="FC172" s="15"/>
      <c r="FD172" s="15"/>
      <c r="FE172" s="15"/>
      <c r="FF172" s="15"/>
      <c r="FG172" s="208"/>
      <c r="FH172" s="15"/>
      <c r="FI172" s="15"/>
      <c r="FJ172" s="15"/>
      <c r="FK172" s="15"/>
      <c r="FL172" s="15"/>
      <c r="FM172" s="208"/>
      <c r="FN172" s="15"/>
      <c r="FO172" s="15"/>
      <c r="FP172" s="15"/>
      <c r="FQ172" s="15"/>
      <c r="FR172" s="15"/>
      <c r="FS172" s="208"/>
      <c r="FT172" s="15"/>
      <c r="FU172" s="15"/>
      <c r="FV172" s="15"/>
      <c r="FW172" s="15"/>
      <c r="FX172" s="15"/>
      <c r="FY172" s="208"/>
    </row>
    <row r="173" spans="1:181" ht="12.75" customHeight="1" x14ac:dyDescent="0.2">
      <c r="A173" s="107" t="s">
        <v>105</v>
      </c>
      <c r="B173" s="15">
        <f>'Interpolation FR-metal CR'!G91+'Interpolation FR-metal CR'!H91*($E$2^1)+'Interpolation FR-metal CR'!I91*($E$2^2)+'Interpolation FR-metal CR'!J91*($E$2^3)+'Interpolation FR-metal CR'!K91*($E$2^4)</f>
        <v>9.9630895778429437E-4</v>
      </c>
      <c r="C173" s="295">
        <f t="shared" si="21"/>
        <v>9.891513852942947E-4</v>
      </c>
      <c r="D173" s="295">
        <f t="shared" si="22"/>
        <v>9.8199381280429481E-4</v>
      </c>
      <c r="E173" s="295">
        <f t="shared" si="23"/>
        <v>9.7483624031429513E-4</v>
      </c>
      <c r="F173" s="15">
        <f>'Interpolation FR-metal CR'!Q91+'Interpolation FR-metal CR'!R91*($E$2^1)+'Interpolation FR-metal CR'!S91*($E$2^2)+'Interpolation FR-metal CR'!T91*($E$2^3)+'Interpolation FR-metal CR'!U91*($E$2^4)</f>
        <v>9.6767866782429546E-4</v>
      </c>
      <c r="G173" s="208"/>
      <c r="H173" s="309">
        <f>'Interpolation FR-oxide CR'!G91+'Interpolation FR-oxide CR'!H91*$K$2+'Interpolation FR-oxide CR'!I91*$K$2^2+'Interpolation FR-oxide CR'!J91*$K$2^3+'Interpolation FR-oxide CR'!K91*$K$2^4</f>
        <v>1.5287283416859825E-3</v>
      </c>
      <c r="I173" s="243">
        <f t="shared" si="24"/>
        <v>1.4923162090605376E-3</v>
      </c>
      <c r="J173" s="243">
        <f t="shared" si="25"/>
        <v>1.456771361593731E-3</v>
      </c>
      <c r="K173" s="243">
        <f t="shared" si="26"/>
        <v>1.4220731417878502E-3</v>
      </c>
      <c r="L173" s="15">
        <f>'Interpolation FR-oxide CR'!Q91+'Interpolation FR-oxide CR'!R91*$K$2+'Interpolation FR-oxide CR'!S91*$K$2^2+'Interpolation FR-oxide CR'!T91*$K$2^3+'Interpolation FR-oxide CR'!U91*$K$2^4</f>
        <v>1.3882013841773695E-3</v>
      </c>
      <c r="M173" s="208"/>
      <c r="N173" s="15">
        <v>2.0290698960690897E-3</v>
      </c>
      <c r="O173" s="15">
        <v>2.038233457390569E-3</v>
      </c>
      <c r="P173" s="15">
        <v>2.0473970187120478E-3</v>
      </c>
      <c r="Q173" s="15">
        <v>2.0565605800335271E-3</v>
      </c>
      <c r="R173" s="15">
        <v>2.0657241413550064E-3</v>
      </c>
      <c r="S173" s="208"/>
      <c r="T173" s="15">
        <v>1.3744374864309377E-3</v>
      </c>
      <c r="U173" s="15">
        <v>1.3775178510554683E-3</v>
      </c>
      <c r="V173" s="15">
        <v>1.3805982156799986E-3</v>
      </c>
      <c r="W173" s="15">
        <v>1.383678580304529E-3</v>
      </c>
      <c r="X173" s="15">
        <v>1.3867589449290596E-3</v>
      </c>
      <c r="Y173" s="208"/>
      <c r="Z173" s="15">
        <v>9.505743929739826E-4</v>
      </c>
      <c r="AA173" s="15">
        <v>9.5420539639008337E-4</v>
      </c>
      <c r="AB173" s="15">
        <v>9.5783639980618403E-4</v>
      </c>
      <c r="AC173" s="15">
        <v>9.6146740322228469E-4</v>
      </c>
      <c r="AD173" s="15">
        <v>9.6509840663838546E-4</v>
      </c>
      <c r="AE173" s="208"/>
      <c r="AF173" s="15">
        <v>7.289060998697187E-4</v>
      </c>
      <c r="AG173" s="15">
        <v>7.2930391960314997E-4</v>
      </c>
      <c r="AH173" s="15">
        <v>7.2970173933658124E-4</v>
      </c>
      <c r="AI173" s="15">
        <v>7.3009955907001262E-4</v>
      </c>
      <c r="AJ173" s="15">
        <v>7.3049737880344389E-4</v>
      </c>
      <c r="AK173" s="208"/>
      <c r="AL173" s="15">
        <v>5.7573622834435024E-4</v>
      </c>
      <c r="AM173" s="15">
        <v>5.7562965775034142E-4</v>
      </c>
      <c r="AN173" s="15">
        <v>5.7552308715633259E-4</v>
      </c>
      <c r="AO173" s="15">
        <v>5.7541651656232366E-4</v>
      </c>
      <c r="AP173" s="15">
        <v>5.7530994596831483E-4</v>
      </c>
      <c r="AQ173" s="208"/>
      <c r="AR173" s="15">
        <v>1.9960801443807247E-3</v>
      </c>
      <c r="AS173" s="15">
        <v>1.998751252728896E-3</v>
      </c>
      <c r="AT173" s="15">
        <v>2.0014223610770668E-3</v>
      </c>
      <c r="AU173" s="15">
        <v>2.0040934694252376E-3</v>
      </c>
      <c r="AV173" s="15">
        <v>2.0067645777734088E-3</v>
      </c>
      <c r="AW173" s="208"/>
      <c r="AX173" s="15">
        <v>1.3415567877738286E-3</v>
      </c>
      <c r="AY173" s="15">
        <v>1.3456732689017669E-3</v>
      </c>
      <c r="AZ173" s="15">
        <v>1.3497897500297051E-3</v>
      </c>
      <c r="BA173" s="15">
        <v>1.3539062311576436E-3</v>
      </c>
      <c r="BB173" s="15">
        <v>1.3580227122855818E-3</v>
      </c>
      <c r="BC173" s="208"/>
      <c r="BD173" s="15">
        <v>9.6362887426330705E-4</v>
      </c>
      <c r="BE173" s="15">
        <v>9.6665929965033951E-4</v>
      </c>
      <c r="BF173" s="15">
        <v>9.6968972503737208E-4</v>
      </c>
      <c r="BG173" s="15">
        <v>9.7272015042440454E-4</v>
      </c>
      <c r="BH173" s="15">
        <v>9.75750575811437E-4</v>
      </c>
      <c r="BI173" s="208"/>
      <c r="BJ173" s="15">
        <v>7.5592783410464309E-4</v>
      </c>
      <c r="BK173" s="15">
        <v>7.5787854682803437E-4</v>
      </c>
      <c r="BL173" s="15">
        <v>7.5982925955142555E-4</v>
      </c>
      <c r="BM173" s="15">
        <v>7.6177997227481684E-4</v>
      </c>
      <c r="BN173" s="15">
        <v>7.6373068499820812E-4</v>
      </c>
      <c r="BO173" s="208"/>
      <c r="BP173" s="15">
        <v>6.3068875431470327E-4</v>
      </c>
      <c r="BQ173" s="15">
        <v>6.3159655467451433E-4</v>
      </c>
      <c r="BR173" s="15">
        <v>6.3250435503432539E-4</v>
      </c>
      <c r="BS173" s="15">
        <v>6.3341215539413655E-4</v>
      </c>
      <c r="BT173" s="15">
        <v>6.3431995575394761E-4</v>
      </c>
      <c r="BU173" s="208"/>
      <c r="BV173" s="15">
        <v>1.4530000000000001E-3</v>
      </c>
      <c r="BW173" s="15">
        <v>1.4840000000000001E-3</v>
      </c>
      <c r="BX173" s="15">
        <v>1.5150000000000001E-3</v>
      </c>
      <c r="BY173" s="15">
        <v>1.5460000000000001E-3</v>
      </c>
      <c r="BZ173" s="15">
        <v>1.5770000000000001E-3</v>
      </c>
      <c r="CA173" s="208"/>
      <c r="CB173" s="15">
        <v>4.4022314323808329E-4</v>
      </c>
      <c r="CC173" s="15">
        <v>4.4647824608998258E-4</v>
      </c>
      <c r="CD173" s="15">
        <v>4.5273334894188188E-4</v>
      </c>
      <c r="CE173" s="15">
        <v>4.5898845179378122E-4</v>
      </c>
      <c r="CF173" s="15">
        <v>4.6524355464568052E-4</v>
      </c>
      <c r="CG173" s="208"/>
      <c r="CH173" s="15">
        <v>1.5E-3</v>
      </c>
      <c r="CI173" s="15">
        <v>1.554646085877904E-3</v>
      </c>
      <c r="CJ173" s="15">
        <v>1.5951219932670211E-3</v>
      </c>
      <c r="CK173" s="15">
        <v>1.6164641082614594E-3</v>
      </c>
      <c r="CL173" s="15">
        <v>1.6119999999999999E-3</v>
      </c>
      <c r="CM173" s="208"/>
      <c r="CN173" s="15">
        <v>1.139E-3</v>
      </c>
      <c r="CO173" s="15">
        <v>1.0260982477160376E-3</v>
      </c>
      <c r="CP173" s="15">
        <v>9.19163195990059E-4</v>
      </c>
      <c r="CQ173" s="15">
        <v>8.1792598971989192E-4</v>
      </c>
      <c r="CR173" s="15">
        <v>7.2170000000000003E-4</v>
      </c>
      <c r="CS173" s="208"/>
      <c r="CT173" s="15">
        <v>3.1024833016967529E-4</v>
      </c>
      <c r="CU173" s="15">
        <v>3.636775698388718E-4</v>
      </c>
      <c r="CV173" s="15">
        <v>4.034074819743787E-4</v>
      </c>
      <c r="CW173" s="15">
        <v>4.3598945685285672E-4</v>
      </c>
      <c r="CX173" s="15">
        <v>4.6524355464568052E-4</v>
      </c>
      <c r="CY173" s="208"/>
      <c r="CZ173" s="15"/>
      <c r="DA173" s="15"/>
      <c r="DB173" s="15"/>
      <c r="DC173" s="15"/>
      <c r="DD173" s="15"/>
      <c r="DE173" s="208"/>
      <c r="DF173" s="15">
        <v>4.4168746817985888E-4</v>
      </c>
      <c r="DG173" s="15">
        <v>4.4185306582005505E-4</v>
      </c>
      <c r="DH173" s="15">
        <v>4.4201866346025122E-4</v>
      </c>
      <c r="DI173" s="15">
        <v>4.4218426110044734E-4</v>
      </c>
      <c r="DJ173" s="15">
        <v>4.4234985874064351E-4</v>
      </c>
      <c r="DK173" s="208"/>
      <c r="DL173" s="15">
        <v>2.8010085430473739E-4</v>
      </c>
      <c r="DM173" s="15">
        <v>2.8026362664974918E-4</v>
      </c>
      <c r="DN173" s="15">
        <v>2.8042639899476102E-4</v>
      </c>
      <c r="DO173" s="15">
        <v>2.8058917133977281E-4</v>
      </c>
      <c r="DP173" s="15">
        <v>2.8075194368478459E-4</v>
      </c>
      <c r="DQ173" s="208"/>
      <c r="DR173" s="15">
        <v>2.0045744723174751E-4</v>
      </c>
      <c r="DS173" s="15">
        <v>2.0043407341134898E-4</v>
      </c>
      <c r="DT173" s="15">
        <v>2.0041069959095045E-4</v>
      </c>
      <c r="DU173" s="15">
        <v>2.0038732577055192E-4</v>
      </c>
      <c r="DV173" s="15">
        <v>2.003639519501534E-4</v>
      </c>
      <c r="DW173" s="208"/>
      <c r="DX173" s="15">
        <v>1.7119462816053897E-4</v>
      </c>
      <c r="DY173" s="15">
        <v>1.7139138214169005E-4</v>
      </c>
      <c r="DZ173" s="15">
        <v>1.7158813612284113E-4</v>
      </c>
      <c r="EA173" s="15">
        <v>1.7178489010399222E-4</v>
      </c>
      <c r="EB173" s="15">
        <v>1.719816440851433E-4</v>
      </c>
      <c r="EC173" s="208"/>
      <c r="ED173" s="15">
        <v>1.6427589233471135E-4</v>
      </c>
      <c r="EE173" s="15">
        <v>1.6436039152646604E-4</v>
      </c>
      <c r="EF173" s="15">
        <v>1.644448907182207E-4</v>
      </c>
      <c r="EG173" s="15">
        <v>1.6452938990997536E-4</v>
      </c>
      <c r="EH173" s="15">
        <v>1.6461388910173004E-4</v>
      </c>
      <c r="EI173" s="208"/>
      <c r="EJ173" s="15"/>
      <c r="EK173" s="15"/>
      <c r="EL173" s="15"/>
      <c r="EM173" s="15"/>
      <c r="EN173" s="15"/>
      <c r="EO173" s="208"/>
      <c r="EP173" s="15"/>
      <c r="EQ173" s="15"/>
      <c r="ER173" s="15"/>
      <c r="ES173" s="15"/>
      <c r="ET173" s="15"/>
      <c r="EU173" s="208"/>
      <c r="EV173" s="15"/>
      <c r="EW173" s="15"/>
      <c r="EX173" s="15"/>
      <c r="EY173" s="15"/>
      <c r="EZ173" s="15"/>
      <c r="FA173" s="208"/>
      <c r="FB173" s="15"/>
      <c r="FC173" s="15"/>
      <c r="FD173" s="15"/>
      <c r="FE173" s="15"/>
      <c r="FF173" s="15"/>
      <c r="FG173" s="208"/>
      <c r="FH173" s="15"/>
      <c r="FI173" s="15"/>
      <c r="FJ173" s="15"/>
      <c r="FK173" s="15"/>
      <c r="FL173" s="15"/>
      <c r="FM173" s="208"/>
      <c r="FN173" s="15"/>
      <c r="FO173" s="15"/>
      <c r="FP173" s="15"/>
      <c r="FQ173" s="15"/>
      <c r="FR173" s="15"/>
      <c r="FS173" s="208"/>
      <c r="FT173" s="15"/>
      <c r="FU173" s="15"/>
      <c r="FV173" s="15"/>
      <c r="FW173" s="15"/>
      <c r="FX173" s="15"/>
      <c r="FY173" s="208"/>
    </row>
    <row r="174" spans="1:181" ht="12.75" customHeight="1" x14ac:dyDescent="0.2">
      <c r="A174" s="107" t="s">
        <v>106</v>
      </c>
      <c r="B174" s="296">
        <f>'Interpolation FR-metal CR'!G92+'Interpolation FR-metal CR'!H92*($E$2^1)+'Interpolation FR-metal CR'!I92*($E$2^2)+'Interpolation FR-metal CR'!J92*($E$2^3)+'Interpolation FR-metal CR'!K92*($E$2^4)</f>
        <v>0</v>
      </c>
      <c r="C174" s="297">
        <f t="shared" si="21"/>
        <v>0</v>
      </c>
      <c r="D174" s="297">
        <f t="shared" si="22"/>
        <v>0</v>
      </c>
      <c r="E174" s="297">
        <f t="shared" si="23"/>
        <v>0</v>
      </c>
      <c r="F174" s="296">
        <f>'Interpolation FR-metal CR'!Q92+'Interpolation FR-metal CR'!R92*($E$2^1)+'Interpolation FR-metal CR'!S92*($E$2^2)+'Interpolation FR-metal CR'!T92*($E$2^3)+'Interpolation FR-metal CR'!U92*($E$2^4)</f>
        <v>0</v>
      </c>
      <c r="G174" s="208"/>
      <c r="H174" s="311">
        <f>'Interpolation FR-oxide CR'!G92+'Interpolation FR-oxide CR'!H92*$K$2+'Interpolation FR-oxide CR'!I92*$K$2^2+'Interpolation FR-oxide CR'!J92*$K$2^3+'Interpolation FR-oxide CR'!K92*$K$2^4</f>
        <v>0</v>
      </c>
      <c r="I174" s="297">
        <f>0.25*(L174-H174)+H174</f>
        <v>0</v>
      </c>
      <c r="J174" s="297">
        <f>H174+0.5*(L174-H174)</f>
        <v>0</v>
      </c>
      <c r="K174" s="297">
        <f>H174+0.75*(L174-H174)</f>
        <v>0</v>
      </c>
      <c r="L174" s="296">
        <f>'Interpolation FR-oxide CR'!Q92+'Interpolation FR-oxide CR'!R92*$K$2+'Interpolation FR-oxide CR'!S92*$K$2^2+'Interpolation FR-oxide CR'!T92*$K$2^3+'Interpolation FR-oxide CR'!U92*$K$2^4</f>
        <v>0</v>
      </c>
      <c r="M174" s="208"/>
      <c r="N174" s="44"/>
      <c r="O174" s="44"/>
      <c r="P174" s="44"/>
      <c r="Q174" s="44"/>
      <c r="R174" s="44"/>
      <c r="S174" s="208"/>
      <c r="T174" s="44"/>
      <c r="U174" s="44"/>
      <c r="V174" s="44"/>
      <c r="W174" s="44"/>
      <c r="X174" s="44"/>
      <c r="Y174" s="208"/>
      <c r="Z174" s="44"/>
      <c r="AA174" s="44"/>
      <c r="AB174" s="44"/>
      <c r="AC174" s="44"/>
      <c r="AD174" s="44"/>
      <c r="AE174" s="208"/>
      <c r="AF174" s="44"/>
      <c r="AG174" s="44"/>
      <c r="AH174" s="44"/>
      <c r="AI174" s="44"/>
      <c r="AJ174" s="44"/>
      <c r="AK174" s="208"/>
      <c r="AL174" s="44"/>
      <c r="AM174" s="44"/>
      <c r="AN174" s="44"/>
      <c r="AO174" s="44"/>
      <c r="AP174" s="44"/>
      <c r="AQ174" s="208"/>
      <c r="AR174" s="44"/>
      <c r="AS174" s="44"/>
      <c r="AT174" s="44"/>
      <c r="AU174" s="44"/>
      <c r="AV174" s="44"/>
      <c r="AW174" s="208"/>
      <c r="AX174" s="44"/>
      <c r="AY174" s="44"/>
      <c r="AZ174" s="44"/>
      <c r="BA174" s="44"/>
      <c r="BB174" s="44"/>
      <c r="BC174" s="208"/>
      <c r="BD174" s="44"/>
      <c r="BE174" s="44"/>
      <c r="BF174" s="44"/>
      <c r="BG174" s="44"/>
      <c r="BH174" s="44"/>
      <c r="BI174" s="208"/>
      <c r="BJ174" s="44"/>
      <c r="BK174" s="44"/>
      <c r="BL174" s="44"/>
      <c r="BM174" s="44"/>
      <c r="BN174" s="44"/>
      <c r="BO174" s="208"/>
      <c r="BP174" s="44"/>
      <c r="BQ174" s="44"/>
      <c r="BR174" s="44"/>
      <c r="BS174" s="44"/>
      <c r="BT174" s="44"/>
      <c r="BU174" s="208"/>
      <c r="BV174" s="44"/>
      <c r="BW174" s="44"/>
      <c r="BX174" s="44"/>
      <c r="BY174" s="44"/>
      <c r="BZ174" s="44"/>
      <c r="CA174" s="208"/>
      <c r="CB174" s="44"/>
      <c r="CC174" s="44"/>
      <c r="CD174" s="44"/>
      <c r="CE174" s="44"/>
      <c r="CF174" s="44"/>
      <c r="CG174" s="208"/>
      <c r="CH174" s="44"/>
      <c r="CI174" s="44"/>
      <c r="CJ174" s="44"/>
      <c r="CK174" s="44"/>
      <c r="CL174" s="44"/>
      <c r="CM174" s="208"/>
      <c r="CN174" s="44"/>
      <c r="CO174" s="44"/>
      <c r="CP174" s="44"/>
      <c r="CQ174" s="44"/>
      <c r="CR174" s="44"/>
      <c r="CS174" s="208"/>
      <c r="CT174" s="44"/>
      <c r="CU174" s="44"/>
      <c r="CV174" s="44"/>
      <c r="CW174" s="44"/>
      <c r="CX174" s="44"/>
      <c r="CY174" s="208"/>
      <c r="CZ174" s="15"/>
      <c r="DA174" s="15"/>
      <c r="DB174" s="15"/>
      <c r="DC174" s="15"/>
      <c r="DD174" s="15"/>
      <c r="DE174" s="208"/>
      <c r="DF174" s="15">
        <v>0</v>
      </c>
      <c r="DG174" s="15">
        <v>0</v>
      </c>
      <c r="DH174" s="15">
        <v>0</v>
      </c>
      <c r="DI174" s="15">
        <v>0</v>
      </c>
      <c r="DJ174" s="15">
        <v>0</v>
      </c>
      <c r="DK174" s="208"/>
      <c r="DL174" s="15">
        <v>0</v>
      </c>
      <c r="DM174" s="15">
        <v>0</v>
      </c>
      <c r="DN174" s="15">
        <v>0</v>
      </c>
      <c r="DO174" s="15">
        <v>0</v>
      </c>
      <c r="DP174" s="15">
        <v>0</v>
      </c>
      <c r="DQ174" s="208"/>
      <c r="DR174" s="15">
        <v>0</v>
      </c>
      <c r="DS174" s="15">
        <v>0</v>
      </c>
      <c r="DT174" s="15">
        <v>0</v>
      </c>
      <c r="DU174" s="15">
        <v>0</v>
      </c>
      <c r="DV174" s="15">
        <v>0</v>
      </c>
      <c r="DW174" s="208"/>
      <c r="DX174" s="15">
        <v>0</v>
      </c>
      <c r="DY174" s="15">
        <v>0</v>
      </c>
      <c r="DZ174" s="15">
        <v>0</v>
      </c>
      <c r="EA174" s="15">
        <v>0</v>
      </c>
      <c r="EB174" s="15">
        <v>0</v>
      </c>
      <c r="EC174" s="208"/>
      <c r="ED174" s="15">
        <v>0</v>
      </c>
      <c r="EE174" s="15">
        <v>0</v>
      </c>
      <c r="EF174" s="15">
        <v>0</v>
      </c>
      <c r="EG174" s="15">
        <v>0</v>
      </c>
      <c r="EH174" s="15">
        <v>0</v>
      </c>
      <c r="EI174" s="208"/>
      <c r="EJ174" s="15"/>
      <c r="EK174" s="15"/>
      <c r="EL174" s="15"/>
      <c r="EM174" s="15"/>
      <c r="EN174" s="15"/>
      <c r="EO174" s="208"/>
      <c r="EP174" s="15"/>
      <c r="EQ174" s="15"/>
      <c r="ER174" s="15"/>
      <c r="ES174" s="15"/>
      <c r="ET174" s="15"/>
      <c r="EU174" s="208"/>
      <c r="EV174" s="15"/>
      <c r="EW174" s="15"/>
      <c r="EX174" s="15"/>
      <c r="EY174" s="15"/>
      <c r="EZ174" s="15"/>
      <c r="FA174" s="208"/>
      <c r="FB174" s="15"/>
      <c r="FC174" s="15"/>
      <c r="FD174" s="15"/>
      <c r="FE174" s="15"/>
      <c r="FF174" s="15"/>
      <c r="FG174" s="208"/>
      <c r="FH174" s="15"/>
      <c r="FI174" s="15"/>
      <c r="FJ174" s="15"/>
      <c r="FK174" s="15"/>
      <c r="FL174" s="15"/>
      <c r="FM174" s="208"/>
      <c r="FN174" s="15"/>
      <c r="FO174" s="15"/>
      <c r="FP174" s="15"/>
      <c r="FQ174" s="15"/>
      <c r="FR174" s="15"/>
      <c r="FS174" s="208"/>
      <c r="FT174" s="15"/>
      <c r="FU174" s="15"/>
      <c r="FV174" s="15"/>
      <c r="FW174" s="15"/>
      <c r="FX174" s="15"/>
      <c r="FY174" s="208"/>
    </row>
    <row r="175" spans="1:181" ht="12.75" customHeight="1" x14ac:dyDescent="0.2">
      <c r="A175" s="107" t="s">
        <v>107</v>
      </c>
      <c r="B175" s="15">
        <f>'Interpolation FR-metal CR'!G93+'Interpolation FR-metal CR'!H93*($E$2^1)+'Interpolation FR-metal CR'!I93*($E$2^2)+'Interpolation FR-metal CR'!J93*($E$2^3)+'Interpolation FR-metal CR'!K93*($E$2^4)</f>
        <v>7.087204826220204E-4</v>
      </c>
      <c r="C175" s="295">
        <f t="shared" si="21"/>
        <v>7.0139061003524766E-4</v>
      </c>
      <c r="D175" s="295">
        <f t="shared" si="22"/>
        <v>6.9406073744847493E-4</v>
      </c>
      <c r="E175" s="295">
        <f t="shared" si="23"/>
        <v>6.8673086486170209E-4</v>
      </c>
      <c r="F175" s="15">
        <f>'Interpolation FR-metal CR'!Q93+'Interpolation FR-metal CR'!R93*($E$2^1)+'Interpolation FR-metal CR'!S93*($E$2^2)+'Interpolation FR-metal CR'!T93*($E$2^3)+'Interpolation FR-metal CR'!U93*($E$2^4)</f>
        <v>6.7940099227492936E-4</v>
      </c>
      <c r="G175" s="208"/>
      <c r="H175" s="309">
        <f>'Interpolation FR-oxide CR'!G93+'Interpolation FR-oxide CR'!H93*$K$2+'Interpolation FR-oxide CR'!I93*$K$2^2+'Interpolation FR-oxide CR'!J93*$K$2^3+'Interpolation FR-oxide CR'!K93*$K$2^4</f>
        <v>1.0528394802856371E-3</v>
      </c>
      <c r="I175" s="243">
        <f t="shared" si="24"/>
        <v>1.0216119119342841E-3</v>
      </c>
      <c r="J175" s="243">
        <f t="shared" si="25"/>
        <v>9.9131056362254601E-4</v>
      </c>
      <c r="K175" s="243">
        <f t="shared" si="26"/>
        <v>9.6190796335669803E-4</v>
      </c>
      <c r="L175" s="15">
        <f>'Interpolation FR-oxide CR'!Q93+'Interpolation FR-oxide CR'!R93*$K$2+'Interpolation FR-oxide CR'!S93*$K$2^2+'Interpolation FR-oxide CR'!T93*$K$2^3+'Interpolation FR-oxide CR'!U93*$K$2^4</f>
        <v>9.3337745397146707E-4</v>
      </c>
      <c r="M175" s="208"/>
      <c r="N175" s="15">
        <v>1.4899106881979384E-3</v>
      </c>
      <c r="O175" s="15">
        <v>1.4873948481138261E-3</v>
      </c>
      <c r="P175" s="15">
        <v>1.4848790080297138E-3</v>
      </c>
      <c r="Q175" s="15">
        <v>1.4823631679456016E-3</v>
      </c>
      <c r="R175" s="15">
        <v>1.4798473278614893E-3</v>
      </c>
      <c r="S175" s="208"/>
      <c r="T175" s="15">
        <v>9.4175845367142639E-4</v>
      </c>
      <c r="U175" s="15">
        <v>9.3941914409275947E-4</v>
      </c>
      <c r="V175" s="15">
        <v>9.3707983451409254E-4</v>
      </c>
      <c r="W175" s="15">
        <v>9.3474052493542573E-4</v>
      </c>
      <c r="X175" s="15">
        <v>9.3240121535675881E-4</v>
      </c>
      <c r="Y175" s="208"/>
      <c r="Z175" s="15">
        <v>6.8265565139261704E-4</v>
      </c>
      <c r="AA175" s="15">
        <v>6.8148192808999879E-4</v>
      </c>
      <c r="AB175" s="15">
        <v>6.8030820478738043E-4</v>
      </c>
      <c r="AC175" s="15">
        <v>6.7913448148476207E-4</v>
      </c>
      <c r="AD175" s="15">
        <v>6.7796075818214382E-4</v>
      </c>
      <c r="AE175" s="208"/>
      <c r="AF175" s="15">
        <v>5.3438800664969957E-4</v>
      </c>
      <c r="AG175" s="15">
        <v>5.3304240488842732E-4</v>
      </c>
      <c r="AH175" s="15">
        <v>5.3169680312715507E-4</v>
      </c>
      <c r="AI175" s="15">
        <v>5.3035120136588282E-4</v>
      </c>
      <c r="AJ175" s="15">
        <v>5.2900559960461057E-4</v>
      </c>
      <c r="AK175" s="208"/>
      <c r="AL175" s="15">
        <v>3.5971265017792223E-4</v>
      </c>
      <c r="AM175" s="15">
        <v>3.5913977729266883E-4</v>
      </c>
      <c r="AN175" s="15">
        <v>3.5856690440741544E-4</v>
      </c>
      <c r="AO175" s="15">
        <v>3.5799403152216209E-4</v>
      </c>
      <c r="AP175" s="15">
        <v>3.574211586369087E-4</v>
      </c>
      <c r="AQ175" s="208"/>
      <c r="AR175" s="15">
        <v>1.8746396801378701E-3</v>
      </c>
      <c r="AS175" s="15">
        <v>1.8686762000606734E-3</v>
      </c>
      <c r="AT175" s="15">
        <v>1.8627127199834768E-3</v>
      </c>
      <c r="AU175" s="15">
        <v>1.8567492399062802E-3</v>
      </c>
      <c r="AV175" s="15">
        <v>1.8507857598290835E-3</v>
      </c>
      <c r="AW175" s="208"/>
      <c r="AX175" s="15">
        <v>1.4521518637899634E-3</v>
      </c>
      <c r="AY175" s="15">
        <v>1.4480757471904129E-3</v>
      </c>
      <c r="AZ175" s="15">
        <v>1.4439996305908626E-3</v>
      </c>
      <c r="BA175" s="15">
        <v>1.4399235139913123E-3</v>
      </c>
      <c r="BB175" s="15">
        <v>1.4358473973917617E-3</v>
      </c>
      <c r="BC175" s="208"/>
      <c r="BD175" s="15">
        <v>1.1046291732163202E-3</v>
      </c>
      <c r="BE175" s="15">
        <v>1.1018664672195748E-3</v>
      </c>
      <c r="BF175" s="15">
        <v>1.0991037612228297E-3</v>
      </c>
      <c r="BG175" s="15">
        <v>1.0963410552260844E-3</v>
      </c>
      <c r="BH175" s="15">
        <v>1.093578349229339E-3</v>
      </c>
      <c r="BI175" s="208"/>
      <c r="BJ175" s="15">
        <v>9.062733614461564E-4</v>
      </c>
      <c r="BK175" s="15">
        <v>9.0424249236546901E-4</v>
      </c>
      <c r="BL175" s="15">
        <v>9.0221162328478163E-4</v>
      </c>
      <c r="BM175" s="15">
        <v>9.0018075420409435E-4</v>
      </c>
      <c r="BN175" s="15">
        <v>8.9814988512340696E-4</v>
      </c>
      <c r="BO175" s="208"/>
      <c r="BP175" s="15">
        <v>6.8969073062145696E-4</v>
      </c>
      <c r="BQ175" s="15">
        <v>6.8835130988661596E-4</v>
      </c>
      <c r="BR175" s="15">
        <v>6.8701188915177495E-4</v>
      </c>
      <c r="BS175" s="15">
        <v>6.8567246841693395E-4</v>
      </c>
      <c r="BT175" s="15">
        <v>6.8433304768209294E-4</v>
      </c>
      <c r="BU175" s="208"/>
      <c r="BV175" s="15">
        <v>6.8280000000000001E-4</v>
      </c>
      <c r="BW175" s="15">
        <v>7.1002499999999998E-4</v>
      </c>
      <c r="BX175" s="15">
        <v>7.3725000000000006E-4</v>
      </c>
      <c r="BY175" s="15">
        <v>7.6447500000000003E-4</v>
      </c>
      <c r="BZ175" s="15">
        <v>7.917E-4</v>
      </c>
      <c r="CA175" s="208"/>
      <c r="CB175" s="15">
        <v>3.3784632060979852E-4</v>
      </c>
      <c r="CC175" s="15">
        <v>3.4498253588908395E-4</v>
      </c>
      <c r="CD175" s="15">
        <v>3.5211875116836937E-4</v>
      </c>
      <c r="CE175" s="15">
        <v>3.5925496644765475E-4</v>
      </c>
      <c r="CF175" s="15">
        <v>3.6639118172694017E-4</v>
      </c>
      <c r="CG175" s="208"/>
      <c r="CH175" s="15">
        <v>6.8950000000000001E-4</v>
      </c>
      <c r="CI175" s="15">
        <v>7.2798638959162536E-4</v>
      </c>
      <c r="CJ175" s="15">
        <v>7.6091182918161103E-4</v>
      </c>
      <c r="CK175" s="15">
        <v>7.8551631436196592E-4</v>
      </c>
      <c r="CL175" s="15">
        <v>7.9799999999999999E-4</v>
      </c>
      <c r="CM175" s="208"/>
      <c r="CN175" s="15">
        <v>5.7629999999999997E-4</v>
      </c>
      <c r="CO175" s="15">
        <v>5.2053511585098118E-4</v>
      </c>
      <c r="CP175" s="15">
        <v>4.6750892340154798E-4</v>
      </c>
      <c r="CQ175" s="15">
        <v>4.1710699937715795E-4</v>
      </c>
      <c r="CR175" s="15">
        <v>3.6900000000000002E-4</v>
      </c>
      <c r="CS175" s="208"/>
      <c r="CT175" s="15">
        <v>2.3150306512681823E-4</v>
      </c>
      <c r="CU175" s="15">
        <v>2.750541156966634E-4</v>
      </c>
      <c r="CV175" s="15">
        <v>3.092430292524793E-4</v>
      </c>
      <c r="CW175" s="15">
        <v>3.3875545383569872E-4</v>
      </c>
      <c r="CX175" s="15">
        <v>3.6639118172694017E-4</v>
      </c>
      <c r="CY175" s="208"/>
      <c r="CZ175" s="15"/>
      <c r="DA175" s="15"/>
      <c r="DB175" s="15"/>
      <c r="DC175" s="15"/>
      <c r="DD175" s="15"/>
      <c r="DE175" s="208"/>
      <c r="DF175" s="15">
        <v>4.2331718052821107E-4</v>
      </c>
      <c r="DG175" s="15">
        <v>4.2290790177174683E-4</v>
      </c>
      <c r="DH175" s="15">
        <v>4.2249862301528264E-4</v>
      </c>
      <c r="DI175" s="15">
        <v>4.2208934425881845E-4</v>
      </c>
      <c r="DJ175" s="15">
        <v>4.2168006550235421E-4</v>
      </c>
      <c r="DK175" s="208"/>
      <c r="DL175" s="15">
        <v>2.6971842361668688E-4</v>
      </c>
      <c r="DM175" s="15">
        <v>2.6964558093707768E-4</v>
      </c>
      <c r="DN175" s="15">
        <v>2.6957273825746844E-4</v>
      </c>
      <c r="DO175" s="15">
        <v>2.6949989557785924E-4</v>
      </c>
      <c r="DP175" s="15">
        <v>2.6942705289825005E-4</v>
      </c>
      <c r="DQ175" s="208"/>
      <c r="DR175" s="15">
        <v>1.9241467226196297E-4</v>
      </c>
      <c r="DS175" s="15">
        <v>1.9224140174056112E-4</v>
      </c>
      <c r="DT175" s="15">
        <v>1.9206813121915931E-4</v>
      </c>
      <c r="DU175" s="15">
        <v>1.9189486069775749E-4</v>
      </c>
      <c r="DV175" s="15">
        <v>1.9172159017635565E-4</v>
      </c>
      <c r="DW175" s="208"/>
      <c r="DX175" s="15">
        <v>1.6988412405495134E-4</v>
      </c>
      <c r="DY175" s="15">
        <v>1.6987218401373467E-4</v>
      </c>
      <c r="DZ175" s="15">
        <v>1.69860243972518E-4</v>
      </c>
      <c r="EA175" s="15">
        <v>1.6984830393130133E-4</v>
      </c>
      <c r="EB175" s="15">
        <v>1.6983636389008466E-4</v>
      </c>
      <c r="EC175" s="208"/>
      <c r="ED175" s="15">
        <v>1.708400903218632E-4</v>
      </c>
      <c r="EE175" s="15">
        <v>1.7062772806626539E-4</v>
      </c>
      <c r="EF175" s="15">
        <v>1.7041536581066761E-4</v>
      </c>
      <c r="EG175" s="15">
        <v>1.702030035550698E-4</v>
      </c>
      <c r="EH175" s="15">
        <v>1.6999064129947199E-4</v>
      </c>
      <c r="EI175" s="208"/>
      <c r="EJ175" s="15"/>
      <c r="EK175" s="15"/>
      <c r="EL175" s="15"/>
      <c r="EM175" s="15"/>
      <c r="EN175" s="15"/>
      <c r="EO175" s="208"/>
      <c r="EP175" s="15"/>
      <c r="EQ175" s="15"/>
      <c r="ER175" s="15"/>
      <c r="ES175" s="15"/>
      <c r="ET175" s="15"/>
      <c r="EU175" s="208"/>
      <c r="EV175" s="15"/>
      <c r="EW175" s="15"/>
      <c r="EX175" s="15"/>
      <c r="EY175" s="15"/>
      <c r="EZ175" s="15"/>
      <c r="FA175" s="208"/>
      <c r="FB175" s="15"/>
      <c r="FC175" s="15"/>
      <c r="FD175" s="15"/>
      <c r="FE175" s="15"/>
      <c r="FF175" s="15"/>
      <c r="FG175" s="208"/>
      <c r="FH175" s="15"/>
      <c r="FI175" s="15"/>
      <c r="FJ175" s="15"/>
      <c r="FK175" s="15"/>
      <c r="FL175" s="15"/>
      <c r="FM175" s="208"/>
      <c r="FN175" s="15"/>
      <c r="FO175" s="15"/>
      <c r="FP175" s="15"/>
      <c r="FQ175" s="15"/>
      <c r="FR175" s="15"/>
      <c r="FS175" s="208"/>
      <c r="FT175" s="15"/>
      <c r="FU175" s="15"/>
      <c r="FV175" s="15"/>
      <c r="FW175" s="15"/>
      <c r="FX175" s="15"/>
      <c r="FY175" s="208"/>
    </row>
    <row r="176" spans="1:181" ht="12.75" customHeight="1" x14ac:dyDescent="0.2">
      <c r="A176" s="107" t="s">
        <v>108</v>
      </c>
      <c r="B176" s="15">
        <f>'Interpolation FR-metal CR'!G94+'Interpolation FR-metal CR'!H94*($E$2^1)+'Interpolation FR-metal CR'!I94*($E$2^2)+'Interpolation FR-metal CR'!J94*($E$2^3)+'Interpolation FR-metal CR'!K94*($E$2^4)</f>
        <v>6.7161297727499393E-4</v>
      </c>
      <c r="C176" s="295">
        <f t="shared" si="21"/>
        <v>6.660519295602754E-4</v>
      </c>
      <c r="D176" s="295">
        <f t="shared" si="22"/>
        <v>6.6049088184555699E-4</v>
      </c>
      <c r="E176" s="295">
        <f t="shared" si="23"/>
        <v>6.5492983413083846E-4</v>
      </c>
      <c r="F176" s="15">
        <f>'Interpolation FR-metal CR'!Q94+'Interpolation FR-metal CR'!R94*($E$2^1)+'Interpolation FR-metal CR'!S94*($E$2^2)+'Interpolation FR-metal CR'!T94*($E$2^3)+'Interpolation FR-metal CR'!U94*($E$2^4)</f>
        <v>6.4936878641611994E-4</v>
      </c>
      <c r="G176" s="208"/>
      <c r="H176" s="309">
        <f>'Interpolation FR-oxide CR'!G94+'Interpolation FR-oxide CR'!H94*$K$2+'Interpolation FR-oxide CR'!I94*$K$2^2+'Interpolation FR-oxide CR'!J94*$K$2^3+'Interpolation FR-oxide CR'!K94*$K$2^4</f>
        <v>1.031500361118075E-3</v>
      </c>
      <c r="I176" s="243">
        <f t="shared" si="24"/>
        <v>1.0041305094137009E-3</v>
      </c>
      <c r="J176" s="243">
        <f t="shared" si="25"/>
        <v>9.7748688991491505E-4</v>
      </c>
      <c r="K176" s="243">
        <f t="shared" si="26"/>
        <v>9.5155023276150225E-4</v>
      </c>
      <c r="L176" s="15">
        <f>'Interpolation FR-oxide CR'!Q94+'Interpolation FR-oxide CR'!R94*$K$2+'Interpolation FR-oxide CR'!S94*$K$2^2+'Interpolation FR-oxide CR'!T94*$K$2^3+'Interpolation FR-oxide CR'!U94*$K$2^4</f>
        <v>9.2630177940011534E-4</v>
      </c>
      <c r="M176" s="208"/>
      <c r="N176" s="15">
        <v>1.4149039970781882E-3</v>
      </c>
      <c r="O176" s="15">
        <v>1.4185104180009323E-3</v>
      </c>
      <c r="P176" s="15">
        <v>1.4221168389236764E-3</v>
      </c>
      <c r="Q176" s="15">
        <v>1.4257232598464207E-3</v>
      </c>
      <c r="R176" s="15">
        <v>1.4293296807691648E-3</v>
      </c>
      <c r="S176" s="208"/>
      <c r="T176" s="15">
        <v>9.2263087447931374E-4</v>
      </c>
      <c r="U176" s="15">
        <v>9.2330003378938909E-4</v>
      </c>
      <c r="V176" s="15">
        <v>9.2396919309946455E-4</v>
      </c>
      <c r="W176" s="15">
        <v>9.246383524095399E-4</v>
      </c>
      <c r="X176" s="15">
        <v>9.2530751171961525E-4</v>
      </c>
      <c r="Y176" s="208"/>
      <c r="Z176" s="15">
        <v>6.421802805502316E-4</v>
      </c>
      <c r="AA176" s="15">
        <v>6.435661769929569E-4</v>
      </c>
      <c r="AB176" s="15">
        <v>6.449520734356823E-4</v>
      </c>
      <c r="AC176" s="15">
        <v>6.463379698784076E-4</v>
      </c>
      <c r="AD176" s="15">
        <v>6.4772386632113289E-4</v>
      </c>
      <c r="AE176" s="208"/>
      <c r="AF176" s="15">
        <v>4.9205992488554195E-4</v>
      </c>
      <c r="AG176" s="15">
        <v>4.9207410862695574E-4</v>
      </c>
      <c r="AH176" s="15">
        <v>4.9208829236836943E-4</v>
      </c>
      <c r="AI176" s="15">
        <v>4.9210247610978323E-4</v>
      </c>
      <c r="AJ176" s="15">
        <v>4.9211665985119703E-4</v>
      </c>
      <c r="AK176" s="208"/>
      <c r="AL176" s="15">
        <v>3.6264181954806019E-4</v>
      </c>
      <c r="AM176" s="15">
        <v>3.6283149774635123E-4</v>
      </c>
      <c r="AN176" s="15">
        <v>3.6302117594464226E-4</v>
      </c>
      <c r="AO176" s="15">
        <v>3.6321085414293334E-4</v>
      </c>
      <c r="AP176" s="15">
        <v>3.6340053234122438E-4</v>
      </c>
      <c r="AQ176" s="208"/>
      <c r="AR176" s="15">
        <v>1.5422938958842584E-3</v>
      </c>
      <c r="AS176" s="15">
        <v>1.5421346940349002E-3</v>
      </c>
      <c r="AT176" s="15">
        <v>1.541975492185542E-3</v>
      </c>
      <c r="AU176" s="15">
        <v>1.541816290336184E-3</v>
      </c>
      <c r="AV176" s="15">
        <v>1.5416570884868258E-3</v>
      </c>
      <c r="AW176" s="208"/>
      <c r="AX176" s="15">
        <v>1.0961567683549429E-3</v>
      </c>
      <c r="AY176" s="15">
        <v>1.0966390408467005E-3</v>
      </c>
      <c r="AZ176" s="15">
        <v>1.097121313338458E-3</v>
      </c>
      <c r="BA176" s="15">
        <v>1.0976035858302154E-3</v>
      </c>
      <c r="BB176" s="15">
        <v>1.0980858583219731E-3</v>
      </c>
      <c r="BC176" s="208"/>
      <c r="BD176" s="15">
        <v>8.0175574770892258E-4</v>
      </c>
      <c r="BE176" s="15">
        <v>8.022786243333357E-4</v>
      </c>
      <c r="BF176" s="15">
        <v>8.0280150095774893E-4</v>
      </c>
      <c r="BG176" s="15">
        <v>8.0332437758216216E-4</v>
      </c>
      <c r="BH176" s="15">
        <v>8.0384725420657528E-4</v>
      </c>
      <c r="BI176" s="208"/>
      <c r="BJ176" s="15">
        <v>6.3735303066409421E-4</v>
      </c>
      <c r="BK176" s="15">
        <v>6.3775265807835819E-4</v>
      </c>
      <c r="BL176" s="15">
        <v>6.3815228549262218E-4</v>
      </c>
      <c r="BM176" s="15">
        <v>6.3855191290688616E-4</v>
      </c>
      <c r="BN176" s="15">
        <v>6.3895154032115014E-4</v>
      </c>
      <c r="BO176" s="208"/>
      <c r="BP176" s="15">
        <v>5.0484910076980475E-4</v>
      </c>
      <c r="BQ176" s="15">
        <v>5.0521629872482825E-4</v>
      </c>
      <c r="BR176" s="15">
        <v>5.0558349667985175E-4</v>
      </c>
      <c r="BS176" s="15">
        <v>5.0595069463487525E-4</v>
      </c>
      <c r="BT176" s="15">
        <v>5.0631789258989875E-4</v>
      </c>
      <c r="BU176" s="208"/>
      <c r="BV176" s="15">
        <v>8.587E-4</v>
      </c>
      <c r="BW176" s="15">
        <v>8.6652499999999993E-4</v>
      </c>
      <c r="BX176" s="15">
        <v>8.7434999999999998E-4</v>
      </c>
      <c r="BY176" s="15">
        <v>8.8217500000000002E-4</v>
      </c>
      <c r="BZ176" s="15">
        <v>8.8999999999999995E-4</v>
      </c>
      <c r="CA176" s="208"/>
      <c r="CB176" s="15">
        <v>2.9561759775074785E-4</v>
      </c>
      <c r="CC176" s="15">
        <v>2.9913944902738333E-4</v>
      </c>
      <c r="CD176" s="15">
        <v>3.0266130030401876E-4</v>
      </c>
      <c r="CE176" s="15">
        <v>3.0618315158065419E-4</v>
      </c>
      <c r="CF176" s="15">
        <v>3.0970500285728967E-4</v>
      </c>
      <c r="CG176" s="208"/>
      <c r="CH176" s="15">
        <v>8.9320000000000003E-4</v>
      </c>
      <c r="CI176" s="15">
        <v>9.1482094001102898E-4</v>
      </c>
      <c r="CJ176" s="15">
        <v>9.275675909030354E-4</v>
      </c>
      <c r="CK176" s="15">
        <v>9.2889116643037268E-4</v>
      </c>
      <c r="CL176" s="15">
        <v>9.1540000000000002E-4</v>
      </c>
      <c r="CM176" s="208"/>
      <c r="CN176" s="15">
        <v>6.2600000000000004E-4</v>
      </c>
      <c r="CO176" s="15">
        <v>5.5892346406825422E-4</v>
      </c>
      <c r="CP176" s="15">
        <v>4.9621376741039913E-4</v>
      </c>
      <c r="CQ176" s="15">
        <v>4.376258609395772E-4</v>
      </c>
      <c r="CR176" s="15">
        <v>3.8269999999999998E-4</v>
      </c>
      <c r="CS176" s="208"/>
      <c r="CT176" s="15">
        <v>2.050433577891046E-4</v>
      </c>
      <c r="CU176" s="15">
        <v>2.4078846028745707E-4</v>
      </c>
      <c r="CV176" s="15">
        <v>2.6757528880466604E-4</v>
      </c>
      <c r="CW176" s="15">
        <v>2.8970830290858218E-4</v>
      </c>
      <c r="CX176" s="15">
        <v>3.0970500285728967E-4</v>
      </c>
      <c r="CY176" s="208"/>
      <c r="CZ176" s="15"/>
      <c r="DA176" s="15"/>
      <c r="DB176" s="15"/>
      <c r="DC176" s="15"/>
      <c r="DD176" s="15"/>
      <c r="DE176" s="208"/>
      <c r="DF176" s="15">
        <v>3.2918146478162031E-4</v>
      </c>
      <c r="DG176" s="15">
        <v>3.2929812133134455E-4</v>
      </c>
      <c r="DH176" s="15">
        <v>3.2941477788106879E-4</v>
      </c>
      <c r="DI176" s="15">
        <v>3.2953143443079308E-4</v>
      </c>
      <c r="DJ176" s="15">
        <v>3.2964809098051732E-4</v>
      </c>
      <c r="DK176" s="208"/>
      <c r="DL176" s="15">
        <v>2.0893303817602786E-4</v>
      </c>
      <c r="DM176" s="15">
        <v>2.0904700972514562E-4</v>
      </c>
      <c r="DN176" s="15">
        <v>2.0916098127426338E-4</v>
      </c>
      <c r="DO176" s="15">
        <v>2.0927495282338114E-4</v>
      </c>
      <c r="DP176" s="15">
        <v>2.093889243724989E-4</v>
      </c>
      <c r="DQ176" s="208"/>
      <c r="DR176" s="15">
        <v>1.4919251286727919E-4</v>
      </c>
      <c r="DS176" s="15">
        <v>1.4915664679658974E-4</v>
      </c>
      <c r="DT176" s="15">
        <v>1.4912078072590025E-4</v>
      </c>
      <c r="DU176" s="15">
        <v>1.4908491465521079E-4</v>
      </c>
      <c r="DV176" s="15">
        <v>1.4904904858452134E-4</v>
      </c>
      <c r="DW176" s="208"/>
      <c r="DX176" s="15">
        <v>1.2906379331461897E-4</v>
      </c>
      <c r="DY176" s="15">
        <v>1.2916574377095768E-4</v>
      </c>
      <c r="DZ176" s="15">
        <v>1.2926769422729636E-4</v>
      </c>
      <c r="EA176" s="15">
        <v>1.2936964468363504E-4</v>
      </c>
      <c r="EB176" s="15">
        <v>1.2947159513997374E-4</v>
      </c>
      <c r="EC176" s="208"/>
      <c r="ED176" s="15">
        <v>1.2623260426073633E-4</v>
      </c>
      <c r="EE176" s="15">
        <v>1.2622176991739791E-4</v>
      </c>
      <c r="EF176" s="15">
        <v>1.2621093557405949E-4</v>
      </c>
      <c r="EG176" s="15">
        <v>1.2620010123072108E-4</v>
      </c>
      <c r="EH176" s="15">
        <v>1.2618926688738266E-4</v>
      </c>
      <c r="EI176" s="208"/>
      <c r="EJ176" s="15"/>
      <c r="EK176" s="15"/>
      <c r="EL176" s="15"/>
      <c r="EM176" s="15"/>
      <c r="EN176" s="15"/>
      <c r="EO176" s="208"/>
      <c r="EP176" s="15"/>
      <c r="EQ176" s="15"/>
      <c r="ER176" s="15"/>
      <c r="ES176" s="15"/>
      <c r="ET176" s="15"/>
      <c r="EU176" s="208"/>
      <c r="EV176" s="15"/>
      <c r="EW176" s="15"/>
      <c r="EX176" s="15"/>
      <c r="EY176" s="15"/>
      <c r="EZ176" s="15"/>
      <c r="FA176" s="208"/>
      <c r="FB176" s="15"/>
      <c r="FC176" s="15"/>
      <c r="FD176" s="15"/>
      <c r="FE176" s="15"/>
      <c r="FF176" s="15"/>
      <c r="FG176" s="208"/>
      <c r="FH176" s="15"/>
      <c r="FI176" s="15"/>
      <c r="FJ176" s="15"/>
      <c r="FK176" s="15"/>
      <c r="FL176" s="15"/>
      <c r="FM176" s="208"/>
      <c r="FN176" s="15"/>
      <c r="FO176" s="15"/>
      <c r="FP176" s="15"/>
      <c r="FQ176" s="15"/>
      <c r="FR176" s="15"/>
      <c r="FS176" s="208"/>
      <c r="FT176" s="15"/>
      <c r="FU176" s="15"/>
      <c r="FV176" s="15"/>
      <c r="FW176" s="15"/>
      <c r="FX176" s="15"/>
      <c r="FY176" s="208"/>
    </row>
    <row r="177" spans="1:181" ht="12.75" customHeight="1" x14ac:dyDescent="0.2">
      <c r="A177" s="107" t="s">
        <v>109</v>
      </c>
      <c r="B177" s="15">
        <f>'Interpolation FR-metal CR'!G95+'Interpolation FR-metal CR'!H95*($E$2^1)+'Interpolation FR-metal CR'!I95*($E$2^2)+'Interpolation FR-metal CR'!J95*($E$2^3)+'Interpolation FR-metal CR'!K95*($E$2^4)</f>
        <v>4.5687365260663863E-5</v>
      </c>
      <c r="C177" s="295">
        <f t="shared" si="21"/>
        <v>4.5240855570565418E-5</v>
      </c>
      <c r="D177" s="295">
        <f t="shared" si="22"/>
        <v>4.4794345880466973E-5</v>
      </c>
      <c r="E177" s="295">
        <f t="shared" si="23"/>
        <v>4.4347836190368521E-5</v>
      </c>
      <c r="F177" s="15">
        <f>'Interpolation FR-metal CR'!Q95+'Interpolation FR-metal CR'!R95*($E$2^1)+'Interpolation FR-metal CR'!S95*($E$2^2)+'Interpolation FR-metal CR'!T95*($E$2^3)+'Interpolation FR-metal CR'!U95*($E$2^4)</f>
        <v>4.3901326500270077E-5</v>
      </c>
      <c r="G177" s="208"/>
      <c r="H177" s="309">
        <f>'Interpolation FR-oxide CR'!G95+'Interpolation FR-oxide CR'!H95*$K$2+'Interpolation FR-oxide CR'!I95*$K$2^2+'Interpolation FR-oxide CR'!J95*$K$2^3+'Interpolation FR-oxide CR'!K95*$K$2^4</f>
        <v>7.4549444415350421E-5</v>
      </c>
      <c r="I177" s="243">
        <f t="shared" si="24"/>
        <v>7.2232150785235056E-5</v>
      </c>
      <c r="J177" s="243">
        <f t="shared" si="25"/>
        <v>6.9986887869906439E-5</v>
      </c>
      <c r="K177" s="243">
        <f t="shared" si="26"/>
        <v>6.7811416667881789E-5</v>
      </c>
      <c r="L177" s="15">
        <f>'Interpolation FR-oxide CR'!Q95+'Interpolation FR-oxide CR'!R95*$K$2+'Interpolation FR-oxide CR'!S95*$K$2^2+'Interpolation FR-oxide CR'!T95*$K$2^3+'Interpolation FR-oxide CR'!U95*$K$2^4</f>
        <v>6.5703567774762323E-5</v>
      </c>
      <c r="M177" s="208"/>
      <c r="N177" s="15">
        <v>1.0324254328794038E-4</v>
      </c>
      <c r="O177" s="15">
        <v>1.0363713756523962E-4</v>
      </c>
      <c r="P177" s="15">
        <v>1.0403173184253888E-4</v>
      </c>
      <c r="Q177" s="15">
        <v>1.0442632611983813E-4</v>
      </c>
      <c r="R177" s="15">
        <v>1.0482092039713737E-4</v>
      </c>
      <c r="S177" s="208"/>
      <c r="T177" s="15">
        <v>6.5957169627974297E-5</v>
      </c>
      <c r="U177" s="15">
        <v>6.5874170946513482E-5</v>
      </c>
      <c r="V177" s="15">
        <v>6.5791172265052667E-5</v>
      </c>
      <c r="W177" s="15">
        <v>6.5708173583591838E-5</v>
      </c>
      <c r="X177" s="15">
        <v>6.5625174902131023E-5</v>
      </c>
      <c r="Y177" s="208"/>
      <c r="Z177" s="15">
        <v>4.3331434543649635E-5</v>
      </c>
      <c r="AA177" s="15">
        <v>4.3441961452732573E-5</v>
      </c>
      <c r="AB177" s="15">
        <v>4.3552488361815511E-5</v>
      </c>
      <c r="AC177" s="15">
        <v>4.3663015270898456E-5</v>
      </c>
      <c r="AD177" s="15">
        <v>4.3773542179981394E-5</v>
      </c>
      <c r="AE177" s="208"/>
      <c r="AF177" s="15">
        <v>3.1938754467340014E-5</v>
      </c>
      <c r="AG177" s="15">
        <v>3.1943546307258446E-5</v>
      </c>
      <c r="AH177" s="15">
        <v>3.1948338147176878E-5</v>
      </c>
      <c r="AI177" s="15">
        <v>3.195312998709531E-5</v>
      </c>
      <c r="AJ177" s="15">
        <v>3.1957921827013742E-5</v>
      </c>
      <c r="AK177" s="208"/>
      <c r="AL177" s="15">
        <v>2.1709938218964232E-5</v>
      </c>
      <c r="AM177" s="15">
        <v>2.1760389308318166E-5</v>
      </c>
      <c r="AN177" s="15">
        <v>2.18108403976721E-5</v>
      </c>
      <c r="AO177" s="15">
        <v>2.1861291487026034E-5</v>
      </c>
      <c r="AP177" s="15">
        <v>2.1911742576379968E-5</v>
      </c>
      <c r="AQ177" s="208"/>
      <c r="AR177" s="15">
        <v>1.1542414766568603E-4</v>
      </c>
      <c r="AS177" s="15">
        <v>1.1525316830320552E-4</v>
      </c>
      <c r="AT177" s="15">
        <v>1.1508218894072501E-4</v>
      </c>
      <c r="AU177" s="15">
        <v>1.1491120957824451E-4</v>
      </c>
      <c r="AV177" s="15">
        <v>1.14740230215764E-4</v>
      </c>
      <c r="AW177" s="208"/>
      <c r="AX177" s="15">
        <v>8.1136069200692638E-5</v>
      </c>
      <c r="AY177" s="15">
        <v>8.0987835960449181E-5</v>
      </c>
      <c r="AZ177" s="15">
        <v>8.0839602720205725E-5</v>
      </c>
      <c r="BA177" s="15">
        <v>8.0691369479962281E-5</v>
      </c>
      <c r="BB177" s="15">
        <v>8.0543136239718825E-5</v>
      </c>
      <c r="BC177" s="208"/>
      <c r="BD177" s="15">
        <v>5.6389248316829581E-5</v>
      </c>
      <c r="BE177" s="15">
        <v>5.6346740427709744E-5</v>
      </c>
      <c r="BF177" s="15">
        <v>5.6304232538589914E-5</v>
      </c>
      <c r="BG177" s="15">
        <v>5.6261724649470077E-5</v>
      </c>
      <c r="BH177" s="15">
        <v>5.6219216760350241E-5</v>
      </c>
      <c r="BI177" s="208"/>
      <c r="BJ177" s="15">
        <v>4.3031560819896167E-5</v>
      </c>
      <c r="BK177" s="15">
        <v>4.3039392088285395E-5</v>
      </c>
      <c r="BL177" s="15">
        <v>4.3047223356674623E-5</v>
      </c>
      <c r="BM177" s="15">
        <v>4.3055054625063852E-5</v>
      </c>
      <c r="BN177" s="15">
        <v>4.306288589345308E-5</v>
      </c>
      <c r="BO177" s="208"/>
      <c r="BP177" s="15">
        <v>3.2059301922144945E-5</v>
      </c>
      <c r="BQ177" s="15">
        <v>3.2111079141045325E-5</v>
      </c>
      <c r="BR177" s="15">
        <v>3.2162856359945712E-5</v>
      </c>
      <c r="BS177" s="15">
        <v>3.2214633578846099E-5</v>
      </c>
      <c r="BT177" s="15">
        <v>3.2266410797746479E-5</v>
      </c>
      <c r="BU177" s="208"/>
      <c r="BV177" s="15">
        <v>6.3730000000000001E-5</v>
      </c>
      <c r="BW177" s="15">
        <v>6.4309999999999999E-5</v>
      </c>
      <c r="BX177" s="15">
        <v>6.4889999999999997E-5</v>
      </c>
      <c r="BY177" s="15">
        <v>6.5469999999999995E-5</v>
      </c>
      <c r="BZ177" s="15">
        <v>6.6049999999999993E-5</v>
      </c>
      <c r="CA177" s="208"/>
      <c r="CB177" s="15">
        <v>1.8917126779311325E-5</v>
      </c>
      <c r="CC177" s="15">
        <v>1.9149278417730415E-5</v>
      </c>
      <c r="CD177" s="15">
        <v>1.9381430056149508E-5</v>
      </c>
      <c r="CE177" s="15">
        <v>1.9613581694568602E-5</v>
      </c>
      <c r="CF177" s="15">
        <v>1.9845733332987692E-5</v>
      </c>
      <c r="CG177" s="208"/>
      <c r="CH177" s="15">
        <v>6.313E-5</v>
      </c>
      <c r="CI177" s="15">
        <v>6.5351684215687612E-5</v>
      </c>
      <c r="CJ177" s="15">
        <v>6.6973017430407782E-5</v>
      </c>
      <c r="CK177" s="15">
        <v>6.7787988283633268E-5</v>
      </c>
      <c r="CL177" s="15">
        <v>6.7519999999999991E-5</v>
      </c>
      <c r="CM177" s="208"/>
      <c r="CN177" s="15">
        <v>4.2389999999999999E-5</v>
      </c>
      <c r="CO177" s="15">
        <v>3.8594158113209581E-5</v>
      </c>
      <c r="CP177" s="15">
        <v>3.4939620666366547E-5</v>
      </c>
      <c r="CQ177" s="15">
        <v>3.1421904224988392E-5</v>
      </c>
      <c r="CR177" s="15">
        <v>2.8019999999999999E-5</v>
      </c>
      <c r="CS177" s="208"/>
      <c r="CT177" s="15">
        <v>1.246835470975358E-5</v>
      </c>
      <c r="CU177" s="15">
        <v>1.4835014839580017E-5</v>
      </c>
      <c r="CV177" s="15">
        <v>1.6702719585619007E-5</v>
      </c>
      <c r="CW177" s="15">
        <v>1.8322764552038624E-5</v>
      </c>
      <c r="CX177" s="15">
        <v>1.9845733332987692E-5</v>
      </c>
      <c r="CY177" s="208"/>
      <c r="CZ177" s="15"/>
      <c r="DA177" s="15"/>
      <c r="DB177" s="15"/>
      <c r="DC177" s="15"/>
      <c r="DD177" s="15"/>
      <c r="DE177" s="208"/>
      <c r="DF177" s="15">
        <v>1.8981918960444748E-5</v>
      </c>
      <c r="DG177" s="15">
        <v>1.9030131667436095E-5</v>
      </c>
      <c r="DH177" s="15">
        <v>1.9078344374427442E-5</v>
      </c>
      <c r="DI177" s="15">
        <v>1.9126557081418789E-5</v>
      </c>
      <c r="DJ177" s="15">
        <v>1.9174769788410136E-5</v>
      </c>
      <c r="DK177" s="208"/>
      <c r="DL177" s="15">
        <v>1.2274815992841637E-5</v>
      </c>
      <c r="DM177" s="15">
        <v>1.2317671321423465E-5</v>
      </c>
      <c r="DN177" s="15">
        <v>1.2360526650005294E-5</v>
      </c>
      <c r="DO177" s="15">
        <v>1.2403381978587124E-5</v>
      </c>
      <c r="DP177" s="15">
        <v>1.2446237307168952E-5</v>
      </c>
      <c r="DQ177" s="208"/>
      <c r="DR177" s="15">
        <v>8.6924660098417001E-6</v>
      </c>
      <c r="DS177" s="15">
        <v>8.715958175685417E-6</v>
      </c>
      <c r="DT177" s="15">
        <v>8.739450341529134E-6</v>
      </c>
      <c r="DU177" s="15">
        <v>8.7629425073728509E-6</v>
      </c>
      <c r="DV177" s="15">
        <v>8.7864346732165678E-6</v>
      </c>
      <c r="DW177" s="208"/>
      <c r="DX177" s="15">
        <v>7.3061941135597615E-6</v>
      </c>
      <c r="DY177" s="15">
        <v>7.3348437369196752E-6</v>
      </c>
      <c r="DZ177" s="15">
        <v>7.3634933602795882E-6</v>
      </c>
      <c r="EA177" s="15">
        <v>7.3921429836395019E-6</v>
      </c>
      <c r="EB177" s="15">
        <v>7.4207926069994157E-6</v>
      </c>
      <c r="EC177" s="208"/>
      <c r="ED177" s="15">
        <v>6.9276648092919836E-6</v>
      </c>
      <c r="EE177" s="15">
        <v>6.9498549345809303E-6</v>
      </c>
      <c r="EF177" s="15">
        <v>6.9720450598698761E-6</v>
      </c>
      <c r="EG177" s="15">
        <v>6.9942351851588228E-6</v>
      </c>
      <c r="EH177" s="15">
        <v>7.0164253104477695E-6</v>
      </c>
      <c r="EI177" s="208"/>
      <c r="EJ177" s="15"/>
      <c r="EK177" s="15"/>
      <c r="EL177" s="15"/>
      <c r="EM177" s="15"/>
      <c r="EN177" s="15"/>
      <c r="EO177" s="208"/>
      <c r="EP177" s="15"/>
      <c r="EQ177" s="15"/>
      <c r="ER177" s="15"/>
      <c r="ES177" s="15"/>
      <c r="ET177" s="15"/>
      <c r="EU177" s="208"/>
      <c r="EV177" s="15"/>
      <c r="EW177" s="15"/>
      <c r="EX177" s="15"/>
      <c r="EY177" s="15"/>
      <c r="EZ177" s="15"/>
      <c r="FA177" s="208"/>
      <c r="FB177" s="15"/>
      <c r="FC177" s="15"/>
      <c r="FD177" s="15"/>
      <c r="FE177" s="15"/>
      <c r="FF177" s="15"/>
      <c r="FG177" s="208"/>
      <c r="FH177" s="15"/>
      <c r="FI177" s="15"/>
      <c r="FJ177" s="15"/>
      <c r="FK177" s="15"/>
      <c r="FL177" s="15"/>
      <c r="FM177" s="208"/>
      <c r="FN177" s="15"/>
      <c r="FO177" s="15"/>
      <c r="FP177" s="15"/>
      <c r="FQ177" s="15"/>
      <c r="FR177" s="15"/>
      <c r="FS177" s="208"/>
      <c r="FT177" s="15"/>
      <c r="FU177" s="15"/>
      <c r="FV177" s="15"/>
      <c r="FW177" s="15"/>
      <c r="FX177" s="15"/>
      <c r="FY177" s="208"/>
    </row>
    <row r="178" spans="1:181" ht="12.75" customHeight="1" x14ac:dyDescent="0.2">
      <c r="A178" s="107" t="s">
        <v>110</v>
      </c>
      <c r="B178" s="15">
        <f>'Interpolation FR-metal CR'!G96+'Interpolation FR-metal CR'!H96*($E$2^1)+'Interpolation FR-metal CR'!I96*($E$2^2)+'Interpolation FR-metal CR'!J96*($E$2^3)+'Interpolation FR-metal CR'!K96*($E$2^4)</f>
        <v>1.5798894771224681E-4</v>
      </c>
      <c r="C178" s="295">
        <f t="shared" si="21"/>
        <v>1.566993656991471E-4</v>
      </c>
      <c r="D178" s="295">
        <f t="shared" si="22"/>
        <v>1.5540978368604739E-4</v>
      </c>
      <c r="E178" s="295">
        <f t="shared" si="23"/>
        <v>1.5412020167294771E-4</v>
      </c>
      <c r="F178" s="15">
        <f>'Interpolation FR-metal CR'!Q96+'Interpolation FR-metal CR'!R96*($E$2^1)+'Interpolation FR-metal CR'!S96*($E$2^2)+'Interpolation FR-metal CR'!T96*($E$2^3)+'Interpolation FR-metal CR'!U96*($E$2^4)</f>
        <v>1.52830619659848E-4</v>
      </c>
      <c r="G178" s="208"/>
      <c r="H178" s="309">
        <f>'Interpolation FR-oxide CR'!G96+'Interpolation FR-oxide CR'!H96*$K$2+'Interpolation FR-oxide CR'!I96*$K$2^2+'Interpolation FR-oxide CR'!J96*$K$2^3+'Interpolation FR-oxide CR'!K96*$K$2^4</f>
        <v>2.5363645408301371E-4</v>
      </c>
      <c r="I178" s="243">
        <f t="shared" si="24"/>
        <v>2.4664470791711628E-4</v>
      </c>
      <c r="J178" s="243">
        <f t="shared" si="25"/>
        <v>2.3984569632726839E-4</v>
      </c>
      <c r="K178" s="243">
        <f t="shared" si="26"/>
        <v>2.3323410638935566E-4</v>
      </c>
      <c r="L178" s="15">
        <f>'Interpolation FR-oxide CR'!Q96+'Interpolation FR-oxide CR'!R96*$K$2+'Interpolation FR-oxide CR'!S96*$K$2^2+'Interpolation FR-oxide CR'!T96*$K$2^3+'Interpolation FR-oxide CR'!U96*$K$2^4</f>
        <v>2.2680477163540693E-4</v>
      </c>
      <c r="M178" s="208"/>
      <c r="N178" s="15">
        <v>3.4919781754639179E-4</v>
      </c>
      <c r="O178" s="15">
        <v>3.5112915398590751E-4</v>
      </c>
      <c r="P178" s="15">
        <v>3.5306049042542324E-4</v>
      </c>
      <c r="Q178" s="15">
        <v>3.5499182686493891E-4</v>
      </c>
      <c r="R178" s="15">
        <v>3.5692316330445463E-4</v>
      </c>
      <c r="S178" s="208"/>
      <c r="T178" s="15">
        <v>2.2524373427953222E-4</v>
      </c>
      <c r="U178" s="15">
        <v>2.2556820915501361E-4</v>
      </c>
      <c r="V178" s="15">
        <v>2.2589268403049498E-4</v>
      </c>
      <c r="W178" s="15">
        <v>2.2621715890597634E-4</v>
      </c>
      <c r="X178" s="15">
        <v>2.2654163378145773E-4</v>
      </c>
      <c r="Y178" s="208"/>
      <c r="Z178" s="15">
        <v>1.5007355998664592E-4</v>
      </c>
      <c r="AA178" s="15">
        <v>1.5065308961374136E-4</v>
      </c>
      <c r="AB178" s="15">
        <v>1.5123261924083684E-4</v>
      </c>
      <c r="AC178" s="15">
        <v>1.5181214886793228E-4</v>
      </c>
      <c r="AD178" s="15">
        <v>1.5239167849502772E-4</v>
      </c>
      <c r="AE178" s="208"/>
      <c r="AF178" s="15">
        <v>1.1156879375472735E-4</v>
      </c>
      <c r="AG178" s="15">
        <v>1.1171272492689448E-4</v>
      </c>
      <c r="AH178" s="15">
        <v>1.118566560990616E-4</v>
      </c>
      <c r="AI178" s="15">
        <v>1.1200058727122874E-4</v>
      </c>
      <c r="AJ178" s="15">
        <v>1.1214451844339587E-4</v>
      </c>
      <c r="AK178" s="208"/>
      <c r="AL178" s="15">
        <v>8.1281787140082467E-5</v>
      </c>
      <c r="AM178" s="15">
        <v>8.1461684532229645E-5</v>
      </c>
      <c r="AN178" s="15">
        <v>8.1641581924376822E-5</v>
      </c>
      <c r="AO178" s="15">
        <v>8.1821479316524E-5</v>
      </c>
      <c r="AP178" s="15">
        <v>8.2001376708671177E-5</v>
      </c>
      <c r="AQ178" s="208"/>
      <c r="AR178" s="15">
        <v>3.6542438410104599E-4</v>
      </c>
      <c r="AS178" s="15">
        <v>3.6593569698747025E-4</v>
      </c>
      <c r="AT178" s="15">
        <v>3.6644700987389445E-4</v>
      </c>
      <c r="AU178" s="15">
        <v>3.6695832276031871E-4</v>
      </c>
      <c r="AV178" s="15">
        <v>3.6746963564674297E-4</v>
      </c>
      <c r="AW178" s="208"/>
      <c r="AX178" s="15">
        <v>2.4917455783416293E-4</v>
      </c>
      <c r="AY178" s="15">
        <v>2.4942935153669419E-4</v>
      </c>
      <c r="AZ178" s="15">
        <v>2.4968414523922539E-4</v>
      </c>
      <c r="BA178" s="15">
        <v>2.4993893894175665E-4</v>
      </c>
      <c r="BB178" s="15">
        <v>2.5019373264428791E-4</v>
      </c>
      <c r="BC178" s="208"/>
      <c r="BD178" s="15">
        <v>1.7299443001074011E-4</v>
      </c>
      <c r="BE178" s="15">
        <v>1.7328802312449184E-4</v>
      </c>
      <c r="BF178" s="15">
        <v>1.7358161623824356E-4</v>
      </c>
      <c r="BG178" s="15">
        <v>1.7387520935199525E-4</v>
      </c>
      <c r="BH178" s="15">
        <v>1.7416880246574697E-4</v>
      </c>
      <c r="BI178" s="208"/>
      <c r="BJ178" s="15">
        <v>1.3196158642661619E-4</v>
      </c>
      <c r="BK178" s="15">
        <v>1.3224562840051093E-4</v>
      </c>
      <c r="BL178" s="15">
        <v>1.3252967037440566E-4</v>
      </c>
      <c r="BM178" s="15">
        <v>1.3281371234830043E-4</v>
      </c>
      <c r="BN178" s="15">
        <v>1.3309775432219516E-4</v>
      </c>
      <c r="BO178" s="208"/>
      <c r="BP178" s="15">
        <v>1.0312037937697867E-4</v>
      </c>
      <c r="BQ178" s="15">
        <v>1.0339437405446585E-4</v>
      </c>
      <c r="BR178" s="15">
        <v>1.0366836873195301E-4</v>
      </c>
      <c r="BS178" s="15">
        <v>1.0394236340944017E-4</v>
      </c>
      <c r="BT178" s="15">
        <v>1.0421635808692734E-4</v>
      </c>
      <c r="BU178" s="208"/>
      <c r="BV178" s="15">
        <v>2.4780000000000001E-4</v>
      </c>
      <c r="BW178" s="15">
        <v>2.5107500000000002E-4</v>
      </c>
      <c r="BX178" s="15">
        <v>2.5434999999999998E-4</v>
      </c>
      <c r="BY178" s="15">
        <v>2.5762499999999999E-4</v>
      </c>
      <c r="BZ178" s="15">
        <v>2.609E-4</v>
      </c>
      <c r="CA178" s="208"/>
      <c r="CB178" s="15">
        <v>6.9820789994613731E-5</v>
      </c>
      <c r="CC178" s="15">
        <v>7.048680971344926E-5</v>
      </c>
      <c r="CD178" s="15">
        <v>7.1152829432284789E-5</v>
      </c>
      <c r="CE178" s="15">
        <v>7.1818849151120305E-5</v>
      </c>
      <c r="CF178" s="15">
        <v>7.2484868869955834E-5</v>
      </c>
      <c r="CG178" s="208"/>
      <c r="CH178" s="15">
        <v>2.655E-4</v>
      </c>
      <c r="CI178" s="15">
        <v>2.734629722206436E-4</v>
      </c>
      <c r="CJ178" s="15">
        <v>2.7883970889434938E-4</v>
      </c>
      <c r="CK178" s="15">
        <v>2.8081513381487532E-4</v>
      </c>
      <c r="CL178" s="15">
        <v>2.7829999999999999E-4</v>
      </c>
      <c r="CM178" s="208"/>
      <c r="CN178" s="15">
        <v>1.8830000000000002E-4</v>
      </c>
      <c r="CO178" s="15">
        <v>1.6530948938521514E-4</v>
      </c>
      <c r="CP178" s="15">
        <v>1.4430577366103092E-4</v>
      </c>
      <c r="CQ178" s="15">
        <v>1.2513745888481363E-4</v>
      </c>
      <c r="CR178" s="15">
        <v>1.076E-4</v>
      </c>
      <c r="CS178" s="208"/>
      <c r="CT178" s="15">
        <v>4.8809006078669794E-5</v>
      </c>
      <c r="CU178" s="15">
        <v>5.7075687034842494E-5</v>
      </c>
      <c r="CV178" s="15">
        <v>6.3157175680313699E-5</v>
      </c>
      <c r="CW178" s="15">
        <v>6.8092434119837366E-5</v>
      </c>
      <c r="CX178" s="15">
        <v>7.2484868869955834E-5</v>
      </c>
      <c r="CY178" s="208"/>
      <c r="CZ178" s="15"/>
      <c r="DA178" s="15"/>
      <c r="DB178" s="15"/>
      <c r="DC178" s="15"/>
      <c r="DD178" s="15"/>
      <c r="DE178" s="208"/>
      <c r="DF178" s="15">
        <v>6.6366800391702861E-5</v>
      </c>
      <c r="DG178" s="15">
        <v>6.6494123598485048E-5</v>
      </c>
      <c r="DH178" s="15">
        <v>6.6621446805267248E-5</v>
      </c>
      <c r="DI178" s="15">
        <v>6.6748770012049448E-5</v>
      </c>
      <c r="DJ178" s="15">
        <v>6.6876093218831635E-5</v>
      </c>
      <c r="DK178" s="208"/>
      <c r="DL178" s="15">
        <v>4.2718885689771774E-5</v>
      </c>
      <c r="DM178" s="15">
        <v>4.2804901233275899E-5</v>
      </c>
      <c r="DN178" s="15">
        <v>4.2890916776780024E-5</v>
      </c>
      <c r="DO178" s="15">
        <v>4.2976932320284156E-5</v>
      </c>
      <c r="DP178" s="15">
        <v>4.3062947863788281E-5</v>
      </c>
      <c r="DQ178" s="208"/>
      <c r="DR178" s="15">
        <v>3.0390948568986127E-5</v>
      </c>
      <c r="DS178" s="15">
        <v>3.0427213818955395E-5</v>
      </c>
      <c r="DT178" s="15">
        <v>3.0463479068924663E-5</v>
      </c>
      <c r="DU178" s="15">
        <v>3.0499744318893931E-5</v>
      </c>
      <c r="DV178" s="15">
        <v>3.0536009568863199E-5</v>
      </c>
      <c r="DW178" s="208"/>
      <c r="DX178" s="15">
        <v>2.5756487221328768E-5</v>
      </c>
      <c r="DY178" s="15">
        <v>2.5815263730239344E-5</v>
      </c>
      <c r="DZ178" s="15">
        <v>2.587404023914992E-5</v>
      </c>
      <c r="EA178" s="15">
        <v>2.5932816748060495E-5</v>
      </c>
      <c r="EB178" s="15">
        <v>2.5991593256971071E-5</v>
      </c>
      <c r="EC178" s="208"/>
      <c r="ED178" s="15">
        <v>2.4665956856994546E-5</v>
      </c>
      <c r="EE178" s="15">
        <v>2.4701285331089552E-5</v>
      </c>
      <c r="EF178" s="15">
        <v>2.4736613805184561E-5</v>
      </c>
      <c r="EG178" s="15">
        <v>2.4771942279279571E-5</v>
      </c>
      <c r="EH178" s="15">
        <v>2.4807270753374576E-5</v>
      </c>
      <c r="EI178" s="208"/>
      <c r="EJ178" s="15"/>
      <c r="EK178" s="15"/>
      <c r="EL178" s="15"/>
      <c r="EM178" s="15"/>
      <c r="EN178" s="15"/>
      <c r="EO178" s="208"/>
      <c r="EP178" s="15"/>
      <c r="EQ178" s="15"/>
      <c r="ER178" s="15"/>
      <c r="ES178" s="15"/>
      <c r="ET178" s="15"/>
      <c r="EU178" s="208"/>
      <c r="EV178" s="15"/>
      <c r="EW178" s="15"/>
      <c r="EX178" s="15"/>
      <c r="EY178" s="15"/>
      <c r="EZ178" s="15"/>
      <c r="FA178" s="208"/>
      <c r="FB178" s="15"/>
      <c r="FC178" s="15"/>
      <c r="FD178" s="15"/>
      <c r="FE178" s="15"/>
      <c r="FF178" s="15"/>
      <c r="FG178" s="208"/>
      <c r="FH178" s="15"/>
      <c r="FI178" s="15"/>
      <c r="FJ178" s="15"/>
      <c r="FK178" s="15"/>
      <c r="FL178" s="15"/>
      <c r="FM178" s="208"/>
      <c r="FN178" s="15"/>
      <c r="FO178" s="15"/>
      <c r="FP178" s="15"/>
      <c r="FQ178" s="15"/>
      <c r="FR178" s="15"/>
      <c r="FS178" s="208"/>
      <c r="FT178" s="15"/>
      <c r="FU178" s="15"/>
      <c r="FV178" s="15"/>
      <c r="FW178" s="15"/>
      <c r="FX178" s="15"/>
      <c r="FY178" s="208"/>
    </row>
    <row r="179" spans="1:181" ht="12.75" customHeight="1" x14ac:dyDescent="0.2">
      <c r="A179" s="107" t="s">
        <v>111</v>
      </c>
      <c r="B179" s="15">
        <f>'Interpolation FR-metal CR'!G97+'Interpolation FR-metal CR'!H97*($E$2^1)+'Interpolation FR-metal CR'!I97*($E$2^2)+'Interpolation FR-metal CR'!J97*($E$2^3)+'Interpolation FR-metal CR'!K97*($E$2^4)</f>
        <v>1.3819469646821399E-9</v>
      </c>
      <c r="C179" s="295">
        <f t="shared" si="21"/>
        <v>1.3695799145903097E-9</v>
      </c>
      <c r="D179" s="295">
        <f t="shared" si="22"/>
        <v>1.3572128644984797E-9</v>
      </c>
      <c r="E179" s="295">
        <f t="shared" si="23"/>
        <v>1.3448458144066497E-9</v>
      </c>
      <c r="F179" s="15">
        <f>'Interpolation FR-metal CR'!Q97+'Interpolation FR-metal CR'!R97*($E$2^1)+'Interpolation FR-metal CR'!S97*($E$2^2)+'Interpolation FR-metal CR'!T97*($E$2^3)+'Interpolation FR-metal CR'!U97*($E$2^4)</f>
        <v>1.3324787643148195E-9</v>
      </c>
      <c r="G179" s="208"/>
      <c r="H179" s="309">
        <f>'Interpolation FR-oxide CR'!G97+'Interpolation FR-oxide CR'!H97*$K$2+'Interpolation FR-oxide CR'!I97*$K$2^2+'Interpolation FR-oxide CR'!J97*$K$2^3+'Interpolation FR-oxide CR'!K97*$K$2^4</f>
        <v>2.2480295556519431E-9</v>
      </c>
      <c r="I179" s="243">
        <f t="shared" si="24"/>
        <v>2.1833726843181281E-9</v>
      </c>
      <c r="J179" s="243">
        <f t="shared" si="25"/>
        <v>2.1205754464576205E-9</v>
      </c>
      <c r="K179" s="243">
        <f t="shared" si="26"/>
        <v>2.0595843560822547E-9</v>
      </c>
      <c r="L179" s="15">
        <f>'Interpolation FR-oxide CR'!Q97+'Interpolation FR-oxide CR'!R97*$K$2+'Interpolation FR-oxide CR'!S97*$K$2^2+'Interpolation FR-oxide CR'!T97*$K$2^3+'Interpolation FR-oxide CR'!U97*$K$2^4</f>
        <v>2.0003474655451511E-9</v>
      </c>
      <c r="M179" s="208"/>
      <c r="N179" s="15">
        <v>3.1923958950804432E-9</v>
      </c>
      <c r="O179" s="15">
        <v>3.2105086269893597E-9</v>
      </c>
      <c r="P179" s="15">
        <v>3.2286213588982763E-9</v>
      </c>
      <c r="Q179" s="15">
        <v>3.2467340908071929E-9</v>
      </c>
      <c r="R179" s="15">
        <v>3.2648468227161094E-9</v>
      </c>
      <c r="S179" s="208"/>
      <c r="T179" s="15">
        <v>1.9832221620971405E-9</v>
      </c>
      <c r="U179" s="15">
        <v>1.9868915086000397E-9</v>
      </c>
      <c r="V179" s="15">
        <v>1.9905608551029389E-9</v>
      </c>
      <c r="W179" s="15">
        <v>1.9942302016058381E-9</v>
      </c>
      <c r="X179" s="15">
        <v>1.9978995481087373E-9</v>
      </c>
      <c r="Y179" s="208"/>
      <c r="Z179" s="15">
        <v>1.3126824693842773E-9</v>
      </c>
      <c r="AA179" s="15">
        <v>1.31666636561588E-9</v>
      </c>
      <c r="AB179" s="15">
        <v>1.3206502618474828E-9</v>
      </c>
      <c r="AC179" s="15">
        <v>1.3246341580790855E-9</v>
      </c>
      <c r="AD179" s="15">
        <v>1.3286180543106883E-9</v>
      </c>
      <c r="AE179" s="208"/>
      <c r="AF179" s="15">
        <v>9.6572006987157416E-10</v>
      </c>
      <c r="AG179" s="15">
        <v>9.6685223172565368E-10</v>
      </c>
      <c r="AH179" s="15">
        <v>9.6798439357973341E-10</v>
      </c>
      <c r="AI179" s="15">
        <v>9.6911655543381293E-10</v>
      </c>
      <c r="AJ179" s="15">
        <v>9.7024871728789244E-10</v>
      </c>
      <c r="AK179" s="208"/>
      <c r="AL179" s="15">
        <v>6.7235621145897322E-10</v>
      </c>
      <c r="AM179" s="15">
        <v>6.7438238821273049E-10</v>
      </c>
      <c r="AN179" s="15">
        <v>6.7640856496648788E-10</v>
      </c>
      <c r="AO179" s="15">
        <v>6.7843474172024526E-10</v>
      </c>
      <c r="AP179" s="15">
        <v>6.8046091847400253E-10</v>
      </c>
      <c r="AQ179" s="208"/>
      <c r="AR179" s="15">
        <v>3.519990850723634E-9</v>
      </c>
      <c r="AS179" s="15">
        <v>3.5299596664785681E-9</v>
      </c>
      <c r="AT179" s="15">
        <v>3.5399284822335027E-9</v>
      </c>
      <c r="AU179" s="15">
        <v>3.5498972979884372E-9</v>
      </c>
      <c r="AV179" s="15">
        <v>3.5598661137433714E-9</v>
      </c>
      <c r="AW179" s="208"/>
      <c r="AX179" s="15">
        <v>2.4292401025434557E-9</v>
      </c>
      <c r="AY179" s="15">
        <v>2.4322885133836868E-9</v>
      </c>
      <c r="AZ179" s="15">
        <v>2.4353369242239179E-9</v>
      </c>
      <c r="BA179" s="15">
        <v>2.438385335064149E-9</v>
      </c>
      <c r="BB179" s="15">
        <v>2.4414337459043801E-9</v>
      </c>
      <c r="BC179" s="208"/>
      <c r="BD179" s="15">
        <v>1.7010267368680014E-9</v>
      </c>
      <c r="BE179" s="15">
        <v>1.7028530400686424E-9</v>
      </c>
      <c r="BF179" s="15">
        <v>1.7046793432692836E-9</v>
      </c>
      <c r="BG179" s="15">
        <v>1.7065056464699248E-9</v>
      </c>
      <c r="BH179" s="15">
        <v>1.7083319496705658E-9</v>
      </c>
      <c r="BI179" s="208"/>
      <c r="BJ179" s="15">
        <v>1.2953839562061045E-9</v>
      </c>
      <c r="BK179" s="15">
        <v>1.2972147842185923E-9</v>
      </c>
      <c r="BL179" s="15">
        <v>1.2990456122310801E-9</v>
      </c>
      <c r="BM179" s="15">
        <v>1.3008764402435679E-9</v>
      </c>
      <c r="BN179" s="15">
        <v>1.3027072682560557E-9</v>
      </c>
      <c r="BO179" s="208"/>
      <c r="BP179" s="15">
        <v>9.8680858604709426E-10</v>
      </c>
      <c r="BQ179" s="15">
        <v>9.8921488407398773E-10</v>
      </c>
      <c r="BR179" s="15">
        <v>9.916211821008812E-10</v>
      </c>
      <c r="BS179" s="15">
        <v>9.9402748012777466E-10</v>
      </c>
      <c r="BT179" s="15">
        <v>9.9643377815466813E-10</v>
      </c>
      <c r="BU179" s="208"/>
      <c r="BV179" s="15">
        <v>2.9589999999999998E-9</v>
      </c>
      <c r="BW179" s="15">
        <v>2.8290000000000001E-9</v>
      </c>
      <c r="BX179" s="15">
        <v>2.6989999999999999E-9</v>
      </c>
      <c r="BY179" s="15">
        <v>2.5690000000000001E-9</v>
      </c>
      <c r="BZ179" s="15">
        <v>2.4390000000000004E-9</v>
      </c>
      <c r="CA179" s="208"/>
      <c r="CB179" s="15">
        <v>1.0614124317306329E-9</v>
      </c>
      <c r="CC179" s="15">
        <v>1.1163597188781936E-9</v>
      </c>
      <c r="CD179" s="15">
        <v>1.1713070060257544E-9</v>
      </c>
      <c r="CE179" s="15">
        <v>1.2262542931733151E-9</v>
      </c>
      <c r="CF179" s="15">
        <v>1.2812015803208759E-9</v>
      </c>
      <c r="CG179" s="208"/>
      <c r="CH179" s="15">
        <v>2.222E-9</v>
      </c>
      <c r="CI179" s="15">
        <v>2.1191212922243447E-9</v>
      </c>
      <c r="CJ179" s="15">
        <v>2.0007354270424045E-9</v>
      </c>
      <c r="CK179" s="15">
        <v>1.8656634658104095E-9</v>
      </c>
      <c r="CL179" s="15">
        <v>1.7119999999999999E-9</v>
      </c>
      <c r="CM179" s="208"/>
      <c r="CN179" s="15">
        <v>6.4120000000000002E-10</v>
      </c>
      <c r="CO179" s="15">
        <v>7.2442532996876062E-10</v>
      </c>
      <c r="CP179" s="15">
        <v>8.1382719752159153E-10</v>
      </c>
      <c r="CQ179" s="15">
        <v>9.0821458704775733E-10</v>
      </c>
      <c r="CR179" s="15">
        <v>1.0049999999999999E-9</v>
      </c>
      <c r="CS179" s="208"/>
      <c r="CT179" s="15">
        <v>4.4506559316788673E-10</v>
      </c>
      <c r="CU179" s="15">
        <v>6.1409663553752562E-10</v>
      </c>
      <c r="CV179" s="15">
        <v>8.0180688908451832E-10</v>
      </c>
      <c r="CW179" s="15">
        <v>1.0200171052197688E-9</v>
      </c>
      <c r="CX179" s="15">
        <v>1.2812015803208759E-9</v>
      </c>
      <c r="CY179" s="208"/>
      <c r="CZ179" s="15"/>
      <c r="DA179" s="15"/>
      <c r="DB179" s="15"/>
      <c r="DC179" s="15"/>
      <c r="DD179" s="15"/>
      <c r="DE179" s="208"/>
      <c r="DF179" s="15">
        <v>6.0323071822055562E-10</v>
      </c>
      <c r="DG179" s="15">
        <v>6.0448239278732266E-10</v>
      </c>
      <c r="DH179" s="15">
        <v>6.0573406735408959E-10</v>
      </c>
      <c r="DI179" s="15">
        <v>6.0698574192085663E-10</v>
      </c>
      <c r="DJ179" s="15">
        <v>6.0823741648762366E-10</v>
      </c>
      <c r="DK179" s="208"/>
      <c r="DL179" s="15">
        <v>3.853915457257203E-10</v>
      </c>
      <c r="DM179" s="15">
        <v>3.8602443245196544E-10</v>
      </c>
      <c r="DN179" s="15">
        <v>3.8665731917821063E-10</v>
      </c>
      <c r="DO179" s="15">
        <v>3.8729020590445582E-10</v>
      </c>
      <c r="DP179" s="15">
        <v>3.8792309263070096E-10</v>
      </c>
      <c r="DQ179" s="208"/>
      <c r="DR179" s="15">
        <v>2.733773231948295E-10</v>
      </c>
      <c r="DS179" s="15">
        <v>2.7357325966503602E-10</v>
      </c>
      <c r="DT179" s="15">
        <v>2.7376919613524253E-10</v>
      </c>
      <c r="DU179" s="15">
        <v>2.73965132605449E-10</v>
      </c>
      <c r="DV179" s="15">
        <v>2.7416106907565552E-10</v>
      </c>
      <c r="DW179" s="208"/>
      <c r="DX179" s="15">
        <v>2.3273483115966412E-10</v>
      </c>
      <c r="DY179" s="15">
        <v>2.3311242916477547E-10</v>
      </c>
      <c r="DZ179" s="15">
        <v>2.3349002716988685E-10</v>
      </c>
      <c r="EA179" s="15">
        <v>2.3386762517499823E-10</v>
      </c>
      <c r="EB179" s="15">
        <v>2.3424522318010962E-10</v>
      </c>
      <c r="EC179" s="208"/>
      <c r="ED179" s="15">
        <v>2.2449044288091538E-10</v>
      </c>
      <c r="EE179" s="15">
        <v>2.2468445958438916E-10</v>
      </c>
      <c r="EF179" s="15">
        <v>2.2487847628786291E-10</v>
      </c>
      <c r="EG179" s="15">
        <v>2.2507249299133669E-10</v>
      </c>
      <c r="EH179" s="15">
        <v>2.2526650969481048E-10</v>
      </c>
      <c r="EI179" s="208"/>
      <c r="EJ179" s="15"/>
      <c r="EK179" s="15"/>
      <c r="EL179" s="15"/>
      <c r="EM179" s="15"/>
      <c r="EN179" s="15"/>
      <c r="EO179" s="208"/>
      <c r="EP179" s="15"/>
      <c r="EQ179" s="15"/>
      <c r="ER179" s="15"/>
      <c r="ES179" s="15"/>
      <c r="ET179" s="15"/>
      <c r="EU179" s="208"/>
      <c r="EV179" s="15"/>
      <c r="EW179" s="15"/>
      <c r="EX179" s="15"/>
      <c r="EY179" s="15"/>
      <c r="EZ179" s="15"/>
      <c r="FA179" s="208"/>
      <c r="FB179" s="15"/>
      <c r="FC179" s="15"/>
      <c r="FD179" s="15"/>
      <c r="FE179" s="15"/>
      <c r="FF179" s="15"/>
      <c r="FG179" s="208"/>
      <c r="FH179" s="15"/>
      <c r="FI179" s="15"/>
      <c r="FJ179" s="15"/>
      <c r="FK179" s="15"/>
      <c r="FL179" s="15"/>
      <c r="FM179" s="208"/>
      <c r="FN179" s="15"/>
      <c r="FO179" s="15"/>
      <c r="FP179" s="15"/>
      <c r="FQ179" s="15"/>
      <c r="FR179" s="15"/>
      <c r="FS179" s="208"/>
      <c r="FT179" s="15"/>
      <c r="FU179" s="15"/>
      <c r="FV179" s="15"/>
      <c r="FW179" s="15"/>
      <c r="FX179" s="15"/>
      <c r="FY179" s="208"/>
    </row>
    <row r="180" spans="1:181" ht="12.75" customHeight="1" x14ac:dyDescent="0.2">
      <c r="A180" s="107" t="s">
        <v>132</v>
      </c>
      <c r="B180" s="15">
        <f>'Interpolation FR-metal CR'!G98+'Interpolation FR-metal CR'!H98*($E$2^1)+'Interpolation FR-metal CR'!I98*($E$2^2)+'Interpolation FR-metal CR'!J98*($E$2^3)+'Interpolation FR-metal CR'!K98*($E$2^4)</f>
        <v>3.742133635877895E-2</v>
      </c>
      <c r="C180" s="295">
        <f t="shared" si="21"/>
        <v>3.7087468927146261E-2</v>
      </c>
      <c r="D180" s="295">
        <f t="shared" si="22"/>
        <v>3.6753601495513578E-2</v>
      </c>
      <c r="E180" s="295">
        <f t="shared" si="23"/>
        <v>3.6419734063880896E-2</v>
      </c>
      <c r="F180" s="15">
        <f>'Interpolation FR-metal CR'!Q98+'Interpolation FR-metal CR'!R98*($E$2^1)+'Interpolation FR-metal CR'!S98*($E$2^2)+'Interpolation FR-metal CR'!T98*($E$2^3)+'Interpolation FR-metal CR'!U98*($E$2^4)</f>
        <v>3.6085866632248206E-2</v>
      </c>
      <c r="G180" s="208"/>
      <c r="H180" s="309">
        <f>'Interpolation FR-oxide CR'!G98+'Interpolation FR-oxide CR'!H98*$K$2+'Interpolation FR-oxide CR'!I98*$K$2^2+'Interpolation FR-oxide CR'!J98*$K$2^3+'Interpolation FR-oxide CR'!K98*$K$2^4</f>
        <v>5.7748906944382852E-2</v>
      </c>
      <c r="I180" s="243">
        <f t="shared" si="24"/>
        <v>5.616771635645107E-2</v>
      </c>
      <c r="J180" s="243">
        <f t="shared" si="25"/>
        <v>5.4629819465450653E-2</v>
      </c>
      <c r="K180" s="243">
        <f t="shared" si="26"/>
        <v>5.3134030870830636E-2</v>
      </c>
      <c r="L180" s="15">
        <f>'Interpolation FR-oxide CR'!Q98+'Interpolation FR-oxide CR'!R98*$K$2+'Interpolation FR-oxide CR'!S98*$K$2^2+'Interpolation FR-oxide CR'!T98*$K$2^3+'Interpolation FR-oxide CR'!U98*$K$2^4</f>
        <v>5.1679197628831011E-2</v>
      </c>
      <c r="M180" s="208"/>
      <c r="N180" s="15">
        <v>7.9223727430329585E-2</v>
      </c>
      <c r="O180" s="15">
        <v>7.9438362578560115E-2</v>
      </c>
      <c r="P180" s="15">
        <v>7.9652997726790659E-2</v>
      </c>
      <c r="Q180" s="15">
        <v>7.9867632875021188E-2</v>
      </c>
      <c r="R180" s="15">
        <v>8.0082268023251718E-2</v>
      </c>
      <c r="S180" s="208"/>
      <c r="T180" s="15">
        <v>5.160803012693109E-2</v>
      </c>
      <c r="U180" s="15">
        <v>5.1611791982900959E-2</v>
      </c>
      <c r="V180" s="15">
        <v>5.1615553838870828E-2</v>
      </c>
      <c r="W180" s="15">
        <v>5.1619315694840698E-2</v>
      </c>
      <c r="X180" s="15">
        <v>5.1623077550810567E-2</v>
      </c>
      <c r="Y180" s="208"/>
      <c r="Z180" s="15">
        <v>3.5762355736077237E-2</v>
      </c>
      <c r="AA180" s="15">
        <v>3.582016749886914E-2</v>
      </c>
      <c r="AB180" s="15">
        <v>3.5877979261661037E-2</v>
      </c>
      <c r="AC180" s="15">
        <v>3.5935791024452934E-2</v>
      </c>
      <c r="AD180" s="15">
        <v>3.5993602787244838E-2</v>
      </c>
      <c r="AE180" s="208"/>
      <c r="AF180" s="15">
        <v>2.7339681912120686E-2</v>
      </c>
      <c r="AG180" s="15">
        <v>2.7320425210070141E-2</v>
      </c>
      <c r="AH180" s="15">
        <v>2.7301168508019596E-2</v>
      </c>
      <c r="AI180" s="15">
        <v>2.7281911805969051E-2</v>
      </c>
      <c r="AJ180" s="15">
        <v>2.7262655103918506E-2</v>
      </c>
      <c r="AK180" s="208"/>
      <c r="AL180" s="15">
        <v>1.982888674528022E-2</v>
      </c>
      <c r="AM180" s="15">
        <v>1.9821293971820666E-2</v>
      </c>
      <c r="AN180" s="15">
        <v>1.9813701198361115E-2</v>
      </c>
      <c r="AO180" s="15">
        <v>1.9806108424901561E-2</v>
      </c>
      <c r="AP180" s="15">
        <v>1.9798515651442007E-2</v>
      </c>
      <c r="AQ180" s="208"/>
      <c r="AR180" s="15">
        <v>8.7738652605398829E-2</v>
      </c>
      <c r="AS180" s="15">
        <v>8.7680184765642308E-2</v>
      </c>
      <c r="AT180" s="15">
        <v>8.7621716925885801E-2</v>
      </c>
      <c r="AU180" s="15">
        <v>8.756324908612928E-2</v>
      </c>
      <c r="AV180" s="15">
        <v>8.7504781246372759E-2</v>
      </c>
      <c r="AW180" s="208"/>
      <c r="AX180" s="15">
        <v>6.3057342801400074E-2</v>
      </c>
      <c r="AY180" s="15">
        <v>6.3036282560080842E-2</v>
      </c>
      <c r="AZ180" s="15">
        <v>6.3015222318761596E-2</v>
      </c>
      <c r="BA180" s="15">
        <v>6.2994162077442351E-2</v>
      </c>
      <c r="BB180" s="15">
        <v>6.2973101836123119E-2</v>
      </c>
      <c r="BC180" s="208"/>
      <c r="BD180" s="15">
        <v>4.5942072276405871E-2</v>
      </c>
      <c r="BE180" s="15">
        <v>4.5937615838439534E-2</v>
      </c>
      <c r="BF180" s="15">
        <v>4.5933159400473197E-2</v>
      </c>
      <c r="BG180" s="15">
        <v>4.5928702962506868E-2</v>
      </c>
      <c r="BH180" s="15">
        <v>4.5924246524540531E-2</v>
      </c>
      <c r="BI180" s="208"/>
      <c r="BJ180" s="15">
        <v>3.6465616414663504E-2</v>
      </c>
      <c r="BK180" s="15">
        <v>3.6462044810951479E-2</v>
      </c>
      <c r="BL180" s="15">
        <v>3.6458473207239453E-2</v>
      </c>
      <c r="BM180" s="15">
        <v>3.645490160352742E-2</v>
      </c>
      <c r="BN180" s="15">
        <v>3.6451329999815395E-2</v>
      </c>
      <c r="BO180" s="208"/>
      <c r="BP180" s="15">
        <v>2.8510913298260335E-2</v>
      </c>
      <c r="BQ180" s="15">
        <v>2.8508456676653509E-2</v>
      </c>
      <c r="BR180" s="15">
        <v>2.8506000055046686E-2</v>
      </c>
      <c r="BS180" s="15">
        <v>2.850354343343986E-2</v>
      </c>
      <c r="BT180" s="15">
        <v>2.8501086811833033E-2</v>
      </c>
      <c r="BU180" s="208"/>
      <c r="BV180" s="15">
        <v>4.5166911173310439E-2</v>
      </c>
      <c r="BW180" s="15">
        <v>4.6697090377506176E-2</v>
      </c>
      <c r="BX180" s="15">
        <v>4.8227269581701912E-2</v>
      </c>
      <c r="BY180" s="15">
        <v>4.9757448785897641E-2</v>
      </c>
      <c r="BZ180" s="15">
        <v>5.1287627990093378E-2</v>
      </c>
      <c r="CA180" s="208"/>
      <c r="CB180" s="15">
        <v>1.6106468694271698E-2</v>
      </c>
      <c r="CC180" s="15">
        <v>1.6458576944465203E-2</v>
      </c>
      <c r="CD180" s="15">
        <v>1.6810685194658705E-2</v>
      </c>
      <c r="CE180" s="15">
        <v>1.7162793444852206E-2</v>
      </c>
      <c r="CF180" s="15">
        <v>1.7514901695045711E-2</v>
      </c>
      <c r="CG180" s="208"/>
      <c r="CH180" s="15">
        <v>4.5444237285847594E-2</v>
      </c>
      <c r="CI180" s="15">
        <v>4.7766879940483467E-2</v>
      </c>
      <c r="CJ180" s="15">
        <v>4.9704649683242501E-2</v>
      </c>
      <c r="CK180" s="15">
        <v>5.1083066208301608E-2</v>
      </c>
      <c r="CL180" s="15">
        <v>5.1663485903787304E-2</v>
      </c>
      <c r="CM180" s="208"/>
      <c r="CN180" s="15">
        <v>3.6353218800189172E-2</v>
      </c>
      <c r="CO180" s="15">
        <v>3.3022738103342462E-2</v>
      </c>
      <c r="CP180" s="15">
        <v>2.9827836155173742E-2</v>
      </c>
      <c r="CQ180" s="15">
        <v>2.6763821116559474E-2</v>
      </c>
      <c r="CR180" s="15">
        <v>2.3811996147373341E-2</v>
      </c>
      <c r="CS180" s="208"/>
      <c r="CT180" s="15">
        <v>1.0890313646395389E-2</v>
      </c>
      <c r="CU180" s="15">
        <v>1.2991118744133431E-2</v>
      </c>
      <c r="CV180" s="15">
        <v>1.4664696720063656E-2</v>
      </c>
      <c r="CW180" s="15">
        <v>1.6128880535841585E-2</v>
      </c>
      <c r="CX180" s="15">
        <v>1.7514901695045711E-2</v>
      </c>
      <c r="CY180" s="208"/>
      <c r="CZ180" s="187">
        <v>3.9378159780447453E-2</v>
      </c>
      <c r="DA180" s="187">
        <v>3.9378159780447453E-2</v>
      </c>
      <c r="DB180" s="187">
        <v>3.9378159780447453E-2</v>
      </c>
      <c r="DC180" s="187">
        <v>3.9378159780447453E-2</v>
      </c>
      <c r="DD180" s="187">
        <v>3.9378159780447453E-2</v>
      </c>
      <c r="DE180" s="208"/>
      <c r="DF180" s="15">
        <v>1.8263410009294899E-2</v>
      </c>
      <c r="DG180" s="15">
        <v>1.8266620571137142E-2</v>
      </c>
      <c r="DH180" s="15">
        <v>1.8269831132979388E-2</v>
      </c>
      <c r="DI180" s="15">
        <v>1.8273041694821635E-2</v>
      </c>
      <c r="DJ180" s="15">
        <v>1.8276252256663877E-2</v>
      </c>
      <c r="DK180" s="208"/>
      <c r="DL180" s="15">
        <v>1.1667573238394248E-2</v>
      </c>
      <c r="DM180" s="15">
        <v>1.1676004721969765E-2</v>
      </c>
      <c r="DN180" s="15">
        <v>1.1684436205545282E-2</v>
      </c>
      <c r="DO180" s="15">
        <v>1.16928676891208E-2</v>
      </c>
      <c r="DP180" s="15">
        <v>1.1701299172696317E-2</v>
      </c>
      <c r="DQ180" s="208"/>
      <c r="DR180" s="15">
        <v>8.322954807741631E-3</v>
      </c>
      <c r="DS180" s="15">
        <v>8.3231625205122724E-3</v>
      </c>
      <c r="DT180" s="15">
        <v>8.3233702332829139E-3</v>
      </c>
      <c r="DU180" s="15">
        <v>8.3235779460535571E-3</v>
      </c>
      <c r="DV180" s="15">
        <v>8.3237856588241985E-3</v>
      </c>
      <c r="DW180" s="208"/>
      <c r="DX180" s="15">
        <v>7.1843792100678965E-3</v>
      </c>
      <c r="DY180" s="15">
        <v>7.1918449506157712E-3</v>
      </c>
      <c r="DZ180" s="15">
        <v>7.1993106911636458E-3</v>
      </c>
      <c r="EA180" s="15">
        <v>7.2067764317115205E-3</v>
      </c>
      <c r="EB180" s="15">
        <v>7.2142421722593952E-3</v>
      </c>
      <c r="EC180" s="208"/>
      <c r="ED180" s="15">
        <v>7.0247742925730224E-3</v>
      </c>
      <c r="EE180" s="15">
        <v>7.0256071419118353E-3</v>
      </c>
      <c r="EF180" s="15">
        <v>7.0264399912506482E-3</v>
      </c>
      <c r="EG180" s="15">
        <v>7.0272728405894611E-3</v>
      </c>
      <c r="EH180" s="15">
        <v>7.028105689928274E-3</v>
      </c>
      <c r="EI180" s="208"/>
      <c r="EJ180" s="15"/>
      <c r="EK180" s="15"/>
      <c r="EL180" s="15"/>
      <c r="EM180" s="15"/>
      <c r="EN180" s="15"/>
      <c r="EO180" s="208"/>
      <c r="EP180" s="15"/>
      <c r="EQ180" s="15"/>
      <c r="ER180" s="15"/>
      <c r="ES180" s="15"/>
      <c r="ET180" s="15"/>
      <c r="EU180" s="208"/>
      <c r="EV180" s="15"/>
      <c r="EW180" s="15"/>
      <c r="EX180" s="15"/>
      <c r="EY180" s="15"/>
      <c r="EZ180" s="15"/>
      <c r="FA180" s="208"/>
      <c r="FB180" s="15"/>
      <c r="FC180" s="15"/>
      <c r="FD180" s="15"/>
      <c r="FE180" s="15"/>
      <c r="FF180" s="15"/>
      <c r="FG180" s="208"/>
      <c r="FH180" s="15"/>
      <c r="FI180" s="15"/>
      <c r="FJ180" s="15"/>
      <c r="FK180" s="15"/>
      <c r="FL180" s="15"/>
      <c r="FM180" s="208"/>
      <c r="FN180" s="15"/>
      <c r="FO180" s="15"/>
      <c r="FP180" s="15"/>
      <c r="FQ180" s="15"/>
      <c r="FR180" s="15"/>
      <c r="FS180" s="208"/>
      <c r="FT180" s="15"/>
      <c r="FU180" s="15"/>
      <c r="FV180" s="15"/>
      <c r="FW180" s="15"/>
      <c r="FX180" s="15"/>
      <c r="FY180" s="208"/>
    </row>
    <row r="181" spans="1:181" ht="12.75" customHeight="1" x14ac:dyDescent="0.2">
      <c r="A181" s="111" t="s">
        <v>133</v>
      </c>
      <c r="B181" s="83">
        <f>SUM(B100:B180)</f>
        <v>1.0000000000000027</v>
      </c>
      <c r="C181" s="83">
        <f>SUM(C100:C180)</f>
        <v>0.99769602353219788</v>
      </c>
      <c r="D181" s="83">
        <f>SUM(D100:D180)</f>
        <v>0.99674814525314392</v>
      </c>
      <c r="E181" s="83">
        <f>SUM(E100:E180)</f>
        <v>0.99738574286858594</v>
      </c>
      <c r="F181" s="83">
        <f>SUM(F100:F180)</f>
        <v>0.99999999999999811</v>
      </c>
      <c r="G181" s="208"/>
      <c r="H181" s="83">
        <f>SUM(H100:H180)</f>
        <v>1.0000000000000009</v>
      </c>
      <c r="I181" s="83">
        <f>SUM(I100:I180)</f>
        <v>0.99366601929957632</v>
      </c>
      <c r="J181" s="83">
        <f>SUM(J100:J180)</f>
        <v>0.9910025081752698</v>
      </c>
      <c r="K181" s="83">
        <f>SUM(K100:K180)</f>
        <v>0.99271468805081686</v>
      </c>
      <c r="L181" s="83">
        <f>SUM(L100:L180)</f>
        <v>0.99999999999999833</v>
      </c>
      <c r="M181" s="208"/>
      <c r="N181" s="83">
        <f>SUM(N100:N180)</f>
        <v>1.0000000000000002</v>
      </c>
      <c r="O181" s="83">
        <f>SUM(O100:O180)</f>
        <v>1.0000000015110688</v>
      </c>
      <c r="P181" s="83">
        <f>SUM(P100:P180)</f>
        <v>1.0000000014293626</v>
      </c>
      <c r="Q181" s="83">
        <f>SUM(Q100:Q180)</f>
        <v>1.0000000008728342</v>
      </c>
      <c r="R181" s="83">
        <f>SUM(R100:R180)</f>
        <v>0.99999999999999989</v>
      </c>
      <c r="S181" s="208"/>
      <c r="T181" s="83">
        <f>SUM(T100:T180)</f>
        <v>1.0000000000000009</v>
      </c>
      <c r="U181" s="83">
        <f>SUM(U100:U180)</f>
        <v>1.0000000002692992</v>
      </c>
      <c r="V181" s="83">
        <f>SUM(V100:V180)</f>
        <v>1.0000000003975174</v>
      </c>
      <c r="W181" s="83">
        <f>SUM(W100:W180)</f>
        <v>1.0000000003796279</v>
      </c>
      <c r="X181" s="83">
        <f>SUM(X100:X180)</f>
        <v>1.0000000000000004</v>
      </c>
      <c r="Y181" s="208"/>
      <c r="Z181" s="83">
        <f>SUM(Z100:Z180)</f>
        <v>1.0000000000000002</v>
      </c>
      <c r="AA181" s="83">
        <f>SUM(AA100:AA180)</f>
        <v>1.0000000000634413</v>
      </c>
      <c r="AB181" s="83">
        <f>SUM(AB100:AB180)</f>
        <v>1.0000000000846354</v>
      </c>
      <c r="AC181" s="83">
        <f>SUM(AC100:AC180)</f>
        <v>1.0000000000643308</v>
      </c>
      <c r="AD181" s="83">
        <f>SUM(AD100:AD180)</f>
        <v>1.0000000000000002</v>
      </c>
      <c r="AE181" s="208"/>
      <c r="AF181" s="83">
        <f>SUM(AF100:AF180)</f>
        <v>1.0000000000000002</v>
      </c>
      <c r="AG181" s="83">
        <f>SUM(AG100:AG180)</f>
        <v>0.99999999981406895</v>
      </c>
      <c r="AH181" s="83">
        <f>SUM(AH100:AH180)</f>
        <v>0.99999999975082776</v>
      </c>
      <c r="AI181" s="83">
        <f>SUM(AI100:AI180)</f>
        <v>0.99999999980669019</v>
      </c>
      <c r="AJ181" s="83">
        <f>SUM(AJ100:AJ180)</f>
        <v>1.0000000000000002</v>
      </c>
      <c r="AK181" s="208"/>
      <c r="AL181" s="83">
        <f>SUM(AL100:AL180)</f>
        <v>0.99999999999999989</v>
      </c>
      <c r="AM181" s="83">
        <f>SUM(AM100:AM180)</f>
        <v>0.99999999999639744</v>
      </c>
      <c r="AN181" s="83">
        <f>SUM(AN100:AN180)</f>
        <v>0.99999999999562406</v>
      </c>
      <c r="AO181" s="83">
        <f>SUM(AO100:AO180)</f>
        <v>0.99999999999697242</v>
      </c>
      <c r="AP181" s="83">
        <f>SUM(AP100:AP180)</f>
        <v>0.99999999999999989</v>
      </c>
      <c r="AQ181" s="208"/>
      <c r="AR181" s="83">
        <f>SUM(AR100:AR180)</f>
        <v>0.99999999999999967</v>
      </c>
      <c r="AS181" s="83">
        <f>SUM(AS100:AS180)</f>
        <v>0.99999998650509825</v>
      </c>
      <c r="AT181" s="83">
        <f>SUM(AT100:AT180)</f>
        <v>0.99999998438312676</v>
      </c>
      <c r="AU181" s="83">
        <f>SUM(AU100:AU180)</f>
        <v>0.99999998489718189</v>
      </c>
      <c r="AV181" s="83">
        <f>SUM(AV100:AV180)</f>
        <v>0.99999999999999956</v>
      </c>
      <c r="AW181" s="208"/>
      <c r="AX181" s="83">
        <f>SUM(AX100:AX180)</f>
        <v>0.99999999999999978</v>
      </c>
      <c r="AY181" s="83">
        <f>SUM(AY100:AY180)</f>
        <v>0.99999999951482144</v>
      </c>
      <c r="AZ181" s="83">
        <f>SUM(AZ100:AZ180)</f>
        <v>0.99999999925699101</v>
      </c>
      <c r="BA181" s="83">
        <f>SUM(BA100:BA180)</f>
        <v>0.99999999918212334</v>
      </c>
      <c r="BB181" s="83">
        <f>SUM(BB100:BB180)</f>
        <v>1</v>
      </c>
      <c r="BC181" s="208"/>
      <c r="BD181" s="83">
        <f>SUM(BD100:BD180)</f>
        <v>1</v>
      </c>
      <c r="BE181" s="83">
        <f>SUM(BE100:BE180)</f>
        <v>0.99999999934754102</v>
      </c>
      <c r="BF181" s="83">
        <f>SUM(BF100:BF180)</f>
        <v>0.99999999903289905</v>
      </c>
      <c r="BG181" s="83">
        <f>SUM(BG100:BG180)</f>
        <v>0.99999999905779424</v>
      </c>
      <c r="BH181" s="83">
        <f>SUM(BH100:BH180)</f>
        <v>0.99999999999999978</v>
      </c>
      <c r="BI181" s="208"/>
      <c r="BJ181" s="83">
        <f>SUM(BJ100:BJ180)</f>
        <v>1</v>
      </c>
      <c r="BK181" s="83">
        <f>SUM(BK100:BK180)</f>
        <v>0.99999999997222766</v>
      </c>
      <c r="BL181" s="83">
        <f>SUM(BL100:BL180)</f>
        <v>0.99999999995187938</v>
      </c>
      <c r="BM181" s="83">
        <f>SUM(BM100:BM180)</f>
        <v>0.99999999992553257</v>
      </c>
      <c r="BN181" s="83">
        <f>SUM(BN100:BN180)</f>
        <v>1.0000000000000004</v>
      </c>
      <c r="BO181" s="208"/>
      <c r="BP181" s="83">
        <f>SUM(BP100:BP180)</f>
        <v>0.99999999999999978</v>
      </c>
      <c r="BQ181" s="83">
        <f>SUM(BQ100:BQ180)</f>
        <v>0.99824541340067718</v>
      </c>
      <c r="BR181" s="83">
        <f>SUM(BR100:BR180)</f>
        <v>0.9978306575632877</v>
      </c>
      <c r="BS181" s="83">
        <f>SUM(BS100:BS180)</f>
        <v>0.99847764361743541</v>
      </c>
      <c r="BT181" s="83">
        <f>SUM(BT100:BT180)</f>
        <v>1.0000000000000004</v>
      </c>
      <c r="BU181" s="208"/>
      <c r="BV181" s="48">
        <f>SUM(BV100:BV180)</f>
        <v>0.99999999999999978</v>
      </c>
      <c r="BW181" s="48">
        <f>SUM(BW100:BW180)</f>
        <v>1.0001298643990246</v>
      </c>
      <c r="BX181" s="48">
        <f>SUM(BX100:BX180)</f>
        <v>1.000129807279619</v>
      </c>
      <c r="BY181" s="48">
        <f>SUM(BY100:BY180)</f>
        <v>1.0001298423008695</v>
      </c>
      <c r="BZ181" s="48">
        <f>SUM(BZ100:BZ180)</f>
        <v>1</v>
      </c>
      <c r="CA181" s="208"/>
      <c r="CB181" s="48">
        <f>SUM(CB100:CB180)</f>
        <v>0.99999975937732533</v>
      </c>
      <c r="CC181" s="48">
        <f>SUM(CC100:CC180)</f>
        <v>0.99999999317309607</v>
      </c>
      <c r="CD181" s="48">
        <f>SUM(CD100:CD180)</f>
        <v>0.99999999204390666</v>
      </c>
      <c r="CE181" s="48">
        <f>SUM(CE100:CE180)</f>
        <v>0.99999999473975432</v>
      </c>
      <c r="CF181" s="48">
        <f>SUM(CF100:CF180)</f>
        <v>1.0000003508124449</v>
      </c>
      <c r="CG181" s="208"/>
      <c r="CH181" s="48">
        <f>SUM(CH100:CH180)</f>
        <v>0.99999999999999978</v>
      </c>
      <c r="CI181" s="48">
        <f>SUM(CI100:CI180)</f>
        <v>0.99990239057660479</v>
      </c>
      <c r="CJ181" s="48">
        <f>SUM(CJ100:CJ180)</f>
        <v>0.99986784389149619</v>
      </c>
      <c r="CK181" s="48">
        <f>SUM(CK100:CK180)</f>
        <v>0.99990058517155678</v>
      </c>
      <c r="CL181" s="48">
        <f>SUM(CL100:CL180)</f>
        <v>0.99999999999999989</v>
      </c>
      <c r="CM181" s="208"/>
      <c r="CN181" s="48">
        <f>SUM(CN100:CN180)</f>
        <v>1.0000002913204229</v>
      </c>
      <c r="CO181" s="48">
        <f>SUM(CO100:CO180)</f>
        <v>0.99784129613925243</v>
      </c>
      <c r="CP181" s="48">
        <f>SUM(CP100:CP180)</f>
        <v>0.99703867484463038</v>
      </c>
      <c r="CQ181" s="48">
        <f>SUM(CQ100:CQ180)</f>
        <v>0.99772411303102293</v>
      </c>
      <c r="CR181" s="48">
        <f>SUM(CR100:CR180)</f>
        <v>1.0000000000000004</v>
      </c>
      <c r="CS181" s="208"/>
      <c r="CT181" s="48">
        <f>SUM(CT100:CT180)</f>
        <v>0.999999718941599</v>
      </c>
      <c r="CU181" s="48">
        <f>SUM(CU100:CU180)</f>
        <v>0.99932868552113951</v>
      </c>
      <c r="CV181" s="48">
        <f>SUM(CV100:CV180)</f>
        <v>0.99909471295866448</v>
      </c>
      <c r="CW181" s="48">
        <f>SUM(CW100:CW180)</f>
        <v>0.99932988032098558</v>
      </c>
      <c r="CX181" s="48">
        <f>SUM(CX100:CX180)</f>
        <v>1.0000003508124449</v>
      </c>
      <c r="CY181" s="208"/>
      <c r="CZ181" s="48">
        <f>SUM(CZ100:CZ180)</f>
        <v>1</v>
      </c>
      <c r="DA181" s="48">
        <f>SUM(DA100:DA180)</f>
        <v>1</v>
      </c>
      <c r="DB181" s="48">
        <f>SUM(DB100:DB180)</f>
        <v>1</v>
      </c>
      <c r="DC181" s="48">
        <f>SUM(DC100:DC180)</f>
        <v>1</v>
      </c>
      <c r="DD181" s="48">
        <f>SUM(DD100:DD180)</f>
        <v>1</v>
      </c>
      <c r="DE181" s="208"/>
      <c r="DF181" s="48">
        <f>SUM(DF100:DF180)</f>
        <v>1.0000000000000009</v>
      </c>
      <c r="DG181" s="48">
        <f>SUM(DG100:DG180)</f>
        <v>0.99999978806378731</v>
      </c>
      <c r="DH181" s="48">
        <f>SUM(DH100:DH180)</f>
        <v>0.99999972332946097</v>
      </c>
      <c r="DI181" s="48">
        <f>SUM(DI100:DI180)</f>
        <v>0.99999979591633448</v>
      </c>
      <c r="DJ181" s="48">
        <f>SUM(DJ100:DJ180)</f>
        <v>1.0000000000000004</v>
      </c>
      <c r="DK181" s="208"/>
      <c r="DL181" s="48">
        <f>SUM(DL100:DL180)</f>
        <v>0.99999999999999989</v>
      </c>
      <c r="DM181" s="48">
        <f>SUM(DM100:DM180)</f>
        <v>1.0000000004591389</v>
      </c>
      <c r="DN181" s="48">
        <f>SUM(DN100:DN180)</f>
        <v>1.0000000012631309</v>
      </c>
      <c r="DO181" s="48">
        <f>SUM(DO100:DO180)</f>
        <v>1.0000000012157306</v>
      </c>
      <c r="DP181" s="48">
        <f>SUM(DP100:DP180)</f>
        <v>1.0000000000000002</v>
      </c>
      <c r="DQ181" s="208"/>
      <c r="DR181" s="48">
        <f>SUM(DR100:DR180)</f>
        <v>1.0000000000000002</v>
      </c>
      <c r="DS181" s="48">
        <f>SUM(DS100:DS180)</f>
        <v>1.0000000006300791</v>
      </c>
      <c r="DT181" s="48">
        <f>SUM(DT100:DT180)</f>
        <v>1.0000000009622123</v>
      </c>
      <c r="DU181" s="48">
        <f>SUM(DU100:DU180)</f>
        <v>1.0000000007562726</v>
      </c>
      <c r="DV181" s="48">
        <f>SUM(DV100:DV180)</f>
        <v>1.0000000000000004</v>
      </c>
      <c r="DW181" s="208"/>
      <c r="DX181" s="48">
        <f>SUM(DX100:DX180)</f>
        <v>1.0000000000000002</v>
      </c>
      <c r="DY181" s="48">
        <f>SUM(DY100:DY180)</f>
        <v>1.0000000170752363</v>
      </c>
      <c r="DZ181" s="48">
        <f>SUM(DZ100:DZ180)</f>
        <v>1.0000000249246133</v>
      </c>
      <c r="EA181" s="48">
        <f>SUM(EA100:EA180)</f>
        <v>1.0000000190139351</v>
      </c>
      <c r="EB181" s="48">
        <f>SUM(EB100:EB180)</f>
        <v>1</v>
      </c>
      <c r="EC181" s="208"/>
      <c r="ED181" s="48">
        <f>SUM(ED100:ED180)</f>
        <v>0.99999999999999989</v>
      </c>
      <c r="EE181" s="48">
        <f>SUM(EE100:EE180)</f>
        <v>1.000000000333076</v>
      </c>
      <c r="EF181" s="48">
        <f>SUM(EF100:EF180)</f>
        <v>1.0000000005524194</v>
      </c>
      <c r="EG181" s="48">
        <f>SUM(EG100:EG180)</f>
        <v>1.000000000446295</v>
      </c>
      <c r="EH181" s="48">
        <f>SUM(EH100:EH180)</f>
        <v>1.0000000000000002</v>
      </c>
      <c r="EI181" s="208"/>
      <c r="EJ181" s="48">
        <f>SUM(EJ100:EJ180)</f>
        <v>0</v>
      </c>
      <c r="EK181" s="48">
        <f>SUM(EK100:EK180)</f>
        <v>0</v>
      </c>
      <c r="EL181" s="48">
        <f>SUM(EL100:EL180)</f>
        <v>0</v>
      </c>
      <c r="EM181" s="48">
        <f>SUM(EM100:EM180)</f>
        <v>0</v>
      </c>
      <c r="EN181" s="48">
        <f>SUM(EN100:EN180)</f>
        <v>0</v>
      </c>
      <c r="EO181" s="208"/>
      <c r="EP181" s="48">
        <f>SUM(EP100:EP180)</f>
        <v>0</v>
      </c>
      <c r="EQ181" s="48">
        <f>SUM(EQ100:EQ180)</f>
        <v>0</v>
      </c>
      <c r="ER181" s="48">
        <f>SUM(ER100:ER180)</f>
        <v>0</v>
      </c>
      <c r="ES181" s="48">
        <f>SUM(ES100:ES180)</f>
        <v>0</v>
      </c>
      <c r="ET181" s="48">
        <f>SUM(ET100:ET180)</f>
        <v>0</v>
      </c>
      <c r="EU181" s="208"/>
      <c r="EV181" s="48">
        <f>SUM(EV100:EV180)</f>
        <v>0</v>
      </c>
      <c r="EW181" s="48">
        <f>SUM(EW100:EW180)</f>
        <v>0</v>
      </c>
      <c r="EX181" s="48">
        <f>SUM(EX100:EX180)</f>
        <v>0</v>
      </c>
      <c r="EY181" s="48">
        <f>SUM(EY100:EY180)</f>
        <v>0</v>
      </c>
      <c r="EZ181" s="48">
        <f>SUM(EZ100:EZ180)</f>
        <v>0</v>
      </c>
      <c r="FA181" s="208"/>
      <c r="FB181" s="48">
        <f>SUM(FB100:FB180)</f>
        <v>0</v>
      </c>
      <c r="FC181" s="48">
        <f>SUM(FC100:FC180)</f>
        <v>0</v>
      </c>
      <c r="FD181" s="48">
        <f>SUM(FD100:FD180)</f>
        <v>0</v>
      </c>
      <c r="FE181" s="48">
        <f>SUM(FE100:FE180)</f>
        <v>0</v>
      </c>
      <c r="FF181" s="48">
        <f>SUM(FF100:FF180)</f>
        <v>0</v>
      </c>
      <c r="FG181" s="208"/>
      <c r="FH181" s="48">
        <f>SUM(FH100:FH180)</f>
        <v>0</v>
      </c>
      <c r="FI181" s="48">
        <f>SUM(FI100:FI180)</f>
        <v>0</v>
      </c>
      <c r="FJ181" s="48">
        <f>SUM(FJ100:FJ180)</f>
        <v>0</v>
      </c>
      <c r="FK181" s="48">
        <f>SUM(FK100:FK180)</f>
        <v>0</v>
      </c>
      <c r="FL181" s="48">
        <f>SUM(FL100:FL180)</f>
        <v>0</v>
      </c>
      <c r="FM181" s="208"/>
      <c r="FN181" s="48">
        <f>SUM(FN100:FN180)</f>
        <v>0</v>
      </c>
      <c r="FO181" s="48">
        <f>SUM(FO100:FO180)</f>
        <v>0</v>
      </c>
      <c r="FP181" s="48">
        <f>SUM(FP100:FP180)</f>
        <v>0</v>
      </c>
      <c r="FQ181" s="48">
        <f>SUM(FQ100:FQ180)</f>
        <v>0</v>
      </c>
      <c r="FR181" s="48">
        <f>SUM(FR100:FR180)</f>
        <v>0</v>
      </c>
      <c r="FS181" s="208"/>
      <c r="FT181" s="48">
        <f>SUM(FT100:FT180)</f>
        <v>0</v>
      </c>
      <c r="FU181" s="48">
        <f>SUM(FU100:FU180)</f>
        <v>0</v>
      </c>
      <c r="FV181" s="48">
        <f>SUM(FV100:FV180)</f>
        <v>0</v>
      </c>
      <c r="FW181" s="48">
        <f>SUM(FW100:FW180)</f>
        <v>0</v>
      </c>
      <c r="FX181" s="48">
        <f>SUM(FX100:FX180)</f>
        <v>0</v>
      </c>
      <c r="FY181" s="208"/>
    </row>
    <row r="182" spans="1:181" ht="12.75" customHeight="1" x14ac:dyDescent="0.2">
      <c r="A182" s="127" t="s">
        <v>136</v>
      </c>
      <c r="B182" s="164"/>
      <c r="C182" s="142"/>
      <c r="D182" s="142"/>
      <c r="E182" s="142"/>
      <c r="F182" s="142"/>
      <c r="G182" s="208"/>
      <c r="H182" s="164"/>
      <c r="I182" s="142"/>
      <c r="J182" s="142"/>
      <c r="K182" s="142"/>
      <c r="L182" s="142"/>
      <c r="M182" s="208"/>
      <c r="N182" s="164"/>
      <c r="O182" s="142"/>
      <c r="P182" s="142"/>
      <c r="Q182" s="142"/>
      <c r="R182" s="142"/>
      <c r="S182" s="208"/>
      <c r="T182" s="164"/>
      <c r="U182" s="142"/>
      <c r="V182" s="142"/>
      <c r="W182" s="142"/>
      <c r="X182" s="142"/>
      <c r="Y182" s="208"/>
      <c r="Z182" s="164"/>
      <c r="AA182" s="142"/>
      <c r="AB182" s="142"/>
      <c r="AC182" s="142"/>
      <c r="AD182" s="142"/>
      <c r="AE182" s="208"/>
      <c r="AF182" s="164"/>
      <c r="AG182" s="142"/>
      <c r="AH182" s="142"/>
      <c r="AI182" s="142"/>
      <c r="AJ182" s="142"/>
      <c r="AK182" s="208"/>
      <c r="AL182" s="164"/>
      <c r="AM182" s="142"/>
      <c r="AN182" s="142"/>
      <c r="AO182" s="142"/>
      <c r="AP182" s="142"/>
      <c r="AQ182" s="208"/>
      <c r="AR182" s="164"/>
      <c r="AS182" s="142"/>
      <c r="AT182" s="142"/>
      <c r="AU182" s="142"/>
      <c r="AV182" s="142"/>
      <c r="AW182" s="208"/>
      <c r="AX182" s="164"/>
      <c r="AY182" s="142"/>
      <c r="AZ182" s="142"/>
      <c r="BA182" s="142"/>
      <c r="BB182" s="142"/>
      <c r="BC182" s="208"/>
      <c r="BD182" s="164"/>
      <c r="BE182" s="142"/>
      <c r="BF182" s="142"/>
      <c r="BG182" s="142"/>
      <c r="BH182" s="142"/>
      <c r="BI182" s="208"/>
      <c r="BJ182" s="164"/>
      <c r="BK182" s="142"/>
      <c r="BL182" s="142"/>
      <c r="BM182" s="142"/>
      <c r="BN182" s="142"/>
      <c r="BO182" s="208"/>
      <c r="BP182" s="164"/>
      <c r="BQ182" s="142"/>
      <c r="BR182" s="142"/>
      <c r="BS182" s="142"/>
      <c r="BT182" s="142"/>
      <c r="BU182" s="208"/>
      <c r="BV182" s="164"/>
      <c r="BW182" s="142"/>
      <c r="BX182" s="142"/>
      <c r="BY182" s="142"/>
      <c r="BZ182" s="142"/>
      <c r="CA182" s="208"/>
      <c r="CB182" s="164"/>
      <c r="CC182" s="142"/>
      <c r="CD182" s="142"/>
      <c r="CE182" s="142"/>
      <c r="CF182" s="142"/>
      <c r="CG182" s="208"/>
      <c r="CH182" s="164"/>
      <c r="CI182" s="142"/>
      <c r="CJ182" s="142"/>
      <c r="CK182" s="142"/>
      <c r="CL182" s="142"/>
      <c r="CM182" s="208"/>
      <c r="CN182" s="164"/>
      <c r="CO182" s="142"/>
      <c r="CP182" s="142"/>
      <c r="CQ182" s="142"/>
      <c r="CR182" s="142"/>
      <c r="CS182" s="208"/>
      <c r="CT182" s="164"/>
      <c r="CU182" s="142"/>
      <c r="CV182" s="142"/>
      <c r="CW182" s="142"/>
      <c r="CX182" s="142"/>
      <c r="CY182" s="208"/>
      <c r="CZ182" s="164"/>
      <c r="DA182" s="142"/>
      <c r="DB182" s="142"/>
      <c r="DC182" s="142"/>
      <c r="DD182" s="142"/>
      <c r="DE182" s="208"/>
      <c r="DF182" s="164"/>
      <c r="DG182" s="142"/>
      <c r="DH182" s="142"/>
      <c r="DI182" s="142"/>
      <c r="DJ182" s="142"/>
      <c r="DK182" s="208"/>
      <c r="DL182" s="164"/>
      <c r="DM182" s="142"/>
      <c r="DN182" s="142"/>
      <c r="DO182" s="142"/>
      <c r="DP182" s="142"/>
      <c r="DQ182" s="208"/>
      <c r="DR182" s="164"/>
      <c r="DS182" s="142"/>
      <c r="DT182" s="142"/>
      <c r="DU182" s="142"/>
      <c r="DV182" s="142"/>
      <c r="DW182" s="208"/>
      <c r="DX182" s="164"/>
      <c r="DY182" s="142"/>
      <c r="DZ182" s="142"/>
      <c r="EA182" s="142"/>
      <c r="EB182" s="142"/>
      <c r="EC182" s="208"/>
      <c r="ED182" s="164"/>
      <c r="EE182" s="142"/>
      <c r="EF182" s="142"/>
      <c r="EG182" s="142"/>
      <c r="EH182" s="142"/>
      <c r="EI182" s="208"/>
      <c r="EJ182" s="164"/>
      <c r="EK182" s="142"/>
      <c r="EL182" s="142"/>
      <c r="EM182" s="142"/>
      <c r="EN182" s="142"/>
      <c r="EO182" s="208"/>
      <c r="EP182" s="164"/>
      <c r="EQ182" s="142"/>
      <c r="ER182" s="142"/>
      <c r="ES182" s="142"/>
      <c r="ET182" s="142"/>
      <c r="EU182" s="208"/>
      <c r="EV182" s="164"/>
      <c r="EW182" s="142"/>
      <c r="EX182" s="142"/>
      <c r="EY182" s="142"/>
      <c r="EZ182" s="142"/>
      <c r="FA182" s="208"/>
      <c r="FB182" s="164"/>
      <c r="FC182" s="142"/>
      <c r="FD182" s="142"/>
      <c r="FE182" s="142"/>
      <c r="FF182" s="142"/>
      <c r="FG182" s="208"/>
      <c r="FH182" s="164"/>
      <c r="FI182" s="142"/>
      <c r="FJ182" s="142"/>
      <c r="FK182" s="142"/>
      <c r="FL182" s="142"/>
      <c r="FM182" s="208"/>
      <c r="FN182" s="164"/>
      <c r="FO182" s="142"/>
      <c r="FP182" s="142"/>
      <c r="FQ182" s="142"/>
      <c r="FR182" s="142"/>
      <c r="FS182" s="208"/>
      <c r="FT182" s="164"/>
      <c r="FU182" s="142"/>
      <c r="FV182" s="142"/>
      <c r="FW182" s="142"/>
      <c r="FX182" s="142"/>
      <c r="FY182" s="208"/>
    </row>
    <row r="183" spans="1:181" ht="12.75" customHeight="1" x14ac:dyDescent="0.2">
      <c r="A183" s="119" t="s">
        <v>31</v>
      </c>
      <c r="B183" s="170"/>
      <c r="C183" s="150"/>
      <c r="D183" s="150"/>
      <c r="E183" s="150"/>
      <c r="F183" s="150"/>
      <c r="G183" s="208"/>
      <c r="H183" s="170"/>
      <c r="I183" s="150"/>
      <c r="J183" s="150"/>
      <c r="K183" s="150"/>
      <c r="L183" s="150"/>
      <c r="M183" s="208"/>
      <c r="N183" s="170"/>
      <c r="O183" s="150"/>
      <c r="P183" s="150"/>
      <c r="Q183" s="150"/>
      <c r="R183" s="150"/>
      <c r="S183" s="208"/>
      <c r="T183" s="170"/>
      <c r="U183" s="150"/>
      <c r="V183" s="150"/>
      <c r="W183" s="150"/>
      <c r="X183" s="150"/>
      <c r="Y183" s="208"/>
      <c r="Z183" s="170"/>
      <c r="AA183" s="150"/>
      <c r="AB183" s="150"/>
      <c r="AC183" s="150"/>
      <c r="AD183" s="150"/>
      <c r="AE183" s="208"/>
      <c r="AF183" s="170"/>
      <c r="AG183" s="150"/>
      <c r="AH183" s="150"/>
      <c r="AI183" s="150"/>
      <c r="AJ183" s="150"/>
      <c r="AK183" s="208"/>
      <c r="AL183" s="170"/>
      <c r="AM183" s="150"/>
      <c r="AN183" s="150"/>
      <c r="AO183" s="150"/>
      <c r="AP183" s="150"/>
      <c r="AQ183" s="208"/>
      <c r="AR183" s="170"/>
      <c r="AS183" s="150"/>
      <c r="AT183" s="150"/>
      <c r="AU183" s="150"/>
      <c r="AV183" s="150"/>
      <c r="AW183" s="208"/>
      <c r="AX183" s="170"/>
      <c r="AY183" s="150"/>
      <c r="AZ183" s="150"/>
      <c r="BA183" s="150"/>
      <c r="BB183" s="150"/>
      <c r="BC183" s="208"/>
      <c r="BD183" s="170"/>
      <c r="BE183" s="150"/>
      <c r="BF183" s="150"/>
      <c r="BG183" s="150"/>
      <c r="BH183" s="150"/>
      <c r="BI183" s="208"/>
      <c r="BJ183" s="170"/>
      <c r="BK183" s="150"/>
      <c r="BL183" s="150"/>
      <c r="BM183" s="150"/>
      <c r="BN183" s="150"/>
      <c r="BO183" s="208"/>
      <c r="BP183" s="170"/>
      <c r="BQ183" s="150"/>
      <c r="BR183" s="150"/>
      <c r="BS183" s="150"/>
      <c r="BT183" s="150"/>
      <c r="BU183" s="208"/>
      <c r="BV183" s="170"/>
      <c r="BW183" s="150"/>
      <c r="BX183" s="150"/>
      <c r="BY183" s="150"/>
      <c r="BZ183" s="150"/>
      <c r="CA183" s="208"/>
      <c r="CB183" s="170"/>
      <c r="CC183" s="150"/>
      <c r="CD183" s="150"/>
      <c r="CE183" s="150"/>
      <c r="CF183" s="150"/>
      <c r="CG183" s="208"/>
      <c r="CH183" s="170"/>
      <c r="CI183" s="150"/>
      <c r="CJ183" s="150"/>
      <c r="CK183" s="150"/>
      <c r="CL183" s="150"/>
      <c r="CM183" s="208"/>
      <c r="CN183" s="170"/>
      <c r="CO183" s="150"/>
      <c r="CP183" s="150"/>
      <c r="CQ183" s="150"/>
      <c r="CR183" s="150"/>
      <c r="CS183" s="208"/>
      <c r="CT183" s="170"/>
      <c r="CU183" s="150"/>
      <c r="CV183" s="150"/>
      <c r="CW183" s="150"/>
      <c r="CX183" s="150"/>
      <c r="CY183" s="208"/>
      <c r="CZ183" s="170"/>
      <c r="DA183" s="150"/>
      <c r="DB183" s="150"/>
      <c r="DC183" s="150"/>
      <c r="DD183" s="150"/>
      <c r="DE183" s="208"/>
      <c r="DF183" s="170"/>
      <c r="DG183" s="150"/>
      <c r="DH183" s="150"/>
      <c r="DI183" s="150"/>
      <c r="DJ183" s="150"/>
      <c r="DK183" s="208"/>
      <c r="DL183" s="170"/>
      <c r="DM183" s="150"/>
      <c r="DN183" s="150"/>
      <c r="DO183" s="150"/>
      <c r="DP183" s="150"/>
      <c r="DQ183" s="208"/>
      <c r="DR183" s="170"/>
      <c r="DS183" s="150"/>
      <c r="DT183" s="150"/>
      <c r="DU183" s="150"/>
      <c r="DV183" s="150"/>
      <c r="DW183" s="208"/>
      <c r="DX183" s="170"/>
      <c r="DY183" s="150"/>
      <c r="DZ183" s="150"/>
      <c r="EA183" s="150"/>
      <c r="EB183" s="150"/>
      <c r="EC183" s="208"/>
      <c r="ED183" s="170"/>
      <c r="EE183" s="150"/>
      <c r="EF183" s="150"/>
      <c r="EG183" s="150"/>
      <c r="EH183" s="150"/>
      <c r="EI183" s="208"/>
      <c r="EJ183" s="170"/>
      <c r="EK183" s="150"/>
      <c r="EL183" s="150"/>
      <c r="EM183" s="150"/>
      <c r="EN183" s="150"/>
      <c r="EO183" s="208"/>
      <c r="EP183" s="170"/>
      <c r="EQ183" s="150"/>
      <c r="ER183" s="150"/>
      <c r="ES183" s="150"/>
      <c r="ET183" s="150"/>
      <c r="EU183" s="208"/>
      <c r="EV183" s="170"/>
      <c r="EW183" s="150"/>
      <c r="EX183" s="150"/>
      <c r="EY183" s="150"/>
      <c r="EZ183" s="150"/>
      <c r="FA183" s="208"/>
      <c r="FB183" s="170"/>
      <c r="FC183" s="150"/>
      <c r="FD183" s="150"/>
      <c r="FE183" s="150"/>
      <c r="FF183" s="150"/>
      <c r="FG183" s="208"/>
      <c r="FH183" s="170"/>
      <c r="FI183" s="150"/>
      <c r="FJ183" s="150"/>
      <c r="FK183" s="150"/>
      <c r="FL183" s="150"/>
      <c r="FM183" s="208"/>
      <c r="FN183" s="170"/>
      <c r="FO183" s="150"/>
      <c r="FP183" s="150"/>
      <c r="FQ183" s="150"/>
      <c r="FR183" s="150"/>
      <c r="FS183" s="208"/>
      <c r="FT183" s="170"/>
      <c r="FU183" s="150"/>
      <c r="FV183" s="150"/>
      <c r="FW183" s="150"/>
      <c r="FX183" s="150"/>
      <c r="FY183" s="208"/>
    </row>
    <row r="184" spans="1:181" ht="12.75" customHeight="1" x14ac:dyDescent="0.2">
      <c r="A184" s="120" t="s">
        <v>32</v>
      </c>
      <c r="B184" s="171"/>
      <c r="C184" s="151"/>
      <c r="D184" s="151"/>
      <c r="E184" s="151"/>
      <c r="F184" s="151"/>
      <c r="G184" s="208"/>
      <c r="H184" s="171"/>
      <c r="I184" s="151"/>
      <c r="J184" s="151"/>
      <c r="K184" s="151"/>
      <c r="L184" s="151"/>
      <c r="M184" s="208"/>
      <c r="N184" s="171"/>
      <c r="O184" s="151"/>
      <c r="P184" s="151"/>
      <c r="Q184" s="151"/>
      <c r="R184" s="151"/>
      <c r="S184" s="208"/>
      <c r="T184" s="171"/>
      <c r="U184" s="151"/>
      <c r="V184" s="151"/>
      <c r="W184" s="151"/>
      <c r="X184" s="151"/>
      <c r="Y184" s="208"/>
      <c r="Z184" s="171"/>
      <c r="AA184" s="151"/>
      <c r="AB184" s="151"/>
      <c r="AC184" s="151"/>
      <c r="AD184" s="151"/>
      <c r="AE184" s="208"/>
      <c r="AF184" s="171"/>
      <c r="AG184" s="151"/>
      <c r="AH184" s="151"/>
      <c r="AI184" s="151"/>
      <c r="AJ184" s="151"/>
      <c r="AK184" s="208"/>
      <c r="AL184" s="171"/>
      <c r="AM184" s="151"/>
      <c r="AN184" s="151"/>
      <c r="AO184" s="151"/>
      <c r="AP184" s="151"/>
      <c r="AQ184" s="208"/>
      <c r="AR184" s="171"/>
      <c r="AS184" s="151"/>
      <c r="AT184" s="151"/>
      <c r="AU184" s="151"/>
      <c r="AV184" s="151"/>
      <c r="AW184" s="208"/>
      <c r="AX184" s="171"/>
      <c r="AY184" s="151"/>
      <c r="AZ184" s="151"/>
      <c r="BA184" s="151"/>
      <c r="BB184" s="151"/>
      <c r="BC184" s="208"/>
      <c r="BD184" s="171"/>
      <c r="BE184" s="151"/>
      <c r="BF184" s="151"/>
      <c r="BG184" s="151"/>
      <c r="BH184" s="151"/>
      <c r="BI184" s="208"/>
      <c r="BJ184" s="171"/>
      <c r="BK184" s="151"/>
      <c r="BL184" s="151"/>
      <c r="BM184" s="151"/>
      <c r="BN184" s="151"/>
      <c r="BO184" s="208"/>
      <c r="BP184" s="171"/>
      <c r="BQ184" s="151"/>
      <c r="BR184" s="151"/>
      <c r="BS184" s="151"/>
      <c r="BT184" s="151"/>
      <c r="BU184" s="208"/>
      <c r="BV184" s="171"/>
      <c r="BW184" s="151"/>
      <c r="BX184" s="151"/>
      <c r="BY184" s="151"/>
      <c r="BZ184" s="151"/>
      <c r="CA184" s="208"/>
      <c r="CB184" s="171"/>
      <c r="CC184" s="151"/>
      <c r="CD184" s="151"/>
      <c r="CE184" s="151"/>
      <c r="CF184" s="151"/>
      <c r="CG184" s="208"/>
      <c r="CH184" s="171"/>
      <c r="CI184" s="151"/>
      <c r="CJ184" s="151"/>
      <c r="CK184" s="151"/>
      <c r="CL184" s="151"/>
      <c r="CM184" s="208"/>
      <c r="CN184" s="171"/>
      <c r="CO184" s="151"/>
      <c r="CP184" s="151"/>
      <c r="CQ184" s="151"/>
      <c r="CR184" s="151"/>
      <c r="CS184" s="208"/>
      <c r="CT184" s="171"/>
      <c r="CU184" s="151"/>
      <c r="CV184" s="151"/>
      <c r="CW184" s="151"/>
      <c r="CX184" s="151"/>
      <c r="CY184" s="208"/>
      <c r="CZ184" s="171"/>
      <c r="DA184" s="151"/>
      <c r="DB184" s="151"/>
      <c r="DC184" s="151"/>
      <c r="DD184" s="151"/>
      <c r="DE184" s="208"/>
      <c r="DF184" s="171"/>
      <c r="DG184" s="151"/>
      <c r="DH184" s="151"/>
      <c r="DI184" s="151"/>
      <c r="DJ184" s="151"/>
      <c r="DK184" s="208"/>
      <c r="DL184" s="171"/>
      <c r="DM184" s="151"/>
      <c r="DN184" s="151"/>
      <c r="DO184" s="151"/>
      <c r="DP184" s="151"/>
      <c r="DQ184" s="208"/>
      <c r="DR184" s="171"/>
      <c r="DS184" s="151"/>
      <c r="DT184" s="151"/>
      <c r="DU184" s="151"/>
      <c r="DV184" s="151"/>
      <c r="DW184" s="208"/>
      <c r="DX184" s="171"/>
      <c r="DY184" s="151"/>
      <c r="DZ184" s="151"/>
      <c r="EA184" s="151"/>
      <c r="EB184" s="151"/>
      <c r="EC184" s="208"/>
      <c r="ED184" s="171"/>
      <c r="EE184" s="151"/>
      <c r="EF184" s="151"/>
      <c r="EG184" s="151"/>
      <c r="EH184" s="151"/>
      <c r="EI184" s="208"/>
      <c r="EJ184" s="171"/>
      <c r="EK184" s="151"/>
      <c r="EL184" s="151"/>
      <c r="EM184" s="151"/>
      <c r="EN184" s="151"/>
      <c r="EO184" s="208"/>
      <c r="EP184" s="171"/>
      <c r="EQ184" s="151"/>
      <c r="ER184" s="151"/>
      <c r="ES184" s="151"/>
      <c r="ET184" s="151"/>
      <c r="EU184" s="208"/>
      <c r="EV184" s="171"/>
      <c r="EW184" s="151"/>
      <c r="EX184" s="151"/>
      <c r="EY184" s="151"/>
      <c r="EZ184" s="151"/>
      <c r="FA184" s="208"/>
      <c r="FB184" s="171"/>
      <c r="FC184" s="151"/>
      <c r="FD184" s="151"/>
      <c r="FE184" s="151"/>
      <c r="FF184" s="151"/>
      <c r="FG184" s="208"/>
      <c r="FH184" s="171"/>
      <c r="FI184" s="151"/>
      <c r="FJ184" s="151"/>
      <c r="FK184" s="151"/>
      <c r="FL184" s="151"/>
      <c r="FM184" s="208"/>
      <c r="FN184" s="171"/>
      <c r="FO184" s="151"/>
      <c r="FP184" s="151"/>
      <c r="FQ184" s="151"/>
      <c r="FR184" s="151"/>
      <c r="FS184" s="208"/>
      <c r="FT184" s="171"/>
      <c r="FU184" s="151"/>
      <c r="FV184" s="151"/>
      <c r="FW184" s="151"/>
      <c r="FX184" s="151"/>
      <c r="FY184" s="208"/>
    </row>
    <row r="185" spans="1:181" ht="12.75" customHeight="1" x14ac:dyDescent="0.2">
      <c r="A185" s="119" t="s">
        <v>2</v>
      </c>
      <c r="B185" s="172"/>
      <c r="C185" s="152"/>
      <c r="D185" s="152"/>
      <c r="E185" s="152"/>
      <c r="F185" s="152"/>
      <c r="G185" s="208"/>
      <c r="H185" s="172"/>
      <c r="I185" s="152"/>
      <c r="J185" s="152"/>
      <c r="K185" s="152"/>
      <c r="L185" s="152"/>
      <c r="M185" s="208"/>
      <c r="N185" s="172"/>
      <c r="O185" s="152"/>
      <c r="P185" s="152"/>
      <c r="Q185" s="152"/>
      <c r="R185" s="152"/>
      <c r="S185" s="208"/>
      <c r="T185" s="172"/>
      <c r="U185" s="152"/>
      <c r="V185" s="152"/>
      <c r="W185" s="152"/>
      <c r="X185" s="152"/>
      <c r="Y185" s="208"/>
      <c r="Z185" s="172">
        <v>0.36144999999999999</v>
      </c>
      <c r="AA185" s="152"/>
      <c r="AB185" s="152"/>
      <c r="AC185" s="152"/>
      <c r="AD185" s="152">
        <v>0.37180999999999997</v>
      </c>
      <c r="AE185" s="208"/>
      <c r="AF185" s="172"/>
      <c r="AG185" s="152"/>
      <c r="AH185" s="152"/>
      <c r="AI185" s="152"/>
      <c r="AJ185" s="152"/>
      <c r="AK185" s="208"/>
      <c r="AL185" s="172"/>
      <c r="AM185" s="152"/>
      <c r="AN185" s="152"/>
      <c r="AO185" s="152"/>
      <c r="AP185" s="152"/>
      <c r="AQ185" s="208"/>
      <c r="AR185" s="172"/>
      <c r="AS185" s="152"/>
      <c r="AT185" s="152"/>
      <c r="AU185" s="152"/>
      <c r="AV185" s="152"/>
      <c r="AW185" s="208"/>
      <c r="AX185" s="172"/>
      <c r="AY185" s="152"/>
      <c r="AZ185" s="152"/>
      <c r="BA185" s="152"/>
      <c r="BB185" s="152"/>
      <c r="BC185" s="208"/>
      <c r="BD185" s="172"/>
      <c r="BE185" s="152"/>
      <c r="BF185" s="152"/>
      <c r="BG185" s="152"/>
      <c r="BH185" s="152"/>
      <c r="BI185" s="208"/>
      <c r="BJ185" s="172"/>
      <c r="BK185" s="152"/>
      <c r="BL185" s="152"/>
      <c r="BM185" s="152"/>
      <c r="BN185" s="152"/>
      <c r="BO185" s="208"/>
      <c r="BP185" s="172"/>
      <c r="BQ185" s="152"/>
      <c r="BR185" s="152"/>
      <c r="BS185" s="152"/>
      <c r="BT185" s="152"/>
      <c r="BU185" s="208"/>
      <c r="BV185" s="172"/>
      <c r="BW185" s="152"/>
      <c r="BX185" s="152"/>
      <c r="BY185" s="152"/>
      <c r="BZ185" s="152"/>
      <c r="CA185" s="208"/>
      <c r="CB185" s="172"/>
      <c r="CC185" s="152"/>
      <c r="CD185" s="152"/>
      <c r="CE185" s="152"/>
      <c r="CF185" s="152"/>
      <c r="CG185" s="208"/>
      <c r="CH185" s="172"/>
      <c r="CI185" s="152"/>
      <c r="CJ185" s="152"/>
      <c r="CK185" s="152"/>
      <c r="CL185" s="152"/>
      <c r="CM185" s="208"/>
      <c r="CN185" s="172"/>
      <c r="CO185" s="152"/>
      <c r="CP185" s="152"/>
      <c r="CQ185" s="152"/>
      <c r="CR185" s="152"/>
      <c r="CS185" s="208"/>
      <c r="CT185" s="172"/>
      <c r="CU185" s="152"/>
      <c r="CV185" s="152"/>
      <c r="CW185" s="152"/>
      <c r="CX185" s="152"/>
      <c r="CY185" s="208"/>
      <c r="CZ185" s="172"/>
      <c r="DA185" s="152"/>
      <c r="DB185" s="152"/>
      <c r="DC185" s="152"/>
      <c r="DD185" s="152"/>
      <c r="DE185" s="208"/>
      <c r="DF185" s="172"/>
      <c r="DG185" s="152"/>
      <c r="DH185" s="152"/>
      <c r="DI185" s="152"/>
      <c r="DJ185" s="152"/>
      <c r="DK185" s="208"/>
      <c r="DL185" s="172"/>
      <c r="DM185" s="152"/>
      <c r="DN185" s="152"/>
      <c r="DO185" s="152"/>
      <c r="DP185" s="152"/>
      <c r="DQ185" s="208"/>
      <c r="DR185" s="172"/>
      <c r="DS185" s="152"/>
      <c r="DT185" s="152"/>
      <c r="DU185" s="152"/>
      <c r="DV185" s="152"/>
      <c r="DW185" s="208"/>
      <c r="DX185" s="172"/>
      <c r="DY185" s="152"/>
      <c r="DZ185" s="152"/>
      <c r="EA185" s="152"/>
      <c r="EB185" s="152"/>
      <c r="EC185" s="208"/>
      <c r="ED185" s="172"/>
      <c r="EE185" s="152"/>
      <c r="EF185" s="152"/>
      <c r="EG185" s="152"/>
      <c r="EH185" s="152"/>
      <c r="EI185" s="208"/>
      <c r="EJ185" s="172"/>
      <c r="EK185" s="152"/>
      <c r="EL185" s="152"/>
      <c r="EM185" s="152"/>
      <c r="EN185" s="152"/>
      <c r="EO185" s="208"/>
      <c r="EP185" s="172"/>
      <c r="EQ185" s="152"/>
      <c r="ER185" s="152"/>
      <c r="ES185" s="152"/>
      <c r="ET185" s="152"/>
      <c r="EU185" s="208"/>
      <c r="EV185" s="172"/>
      <c r="EW185" s="152"/>
      <c r="EX185" s="152"/>
      <c r="EY185" s="152"/>
      <c r="EZ185" s="152"/>
      <c r="FA185" s="208"/>
      <c r="FB185" s="172"/>
      <c r="FC185" s="152"/>
      <c r="FD185" s="152"/>
      <c r="FE185" s="152"/>
      <c r="FF185" s="152"/>
      <c r="FG185" s="208"/>
      <c r="FH185" s="172"/>
      <c r="FI185" s="152"/>
      <c r="FJ185" s="152"/>
      <c r="FK185" s="152"/>
      <c r="FL185" s="152"/>
      <c r="FM185" s="208"/>
      <c r="FN185" s="172"/>
      <c r="FO185" s="152"/>
      <c r="FP185" s="152"/>
      <c r="FQ185" s="152"/>
      <c r="FR185" s="152"/>
      <c r="FS185" s="208"/>
      <c r="FT185" s="172"/>
      <c r="FU185" s="152"/>
      <c r="FV185" s="152"/>
      <c r="FW185" s="152"/>
      <c r="FX185" s="152"/>
      <c r="FY185" s="208"/>
    </row>
    <row r="186" spans="1:181" ht="12.75" customHeight="1" x14ac:dyDescent="0.2">
      <c r="A186" s="120" t="s">
        <v>3</v>
      </c>
      <c r="B186" s="171"/>
      <c r="C186" s="151"/>
      <c r="D186" s="151"/>
      <c r="E186" s="151"/>
      <c r="F186" s="151"/>
      <c r="G186" s="208"/>
      <c r="H186" s="171"/>
      <c r="I186" s="151"/>
      <c r="J186" s="151"/>
      <c r="K186" s="151"/>
      <c r="L186" s="151"/>
      <c r="M186" s="208"/>
      <c r="N186" s="171"/>
      <c r="O186" s="151"/>
      <c r="P186" s="151"/>
      <c r="Q186" s="151"/>
      <c r="R186" s="151"/>
      <c r="S186" s="208"/>
      <c r="T186" s="171"/>
      <c r="U186" s="151"/>
      <c r="V186" s="151"/>
      <c r="W186" s="151"/>
      <c r="X186" s="151"/>
      <c r="Y186" s="208"/>
      <c r="Z186" s="171">
        <v>1.6731</v>
      </c>
      <c r="AA186" s="151"/>
      <c r="AB186" s="151"/>
      <c r="AC186" s="151"/>
      <c r="AD186" s="151">
        <v>1.7215</v>
      </c>
      <c r="AE186" s="208"/>
      <c r="AF186" s="171"/>
      <c r="AG186" s="151"/>
      <c r="AH186" s="151"/>
      <c r="AI186" s="151"/>
      <c r="AJ186" s="151"/>
      <c r="AK186" s="208"/>
      <c r="AL186" s="171"/>
      <c r="AM186" s="151"/>
      <c r="AN186" s="151"/>
      <c r="AO186" s="151"/>
      <c r="AP186" s="151"/>
      <c r="AQ186" s="208"/>
      <c r="AR186" s="171"/>
      <c r="AS186" s="151"/>
      <c r="AT186" s="151"/>
      <c r="AU186" s="151"/>
      <c r="AV186" s="151"/>
      <c r="AW186" s="208"/>
      <c r="AX186" s="171"/>
      <c r="AY186" s="151"/>
      <c r="AZ186" s="151"/>
      <c r="BA186" s="151"/>
      <c r="BB186" s="151"/>
      <c r="BC186" s="208"/>
      <c r="BD186" s="171"/>
      <c r="BE186" s="151"/>
      <c r="BF186" s="151"/>
      <c r="BG186" s="151"/>
      <c r="BH186" s="151"/>
      <c r="BI186" s="208"/>
      <c r="BJ186" s="171"/>
      <c r="BK186" s="151"/>
      <c r="BL186" s="151"/>
      <c r="BM186" s="151"/>
      <c r="BN186" s="151"/>
      <c r="BO186" s="208"/>
      <c r="BP186" s="171"/>
      <c r="BQ186" s="151"/>
      <c r="BR186" s="151"/>
      <c r="BS186" s="151"/>
      <c r="BT186" s="151"/>
      <c r="BU186" s="208"/>
      <c r="BV186" s="171"/>
      <c r="BW186" s="151"/>
      <c r="BX186" s="151"/>
      <c r="BY186" s="151"/>
      <c r="BZ186" s="151"/>
      <c r="CA186" s="208"/>
      <c r="CB186" s="171"/>
      <c r="CC186" s="151"/>
      <c r="CD186" s="151"/>
      <c r="CE186" s="151"/>
      <c r="CF186" s="151"/>
      <c r="CG186" s="208"/>
      <c r="CH186" s="171"/>
      <c r="CI186" s="151"/>
      <c r="CJ186" s="151"/>
      <c r="CK186" s="151"/>
      <c r="CL186" s="151"/>
      <c r="CM186" s="208"/>
      <c r="CN186" s="171"/>
      <c r="CO186" s="151"/>
      <c r="CP186" s="151"/>
      <c r="CQ186" s="151"/>
      <c r="CR186" s="151"/>
      <c r="CS186" s="208"/>
      <c r="CT186" s="171"/>
      <c r="CU186" s="151"/>
      <c r="CV186" s="151"/>
      <c r="CW186" s="151"/>
      <c r="CX186" s="151"/>
      <c r="CY186" s="208"/>
      <c r="CZ186" s="171"/>
      <c r="DA186" s="151"/>
      <c r="DB186" s="151"/>
      <c r="DC186" s="151"/>
      <c r="DD186" s="151"/>
      <c r="DE186" s="208"/>
      <c r="DF186" s="171"/>
      <c r="DG186" s="151"/>
      <c r="DH186" s="151"/>
      <c r="DI186" s="151"/>
      <c r="DJ186" s="151"/>
      <c r="DK186" s="208"/>
      <c r="DL186" s="171"/>
      <c r="DM186" s="151"/>
      <c r="DN186" s="151"/>
      <c r="DO186" s="151"/>
      <c r="DP186" s="151"/>
      <c r="DQ186" s="208"/>
      <c r="DR186" s="171"/>
      <c r="DS186" s="151"/>
      <c r="DT186" s="151"/>
      <c r="DU186" s="151"/>
      <c r="DV186" s="151"/>
      <c r="DW186" s="208"/>
      <c r="DX186" s="171"/>
      <c r="DY186" s="151"/>
      <c r="DZ186" s="151"/>
      <c r="EA186" s="151"/>
      <c r="EB186" s="151"/>
      <c r="EC186" s="208"/>
      <c r="ED186" s="171"/>
      <c r="EE186" s="151"/>
      <c r="EF186" s="151"/>
      <c r="EG186" s="151"/>
      <c r="EH186" s="151"/>
      <c r="EI186" s="208"/>
      <c r="EJ186" s="171"/>
      <c r="EK186" s="151"/>
      <c r="EL186" s="151"/>
      <c r="EM186" s="151"/>
      <c r="EN186" s="151"/>
      <c r="EO186" s="208"/>
      <c r="EP186" s="171"/>
      <c r="EQ186" s="151"/>
      <c r="ER186" s="151"/>
      <c r="ES186" s="151"/>
      <c r="ET186" s="151"/>
      <c r="EU186" s="208"/>
      <c r="EV186" s="171"/>
      <c r="EW186" s="151"/>
      <c r="EX186" s="151"/>
      <c r="EY186" s="151"/>
      <c r="EZ186" s="151"/>
      <c r="FA186" s="208"/>
      <c r="FB186" s="171"/>
      <c r="FC186" s="151"/>
      <c r="FD186" s="151"/>
      <c r="FE186" s="151"/>
      <c r="FF186" s="151"/>
      <c r="FG186" s="208"/>
      <c r="FH186" s="171"/>
      <c r="FI186" s="151"/>
      <c r="FJ186" s="151"/>
      <c r="FK186" s="151"/>
      <c r="FL186" s="151"/>
      <c r="FM186" s="208"/>
      <c r="FN186" s="171"/>
      <c r="FO186" s="151"/>
      <c r="FP186" s="151"/>
      <c r="FQ186" s="151"/>
      <c r="FR186" s="151"/>
      <c r="FS186" s="208"/>
      <c r="FT186" s="171"/>
      <c r="FU186" s="151"/>
      <c r="FV186" s="151"/>
      <c r="FW186" s="151"/>
      <c r="FX186" s="151"/>
      <c r="FY186" s="208"/>
    </row>
    <row r="187" spans="1:181" ht="12.75" customHeight="1" x14ac:dyDescent="0.2">
      <c r="A187" s="119" t="s">
        <v>4</v>
      </c>
      <c r="B187" s="172"/>
      <c r="C187" s="152"/>
      <c r="D187" s="152"/>
      <c r="E187" s="152"/>
      <c r="F187" s="152"/>
      <c r="G187" s="208"/>
      <c r="H187" s="172"/>
      <c r="I187" s="152"/>
      <c r="J187" s="152"/>
      <c r="K187" s="152"/>
      <c r="L187" s="152"/>
      <c r="M187" s="208"/>
      <c r="N187" s="172"/>
      <c r="O187" s="152"/>
      <c r="P187" s="152"/>
      <c r="Q187" s="152"/>
      <c r="R187" s="152"/>
      <c r="S187" s="208"/>
      <c r="T187" s="172"/>
      <c r="U187" s="152"/>
      <c r="V187" s="152"/>
      <c r="W187" s="152"/>
      <c r="X187" s="152"/>
      <c r="Y187" s="208"/>
      <c r="Z187" s="172">
        <v>0.1149</v>
      </c>
      <c r="AA187" s="152"/>
      <c r="AB187" s="152"/>
      <c r="AC187" s="152"/>
      <c r="AD187" s="152">
        <v>0.11193</v>
      </c>
      <c r="AE187" s="208"/>
      <c r="AF187" s="172"/>
      <c r="AG187" s="152"/>
      <c r="AH187" s="152"/>
      <c r="AI187" s="152"/>
      <c r="AJ187" s="152"/>
      <c r="AK187" s="208"/>
      <c r="AL187" s="172"/>
      <c r="AM187" s="152"/>
      <c r="AN187" s="152"/>
      <c r="AO187" s="152"/>
      <c r="AP187" s="152"/>
      <c r="AQ187" s="208"/>
      <c r="AR187" s="172"/>
      <c r="AS187" s="152"/>
      <c r="AT187" s="152"/>
      <c r="AU187" s="152"/>
      <c r="AV187" s="152"/>
      <c r="AW187" s="208"/>
      <c r="AX187" s="172"/>
      <c r="AY187" s="152"/>
      <c r="AZ187" s="152"/>
      <c r="BA187" s="152"/>
      <c r="BB187" s="152"/>
      <c r="BC187" s="208"/>
      <c r="BD187" s="172"/>
      <c r="BE187" s="152"/>
      <c r="BF187" s="152"/>
      <c r="BG187" s="152"/>
      <c r="BH187" s="152"/>
      <c r="BI187" s="208"/>
      <c r="BJ187" s="172"/>
      <c r="BK187" s="152"/>
      <c r="BL187" s="152"/>
      <c r="BM187" s="152"/>
      <c r="BN187" s="152"/>
      <c r="BO187" s="208"/>
      <c r="BP187" s="172"/>
      <c r="BQ187" s="152"/>
      <c r="BR187" s="152"/>
      <c r="BS187" s="152"/>
      <c r="BT187" s="152"/>
      <c r="BU187" s="208"/>
      <c r="BV187" s="172"/>
      <c r="BW187" s="152"/>
      <c r="BX187" s="152"/>
      <c r="BY187" s="152"/>
      <c r="BZ187" s="152"/>
      <c r="CA187" s="208"/>
      <c r="CB187" s="172"/>
      <c r="CC187" s="152"/>
      <c r="CD187" s="152"/>
      <c r="CE187" s="152"/>
      <c r="CF187" s="152"/>
      <c r="CG187" s="208"/>
      <c r="CH187" s="172"/>
      <c r="CI187" s="152"/>
      <c r="CJ187" s="152"/>
      <c r="CK187" s="152"/>
      <c r="CL187" s="152"/>
      <c r="CM187" s="208"/>
      <c r="CN187" s="172"/>
      <c r="CO187" s="152"/>
      <c r="CP187" s="152"/>
      <c r="CQ187" s="152"/>
      <c r="CR187" s="152"/>
      <c r="CS187" s="208"/>
      <c r="CT187" s="172"/>
      <c r="CU187" s="152"/>
      <c r="CV187" s="152"/>
      <c r="CW187" s="152"/>
      <c r="CX187" s="152"/>
      <c r="CY187" s="208"/>
      <c r="CZ187" s="172"/>
      <c r="DA187" s="152"/>
      <c r="DB187" s="152"/>
      <c r="DC187" s="152"/>
      <c r="DD187" s="152"/>
      <c r="DE187" s="208"/>
      <c r="DF187" s="172"/>
      <c r="DG187" s="152"/>
      <c r="DH187" s="152"/>
      <c r="DI187" s="152"/>
      <c r="DJ187" s="152"/>
      <c r="DK187" s="208"/>
      <c r="DL187" s="172"/>
      <c r="DM187" s="152"/>
      <c r="DN187" s="152"/>
      <c r="DO187" s="152"/>
      <c r="DP187" s="152"/>
      <c r="DQ187" s="208"/>
      <c r="DR187" s="172"/>
      <c r="DS187" s="152"/>
      <c r="DT187" s="152"/>
      <c r="DU187" s="152"/>
      <c r="DV187" s="152"/>
      <c r="DW187" s="208"/>
      <c r="DX187" s="172"/>
      <c r="DY187" s="152"/>
      <c r="DZ187" s="152"/>
      <c r="EA187" s="152"/>
      <c r="EB187" s="152"/>
      <c r="EC187" s="208"/>
      <c r="ED187" s="172"/>
      <c r="EE187" s="152"/>
      <c r="EF187" s="152"/>
      <c r="EG187" s="152"/>
      <c r="EH187" s="152"/>
      <c r="EI187" s="208"/>
      <c r="EJ187" s="172"/>
      <c r="EK187" s="152"/>
      <c r="EL187" s="152"/>
      <c r="EM187" s="152"/>
      <c r="EN187" s="152"/>
      <c r="EO187" s="208"/>
      <c r="EP187" s="172"/>
      <c r="EQ187" s="152"/>
      <c r="ER187" s="152"/>
      <c r="ES187" s="152"/>
      <c r="ET187" s="152"/>
      <c r="EU187" s="208"/>
      <c r="EV187" s="172"/>
      <c r="EW187" s="152"/>
      <c r="EX187" s="152"/>
      <c r="EY187" s="152"/>
      <c r="EZ187" s="152"/>
      <c r="FA187" s="208"/>
      <c r="FB187" s="172"/>
      <c r="FC187" s="152"/>
      <c r="FD187" s="152"/>
      <c r="FE187" s="152"/>
      <c r="FF187" s="152"/>
      <c r="FG187" s="208"/>
      <c r="FH187" s="172"/>
      <c r="FI187" s="152"/>
      <c r="FJ187" s="152"/>
      <c r="FK187" s="152"/>
      <c r="FL187" s="152"/>
      <c r="FM187" s="208"/>
      <c r="FN187" s="172"/>
      <c r="FO187" s="152"/>
      <c r="FP187" s="152"/>
      <c r="FQ187" s="152"/>
      <c r="FR187" s="152"/>
      <c r="FS187" s="208"/>
      <c r="FT187" s="172"/>
      <c r="FU187" s="152"/>
      <c r="FV187" s="152"/>
      <c r="FW187" s="152"/>
      <c r="FX187" s="152"/>
      <c r="FY187" s="208"/>
    </row>
    <row r="188" spans="1:181" ht="12.75" customHeight="1" x14ac:dyDescent="0.2">
      <c r="A188" s="119" t="s">
        <v>5</v>
      </c>
      <c r="B188" s="172"/>
      <c r="C188" s="152"/>
      <c r="D188" s="152"/>
      <c r="E188" s="152"/>
      <c r="F188" s="152"/>
      <c r="G188" s="208"/>
      <c r="H188" s="172"/>
      <c r="I188" s="152"/>
      <c r="J188" s="152"/>
      <c r="K188" s="152"/>
      <c r="L188" s="152"/>
      <c r="M188" s="208"/>
      <c r="N188" s="172"/>
      <c r="O188" s="152"/>
      <c r="P188" s="152"/>
      <c r="Q188" s="152"/>
      <c r="R188" s="152"/>
      <c r="S188" s="208"/>
      <c r="T188" s="172"/>
      <c r="U188" s="152"/>
      <c r="V188" s="152"/>
      <c r="W188" s="152"/>
      <c r="X188" s="152"/>
      <c r="Y188" s="208"/>
      <c r="Z188" s="172">
        <v>4.4621000000000001E-2</v>
      </c>
      <c r="AA188" s="152"/>
      <c r="AB188" s="152"/>
      <c r="AC188" s="152"/>
      <c r="AD188" s="152">
        <v>4.4752E-2</v>
      </c>
      <c r="AE188" s="208"/>
      <c r="AF188" s="172"/>
      <c r="AG188" s="152"/>
      <c r="AH188" s="152"/>
      <c r="AI188" s="152"/>
      <c r="AJ188" s="152"/>
      <c r="AK188" s="208"/>
      <c r="AL188" s="172"/>
      <c r="AM188" s="152"/>
      <c r="AN188" s="152"/>
      <c r="AO188" s="152"/>
      <c r="AP188" s="152"/>
      <c r="AQ188" s="208"/>
      <c r="AR188" s="172"/>
      <c r="AS188" s="152"/>
      <c r="AT188" s="152"/>
      <c r="AU188" s="152"/>
      <c r="AV188" s="152"/>
      <c r="AW188" s="208"/>
      <c r="AX188" s="172"/>
      <c r="AY188" s="152"/>
      <c r="AZ188" s="152"/>
      <c r="BA188" s="152"/>
      <c r="BB188" s="152"/>
      <c r="BC188" s="208"/>
      <c r="BD188" s="172"/>
      <c r="BE188" s="152"/>
      <c r="BF188" s="152"/>
      <c r="BG188" s="152"/>
      <c r="BH188" s="152"/>
      <c r="BI188" s="208"/>
      <c r="BJ188" s="172"/>
      <c r="BK188" s="152"/>
      <c r="BL188" s="152"/>
      <c r="BM188" s="152"/>
      <c r="BN188" s="152"/>
      <c r="BO188" s="208"/>
      <c r="BP188" s="172"/>
      <c r="BQ188" s="152"/>
      <c r="BR188" s="152"/>
      <c r="BS188" s="152"/>
      <c r="BT188" s="152"/>
      <c r="BU188" s="208"/>
      <c r="BV188" s="172"/>
      <c r="BW188" s="152"/>
      <c r="BX188" s="152"/>
      <c r="BY188" s="152"/>
      <c r="BZ188" s="152"/>
      <c r="CA188" s="208"/>
      <c r="CB188" s="172"/>
      <c r="CC188" s="152"/>
      <c r="CD188" s="152"/>
      <c r="CE188" s="152"/>
      <c r="CF188" s="152"/>
      <c r="CG188" s="208"/>
      <c r="CH188" s="172"/>
      <c r="CI188" s="152"/>
      <c r="CJ188" s="152"/>
      <c r="CK188" s="152"/>
      <c r="CL188" s="152"/>
      <c r="CM188" s="208"/>
      <c r="CN188" s="172"/>
      <c r="CO188" s="152"/>
      <c r="CP188" s="152"/>
      <c r="CQ188" s="152"/>
      <c r="CR188" s="152"/>
      <c r="CS188" s="208"/>
      <c r="CT188" s="172"/>
      <c r="CU188" s="152"/>
      <c r="CV188" s="152"/>
      <c r="CW188" s="152"/>
      <c r="CX188" s="152"/>
      <c r="CY188" s="208"/>
      <c r="CZ188" s="172"/>
      <c r="DA188" s="152"/>
      <c r="DB188" s="152"/>
      <c r="DC188" s="152"/>
      <c r="DD188" s="152"/>
      <c r="DE188" s="208"/>
      <c r="DF188" s="172"/>
      <c r="DG188" s="152"/>
      <c r="DH188" s="152"/>
      <c r="DI188" s="152"/>
      <c r="DJ188" s="152"/>
      <c r="DK188" s="208"/>
      <c r="DL188" s="172"/>
      <c r="DM188" s="152"/>
      <c r="DN188" s="152"/>
      <c r="DO188" s="152"/>
      <c r="DP188" s="152"/>
      <c r="DQ188" s="208"/>
      <c r="DR188" s="172"/>
      <c r="DS188" s="152"/>
      <c r="DT188" s="152"/>
      <c r="DU188" s="152"/>
      <c r="DV188" s="152"/>
      <c r="DW188" s="208"/>
      <c r="DX188" s="172"/>
      <c r="DY188" s="152"/>
      <c r="DZ188" s="152"/>
      <c r="EA188" s="152"/>
      <c r="EB188" s="152"/>
      <c r="EC188" s="208"/>
      <c r="ED188" s="172"/>
      <c r="EE188" s="152"/>
      <c r="EF188" s="152"/>
      <c r="EG188" s="152"/>
      <c r="EH188" s="152"/>
      <c r="EI188" s="208"/>
      <c r="EJ188" s="172"/>
      <c r="EK188" s="152"/>
      <c r="EL188" s="152"/>
      <c r="EM188" s="152"/>
      <c r="EN188" s="152"/>
      <c r="EO188" s="208"/>
      <c r="EP188" s="172"/>
      <c r="EQ188" s="152"/>
      <c r="ER188" s="152"/>
      <c r="ES188" s="152"/>
      <c r="ET188" s="152"/>
      <c r="EU188" s="208"/>
      <c r="EV188" s="172"/>
      <c r="EW188" s="152"/>
      <c r="EX188" s="152"/>
      <c r="EY188" s="152"/>
      <c r="EZ188" s="152"/>
      <c r="FA188" s="208"/>
      <c r="FB188" s="172"/>
      <c r="FC188" s="152"/>
      <c r="FD188" s="152"/>
      <c r="FE188" s="152"/>
      <c r="FF188" s="152"/>
      <c r="FG188" s="208"/>
      <c r="FH188" s="172"/>
      <c r="FI188" s="152"/>
      <c r="FJ188" s="152"/>
      <c r="FK188" s="152"/>
      <c r="FL188" s="152"/>
      <c r="FM188" s="208"/>
      <c r="FN188" s="172"/>
      <c r="FO188" s="152"/>
      <c r="FP188" s="152"/>
      <c r="FQ188" s="152"/>
      <c r="FR188" s="152"/>
      <c r="FS188" s="208"/>
      <c r="FT188" s="172"/>
      <c r="FU188" s="152"/>
      <c r="FV188" s="152"/>
      <c r="FW188" s="152"/>
      <c r="FX188" s="152"/>
      <c r="FY188" s="208"/>
    </row>
    <row r="189" spans="1:181" ht="12.75" customHeight="1" x14ac:dyDescent="0.2">
      <c r="A189" s="121" t="s">
        <v>6</v>
      </c>
      <c r="B189" s="172"/>
      <c r="C189" s="152"/>
      <c r="D189" s="152"/>
      <c r="E189" s="152"/>
      <c r="F189" s="152"/>
      <c r="G189" s="208"/>
      <c r="H189" s="172"/>
      <c r="I189" s="152"/>
      <c r="J189" s="152"/>
      <c r="K189" s="152"/>
      <c r="L189" s="152"/>
      <c r="M189" s="208"/>
      <c r="N189" s="172"/>
      <c r="O189" s="152"/>
      <c r="P189" s="152"/>
      <c r="Q189" s="152"/>
      <c r="R189" s="152"/>
      <c r="S189" s="208"/>
      <c r="T189" s="172"/>
      <c r="U189" s="152"/>
      <c r="V189" s="152"/>
      <c r="W189" s="152"/>
      <c r="X189" s="152"/>
      <c r="Y189" s="208"/>
      <c r="Z189" s="172">
        <v>0.36851</v>
      </c>
      <c r="AA189" s="152"/>
      <c r="AB189" s="152"/>
      <c r="AC189" s="152"/>
      <c r="AD189" s="152">
        <v>0.36345</v>
      </c>
      <c r="AE189" s="208"/>
      <c r="AF189" s="172"/>
      <c r="AG189" s="152"/>
      <c r="AH189" s="152"/>
      <c r="AI189" s="152"/>
      <c r="AJ189" s="152"/>
      <c r="AK189" s="208"/>
      <c r="AL189" s="172"/>
      <c r="AM189" s="152"/>
      <c r="AN189" s="152"/>
      <c r="AO189" s="152"/>
      <c r="AP189" s="152"/>
      <c r="AQ189" s="208"/>
      <c r="AR189" s="172"/>
      <c r="AS189" s="152"/>
      <c r="AT189" s="152"/>
      <c r="AU189" s="152"/>
      <c r="AV189" s="152"/>
      <c r="AW189" s="208"/>
      <c r="AX189" s="172"/>
      <c r="AY189" s="152"/>
      <c r="AZ189" s="152"/>
      <c r="BA189" s="152"/>
      <c r="BB189" s="152"/>
      <c r="BC189" s="208"/>
      <c r="BD189" s="172"/>
      <c r="BE189" s="152"/>
      <c r="BF189" s="152"/>
      <c r="BG189" s="152"/>
      <c r="BH189" s="152"/>
      <c r="BI189" s="208"/>
      <c r="BJ189" s="172"/>
      <c r="BK189" s="152"/>
      <c r="BL189" s="152"/>
      <c r="BM189" s="152"/>
      <c r="BN189" s="152"/>
      <c r="BO189" s="208"/>
      <c r="BP189" s="172"/>
      <c r="BQ189" s="152"/>
      <c r="BR189" s="152"/>
      <c r="BS189" s="152"/>
      <c r="BT189" s="152"/>
      <c r="BU189" s="208"/>
      <c r="BV189" s="172"/>
      <c r="BW189" s="152"/>
      <c r="BX189" s="152"/>
      <c r="BY189" s="152"/>
      <c r="BZ189" s="152"/>
      <c r="CA189" s="208"/>
      <c r="CB189" s="172"/>
      <c r="CC189" s="152"/>
      <c r="CD189" s="152"/>
      <c r="CE189" s="152"/>
      <c r="CF189" s="152"/>
      <c r="CG189" s="208"/>
      <c r="CH189" s="172"/>
      <c r="CI189" s="152"/>
      <c r="CJ189" s="152"/>
      <c r="CK189" s="152"/>
      <c r="CL189" s="152"/>
      <c r="CM189" s="208"/>
      <c r="CN189" s="172"/>
      <c r="CO189" s="152"/>
      <c r="CP189" s="152"/>
      <c r="CQ189" s="152"/>
      <c r="CR189" s="152"/>
      <c r="CS189" s="208"/>
      <c r="CT189" s="172"/>
      <c r="CU189" s="152"/>
      <c r="CV189" s="152"/>
      <c r="CW189" s="152"/>
      <c r="CX189" s="152"/>
      <c r="CY189" s="208"/>
      <c r="CZ189" s="172"/>
      <c r="DA189" s="152"/>
      <c r="DB189" s="152"/>
      <c r="DC189" s="152"/>
      <c r="DD189" s="152"/>
      <c r="DE189" s="208"/>
      <c r="DF189" s="172"/>
      <c r="DG189" s="152"/>
      <c r="DH189" s="152"/>
      <c r="DI189" s="152"/>
      <c r="DJ189" s="152"/>
      <c r="DK189" s="208"/>
      <c r="DL189" s="172"/>
      <c r="DM189" s="152"/>
      <c r="DN189" s="152"/>
      <c r="DO189" s="152"/>
      <c r="DP189" s="152"/>
      <c r="DQ189" s="208"/>
      <c r="DR189" s="172"/>
      <c r="DS189" s="152"/>
      <c r="DT189" s="152"/>
      <c r="DU189" s="152"/>
      <c r="DV189" s="152"/>
      <c r="DW189" s="208"/>
      <c r="DX189" s="172"/>
      <c r="DY189" s="152"/>
      <c r="DZ189" s="152"/>
      <c r="EA189" s="152"/>
      <c r="EB189" s="152"/>
      <c r="EC189" s="208"/>
      <c r="ED189" s="172"/>
      <c r="EE189" s="152"/>
      <c r="EF189" s="152"/>
      <c r="EG189" s="152"/>
      <c r="EH189" s="152"/>
      <c r="EI189" s="208"/>
      <c r="EJ189" s="172"/>
      <c r="EK189" s="152"/>
      <c r="EL189" s="152"/>
      <c r="EM189" s="152"/>
      <c r="EN189" s="152"/>
      <c r="EO189" s="208"/>
      <c r="EP189" s="172"/>
      <c r="EQ189" s="152"/>
      <c r="ER189" s="152"/>
      <c r="ES189" s="152"/>
      <c r="ET189" s="152"/>
      <c r="EU189" s="208"/>
      <c r="EV189" s="172"/>
      <c r="EW189" s="152"/>
      <c r="EX189" s="152"/>
      <c r="EY189" s="152"/>
      <c r="EZ189" s="152"/>
      <c r="FA189" s="208"/>
      <c r="FB189" s="172"/>
      <c r="FC189" s="152"/>
      <c r="FD189" s="152"/>
      <c r="FE189" s="152"/>
      <c r="FF189" s="152"/>
      <c r="FG189" s="208"/>
      <c r="FH189" s="172"/>
      <c r="FI189" s="152"/>
      <c r="FJ189" s="152"/>
      <c r="FK189" s="152"/>
      <c r="FL189" s="152"/>
      <c r="FM189" s="208"/>
      <c r="FN189" s="172"/>
      <c r="FO189" s="152"/>
      <c r="FP189" s="152"/>
      <c r="FQ189" s="152"/>
      <c r="FR189" s="152"/>
      <c r="FS189" s="208"/>
      <c r="FT189" s="172"/>
      <c r="FU189" s="152"/>
      <c r="FV189" s="152"/>
      <c r="FW189" s="152"/>
      <c r="FX189" s="152"/>
      <c r="FY189" s="208"/>
    </row>
    <row r="190" spans="1:181" ht="12.75" customHeight="1" x14ac:dyDescent="0.2">
      <c r="A190" s="121" t="s">
        <v>7</v>
      </c>
      <c r="B190" s="172"/>
      <c r="C190" s="152"/>
      <c r="D190" s="152"/>
      <c r="E190" s="152"/>
      <c r="F190" s="152"/>
      <c r="G190" s="208"/>
      <c r="H190" s="172"/>
      <c r="I190" s="152"/>
      <c r="J190" s="152"/>
      <c r="K190" s="152"/>
      <c r="L190" s="152"/>
      <c r="M190" s="208"/>
      <c r="N190" s="172"/>
      <c r="O190" s="152"/>
      <c r="P190" s="152"/>
      <c r="Q190" s="152"/>
      <c r="R190" s="152"/>
      <c r="S190" s="208"/>
      <c r="T190" s="172"/>
      <c r="U190" s="152"/>
      <c r="V190" s="152"/>
      <c r="W190" s="152"/>
      <c r="X190" s="152"/>
      <c r="Y190" s="208"/>
      <c r="Z190" s="172">
        <v>1.1164000000000001</v>
      </c>
      <c r="AA190" s="152"/>
      <c r="AB190" s="152"/>
      <c r="AC190" s="152"/>
      <c r="AD190" s="152">
        <v>1.1113999999999999</v>
      </c>
      <c r="AE190" s="208"/>
      <c r="AF190" s="172"/>
      <c r="AG190" s="152"/>
      <c r="AH190" s="152"/>
      <c r="AI190" s="152"/>
      <c r="AJ190" s="152"/>
      <c r="AK190" s="208"/>
      <c r="AL190" s="172"/>
      <c r="AM190" s="152"/>
      <c r="AN190" s="152"/>
      <c r="AO190" s="152"/>
      <c r="AP190" s="152"/>
      <c r="AQ190" s="208"/>
      <c r="AR190" s="172"/>
      <c r="AS190" s="152"/>
      <c r="AT190" s="152"/>
      <c r="AU190" s="152"/>
      <c r="AV190" s="152"/>
      <c r="AW190" s="208"/>
      <c r="AX190" s="172"/>
      <c r="AY190" s="152"/>
      <c r="AZ190" s="152"/>
      <c r="BA190" s="152"/>
      <c r="BB190" s="152"/>
      <c r="BC190" s="208"/>
      <c r="BD190" s="172"/>
      <c r="BE190" s="152"/>
      <c r="BF190" s="152"/>
      <c r="BG190" s="152"/>
      <c r="BH190" s="152"/>
      <c r="BI190" s="208"/>
      <c r="BJ190" s="172"/>
      <c r="BK190" s="152"/>
      <c r="BL190" s="152"/>
      <c r="BM190" s="152"/>
      <c r="BN190" s="152"/>
      <c r="BO190" s="208"/>
      <c r="BP190" s="172"/>
      <c r="BQ190" s="152"/>
      <c r="BR190" s="152"/>
      <c r="BS190" s="152"/>
      <c r="BT190" s="152"/>
      <c r="BU190" s="208"/>
      <c r="BV190" s="172"/>
      <c r="BW190" s="152"/>
      <c r="BX190" s="152"/>
      <c r="BY190" s="152"/>
      <c r="BZ190" s="152"/>
      <c r="CA190" s="208"/>
      <c r="CB190" s="172"/>
      <c r="CC190" s="152"/>
      <c r="CD190" s="152"/>
      <c r="CE190" s="152"/>
      <c r="CF190" s="152"/>
      <c r="CG190" s="208"/>
      <c r="CH190" s="172"/>
      <c r="CI190" s="152"/>
      <c r="CJ190" s="152"/>
      <c r="CK190" s="152"/>
      <c r="CL190" s="152"/>
      <c r="CM190" s="208"/>
      <c r="CN190" s="172"/>
      <c r="CO190" s="152"/>
      <c r="CP190" s="152"/>
      <c r="CQ190" s="152"/>
      <c r="CR190" s="152"/>
      <c r="CS190" s="208"/>
      <c r="CT190" s="172"/>
      <c r="CU190" s="152"/>
      <c r="CV190" s="152"/>
      <c r="CW190" s="152"/>
      <c r="CX190" s="152"/>
      <c r="CY190" s="208"/>
      <c r="CZ190" s="172"/>
      <c r="DA190" s="152"/>
      <c r="DB190" s="152"/>
      <c r="DC190" s="152"/>
      <c r="DD190" s="152"/>
      <c r="DE190" s="208"/>
      <c r="DF190" s="172"/>
      <c r="DG190" s="152"/>
      <c r="DH190" s="152"/>
      <c r="DI190" s="152"/>
      <c r="DJ190" s="152"/>
      <c r="DK190" s="208"/>
      <c r="DL190" s="172"/>
      <c r="DM190" s="152"/>
      <c r="DN190" s="152"/>
      <c r="DO190" s="152"/>
      <c r="DP190" s="152"/>
      <c r="DQ190" s="208"/>
      <c r="DR190" s="172"/>
      <c r="DS190" s="152"/>
      <c r="DT190" s="152"/>
      <c r="DU190" s="152"/>
      <c r="DV190" s="152"/>
      <c r="DW190" s="208"/>
      <c r="DX190" s="172"/>
      <c r="DY190" s="152"/>
      <c r="DZ190" s="152"/>
      <c r="EA190" s="152"/>
      <c r="EB190" s="152"/>
      <c r="EC190" s="208"/>
      <c r="ED190" s="172"/>
      <c r="EE190" s="152"/>
      <c r="EF190" s="152"/>
      <c r="EG190" s="152"/>
      <c r="EH190" s="152"/>
      <c r="EI190" s="208"/>
      <c r="EJ190" s="172"/>
      <c r="EK190" s="152"/>
      <c r="EL190" s="152"/>
      <c r="EM190" s="152"/>
      <c r="EN190" s="152"/>
      <c r="EO190" s="208"/>
      <c r="EP190" s="172"/>
      <c r="EQ190" s="152"/>
      <c r="ER190" s="152"/>
      <c r="ES190" s="152"/>
      <c r="ET190" s="152"/>
      <c r="EU190" s="208"/>
      <c r="EV190" s="172"/>
      <c r="EW190" s="152"/>
      <c r="EX190" s="152"/>
      <c r="EY190" s="152"/>
      <c r="EZ190" s="152"/>
      <c r="FA190" s="208"/>
      <c r="FB190" s="172"/>
      <c r="FC190" s="152"/>
      <c r="FD190" s="152"/>
      <c r="FE190" s="152"/>
      <c r="FF190" s="152"/>
      <c r="FG190" s="208"/>
      <c r="FH190" s="172"/>
      <c r="FI190" s="152"/>
      <c r="FJ190" s="152"/>
      <c r="FK190" s="152"/>
      <c r="FL190" s="152"/>
      <c r="FM190" s="208"/>
      <c r="FN190" s="172"/>
      <c r="FO190" s="152"/>
      <c r="FP190" s="152"/>
      <c r="FQ190" s="152"/>
      <c r="FR190" s="152"/>
      <c r="FS190" s="208"/>
      <c r="FT190" s="172"/>
      <c r="FU190" s="152"/>
      <c r="FV190" s="152"/>
      <c r="FW190" s="152"/>
      <c r="FX190" s="152"/>
      <c r="FY190" s="208"/>
    </row>
    <row r="191" spans="1:181" ht="12.75" customHeight="1" x14ac:dyDescent="0.2">
      <c r="A191" s="122" t="s">
        <v>8</v>
      </c>
      <c r="B191" s="173"/>
      <c r="C191" s="153"/>
      <c r="D191" s="153"/>
      <c r="E191" s="153"/>
      <c r="F191" s="153"/>
      <c r="G191" s="208"/>
      <c r="H191" s="173"/>
      <c r="I191" s="153"/>
      <c r="J191" s="153"/>
      <c r="K191" s="153"/>
      <c r="L191" s="153"/>
      <c r="M191" s="208"/>
      <c r="N191" s="173"/>
      <c r="O191" s="153"/>
      <c r="P191" s="153"/>
      <c r="Q191" s="153"/>
      <c r="R191" s="153"/>
      <c r="S191" s="208"/>
      <c r="T191" s="173"/>
      <c r="U191" s="153"/>
      <c r="V191" s="153"/>
      <c r="W191" s="153"/>
      <c r="X191" s="153"/>
      <c r="Y191" s="208"/>
      <c r="Z191" s="173">
        <v>1.6859999999999999</v>
      </c>
      <c r="AA191" s="153"/>
      <c r="AB191" s="153"/>
      <c r="AC191" s="153"/>
      <c r="AD191" s="153">
        <v>1.6840999999999999</v>
      </c>
      <c r="AE191" s="208"/>
      <c r="AF191" s="173"/>
      <c r="AG191" s="153"/>
      <c r="AH191" s="153"/>
      <c r="AI191" s="153"/>
      <c r="AJ191" s="153"/>
      <c r="AK191" s="208"/>
      <c r="AL191" s="173"/>
      <c r="AM191" s="153"/>
      <c r="AN191" s="153"/>
      <c r="AO191" s="153"/>
      <c r="AP191" s="153"/>
      <c r="AQ191" s="208"/>
      <c r="AR191" s="173"/>
      <c r="AS191" s="153"/>
      <c r="AT191" s="153"/>
      <c r="AU191" s="153"/>
      <c r="AV191" s="153"/>
      <c r="AW191" s="208"/>
      <c r="AX191" s="173"/>
      <c r="AY191" s="153"/>
      <c r="AZ191" s="153"/>
      <c r="BA191" s="153"/>
      <c r="BB191" s="153"/>
      <c r="BC191" s="208"/>
      <c r="BD191" s="173"/>
      <c r="BE191" s="153"/>
      <c r="BF191" s="153"/>
      <c r="BG191" s="153"/>
      <c r="BH191" s="153"/>
      <c r="BI191" s="208"/>
      <c r="BJ191" s="173"/>
      <c r="BK191" s="153"/>
      <c r="BL191" s="153"/>
      <c r="BM191" s="153"/>
      <c r="BN191" s="153"/>
      <c r="BO191" s="208"/>
      <c r="BP191" s="173"/>
      <c r="BQ191" s="153"/>
      <c r="BR191" s="153"/>
      <c r="BS191" s="153"/>
      <c r="BT191" s="153"/>
      <c r="BU191" s="208"/>
      <c r="BV191" s="173"/>
      <c r="BW191" s="153"/>
      <c r="BX191" s="153"/>
      <c r="BY191" s="153"/>
      <c r="BZ191" s="153"/>
      <c r="CA191" s="208"/>
      <c r="CB191" s="173"/>
      <c r="CC191" s="153"/>
      <c r="CD191" s="153"/>
      <c r="CE191" s="153"/>
      <c r="CF191" s="153"/>
      <c r="CG191" s="208"/>
      <c r="CH191" s="173"/>
      <c r="CI191" s="153"/>
      <c r="CJ191" s="153"/>
      <c r="CK191" s="153"/>
      <c r="CL191" s="153"/>
      <c r="CM191" s="208"/>
      <c r="CN191" s="173"/>
      <c r="CO191" s="153"/>
      <c r="CP191" s="153"/>
      <c r="CQ191" s="153"/>
      <c r="CR191" s="153"/>
      <c r="CS191" s="208"/>
      <c r="CT191" s="173"/>
      <c r="CU191" s="153"/>
      <c r="CV191" s="153"/>
      <c r="CW191" s="153"/>
      <c r="CX191" s="153"/>
      <c r="CY191" s="208"/>
      <c r="CZ191" s="173"/>
      <c r="DA191" s="153"/>
      <c r="DB191" s="153"/>
      <c r="DC191" s="153"/>
      <c r="DD191" s="153"/>
      <c r="DE191" s="208"/>
      <c r="DF191" s="173"/>
      <c r="DG191" s="153"/>
      <c r="DH191" s="153"/>
      <c r="DI191" s="153"/>
      <c r="DJ191" s="153"/>
      <c r="DK191" s="208"/>
      <c r="DL191" s="173"/>
      <c r="DM191" s="153"/>
      <c r="DN191" s="153"/>
      <c r="DO191" s="153"/>
      <c r="DP191" s="153"/>
      <c r="DQ191" s="208"/>
      <c r="DR191" s="173"/>
      <c r="DS191" s="153"/>
      <c r="DT191" s="153"/>
      <c r="DU191" s="153"/>
      <c r="DV191" s="153"/>
      <c r="DW191" s="208"/>
      <c r="DX191" s="173"/>
      <c r="DY191" s="153"/>
      <c r="DZ191" s="153"/>
      <c r="EA191" s="153"/>
      <c r="EB191" s="153"/>
      <c r="EC191" s="208"/>
      <c r="ED191" s="173"/>
      <c r="EE191" s="153"/>
      <c r="EF191" s="153"/>
      <c r="EG191" s="153"/>
      <c r="EH191" s="153"/>
      <c r="EI191" s="208"/>
      <c r="EJ191" s="173"/>
      <c r="EK191" s="153"/>
      <c r="EL191" s="153"/>
      <c r="EM191" s="153"/>
      <c r="EN191" s="153"/>
      <c r="EO191" s="208"/>
      <c r="EP191" s="173"/>
      <c r="EQ191" s="153"/>
      <c r="ER191" s="153"/>
      <c r="ES191" s="153"/>
      <c r="ET191" s="153"/>
      <c r="EU191" s="208"/>
      <c r="EV191" s="173"/>
      <c r="EW191" s="153"/>
      <c r="EX191" s="153"/>
      <c r="EY191" s="153"/>
      <c r="EZ191" s="153"/>
      <c r="FA191" s="208"/>
      <c r="FB191" s="173"/>
      <c r="FC191" s="153"/>
      <c r="FD191" s="153"/>
      <c r="FE191" s="153"/>
      <c r="FF191" s="153"/>
      <c r="FG191" s="208"/>
      <c r="FH191" s="173"/>
      <c r="FI191" s="153"/>
      <c r="FJ191" s="153"/>
      <c r="FK191" s="153"/>
      <c r="FL191" s="153"/>
      <c r="FM191" s="208"/>
      <c r="FN191" s="173"/>
      <c r="FO191" s="153"/>
      <c r="FP191" s="153"/>
      <c r="FQ191" s="153"/>
      <c r="FR191" s="153"/>
      <c r="FS191" s="208"/>
      <c r="FT191" s="173"/>
      <c r="FU191" s="153"/>
      <c r="FV191" s="153"/>
      <c r="FW191" s="153"/>
      <c r="FX191" s="153"/>
      <c r="FY191" s="208"/>
    </row>
    <row r="192" spans="1:181" ht="12.75" customHeight="1" x14ac:dyDescent="0.2">
      <c r="A192" s="121" t="s">
        <v>9</v>
      </c>
      <c r="B192" s="172"/>
      <c r="C192" s="152"/>
      <c r="D192" s="152"/>
      <c r="E192" s="152"/>
      <c r="F192" s="152"/>
      <c r="G192" s="208"/>
      <c r="H192" s="172"/>
      <c r="I192" s="152"/>
      <c r="J192" s="152"/>
      <c r="K192" s="152"/>
      <c r="L192" s="152"/>
      <c r="M192" s="208"/>
      <c r="N192" s="172"/>
      <c r="O192" s="152"/>
      <c r="P192" s="152"/>
      <c r="Q192" s="152"/>
      <c r="R192" s="152"/>
      <c r="S192" s="208"/>
      <c r="T192" s="172"/>
      <c r="U192" s="152"/>
      <c r="V192" s="152"/>
      <c r="W192" s="152"/>
      <c r="X192" s="152"/>
      <c r="Y192" s="208"/>
      <c r="Z192" s="172">
        <v>0.40140999999999999</v>
      </c>
      <c r="AA192" s="152"/>
      <c r="AB192" s="152"/>
      <c r="AC192" s="152"/>
      <c r="AD192" s="152">
        <v>0.40207999999999999</v>
      </c>
      <c r="AE192" s="208"/>
      <c r="AF192" s="172"/>
      <c r="AG192" s="152"/>
      <c r="AH192" s="152"/>
      <c r="AI192" s="152"/>
      <c r="AJ192" s="152"/>
      <c r="AK192" s="208"/>
      <c r="AL192" s="172"/>
      <c r="AM192" s="152"/>
      <c r="AN192" s="152"/>
      <c r="AO192" s="152"/>
      <c r="AP192" s="152"/>
      <c r="AQ192" s="208"/>
      <c r="AR192" s="172"/>
      <c r="AS192" s="152"/>
      <c r="AT192" s="152"/>
      <c r="AU192" s="152"/>
      <c r="AV192" s="152"/>
      <c r="AW192" s="208"/>
      <c r="AX192" s="172"/>
      <c r="AY192" s="152"/>
      <c r="AZ192" s="152"/>
      <c r="BA192" s="152"/>
      <c r="BB192" s="152"/>
      <c r="BC192" s="208"/>
      <c r="BD192" s="172"/>
      <c r="BE192" s="152"/>
      <c r="BF192" s="152"/>
      <c r="BG192" s="152"/>
      <c r="BH192" s="152"/>
      <c r="BI192" s="208"/>
      <c r="BJ192" s="172"/>
      <c r="BK192" s="152"/>
      <c r="BL192" s="152"/>
      <c r="BM192" s="152"/>
      <c r="BN192" s="152"/>
      <c r="BO192" s="208"/>
      <c r="BP192" s="172"/>
      <c r="BQ192" s="152"/>
      <c r="BR192" s="152"/>
      <c r="BS192" s="152"/>
      <c r="BT192" s="152"/>
      <c r="BU192" s="208"/>
      <c r="BV192" s="172"/>
      <c r="BW192" s="152"/>
      <c r="BX192" s="152"/>
      <c r="BY192" s="152"/>
      <c r="BZ192" s="152"/>
      <c r="CA192" s="208"/>
      <c r="CB192" s="172"/>
      <c r="CC192" s="152"/>
      <c r="CD192" s="152"/>
      <c r="CE192" s="152"/>
      <c r="CF192" s="152"/>
      <c r="CG192" s="208"/>
      <c r="CH192" s="172"/>
      <c r="CI192" s="152"/>
      <c r="CJ192" s="152"/>
      <c r="CK192" s="152"/>
      <c r="CL192" s="152"/>
      <c r="CM192" s="208"/>
      <c r="CN192" s="172"/>
      <c r="CO192" s="152"/>
      <c r="CP192" s="152"/>
      <c r="CQ192" s="152"/>
      <c r="CR192" s="152"/>
      <c r="CS192" s="208"/>
      <c r="CT192" s="172"/>
      <c r="CU192" s="152"/>
      <c r="CV192" s="152"/>
      <c r="CW192" s="152"/>
      <c r="CX192" s="152"/>
      <c r="CY192" s="208"/>
      <c r="CZ192" s="172"/>
      <c r="DA192" s="152"/>
      <c r="DB192" s="152"/>
      <c r="DC192" s="152"/>
      <c r="DD192" s="152"/>
      <c r="DE192" s="208"/>
      <c r="DF192" s="172"/>
      <c r="DG192" s="152"/>
      <c r="DH192" s="152"/>
      <c r="DI192" s="152"/>
      <c r="DJ192" s="152"/>
      <c r="DK192" s="208"/>
      <c r="DL192" s="172"/>
      <c r="DM192" s="152"/>
      <c r="DN192" s="152"/>
      <c r="DO192" s="152"/>
      <c r="DP192" s="152"/>
      <c r="DQ192" s="208"/>
      <c r="DR192" s="172"/>
      <c r="DS192" s="152"/>
      <c r="DT192" s="152"/>
      <c r="DU192" s="152"/>
      <c r="DV192" s="152"/>
      <c r="DW192" s="208"/>
      <c r="DX192" s="172"/>
      <c r="DY192" s="152"/>
      <c r="DZ192" s="152"/>
      <c r="EA192" s="152"/>
      <c r="EB192" s="152"/>
      <c r="EC192" s="208"/>
      <c r="ED192" s="172"/>
      <c r="EE192" s="152"/>
      <c r="EF192" s="152"/>
      <c r="EG192" s="152"/>
      <c r="EH192" s="152"/>
      <c r="EI192" s="208"/>
      <c r="EJ192" s="172"/>
      <c r="EK192" s="152"/>
      <c r="EL192" s="152"/>
      <c r="EM192" s="152"/>
      <c r="EN192" s="152"/>
      <c r="EO192" s="208"/>
      <c r="EP192" s="172"/>
      <c r="EQ192" s="152"/>
      <c r="ER192" s="152"/>
      <c r="ES192" s="152"/>
      <c r="ET192" s="152"/>
      <c r="EU192" s="208"/>
      <c r="EV192" s="172"/>
      <c r="EW192" s="152"/>
      <c r="EX192" s="152"/>
      <c r="EY192" s="152"/>
      <c r="EZ192" s="152"/>
      <c r="FA192" s="208"/>
      <c r="FB192" s="172"/>
      <c r="FC192" s="152"/>
      <c r="FD192" s="152"/>
      <c r="FE192" s="152"/>
      <c r="FF192" s="152"/>
      <c r="FG192" s="208"/>
      <c r="FH192" s="172"/>
      <c r="FI192" s="152"/>
      <c r="FJ192" s="152"/>
      <c r="FK192" s="152"/>
      <c r="FL192" s="152"/>
      <c r="FM192" s="208"/>
      <c r="FN192" s="172"/>
      <c r="FO192" s="152"/>
      <c r="FP192" s="152"/>
      <c r="FQ192" s="152"/>
      <c r="FR192" s="152"/>
      <c r="FS192" s="208"/>
      <c r="FT192" s="172"/>
      <c r="FU192" s="152"/>
      <c r="FV192" s="152"/>
      <c r="FW192" s="152"/>
      <c r="FX192" s="152"/>
      <c r="FY192" s="208"/>
    </row>
    <row r="193" spans="1:181" ht="12.75" customHeight="1" x14ac:dyDescent="0.2">
      <c r="A193" s="122" t="s">
        <v>10</v>
      </c>
      <c r="B193" s="173"/>
      <c r="C193" s="153"/>
      <c r="D193" s="153"/>
      <c r="E193" s="153"/>
      <c r="F193" s="153"/>
      <c r="G193" s="208"/>
      <c r="H193" s="173"/>
      <c r="I193" s="153"/>
      <c r="J193" s="153"/>
      <c r="K193" s="153"/>
      <c r="L193" s="153"/>
      <c r="M193" s="208"/>
      <c r="N193" s="173"/>
      <c r="O193" s="153"/>
      <c r="P193" s="153"/>
      <c r="Q193" s="153"/>
      <c r="R193" s="153"/>
      <c r="S193" s="208"/>
      <c r="T193" s="173"/>
      <c r="U193" s="153"/>
      <c r="V193" s="153"/>
      <c r="W193" s="153"/>
      <c r="X193" s="153"/>
      <c r="Y193" s="208"/>
      <c r="Z193" s="173">
        <v>2.1423000000000001</v>
      </c>
      <c r="AA193" s="153"/>
      <c r="AB193" s="153"/>
      <c r="AC193" s="153"/>
      <c r="AD193" s="153">
        <v>2.1448999999999998</v>
      </c>
      <c r="AE193" s="208"/>
      <c r="AF193" s="173"/>
      <c r="AG193" s="153"/>
      <c r="AH193" s="153"/>
      <c r="AI193" s="153"/>
      <c r="AJ193" s="153"/>
      <c r="AK193" s="208"/>
      <c r="AL193" s="173"/>
      <c r="AM193" s="153"/>
      <c r="AN193" s="153"/>
      <c r="AO193" s="153"/>
      <c r="AP193" s="153"/>
      <c r="AQ193" s="208"/>
      <c r="AR193" s="173"/>
      <c r="AS193" s="153"/>
      <c r="AT193" s="153"/>
      <c r="AU193" s="153"/>
      <c r="AV193" s="153"/>
      <c r="AW193" s="208"/>
      <c r="AX193" s="173"/>
      <c r="AY193" s="153"/>
      <c r="AZ193" s="153"/>
      <c r="BA193" s="153"/>
      <c r="BB193" s="153"/>
      <c r="BC193" s="208"/>
      <c r="BD193" s="173"/>
      <c r="BE193" s="153"/>
      <c r="BF193" s="153"/>
      <c r="BG193" s="153"/>
      <c r="BH193" s="153"/>
      <c r="BI193" s="208"/>
      <c r="BJ193" s="173"/>
      <c r="BK193" s="153"/>
      <c r="BL193" s="153"/>
      <c r="BM193" s="153"/>
      <c r="BN193" s="153"/>
      <c r="BO193" s="208"/>
      <c r="BP193" s="173"/>
      <c r="BQ193" s="153"/>
      <c r="BR193" s="153"/>
      <c r="BS193" s="153"/>
      <c r="BT193" s="153"/>
      <c r="BU193" s="208"/>
      <c r="BV193" s="173"/>
      <c r="BW193" s="153"/>
      <c r="BX193" s="153"/>
      <c r="BY193" s="153"/>
      <c r="BZ193" s="153"/>
      <c r="CA193" s="208"/>
      <c r="CB193" s="173"/>
      <c r="CC193" s="153"/>
      <c r="CD193" s="153"/>
      <c r="CE193" s="153"/>
      <c r="CF193" s="153"/>
      <c r="CG193" s="208"/>
      <c r="CH193" s="173"/>
      <c r="CI193" s="153"/>
      <c r="CJ193" s="153"/>
      <c r="CK193" s="153"/>
      <c r="CL193" s="153"/>
      <c r="CM193" s="208"/>
      <c r="CN193" s="173"/>
      <c r="CO193" s="153"/>
      <c r="CP193" s="153"/>
      <c r="CQ193" s="153"/>
      <c r="CR193" s="153"/>
      <c r="CS193" s="208"/>
      <c r="CT193" s="173"/>
      <c r="CU193" s="153"/>
      <c r="CV193" s="153"/>
      <c r="CW193" s="153"/>
      <c r="CX193" s="153"/>
      <c r="CY193" s="208"/>
      <c r="CZ193" s="173"/>
      <c r="DA193" s="153"/>
      <c r="DB193" s="153"/>
      <c r="DC193" s="153"/>
      <c r="DD193" s="153"/>
      <c r="DE193" s="208"/>
      <c r="DF193" s="173"/>
      <c r="DG193" s="153"/>
      <c r="DH193" s="153"/>
      <c r="DI193" s="153"/>
      <c r="DJ193" s="153"/>
      <c r="DK193" s="208"/>
      <c r="DL193" s="173"/>
      <c r="DM193" s="153"/>
      <c r="DN193" s="153"/>
      <c r="DO193" s="153"/>
      <c r="DP193" s="153"/>
      <c r="DQ193" s="208"/>
      <c r="DR193" s="173"/>
      <c r="DS193" s="153"/>
      <c r="DT193" s="153"/>
      <c r="DU193" s="153"/>
      <c r="DV193" s="153"/>
      <c r="DW193" s="208"/>
      <c r="DX193" s="173"/>
      <c r="DY193" s="153"/>
      <c r="DZ193" s="153"/>
      <c r="EA193" s="153"/>
      <c r="EB193" s="153"/>
      <c r="EC193" s="208"/>
      <c r="ED193" s="173"/>
      <c r="EE193" s="153"/>
      <c r="EF193" s="153"/>
      <c r="EG193" s="153"/>
      <c r="EH193" s="153"/>
      <c r="EI193" s="208"/>
      <c r="EJ193" s="173"/>
      <c r="EK193" s="153"/>
      <c r="EL193" s="153"/>
      <c r="EM193" s="153"/>
      <c r="EN193" s="153"/>
      <c r="EO193" s="208"/>
      <c r="EP193" s="173"/>
      <c r="EQ193" s="153"/>
      <c r="ER193" s="153"/>
      <c r="ES193" s="153"/>
      <c r="ET193" s="153"/>
      <c r="EU193" s="208"/>
      <c r="EV193" s="173"/>
      <c r="EW193" s="153"/>
      <c r="EX193" s="153"/>
      <c r="EY193" s="153"/>
      <c r="EZ193" s="153"/>
      <c r="FA193" s="208"/>
      <c r="FB193" s="173"/>
      <c r="FC193" s="153"/>
      <c r="FD193" s="153"/>
      <c r="FE193" s="153"/>
      <c r="FF193" s="153"/>
      <c r="FG193" s="208"/>
      <c r="FH193" s="173"/>
      <c r="FI193" s="153"/>
      <c r="FJ193" s="153"/>
      <c r="FK193" s="153"/>
      <c r="FL193" s="153"/>
      <c r="FM193" s="208"/>
      <c r="FN193" s="173"/>
      <c r="FO193" s="153"/>
      <c r="FP193" s="153"/>
      <c r="FQ193" s="153"/>
      <c r="FR193" s="153"/>
      <c r="FS193" s="208"/>
      <c r="FT193" s="173"/>
      <c r="FU193" s="153"/>
      <c r="FV193" s="153"/>
      <c r="FW193" s="153"/>
      <c r="FX193" s="153"/>
      <c r="FY193" s="208"/>
    </row>
    <row r="194" spans="1:181" ht="12.75" customHeight="1" x14ac:dyDescent="0.2">
      <c r="A194" s="121" t="s">
        <v>11</v>
      </c>
      <c r="B194" s="172"/>
      <c r="C194" s="152"/>
      <c r="D194" s="152"/>
      <c r="E194" s="152"/>
      <c r="F194" s="152"/>
      <c r="G194" s="208"/>
      <c r="H194" s="172"/>
      <c r="I194" s="152"/>
      <c r="J194" s="152"/>
      <c r="K194" s="152"/>
      <c r="L194" s="152"/>
      <c r="M194" s="208"/>
      <c r="N194" s="172"/>
      <c r="O194" s="152"/>
      <c r="P194" s="152"/>
      <c r="Q194" s="152"/>
      <c r="R194" s="152"/>
      <c r="S194" s="208"/>
      <c r="T194" s="172"/>
      <c r="U194" s="152"/>
      <c r="V194" s="152"/>
      <c r="W194" s="152"/>
      <c r="X194" s="152"/>
      <c r="Y194" s="208"/>
      <c r="Z194" s="172">
        <v>0.29125000000000001</v>
      </c>
      <c r="AA194" s="152"/>
      <c r="AB194" s="152"/>
      <c r="AC194" s="152"/>
      <c r="AD194" s="152">
        <v>0.29185</v>
      </c>
      <c r="AE194" s="208"/>
      <c r="AF194" s="172"/>
      <c r="AG194" s="152"/>
      <c r="AH194" s="152"/>
      <c r="AI194" s="152"/>
      <c r="AJ194" s="152"/>
      <c r="AK194" s="208"/>
      <c r="AL194" s="172"/>
      <c r="AM194" s="152"/>
      <c r="AN194" s="152"/>
      <c r="AO194" s="152"/>
      <c r="AP194" s="152"/>
      <c r="AQ194" s="208"/>
      <c r="AR194" s="172"/>
      <c r="AS194" s="152"/>
      <c r="AT194" s="152"/>
      <c r="AU194" s="152"/>
      <c r="AV194" s="152"/>
      <c r="AW194" s="208"/>
      <c r="AX194" s="172"/>
      <c r="AY194" s="152"/>
      <c r="AZ194" s="152"/>
      <c r="BA194" s="152"/>
      <c r="BB194" s="152"/>
      <c r="BC194" s="208"/>
      <c r="BD194" s="172"/>
      <c r="BE194" s="152"/>
      <c r="BF194" s="152"/>
      <c r="BG194" s="152"/>
      <c r="BH194" s="152"/>
      <c r="BI194" s="208"/>
      <c r="BJ194" s="172"/>
      <c r="BK194" s="152"/>
      <c r="BL194" s="152"/>
      <c r="BM194" s="152"/>
      <c r="BN194" s="152"/>
      <c r="BO194" s="208"/>
      <c r="BP194" s="172"/>
      <c r="BQ194" s="152"/>
      <c r="BR194" s="152"/>
      <c r="BS194" s="152"/>
      <c r="BT194" s="152"/>
      <c r="BU194" s="208"/>
      <c r="BV194" s="172"/>
      <c r="BW194" s="152"/>
      <c r="BX194" s="152"/>
      <c r="BY194" s="152"/>
      <c r="BZ194" s="152"/>
      <c r="CA194" s="208"/>
      <c r="CB194" s="172"/>
      <c r="CC194" s="152"/>
      <c r="CD194" s="152"/>
      <c r="CE194" s="152"/>
      <c r="CF194" s="152"/>
      <c r="CG194" s="208"/>
      <c r="CH194" s="172"/>
      <c r="CI194" s="152"/>
      <c r="CJ194" s="152"/>
      <c r="CK194" s="152"/>
      <c r="CL194" s="152"/>
      <c r="CM194" s="208"/>
      <c r="CN194" s="172"/>
      <c r="CO194" s="152"/>
      <c r="CP194" s="152"/>
      <c r="CQ194" s="152"/>
      <c r="CR194" s="152"/>
      <c r="CS194" s="208"/>
      <c r="CT194" s="172"/>
      <c r="CU194" s="152"/>
      <c r="CV194" s="152"/>
      <c r="CW194" s="152"/>
      <c r="CX194" s="152"/>
      <c r="CY194" s="208"/>
      <c r="CZ194" s="172"/>
      <c r="DA194" s="152"/>
      <c r="DB194" s="152"/>
      <c r="DC194" s="152"/>
      <c r="DD194" s="152"/>
      <c r="DE194" s="208"/>
      <c r="DF194" s="172"/>
      <c r="DG194" s="152"/>
      <c r="DH194" s="152"/>
      <c r="DI194" s="152"/>
      <c r="DJ194" s="152"/>
      <c r="DK194" s="208"/>
      <c r="DL194" s="172"/>
      <c r="DM194" s="152"/>
      <c r="DN194" s="152"/>
      <c r="DO194" s="152"/>
      <c r="DP194" s="152"/>
      <c r="DQ194" s="208"/>
      <c r="DR194" s="172"/>
      <c r="DS194" s="152"/>
      <c r="DT194" s="152"/>
      <c r="DU194" s="152"/>
      <c r="DV194" s="152"/>
      <c r="DW194" s="208"/>
      <c r="DX194" s="172"/>
      <c r="DY194" s="152"/>
      <c r="DZ194" s="152"/>
      <c r="EA194" s="152"/>
      <c r="EB194" s="152"/>
      <c r="EC194" s="208"/>
      <c r="ED194" s="172"/>
      <c r="EE194" s="152"/>
      <c r="EF194" s="152"/>
      <c r="EG194" s="152"/>
      <c r="EH194" s="152"/>
      <c r="EI194" s="208"/>
      <c r="EJ194" s="172"/>
      <c r="EK194" s="152"/>
      <c r="EL194" s="152"/>
      <c r="EM194" s="152"/>
      <c r="EN194" s="152"/>
      <c r="EO194" s="208"/>
      <c r="EP194" s="172"/>
      <c r="EQ194" s="152"/>
      <c r="ER194" s="152"/>
      <c r="ES194" s="152"/>
      <c r="ET194" s="152"/>
      <c r="EU194" s="208"/>
      <c r="EV194" s="172"/>
      <c r="EW194" s="152"/>
      <c r="EX194" s="152"/>
      <c r="EY194" s="152"/>
      <c r="EZ194" s="152"/>
      <c r="FA194" s="208"/>
      <c r="FB194" s="172"/>
      <c r="FC194" s="152"/>
      <c r="FD194" s="152"/>
      <c r="FE194" s="152"/>
      <c r="FF194" s="152"/>
      <c r="FG194" s="208"/>
      <c r="FH194" s="172"/>
      <c r="FI194" s="152"/>
      <c r="FJ194" s="152"/>
      <c r="FK194" s="152"/>
      <c r="FL194" s="152"/>
      <c r="FM194" s="208"/>
      <c r="FN194" s="172"/>
      <c r="FO194" s="152"/>
      <c r="FP194" s="152"/>
      <c r="FQ194" s="152"/>
      <c r="FR194" s="152"/>
      <c r="FS194" s="208"/>
      <c r="FT194" s="172"/>
      <c r="FU194" s="152"/>
      <c r="FV194" s="152"/>
      <c r="FW194" s="152"/>
      <c r="FX194" s="152"/>
      <c r="FY194" s="208"/>
    </row>
    <row r="195" spans="1:181" ht="12.75" customHeight="1" x14ac:dyDescent="0.2">
      <c r="A195" s="121" t="s">
        <v>12</v>
      </c>
      <c r="B195" s="172"/>
      <c r="C195" s="152"/>
      <c r="D195" s="152"/>
      <c r="E195" s="152"/>
      <c r="F195" s="152"/>
      <c r="G195" s="208"/>
      <c r="H195" s="172"/>
      <c r="I195" s="152"/>
      <c r="J195" s="152"/>
      <c r="K195" s="152"/>
      <c r="L195" s="152"/>
      <c r="M195" s="208"/>
      <c r="N195" s="172"/>
      <c r="O195" s="152"/>
      <c r="P195" s="152"/>
      <c r="Q195" s="152"/>
      <c r="R195" s="152"/>
      <c r="S195" s="208"/>
      <c r="T195" s="172"/>
      <c r="U195" s="152"/>
      <c r="V195" s="152"/>
      <c r="W195" s="152"/>
      <c r="X195" s="152"/>
      <c r="Y195" s="208"/>
      <c r="Z195" s="172"/>
      <c r="AA195" s="152"/>
      <c r="AB195" s="152"/>
      <c r="AC195" s="152"/>
      <c r="AD195" s="152"/>
      <c r="AE195" s="208"/>
      <c r="AF195" s="172"/>
      <c r="AG195" s="152"/>
      <c r="AH195" s="152"/>
      <c r="AI195" s="152"/>
      <c r="AJ195" s="152"/>
      <c r="AK195" s="208"/>
      <c r="AL195" s="172"/>
      <c r="AM195" s="152"/>
      <c r="AN195" s="152"/>
      <c r="AO195" s="152"/>
      <c r="AP195" s="152"/>
      <c r="AQ195" s="208"/>
      <c r="AR195" s="172"/>
      <c r="AS195" s="152"/>
      <c r="AT195" s="152"/>
      <c r="AU195" s="152"/>
      <c r="AV195" s="152"/>
      <c r="AW195" s="208"/>
      <c r="AX195" s="172"/>
      <c r="AY195" s="152"/>
      <c r="AZ195" s="152"/>
      <c r="BA195" s="152"/>
      <c r="BB195" s="152"/>
      <c r="BC195" s="208"/>
      <c r="BD195" s="172"/>
      <c r="BE195" s="152"/>
      <c r="BF195" s="152"/>
      <c r="BG195" s="152"/>
      <c r="BH195" s="152"/>
      <c r="BI195" s="208"/>
      <c r="BJ195" s="172"/>
      <c r="BK195" s="152"/>
      <c r="BL195" s="152"/>
      <c r="BM195" s="152"/>
      <c r="BN195" s="152"/>
      <c r="BO195" s="208"/>
      <c r="BP195" s="172"/>
      <c r="BQ195" s="152"/>
      <c r="BR195" s="152"/>
      <c r="BS195" s="152"/>
      <c r="BT195" s="152"/>
      <c r="BU195" s="208"/>
      <c r="BV195" s="172"/>
      <c r="BW195" s="152"/>
      <c r="BX195" s="152"/>
      <c r="BY195" s="152"/>
      <c r="BZ195" s="152"/>
      <c r="CA195" s="208"/>
      <c r="CB195" s="172"/>
      <c r="CC195" s="152"/>
      <c r="CD195" s="152"/>
      <c r="CE195" s="152"/>
      <c r="CF195" s="152"/>
      <c r="CG195" s="208"/>
      <c r="CH195" s="172"/>
      <c r="CI195" s="152"/>
      <c r="CJ195" s="152"/>
      <c r="CK195" s="152"/>
      <c r="CL195" s="152"/>
      <c r="CM195" s="208"/>
      <c r="CN195" s="172"/>
      <c r="CO195" s="152"/>
      <c r="CP195" s="152"/>
      <c r="CQ195" s="152"/>
      <c r="CR195" s="152"/>
      <c r="CS195" s="208"/>
      <c r="CT195" s="172"/>
      <c r="CU195" s="152"/>
      <c r="CV195" s="152"/>
      <c r="CW195" s="152"/>
      <c r="CX195" s="152"/>
      <c r="CY195" s="208"/>
      <c r="CZ195" s="172"/>
      <c r="DA195" s="152"/>
      <c r="DB195" s="152"/>
      <c r="DC195" s="152"/>
      <c r="DD195" s="152"/>
      <c r="DE195" s="208"/>
      <c r="DF195" s="172"/>
      <c r="DG195" s="152"/>
      <c r="DH195" s="152"/>
      <c r="DI195" s="152"/>
      <c r="DJ195" s="152"/>
      <c r="DK195" s="208"/>
      <c r="DL195" s="172"/>
      <c r="DM195" s="152"/>
      <c r="DN195" s="152"/>
      <c r="DO195" s="152"/>
      <c r="DP195" s="152"/>
      <c r="DQ195" s="208"/>
      <c r="DR195" s="172"/>
      <c r="DS195" s="152"/>
      <c r="DT195" s="152"/>
      <c r="DU195" s="152"/>
      <c r="DV195" s="152"/>
      <c r="DW195" s="208"/>
      <c r="DX195" s="172"/>
      <c r="DY195" s="152"/>
      <c r="DZ195" s="152"/>
      <c r="EA195" s="152"/>
      <c r="EB195" s="152"/>
      <c r="EC195" s="208"/>
      <c r="ED195" s="172"/>
      <c r="EE195" s="152"/>
      <c r="EF195" s="152"/>
      <c r="EG195" s="152"/>
      <c r="EH195" s="152"/>
      <c r="EI195" s="208"/>
      <c r="EJ195" s="172"/>
      <c r="EK195" s="152"/>
      <c r="EL195" s="152"/>
      <c r="EM195" s="152"/>
      <c r="EN195" s="152"/>
      <c r="EO195" s="208"/>
      <c r="EP195" s="172"/>
      <c r="EQ195" s="152"/>
      <c r="ER195" s="152"/>
      <c r="ES195" s="152"/>
      <c r="ET195" s="152"/>
      <c r="EU195" s="208"/>
      <c r="EV195" s="172"/>
      <c r="EW195" s="152"/>
      <c r="EX195" s="152"/>
      <c r="EY195" s="152"/>
      <c r="EZ195" s="152"/>
      <c r="FA195" s="208"/>
      <c r="FB195" s="172"/>
      <c r="FC195" s="152"/>
      <c r="FD195" s="152"/>
      <c r="FE195" s="152"/>
      <c r="FF195" s="152"/>
      <c r="FG195" s="208"/>
      <c r="FH195" s="172"/>
      <c r="FI195" s="152"/>
      <c r="FJ195" s="152"/>
      <c r="FK195" s="152"/>
      <c r="FL195" s="152"/>
      <c r="FM195" s="208"/>
      <c r="FN195" s="172"/>
      <c r="FO195" s="152"/>
      <c r="FP195" s="152"/>
      <c r="FQ195" s="152"/>
      <c r="FR195" s="152"/>
      <c r="FS195" s="208"/>
      <c r="FT195" s="172"/>
      <c r="FU195" s="152"/>
      <c r="FV195" s="152"/>
      <c r="FW195" s="152"/>
      <c r="FX195" s="152"/>
      <c r="FY195" s="208"/>
    </row>
    <row r="196" spans="1:181" ht="12.75" customHeight="1" x14ac:dyDescent="0.2">
      <c r="A196" s="121" t="s">
        <v>13</v>
      </c>
      <c r="B196" s="172"/>
      <c r="C196" s="152"/>
      <c r="D196" s="152"/>
      <c r="E196" s="152"/>
      <c r="F196" s="152"/>
      <c r="G196" s="208"/>
      <c r="H196" s="172"/>
      <c r="I196" s="152"/>
      <c r="J196" s="152"/>
      <c r="K196" s="152"/>
      <c r="L196" s="152"/>
      <c r="M196" s="208"/>
      <c r="N196" s="172"/>
      <c r="O196" s="152"/>
      <c r="P196" s="152"/>
      <c r="Q196" s="152"/>
      <c r="R196" s="152"/>
      <c r="S196" s="208"/>
      <c r="T196" s="172"/>
      <c r="U196" s="152"/>
      <c r="V196" s="152"/>
      <c r="W196" s="152"/>
      <c r="X196" s="152"/>
      <c r="Y196" s="208"/>
      <c r="Z196" s="172">
        <v>0.31125999999999998</v>
      </c>
      <c r="AA196" s="152"/>
      <c r="AB196" s="152"/>
      <c r="AC196" s="152"/>
      <c r="AD196" s="152">
        <v>0.31175000000000003</v>
      </c>
      <c r="AE196" s="208"/>
      <c r="AF196" s="172"/>
      <c r="AG196" s="152"/>
      <c r="AH196" s="152"/>
      <c r="AI196" s="152"/>
      <c r="AJ196" s="152"/>
      <c r="AK196" s="208"/>
      <c r="AL196" s="172"/>
      <c r="AM196" s="152"/>
      <c r="AN196" s="152"/>
      <c r="AO196" s="152"/>
      <c r="AP196" s="152"/>
      <c r="AQ196" s="208"/>
      <c r="AR196" s="172"/>
      <c r="AS196" s="152"/>
      <c r="AT196" s="152"/>
      <c r="AU196" s="152"/>
      <c r="AV196" s="152"/>
      <c r="AW196" s="208"/>
      <c r="AX196" s="172"/>
      <c r="AY196" s="152"/>
      <c r="AZ196" s="152"/>
      <c r="BA196" s="152"/>
      <c r="BB196" s="152"/>
      <c r="BC196" s="208"/>
      <c r="BD196" s="172"/>
      <c r="BE196" s="152"/>
      <c r="BF196" s="152"/>
      <c r="BG196" s="152"/>
      <c r="BH196" s="152"/>
      <c r="BI196" s="208"/>
      <c r="BJ196" s="172"/>
      <c r="BK196" s="152"/>
      <c r="BL196" s="152"/>
      <c r="BM196" s="152"/>
      <c r="BN196" s="152"/>
      <c r="BO196" s="208"/>
      <c r="BP196" s="172"/>
      <c r="BQ196" s="152"/>
      <c r="BR196" s="152"/>
      <c r="BS196" s="152"/>
      <c r="BT196" s="152"/>
      <c r="BU196" s="208"/>
      <c r="BV196" s="172"/>
      <c r="BW196" s="152"/>
      <c r="BX196" s="152"/>
      <c r="BY196" s="152"/>
      <c r="BZ196" s="152"/>
      <c r="CA196" s="208"/>
      <c r="CB196" s="172"/>
      <c r="CC196" s="152"/>
      <c r="CD196" s="152"/>
      <c r="CE196" s="152"/>
      <c r="CF196" s="152"/>
      <c r="CG196" s="208"/>
      <c r="CH196" s="172"/>
      <c r="CI196" s="152"/>
      <c r="CJ196" s="152"/>
      <c r="CK196" s="152"/>
      <c r="CL196" s="152"/>
      <c r="CM196" s="208"/>
      <c r="CN196" s="172"/>
      <c r="CO196" s="152"/>
      <c r="CP196" s="152"/>
      <c r="CQ196" s="152"/>
      <c r="CR196" s="152"/>
      <c r="CS196" s="208"/>
      <c r="CT196" s="172"/>
      <c r="CU196" s="152"/>
      <c r="CV196" s="152"/>
      <c r="CW196" s="152"/>
      <c r="CX196" s="152"/>
      <c r="CY196" s="208"/>
      <c r="CZ196" s="172"/>
      <c r="DA196" s="152"/>
      <c r="DB196" s="152"/>
      <c r="DC196" s="152"/>
      <c r="DD196" s="152"/>
      <c r="DE196" s="208"/>
      <c r="DF196" s="172"/>
      <c r="DG196" s="152"/>
      <c r="DH196" s="152"/>
      <c r="DI196" s="152"/>
      <c r="DJ196" s="152"/>
      <c r="DK196" s="208"/>
      <c r="DL196" s="172"/>
      <c r="DM196" s="152"/>
      <c r="DN196" s="152"/>
      <c r="DO196" s="152"/>
      <c r="DP196" s="152"/>
      <c r="DQ196" s="208"/>
      <c r="DR196" s="172"/>
      <c r="DS196" s="152"/>
      <c r="DT196" s="152"/>
      <c r="DU196" s="152"/>
      <c r="DV196" s="152"/>
      <c r="DW196" s="208"/>
      <c r="DX196" s="172"/>
      <c r="DY196" s="152"/>
      <c r="DZ196" s="152"/>
      <c r="EA196" s="152"/>
      <c r="EB196" s="152"/>
      <c r="EC196" s="208"/>
      <c r="ED196" s="172"/>
      <c r="EE196" s="152"/>
      <c r="EF196" s="152"/>
      <c r="EG196" s="152"/>
      <c r="EH196" s="152"/>
      <c r="EI196" s="208"/>
      <c r="EJ196" s="172"/>
      <c r="EK196" s="152"/>
      <c r="EL196" s="152"/>
      <c r="EM196" s="152"/>
      <c r="EN196" s="152"/>
      <c r="EO196" s="208"/>
      <c r="EP196" s="172"/>
      <c r="EQ196" s="152"/>
      <c r="ER196" s="152"/>
      <c r="ES196" s="152"/>
      <c r="ET196" s="152"/>
      <c r="EU196" s="208"/>
      <c r="EV196" s="172"/>
      <c r="EW196" s="152"/>
      <c r="EX196" s="152"/>
      <c r="EY196" s="152"/>
      <c r="EZ196" s="152"/>
      <c r="FA196" s="208"/>
      <c r="FB196" s="172"/>
      <c r="FC196" s="152"/>
      <c r="FD196" s="152"/>
      <c r="FE196" s="152"/>
      <c r="FF196" s="152"/>
      <c r="FG196" s="208"/>
      <c r="FH196" s="172"/>
      <c r="FI196" s="152"/>
      <c r="FJ196" s="152"/>
      <c r="FK196" s="152"/>
      <c r="FL196" s="152"/>
      <c r="FM196" s="208"/>
      <c r="FN196" s="172"/>
      <c r="FO196" s="152"/>
      <c r="FP196" s="152"/>
      <c r="FQ196" s="152"/>
      <c r="FR196" s="152"/>
      <c r="FS196" s="208"/>
      <c r="FT196" s="172"/>
      <c r="FU196" s="152"/>
      <c r="FV196" s="152"/>
      <c r="FW196" s="152"/>
      <c r="FX196" s="152"/>
      <c r="FY196" s="208"/>
    </row>
    <row r="197" spans="1:181" ht="12.75" customHeight="1" x14ac:dyDescent="0.2">
      <c r="A197" s="122" t="s">
        <v>35</v>
      </c>
      <c r="B197" s="173"/>
      <c r="C197" s="153"/>
      <c r="D197" s="153"/>
      <c r="E197" s="153"/>
      <c r="F197" s="153"/>
      <c r="G197" s="208"/>
      <c r="H197" s="173"/>
      <c r="I197" s="153"/>
      <c r="J197" s="153"/>
      <c r="K197" s="153"/>
      <c r="L197" s="153"/>
      <c r="M197" s="208"/>
      <c r="N197" s="173"/>
      <c r="O197" s="153"/>
      <c r="P197" s="153"/>
      <c r="Q197" s="153"/>
      <c r="R197" s="153"/>
      <c r="S197" s="208"/>
      <c r="T197" s="173"/>
      <c r="U197" s="153"/>
      <c r="V197" s="153"/>
      <c r="W197" s="153"/>
      <c r="X197" s="153"/>
      <c r="Y197" s="208"/>
      <c r="Z197" s="173">
        <v>3.3660000000000001</v>
      </c>
      <c r="AA197" s="153"/>
      <c r="AB197" s="153"/>
      <c r="AC197" s="153"/>
      <c r="AD197" s="153">
        <v>3.3351000000000002</v>
      </c>
      <c r="AE197" s="208"/>
      <c r="AF197" s="173"/>
      <c r="AG197" s="153"/>
      <c r="AH197" s="153"/>
      <c r="AI197" s="153"/>
      <c r="AJ197" s="153"/>
      <c r="AK197" s="208"/>
      <c r="AL197" s="173"/>
      <c r="AM197" s="153"/>
      <c r="AN197" s="153"/>
      <c r="AO197" s="153"/>
      <c r="AP197" s="153"/>
      <c r="AQ197" s="208"/>
      <c r="AR197" s="173"/>
      <c r="AS197" s="153"/>
      <c r="AT197" s="153"/>
      <c r="AU197" s="153"/>
      <c r="AV197" s="153"/>
      <c r="AW197" s="208"/>
      <c r="AX197" s="173"/>
      <c r="AY197" s="153"/>
      <c r="AZ197" s="153"/>
      <c r="BA197" s="153"/>
      <c r="BB197" s="153"/>
      <c r="BC197" s="208"/>
      <c r="BD197" s="173"/>
      <c r="BE197" s="153"/>
      <c r="BF197" s="153"/>
      <c r="BG197" s="153"/>
      <c r="BH197" s="153"/>
      <c r="BI197" s="208"/>
      <c r="BJ197" s="173"/>
      <c r="BK197" s="153"/>
      <c r="BL197" s="153"/>
      <c r="BM197" s="153"/>
      <c r="BN197" s="153"/>
      <c r="BO197" s="208"/>
      <c r="BP197" s="173"/>
      <c r="BQ197" s="153"/>
      <c r="BR197" s="153"/>
      <c r="BS197" s="153"/>
      <c r="BT197" s="153"/>
      <c r="BU197" s="208"/>
      <c r="BV197" s="173"/>
      <c r="BW197" s="153"/>
      <c r="BX197" s="153"/>
      <c r="BY197" s="153"/>
      <c r="BZ197" s="153"/>
      <c r="CA197" s="208"/>
      <c r="CB197" s="173"/>
      <c r="CC197" s="153"/>
      <c r="CD197" s="153"/>
      <c r="CE197" s="153"/>
      <c r="CF197" s="153"/>
      <c r="CG197" s="208"/>
      <c r="CH197" s="173"/>
      <c r="CI197" s="153"/>
      <c r="CJ197" s="153"/>
      <c r="CK197" s="153"/>
      <c r="CL197" s="153"/>
      <c r="CM197" s="208"/>
      <c r="CN197" s="173"/>
      <c r="CO197" s="153"/>
      <c r="CP197" s="153"/>
      <c r="CQ197" s="153"/>
      <c r="CR197" s="153"/>
      <c r="CS197" s="208"/>
      <c r="CT197" s="173"/>
      <c r="CU197" s="153"/>
      <c r="CV197" s="153"/>
      <c r="CW197" s="153"/>
      <c r="CX197" s="153"/>
      <c r="CY197" s="208"/>
      <c r="CZ197" s="173"/>
      <c r="DA197" s="153"/>
      <c r="DB197" s="153"/>
      <c r="DC197" s="153"/>
      <c r="DD197" s="153"/>
      <c r="DE197" s="208"/>
      <c r="DF197" s="173"/>
      <c r="DG197" s="153"/>
      <c r="DH197" s="153"/>
      <c r="DI197" s="153"/>
      <c r="DJ197" s="153"/>
      <c r="DK197" s="208"/>
      <c r="DL197" s="173"/>
      <c r="DM197" s="153"/>
      <c r="DN197" s="153"/>
      <c r="DO197" s="153"/>
      <c r="DP197" s="153"/>
      <c r="DQ197" s="208"/>
      <c r="DR197" s="173"/>
      <c r="DS197" s="153"/>
      <c r="DT197" s="153"/>
      <c r="DU197" s="153"/>
      <c r="DV197" s="153"/>
      <c r="DW197" s="208"/>
      <c r="DX197" s="173"/>
      <c r="DY197" s="153"/>
      <c r="DZ197" s="153"/>
      <c r="EA197" s="153"/>
      <c r="EB197" s="153"/>
      <c r="EC197" s="208"/>
      <c r="ED197" s="173"/>
      <c r="EE197" s="153"/>
      <c r="EF197" s="153"/>
      <c r="EG197" s="153"/>
      <c r="EH197" s="153"/>
      <c r="EI197" s="208"/>
      <c r="EJ197" s="173"/>
      <c r="EK197" s="153"/>
      <c r="EL197" s="153"/>
      <c r="EM197" s="153"/>
      <c r="EN197" s="153"/>
      <c r="EO197" s="208"/>
      <c r="EP197" s="173"/>
      <c r="EQ197" s="153"/>
      <c r="ER197" s="153"/>
      <c r="ES197" s="153"/>
      <c r="ET197" s="153"/>
      <c r="EU197" s="208"/>
      <c r="EV197" s="173"/>
      <c r="EW197" s="153"/>
      <c r="EX197" s="153"/>
      <c r="EY197" s="153"/>
      <c r="EZ197" s="153"/>
      <c r="FA197" s="208"/>
      <c r="FB197" s="173"/>
      <c r="FC197" s="153"/>
      <c r="FD197" s="153"/>
      <c r="FE197" s="153"/>
      <c r="FF197" s="153"/>
      <c r="FG197" s="208"/>
      <c r="FH197" s="173"/>
      <c r="FI197" s="153"/>
      <c r="FJ197" s="153"/>
      <c r="FK197" s="153"/>
      <c r="FL197" s="153"/>
      <c r="FM197" s="208"/>
      <c r="FN197" s="173"/>
      <c r="FO197" s="153"/>
      <c r="FP197" s="153"/>
      <c r="FQ197" s="153"/>
      <c r="FR197" s="153"/>
      <c r="FS197" s="208"/>
      <c r="FT197" s="173"/>
      <c r="FU197" s="153"/>
      <c r="FV197" s="153"/>
      <c r="FW197" s="153"/>
      <c r="FX197" s="153"/>
      <c r="FY197" s="208"/>
    </row>
    <row r="198" spans="1:181" ht="12.75" customHeight="1" x14ac:dyDescent="0.2">
      <c r="A198" s="121" t="s">
        <v>14</v>
      </c>
      <c r="B198" s="172"/>
      <c r="C198" s="152"/>
      <c r="D198" s="152"/>
      <c r="E198" s="152"/>
      <c r="F198" s="152"/>
      <c r="G198" s="208"/>
      <c r="H198" s="172"/>
      <c r="I198" s="152"/>
      <c r="J198" s="152"/>
      <c r="K198" s="152"/>
      <c r="L198" s="152"/>
      <c r="M198" s="208"/>
      <c r="N198" s="172"/>
      <c r="O198" s="152"/>
      <c r="P198" s="152"/>
      <c r="Q198" s="152"/>
      <c r="R198" s="152"/>
      <c r="S198" s="208"/>
      <c r="T198" s="172"/>
      <c r="U198" s="152"/>
      <c r="V198" s="152"/>
      <c r="W198" s="152"/>
      <c r="X198" s="152"/>
      <c r="Y198" s="208"/>
      <c r="Z198" s="172">
        <v>0.25103999999999999</v>
      </c>
      <c r="AA198" s="152"/>
      <c r="AB198" s="152"/>
      <c r="AC198" s="152"/>
      <c r="AD198" s="152">
        <v>0.25224999999999997</v>
      </c>
      <c r="AE198" s="208"/>
      <c r="AF198" s="172"/>
      <c r="AG198" s="152"/>
      <c r="AH198" s="152"/>
      <c r="AI198" s="152"/>
      <c r="AJ198" s="152"/>
      <c r="AK198" s="208"/>
      <c r="AL198" s="172"/>
      <c r="AM198" s="152"/>
      <c r="AN198" s="152"/>
      <c r="AO198" s="152"/>
      <c r="AP198" s="152"/>
      <c r="AQ198" s="208"/>
      <c r="AR198" s="172"/>
      <c r="AS198" s="152"/>
      <c r="AT198" s="152"/>
      <c r="AU198" s="152"/>
      <c r="AV198" s="152"/>
      <c r="AW198" s="208"/>
      <c r="AX198" s="172"/>
      <c r="AY198" s="152"/>
      <c r="AZ198" s="152"/>
      <c r="BA198" s="152"/>
      <c r="BB198" s="152"/>
      <c r="BC198" s="208"/>
      <c r="BD198" s="172"/>
      <c r="BE198" s="152"/>
      <c r="BF198" s="152"/>
      <c r="BG198" s="152"/>
      <c r="BH198" s="152"/>
      <c r="BI198" s="208"/>
      <c r="BJ198" s="172"/>
      <c r="BK198" s="152"/>
      <c r="BL198" s="152"/>
      <c r="BM198" s="152"/>
      <c r="BN198" s="152"/>
      <c r="BO198" s="208"/>
      <c r="BP198" s="172"/>
      <c r="BQ198" s="152"/>
      <c r="BR198" s="152"/>
      <c r="BS198" s="152"/>
      <c r="BT198" s="152"/>
      <c r="BU198" s="208"/>
      <c r="BV198" s="172"/>
      <c r="BW198" s="152"/>
      <c r="BX198" s="152"/>
      <c r="BY198" s="152"/>
      <c r="BZ198" s="152"/>
      <c r="CA198" s="208"/>
      <c r="CB198" s="172"/>
      <c r="CC198" s="152"/>
      <c r="CD198" s="152"/>
      <c r="CE198" s="152"/>
      <c r="CF198" s="152"/>
      <c r="CG198" s="208"/>
      <c r="CH198" s="172"/>
      <c r="CI198" s="152"/>
      <c r="CJ198" s="152"/>
      <c r="CK198" s="152"/>
      <c r="CL198" s="152"/>
      <c r="CM198" s="208"/>
      <c r="CN198" s="172"/>
      <c r="CO198" s="152"/>
      <c r="CP198" s="152"/>
      <c r="CQ198" s="152"/>
      <c r="CR198" s="152"/>
      <c r="CS198" s="208"/>
      <c r="CT198" s="172"/>
      <c r="CU198" s="152"/>
      <c r="CV198" s="152"/>
      <c r="CW198" s="152"/>
      <c r="CX198" s="152"/>
      <c r="CY198" s="208"/>
      <c r="CZ198" s="172"/>
      <c r="DA198" s="152"/>
      <c r="DB198" s="152"/>
      <c r="DC198" s="152"/>
      <c r="DD198" s="152"/>
      <c r="DE198" s="208"/>
      <c r="DF198" s="172"/>
      <c r="DG198" s="152"/>
      <c r="DH198" s="152"/>
      <c r="DI198" s="152"/>
      <c r="DJ198" s="152"/>
      <c r="DK198" s="208"/>
      <c r="DL198" s="172"/>
      <c r="DM198" s="152"/>
      <c r="DN198" s="152"/>
      <c r="DO198" s="152"/>
      <c r="DP198" s="152"/>
      <c r="DQ198" s="208"/>
      <c r="DR198" s="172"/>
      <c r="DS198" s="152"/>
      <c r="DT198" s="152"/>
      <c r="DU198" s="152"/>
      <c r="DV198" s="152"/>
      <c r="DW198" s="208"/>
      <c r="DX198" s="172"/>
      <c r="DY198" s="152"/>
      <c r="DZ198" s="152"/>
      <c r="EA198" s="152"/>
      <c r="EB198" s="152"/>
      <c r="EC198" s="208"/>
      <c r="ED198" s="172"/>
      <c r="EE198" s="152"/>
      <c r="EF198" s="152"/>
      <c r="EG198" s="152"/>
      <c r="EH198" s="152"/>
      <c r="EI198" s="208"/>
      <c r="EJ198" s="172"/>
      <c r="EK198" s="152"/>
      <c r="EL198" s="152"/>
      <c r="EM198" s="152"/>
      <c r="EN198" s="152"/>
      <c r="EO198" s="208"/>
      <c r="EP198" s="172"/>
      <c r="EQ198" s="152"/>
      <c r="ER198" s="152"/>
      <c r="ES198" s="152"/>
      <c r="ET198" s="152"/>
      <c r="EU198" s="208"/>
      <c r="EV198" s="172"/>
      <c r="EW198" s="152"/>
      <c r="EX198" s="152"/>
      <c r="EY198" s="152"/>
      <c r="EZ198" s="152"/>
      <c r="FA198" s="208"/>
      <c r="FB198" s="172"/>
      <c r="FC198" s="152"/>
      <c r="FD198" s="152"/>
      <c r="FE198" s="152"/>
      <c r="FF198" s="152"/>
      <c r="FG198" s="208"/>
      <c r="FH198" s="172"/>
      <c r="FI198" s="152"/>
      <c r="FJ198" s="152"/>
      <c r="FK198" s="152"/>
      <c r="FL198" s="152"/>
      <c r="FM198" s="208"/>
      <c r="FN198" s="172"/>
      <c r="FO198" s="152"/>
      <c r="FP198" s="152"/>
      <c r="FQ198" s="152"/>
      <c r="FR198" s="152"/>
      <c r="FS198" s="208"/>
      <c r="FT198" s="172"/>
      <c r="FU198" s="152"/>
      <c r="FV198" s="152"/>
      <c r="FW198" s="152"/>
      <c r="FX198" s="152"/>
      <c r="FY198" s="208"/>
    </row>
    <row r="199" spans="1:181" ht="12.75" customHeight="1" x14ac:dyDescent="0.2">
      <c r="A199" s="121" t="s">
        <v>15</v>
      </c>
      <c r="B199" s="172"/>
      <c r="C199" s="152"/>
      <c r="D199" s="152"/>
      <c r="E199" s="152"/>
      <c r="F199" s="152"/>
      <c r="G199" s="208"/>
      <c r="H199" s="172"/>
      <c r="I199" s="152"/>
      <c r="J199" s="152"/>
      <c r="K199" s="152"/>
      <c r="L199" s="152"/>
      <c r="M199" s="208"/>
      <c r="N199" s="172"/>
      <c r="O199" s="152"/>
      <c r="P199" s="152"/>
      <c r="Q199" s="152"/>
      <c r="R199" s="152"/>
      <c r="S199" s="208"/>
      <c r="T199" s="172"/>
      <c r="U199" s="152"/>
      <c r="V199" s="152"/>
      <c r="W199" s="152"/>
      <c r="X199" s="152"/>
      <c r="Y199" s="208"/>
      <c r="Z199" s="172">
        <v>0.18221999999999999</v>
      </c>
      <c r="AA199" s="152"/>
      <c r="AB199" s="152"/>
      <c r="AC199" s="152"/>
      <c r="AD199" s="152">
        <v>0.18214</v>
      </c>
      <c r="AE199" s="208"/>
      <c r="AF199" s="172"/>
      <c r="AG199" s="152"/>
      <c r="AH199" s="152"/>
      <c r="AI199" s="152"/>
      <c r="AJ199" s="152"/>
      <c r="AK199" s="208"/>
      <c r="AL199" s="172"/>
      <c r="AM199" s="152"/>
      <c r="AN199" s="152"/>
      <c r="AO199" s="152"/>
      <c r="AP199" s="152"/>
      <c r="AQ199" s="208"/>
      <c r="AR199" s="172"/>
      <c r="AS199" s="152"/>
      <c r="AT199" s="152"/>
      <c r="AU199" s="152"/>
      <c r="AV199" s="152"/>
      <c r="AW199" s="208"/>
      <c r="AX199" s="172"/>
      <c r="AY199" s="152"/>
      <c r="AZ199" s="152"/>
      <c r="BA199" s="152"/>
      <c r="BB199" s="152"/>
      <c r="BC199" s="208"/>
      <c r="BD199" s="172"/>
      <c r="BE199" s="152"/>
      <c r="BF199" s="152"/>
      <c r="BG199" s="152"/>
      <c r="BH199" s="152"/>
      <c r="BI199" s="208"/>
      <c r="BJ199" s="172"/>
      <c r="BK199" s="152"/>
      <c r="BL199" s="152"/>
      <c r="BM199" s="152"/>
      <c r="BN199" s="152"/>
      <c r="BO199" s="208"/>
      <c r="BP199" s="172"/>
      <c r="BQ199" s="152"/>
      <c r="BR199" s="152"/>
      <c r="BS199" s="152"/>
      <c r="BT199" s="152"/>
      <c r="BU199" s="208"/>
      <c r="BV199" s="172"/>
      <c r="BW199" s="152"/>
      <c r="BX199" s="152"/>
      <c r="BY199" s="152"/>
      <c r="BZ199" s="152"/>
      <c r="CA199" s="208"/>
      <c r="CB199" s="172"/>
      <c r="CC199" s="152"/>
      <c r="CD199" s="152"/>
      <c r="CE199" s="152"/>
      <c r="CF199" s="152"/>
      <c r="CG199" s="208"/>
      <c r="CH199" s="172"/>
      <c r="CI199" s="152"/>
      <c r="CJ199" s="152"/>
      <c r="CK199" s="152"/>
      <c r="CL199" s="152"/>
      <c r="CM199" s="208"/>
      <c r="CN199" s="172"/>
      <c r="CO199" s="152"/>
      <c r="CP199" s="152"/>
      <c r="CQ199" s="152"/>
      <c r="CR199" s="152"/>
      <c r="CS199" s="208"/>
      <c r="CT199" s="172"/>
      <c r="CU199" s="152"/>
      <c r="CV199" s="152"/>
      <c r="CW199" s="152"/>
      <c r="CX199" s="152"/>
      <c r="CY199" s="208"/>
      <c r="CZ199" s="172"/>
      <c r="DA199" s="152"/>
      <c r="DB199" s="152"/>
      <c r="DC199" s="152"/>
      <c r="DD199" s="152"/>
      <c r="DE199" s="208"/>
      <c r="DF199" s="172"/>
      <c r="DG199" s="152"/>
      <c r="DH199" s="152"/>
      <c r="DI199" s="152"/>
      <c r="DJ199" s="152"/>
      <c r="DK199" s="208"/>
      <c r="DL199" s="172"/>
      <c r="DM199" s="152"/>
      <c r="DN199" s="152"/>
      <c r="DO199" s="152"/>
      <c r="DP199" s="152"/>
      <c r="DQ199" s="208"/>
      <c r="DR199" s="172"/>
      <c r="DS199" s="152"/>
      <c r="DT199" s="152"/>
      <c r="DU199" s="152"/>
      <c r="DV199" s="152"/>
      <c r="DW199" s="208"/>
      <c r="DX199" s="172"/>
      <c r="DY199" s="152"/>
      <c r="DZ199" s="152"/>
      <c r="EA199" s="152"/>
      <c r="EB199" s="152"/>
      <c r="EC199" s="208"/>
      <c r="ED199" s="172"/>
      <c r="EE199" s="152"/>
      <c r="EF199" s="152"/>
      <c r="EG199" s="152"/>
      <c r="EH199" s="152"/>
      <c r="EI199" s="208"/>
      <c r="EJ199" s="172"/>
      <c r="EK199" s="152"/>
      <c r="EL199" s="152"/>
      <c r="EM199" s="152"/>
      <c r="EN199" s="152"/>
      <c r="EO199" s="208"/>
      <c r="EP199" s="172"/>
      <c r="EQ199" s="152"/>
      <c r="ER199" s="152"/>
      <c r="ES199" s="152"/>
      <c r="ET199" s="152"/>
      <c r="EU199" s="208"/>
      <c r="EV199" s="172"/>
      <c r="EW199" s="152"/>
      <c r="EX199" s="152"/>
      <c r="EY199" s="152"/>
      <c r="EZ199" s="152"/>
      <c r="FA199" s="208"/>
      <c r="FB199" s="172"/>
      <c r="FC199" s="152"/>
      <c r="FD199" s="152"/>
      <c r="FE199" s="152"/>
      <c r="FF199" s="152"/>
      <c r="FG199" s="208"/>
      <c r="FH199" s="172"/>
      <c r="FI199" s="152"/>
      <c r="FJ199" s="152"/>
      <c r="FK199" s="152"/>
      <c r="FL199" s="152"/>
      <c r="FM199" s="208"/>
      <c r="FN199" s="172"/>
      <c r="FO199" s="152"/>
      <c r="FP199" s="152"/>
      <c r="FQ199" s="152"/>
      <c r="FR199" s="152"/>
      <c r="FS199" s="208"/>
      <c r="FT199" s="172"/>
      <c r="FU199" s="152"/>
      <c r="FV199" s="152"/>
      <c r="FW199" s="152"/>
      <c r="FX199" s="152"/>
      <c r="FY199" s="208"/>
    </row>
    <row r="200" spans="1:181" ht="12.75" customHeight="1" x14ac:dyDescent="0.2">
      <c r="A200" s="122" t="s">
        <v>16</v>
      </c>
      <c r="B200" s="173"/>
      <c r="C200" s="153"/>
      <c r="D200" s="153"/>
      <c r="E200" s="153"/>
      <c r="F200" s="153"/>
      <c r="G200" s="208"/>
      <c r="H200" s="173"/>
      <c r="I200" s="153"/>
      <c r="J200" s="153"/>
      <c r="K200" s="153"/>
      <c r="L200" s="153"/>
      <c r="M200" s="208"/>
      <c r="N200" s="173"/>
      <c r="O200" s="153"/>
      <c r="P200" s="153"/>
      <c r="Q200" s="153"/>
      <c r="R200" s="153"/>
      <c r="S200" s="208"/>
      <c r="T200" s="173"/>
      <c r="U200" s="153"/>
      <c r="V200" s="153"/>
      <c r="W200" s="153"/>
      <c r="X200" s="153"/>
      <c r="Y200" s="208"/>
      <c r="Z200" s="173">
        <v>2.3420999999999998</v>
      </c>
      <c r="AA200" s="153"/>
      <c r="AB200" s="153"/>
      <c r="AC200" s="153"/>
      <c r="AD200" s="153">
        <v>2.3071999999999999</v>
      </c>
      <c r="AE200" s="208"/>
      <c r="AF200" s="173"/>
      <c r="AG200" s="153"/>
      <c r="AH200" s="153"/>
      <c r="AI200" s="153"/>
      <c r="AJ200" s="153"/>
      <c r="AK200" s="208"/>
      <c r="AL200" s="173"/>
      <c r="AM200" s="153"/>
      <c r="AN200" s="153"/>
      <c r="AO200" s="153"/>
      <c r="AP200" s="153"/>
      <c r="AQ200" s="208"/>
      <c r="AR200" s="173"/>
      <c r="AS200" s="153"/>
      <c r="AT200" s="153"/>
      <c r="AU200" s="153"/>
      <c r="AV200" s="153"/>
      <c r="AW200" s="208"/>
      <c r="AX200" s="173"/>
      <c r="AY200" s="153"/>
      <c r="AZ200" s="153"/>
      <c r="BA200" s="153"/>
      <c r="BB200" s="153"/>
      <c r="BC200" s="208"/>
      <c r="BD200" s="173"/>
      <c r="BE200" s="153"/>
      <c r="BF200" s="153"/>
      <c r="BG200" s="153"/>
      <c r="BH200" s="153"/>
      <c r="BI200" s="208"/>
      <c r="BJ200" s="173"/>
      <c r="BK200" s="153"/>
      <c r="BL200" s="153"/>
      <c r="BM200" s="153"/>
      <c r="BN200" s="153"/>
      <c r="BO200" s="208"/>
      <c r="BP200" s="173"/>
      <c r="BQ200" s="153"/>
      <c r="BR200" s="153"/>
      <c r="BS200" s="153"/>
      <c r="BT200" s="153"/>
      <c r="BU200" s="208"/>
      <c r="BV200" s="173"/>
      <c r="BW200" s="153"/>
      <c r="BX200" s="153"/>
      <c r="BY200" s="153"/>
      <c r="BZ200" s="153"/>
      <c r="CA200" s="208"/>
      <c r="CB200" s="173"/>
      <c r="CC200" s="153"/>
      <c r="CD200" s="153"/>
      <c r="CE200" s="153"/>
      <c r="CF200" s="153"/>
      <c r="CG200" s="208"/>
      <c r="CH200" s="173"/>
      <c r="CI200" s="153"/>
      <c r="CJ200" s="153"/>
      <c r="CK200" s="153"/>
      <c r="CL200" s="153"/>
      <c r="CM200" s="208"/>
      <c r="CN200" s="173"/>
      <c r="CO200" s="153"/>
      <c r="CP200" s="153"/>
      <c r="CQ200" s="153"/>
      <c r="CR200" s="153"/>
      <c r="CS200" s="208"/>
      <c r="CT200" s="173"/>
      <c r="CU200" s="153"/>
      <c r="CV200" s="153"/>
      <c r="CW200" s="153"/>
      <c r="CX200" s="153"/>
      <c r="CY200" s="208"/>
      <c r="CZ200" s="173"/>
      <c r="DA200" s="153"/>
      <c r="DB200" s="153"/>
      <c r="DC200" s="153"/>
      <c r="DD200" s="153"/>
      <c r="DE200" s="208"/>
      <c r="DF200" s="173"/>
      <c r="DG200" s="153"/>
      <c r="DH200" s="153"/>
      <c r="DI200" s="153"/>
      <c r="DJ200" s="153"/>
      <c r="DK200" s="208"/>
      <c r="DL200" s="173"/>
      <c r="DM200" s="153"/>
      <c r="DN200" s="153"/>
      <c r="DO200" s="153"/>
      <c r="DP200" s="153"/>
      <c r="DQ200" s="208"/>
      <c r="DR200" s="173"/>
      <c r="DS200" s="153"/>
      <c r="DT200" s="153"/>
      <c r="DU200" s="153"/>
      <c r="DV200" s="153"/>
      <c r="DW200" s="208"/>
      <c r="DX200" s="173"/>
      <c r="DY200" s="153"/>
      <c r="DZ200" s="153"/>
      <c r="EA200" s="153"/>
      <c r="EB200" s="153"/>
      <c r="EC200" s="208"/>
      <c r="ED200" s="173"/>
      <c r="EE200" s="153"/>
      <c r="EF200" s="153"/>
      <c r="EG200" s="153"/>
      <c r="EH200" s="153"/>
      <c r="EI200" s="208"/>
      <c r="EJ200" s="173"/>
      <c r="EK200" s="153"/>
      <c r="EL200" s="153"/>
      <c r="EM200" s="153"/>
      <c r="EN200" s="153"/>
      <c r="EO200" s="208"/>
      <c r="EP200" s="173"/>
      <c r="EQ200" s="153"/>
      <c r="ER200" s="153"/>
      <c r="ES200" s="153"/>
      <c r="ET200" s="153"/>
      <c r="EU200" s="208"/>
      <c r="EV200" s="173"/>
      <c r="EW200" s="153"/>
      <c r="EX200" s="153"/>
      <c r="EY200" s="153"/>
      <c r="EZ200" s="153"/>
      <c r="FA200" s="208"/>
      <c r="FB200" s="173"/>
      <c r="FC200" s="153"/>
      <c r="FD200" s="153"/>
      <c r="FE200" s="153"/>
      <c r="FF200" s="153"/>
      <c r="FG200" s="208"/>
      <c r="FH200" s="173"/>
      <c r="FI200" s="153"/>
      <c r="FJ200" s="153"/>
      <c r="FK200" s="153"/>
      <c r="FL200" s="153"/>
      <c r="FM200" s="208"/>
      <c r="FN200" s="173"/>
      <c r="FO200" s="153"/>
      <c r="FP200" s="153"/>
      <c r="FQ200" s="153"/>
      <c r="FR200" s="153"/>
      <c r="FS200" s="208"/>
      <c r="FT200" s="173"/>
      <c r="FU200" s="153"/>
      <c r="FV200" s="153"/>
      <c r="FW200" s="153"/>
      <c r="FX200" s="153"/>
      <c r="FY200" s="208"/>
    </row>
    <row r="201" spans="1:181" ht="12.75" customHeight="1" x14ac:dyDescent="0.2">
      <c r="A201" s="121" t="s">
        <v>17</v>
      </c>
      <c r="B201" s="172"/>
      <c r="C201" s="152"/>
      <c r="D201" s="152"/>
      <c r="E201" s="152"/>
      <c r="F201" s="152"/>
      <c r="G201" s="208"/>
      <c r="H201" s="172"/>
      <c r="I201" s="152"/>
      <c r="J201" s="152"/>
      <c r="K201" s="152"/>
      <c r="L201" s="152"/>
      <c r="M201" s="208"/>
      <c r="N201" s="172"/>
      <c r="O201" s="152"/>
      <c r="P201" s="152"/>
      <c r="Q201" s="152"/>
      <c r="R201" s="152"/>
      <c r="S201" s="208"/>
      <c r="T201" s="172"/>
      <c r="U201" s="152"/>
      <c r="V201" s="152"/>
      <c r="W201" s="152"/>
      <c r="X201" s="152"/>
      <c r="Y201" s="208"/>
      <c r="Z201" s="172">
        <v>0.46399000000000001</v>
      </c>
      <c r="AA201" s="152"/>
      <c r="AB201" s="152"/>
      <c r="AC201" s="152"/>
      <c r="AD201" s="152">
        <v>0.46495999999999998</v>
      </c>
      <c r="AE201" s="208"/>
      <c r="AF201" s="172"/>
      <c r="AG201" s="152"/>
      <c r="AH201" s="152"/>
      <c r="AI201" s="152"/>
      <c r="AJ201" s="152"/>
      <c r="AK201" s="208"/>
      <c r="AL201" s="172"/>
      <c r="AM201" s="152"/>
      <c r="AN201" s="152"/>
      <c r="AO201" s="152"/>
      <c r="AP201" s="152"/>
      <c r="AQ201" s="208"/>
      <c r="AR201" s="172"/>
      <c r="AS201" s="152"/>
      <c r="AT201" s="152"/>
      <c r="AU201" s="152"/>
      <c r="AV201" s="152"/>
      <c r="AW201" s="208"/>
      <c r="AX201" s="172"/>
      <c r="AY201" s="152"/>
      <c r="AZ201" s="152"/>
      <c r="BA201" s="152"/>
      <c r="BB201" s="152"/>
      <c r="BC201" s="208"/>
      <c r="BD201" s="172"/>
      <c r="BE201" s="152"/>
      <c r="BF201" s="152"/>
      <c r="BG201" s="152"/>
      <c r="BH201" s="152"/>
      <c r="BI201" s="208"/>
      <c r="BJ201" s="172"/>
      <c r="BK201" s="152"/>
      <c r="BL201" s="152"/>
      <c r="BM201" s="152"/>
      <c r="BN201" s="152"/>
      <c r="BO201" s="208"/>
      <c r="BP201" s="172"/>
      <c r="BQ201" s="152"/>
      <c r="BR201" s="152"/>
      <c r="BS201" s="152"/>
      <c r="BT201" s="152"/>
      <c r="BU201" s="208"/>
      <c r="BV201" s="172"/>
      <c r="BW201" s="152"/>
      <c r="BX201" s="152"/>
      <c r="BY201" s="152"/>
      <c r="BZ201" s="152"/>
      <c r="CA201" s="208"/>
      <c r="CB201" s="172"/>
      <c r="CC201" s="152"/>
      <c r="CD201" s="152"/>
      <c r="CE201" s="152"/>
      <c r="CF201" s="152"/>
      <c r="CG201" s="208"/>
      <c r="CH201" s="172"/>
      <c r="CI201" s="152"/>
      <c r="CJ201" s="152"/>
      <c r="CK201" s="152"/>
      <c r="CL201" s="152"/>
      <c r="CM201" s="208"/>
      <c r="CN201" s="172"/>
      <c r="CO201" s="152"/>
      <c r="CP201" s="152"/>
      <c r="CQ201" s="152"/>
      <c r="CR201" s="152"/>
      <c r="CS201" s="208"/>
      <c r="CT201" s="172"/>
      <c r="CU201" s="152"/>
      <c r="CV201" s="152"/>
      <c r="CW201" s="152"/>
      <c r="CX201" s="152"/>
      <c r="CY201" s="208"/>
      <c r="CZ201" s="172"/>
      <c r="DA201" s="152"/>
      <c r="DB201" s="152"/>
      <c r="DC201" s="152"/>
      <c r="DD201" s="152"/>
      <c r="DE201" s="208"/>
      <c r="DF201" s="172"/>
      <c r="DG201" s="152"/>
      <c r="DH201" s="152"/>
      <c r="DI201" s="152"/>
      <c r="DJ201" s="152"/>
      <c r="DK201" s="208"/>
      <c r="DL201" s="172"/>
      <c r="DM201" s="152"/>
      <c r="DN201" s="152"/>
      <c r="DO201" s="152"/>
      <c r="DP201" s="152"/>
      <c r="DQ201" s="208"/>
      <c r="DR201" s="172"/>
      <c r="DS201" s="152"/>
      <c r="DT201" s="152"/>
      <c r="DU201" s="152"/>
      <c r="DV201" s="152"/>
      <c r="DW201" s="208"/>
      <c r="DX201" s="172"/>
      <c r="DY201" s="152"/>
      <c r="DZ201" s="152"/>
      <c r="EA201" s="152"/>
      <c r="EB201" s="152"/>
      <c r="EC201" s="208"/>
      <c r="ED201" s="172"/>
      <c r="EE201" s="152"/>
      <c r="EF201" s="152"/>
      <c r="EG201" s="152"/>
      <c r="EH201" s="152"/>
      <c r="EI201" s="208"/>
      <c r="EJ201" s="172"/>
      <c r="EK201" s="152"/>
      <c r="EL201" s="152"/>
      <c r="EM201" s="152"/>
      <c r="EN201" s="152"/>
      <c r="EO201" s="208"/>
      <c r="EP201" s="172"/>
      <c r="EQ201" s="152"/>
      <c r="ER201" s="152"/>
      <c r="ES201" s="152"/>
      <c r="ET201" s="152"/>
      <c r="EU201" s="208"/>
      <c r="EV201" s="172"/>
      <c r="EW201" s="152"/>
      <c r="EX201" s="152"/>
      <c r="EY201" s="152"/>
      <c r="EZ201" s="152"/>
      <c r="FA201" s="208"/>
      <c r="FB201" s="172"/>
      <c r="FC201" s="152"/>
      <c r="FD201" s="152"/>
      <c r="FE201" s="152"/>
      <c r="FF201" s="152"/>
      <c r="FG201" s="208"/>
      <c r="FH201" s="172"/>
      <c r="FI201" s="152"/>
      <c r="FJ201" s="152"/>
      <c r="FK201" s="152"/>
      <c r="FL201" s="152"/>
      <c r="FM201" s="208"/>
      <c r="FN201" s="172"/>
      <c r="FO201" s="152"/>
      <c r="FP201" s="152"/>
      <c r="FQ201" s="152"/>
      <c r="FR201" s="152"/>
      <c r="FS201" s="208"/>
      <c r="FT201" s="172"/>
      <c r="FU201" s="152"/>
      <c r="FV201" s="152"/>
      <c r="FW201" s="152"/>
      <c r="FX201" s="152"/>
      <c r="FY201" s="208"/>
    </row>
    <row r="202" spans="1:181" ht="12.75" customHeight="1" x14ac:dyDescent="0.2">
      <c r="A202" s="122" t="s">
        <v>18</v>
      </c>
      <c r="B202" s="173"/>
      <c r="C202" s="153"/>
      <c r="D202" s="153"/>
      <c r="E202" s="153"/>
      <c r="F202" s="153"/>
      <c r="G202" s="208"/>
      <c r="H202" s="173"/>
      <c r="I202" s="153"/>
      <c r="J202" s="153"/>
      <c r="K202" s="153"/>
      <c r="L202" s="153"/>
      <c r="M202" s="208"/>
      <c r="N202" s="173"/>
      <c r="O202" s="153"/>
      <c r="P202" s="153"/>
      <c r="Q202" s="153"/>
      <c r="R202" s="153"/>
      <c r="S202" s="208"/>
      <c r="T202" s="173"/>
      <c r="U202" s="153"/>
      <c r="V202" s="153"/>
      <c r="W202" s="153"/>
      <c r="X202" s="153"/>
      <c r="Y202" s="208"/>
      <c r="Z202" s="173">
        <v>2.4276</v>
      </c>
      <c r="AA202" s="153"/>
      <c r="AB202" s="153"/>
      <c r="AC202" s="153"/>
      <c r="AD202" s="153">
        <v>2.4110999999999998</v>
      </c>
      <c r="AE202" s="208"/>
      <c r="AF202" s="173"/>
      <c r="AG202" s="153"/>
      <c r="AH202" s="153"/>
      <c r="AI202" s="153"/>
      <c r="AJ202" s="153"/>
      <c r="AK202" s="208"/>
      <c r="AL202" s="173"/>
      <c r="AM202" s="153"/>
      <c r="AN202" s="153"/>
      <c r="AO202" s="153"/>
      <c r="AP202" s="153"/>
      <c r="AQ202" s="208"/>
      <c r="AR202" s="173"/>
      <c r="AS202" s="153"/>
      <c r="AT202" s="153"/>
      <c r="AU202" s="153"/>
      <c r="AV202" s="153"/>
      <c r="AW202" s="208"/>
      <c r="AX202" s="173"/>
      <c r="AY202" s="153"/>
      <c r="AZ202" s="153"/>
      <c r="BA202" s="153"/>
      <c r="BB202" s="153"/>
      <c r="BC202" s="208"/>
      <c r="BD202" s="173"/>
      <c r="BE202" s="153"/>
      <c r="BF202" s="153"/>
      <c r="BG202" s="153"/>
      <c r="BH202" s="153"/>
      <c r="BI202" s="208"/>
      <c r="BJ202" s="173"/>
      <c r="BK202" s="153"/>
      <c r="BL202" s="153"/>
      <c r="BM202" s="153"/>
      <c r="BN202" s="153"/>
      <c r="BO202" s="208"/>
      <c r="BP202" s="173"/>
      <c r="BQ202" s="153"/>
      <c r="BR202" s="153"/>
      <c r="BS202" s="153"/>
      <c r="BT202" s="153"/>
      <c r="BU202" s="208"/>
      <c r="BV202" s="173"/>
      <c r="BW202" s="153"/>
      <c r="BX202" s="153"/>
      <c r="BY202" s="153"/>
      <c r="BZ202" s="153"/>
      <c r="CA202" s="208"/>
      <c r="CB202" s="173"/>
      <c r="CC202" s="153"/>
      <c r="CD202" s="153"/>
      <c r="CE202" s="153"/>
      <c r="CF202" s="153"/>
      <c r="CG202" s="208"/>
      <c r="CH202" s="173"/>
      <c r="CI202" s="153"/>
      <c r="CJ202" s="153"/>
      <c r="CK202" s="153"/>
      <c r="CL202" s="153"/>
      <c r="CM202" s="208"/>
      <c r="CN202" s="173"/>
      <c r="CO202" s="153"/>
      <c r="CP202" s="153"/>
      <c r="CQ202" s="153"/>
      <c r="CR202" s="153"/>
      <c r="CS202" s="208"/>
      <c r="CT202" s="173"/>
      <c r="CU202" s="153"/>
      <c r="CV202" s="153"/>
      <c r="CW202" s="153"/>
      <c r="CX202" s="153"/>
      <c r="CY202" s="208"/>
      <c r="CZ202" s="173"/>
      <c r="DA202" s="153"/>
      <c r="DB202" s="153"/>
      <c r="DC202" s="153"/>
      <c r="DD202" s="153"/>
      <c r="DE202" s="208"/>
      <c r="DF202" s="173"/>
      <c r="DG202" s="153"/>
      <c r="DH202" s="153"/>
      <c r="DI202" s="153"/>
      <c r="DJ202" s="153"/>
      <c r="DK202" s="208"/>
      <c r="DL202" s="173"/>
      <c r="DM202" s="153"/>
      <c r="DN202" s="153"/>
      <c r="DO202" s="153"/>
      <c r="DP202" s="153"/>
      <c r="DQ202" s="208"/>
      <c r="DR202" s="173"/>
      <c r="DS202" s="153"/>
      <c r="DT202" s="153"/>
      <c r="DU202" s="153"/>
      <c r="DV202" s="153"/>
      <c r="DW202" s="208"/>
      <c r="DX202" s="173"/>
      <c r="DY202" s="153"/>
      <c r="DZ202" s="153"/>
      <c r="EA202" s="153"/>
      <c r="EB202" s="153"/>
      <c r="EC202" s="208"/>
      <c r="ED202" s="173"/>
      <c r="EE202" s="153"/>
      <c r="EF202" s="153"/>
      <c r="EG202" s="153"/>
      <c r="EH202" s="153"/>
      <c r="EI202" s="208"/>
      <c r="EJ202" s="173"/>
      <c r="EK202" s="153"/>
      <c r="EL202" s="153"/>
      <c r="EM202" s="153"/>
      <c r="EN202" s="153"/>
      <c r="EO202" s="208"/>
      <c r="EP202" s="173"/>
      <c r="EQ202" s="153"/>
      <c r="ER202" s="153"/>
      <c r="ES202" s="153"/>
      <c r="ET202" s="153"/>
      <c r="EU202" s="208"/>
      <c r="EV202" s="173"/>
      <c r="EW202" s="153"/>
      <c r="EX202" s="153"/>
      <c r="EY202" s="153"/>
      <c r="EZ202" s="153"/>
      <c r="FA202" s="208"/>
      <c r="FB202" s="173"/>
      <c r="FC202" s="153"/>
      <c r="FD202" s="153"/>
      <c r="FE202" s="153"/>
      <c r="FF202" s="153"/>
      <c r="FG202" s="208"/>
      <c r="FH202" s="173"/>
      <c r="FI202" s="153"/>
      <c r="FJ202" s="153"/>
      <c r="FK202" s="153"/>
      <c r="FL202" s="153"/>
      <c r="FM202" s="208"/>
      <c r="FN202" s="173"/>
      <c r="FO202" s="153"/>
      <c r="FP202" s="153"/>
      <c r="FQ202" s="153"/>
      <c r="FR202" s="153"/>
      <c r="FS202" s="208"/>
      <c r="FT202" s="173"/>
      <c r="FU202" s="153"/>
      <c r="FV202" s="153"/>
      <c r="FW202" s="153"/>
      <c r="FX202" s="153"/>
      <c r="FY202" s="208"/>
    </row>
    <row r="203" spans="1:181" ht="12.75" customHeight="1" x14ac:dyDescent="0.2">
      <c r="A203" s="121" t="s">
        <v>19</v>
      </c>
      <c r="B203" s="172"/>
      <c r="C203" s="152"/>
      <c r="D203" s="152"/>
      <c r="E203" s="152"/>
      <c r="F203" s="152"/>
      <c r="G203" s="208"/>
      <c r="H203" s="172"/>
      <c r="I203" s="152"/>
      <c r="J203" s="152"/>
      <c r="K203" s="152"/>
      <c r="L203" s="152"/>
      <c r="M203" s="208"/>
      <c r="N203" s="172"/>
      <c r="O203" s="152"/>
      <c r="P203" s="152"/>
      <c r="Q203" s="152"/>
      <c r="R203" s="152"/>
      <c r="S203" s="208"/>
      <c r="T203" s="172"/>
      <c r="U203" s="152"/>
      <c r="V203" s="152"/>
      <c r="W203" s="152"/>
      <c r="X203" s="152"/>
      <c r="Y203" s="208"/>
      <c r="Z203" s="172">
        <v>0.30247000000000002</v>
      </c>
      <c r="AA203" s="152"/>
      <c r="AB203" s="152"/>
      <c r="AC203" s="152"/>
      <c r="AD203" s="152">
        <v>0.29958000000000001</v>
      </c>
      <c r="AE203" s="208"/>
      <c r="AF203" s="172"/>
      <c r="AG203" s="152"/>
      <c r="AH203" s="152"/>
      <c r="AI203" s="152"/>
      <c r="AJ203" s="152"/>
      <c r="AK203" s="208"/>
      <c r="AL203" s="172"/>
      <c r="AM203" s="152"/>
      <c r="AN203" s="152"/>
      <c r="AO203" s="152"/>
      <c r="AP203" s="152"/>
      <c r="AQ203" s="208"/>
      <c r="AR203" s="172"/>
      <c r="AS203" s="152"/>
      <c r="AT203" s="152"/>
      <c r="AU203" s="152"/>
      <c r="AV203" s="152"/>
      <c r="AW203" s="208"/>
      <c r="AX203" s="172"/>
      <c r="AY203" s="152"/>
      <c r="AZ203" s="152"/>
      <c r="BA203" s="152"/>
      <c r="BB203" s="152"/>
      <c r="BC203" s="208"/>
      <c r="BD203" s="172"/>
      <c r="BE203" s="152"/>
      <c r="BF203" s="152"/>
      <c r="BG203" s="152"/>
      <c r="BH203" s="152"/>
      <c r="BI203" s="208"/>
      <c r="BJ203" s="172"/>
      <c r="BK203" s="152"/>
      <c r="BL203" s="152"/>
      <c r="BM203" s="152"/>
      <c r="BN203" s="152"/>
      <c r="BO203" s="208"/>
      <c r="BP203" s="172"/>
      <c r="BQ203" s="152"/>
      <c r="BR203" s="152"/>
      <c r="BS203" s="152"/>
      <c r="BT203" s="152"/>
      <c r="BU203" s="208"/>
      <c r="BV203" s="172"/>
      <c r="BW203" s="152"/>
      <c r="BX203" s="152"/>
      <c r="BY203" s="152"/>
      <c r="BZ203" s="152"/>
      <c r="CA203" s="208"/>
      <c r="CB203" s="172"/>
      <c r="CC203" s="152"/>
      <c r="CD203" s="152"/>
      <c r="CE203" s="152"/>
      <c r="CF203" s="152"/>
      <c r="CG203" s="208"/>
      <c r="CH203" s="172"/>
      <c r="CI203" s="152"/>
      <c r="CJ203" s="152"/>
      <c r="CK203" s="152"/>
      <c r="CL203" s="152"/>
      <c r="CM203" s="208"/>
      <c r="CN203" s="172"/>
      <c r="CO203" s="152"/>
      <c r="CP203" s="152"/>
      <c r="CQ203" s="152"/>
      <c r="CR203" s="152"/>
      <c r="CS203" s="208"/>
      <c r="CT203" s="172"/>
      <c r="CU203" s="152"/>
      <c r="CV203" s="152"/>
      <c r="CW203" s="152"/>
      <c r="CX203" s="152"/>
      <c r="CY203" s="208"/>
      <c r="CZ203" s="172"/>
      <c r="DA203" s="152"/>
      <c r="DB203" s="152"/>
      <c r="DC203" s="152"/>
      <c r="DD203" s="152"/>
      <c r="DE203" s="208"/>
      <c r="DF203" s="172"/>
      <c r="DG203" s="152"/>
      <c r="DH203" s="152"/>
      <c r="DI203" s="152"/>
      <c r="DJ203" s="152"/>
      <c r="DK203" s="208"/>
      <c r="DL203" s="172"/>
      <c r="DM203" s="152"/>
      <c r="DN203" s="152"/>
      <c r="DO203" s="152"/>
      <c r="DP203" s="152"/>
      <c r="DQ203" s="208"/>
      <c r="DR203" s="172"/>
      <c r="DS203" s="152"/>
      <c r="DT203" s="152"/>
      <c r="DU203" s="152"/>
      <c r="DV203" s="152"/>
      <c r="DW203" s="208"/>
      <c r="DX203" s="172"/>
      <c r="DY203" s="152"/>
      <c r="DZ203" s="152"/>
      <c r="EA203" s="152"/>
      <c r="EB203" s="152"/>
      <c r="EC203" s="208"/>
      <c r="ED203" s="172"/>
      <c r="EE203" s="152"/>
      <c r="EF203" s="152"/>
      <c r="EG203" s="152"/>
      <c r="EH203" s="152"/>
      <c r="EI203" s="208"/>
      <c r="EJ203" s="172"/>
      <c r="EK203" s="152"/>
      <c r="EL203" s="152"/>
      <c r="EM203" s="152"/>
      <c r="EN203" s="152"/>
      <c r="EO203" s="208"/>
      <c r="EP203" s="172"/>
      <c r="EQ203" s="152"/>
      <c r="ER203" s="152"/>
      <c r="ES203" s="152"/>
      <c r="ET203" s="152"/>
      <c r="EU203" s="208"/>
      <c r="EV203" s="172"/>
      <c r="EW203" s="152"/>
      <c r="EX203" s="152"/>
      <c r="EY203" s="152"/>
      <c r="EZ203" s="152"/>
      <c r="FA203" s="208"/>
      <c r="FB203" s="172"/>
      <c r="FC203" s="152"/>
      <c r="FD203" s="152"/>
      <c r="FE203" s="152"/>
      <c r="FF203" s="152"/>
      <c r="FG203" s="208"/>
      <c r="FH203" s="172"/>
      <c r="FI203" s="152"/>
      <c r="FJ203" s="152"/>
      <c r="FK203" s="152"/>
      <c r="FL203" s="152"/>
      <c r="FM203" s="208"/>
      <c r="FN203" s="172"/>
      <c r="FO203" s="152"/>
      <c r="FP203" s="152"/>
      <c r="FQ203" s="152"/>
      <c r="FR203" s="152"/>
      <c r="FS203" s="208"/>
      <c r="FT203" s="172"/>
      <c r="FU203" s="152"/>
      <c r="FV203" s="152"/>
      <c r="FW203" s="152"/>
      <c r="FX203" s="152"/>
      <c r="FY203" s="208"/>
    </row>
    <row r="204" spans="1:181" ht="12.75" customHeight="1" x14ac:dyDescent="0.2">
      <c r="A204" s="122" t="s">
        <v>20</v>
      </c>
      <c r="B204" s="173"/>
      <c r="C204" s="153"/>
      <c r="D204" s="153"/>
      <c r="E204" s="153"/>
      <c r="F204" s="153"/>
      <c r="G204" s="208"/>
      <c r="H204" s="173"/>
      <c r="I204" s="153"/>
      <c r="J204" s="153"/>
      <c r="K204" s="153"/>
      <c r="L204" s="153"/>
      <c r="M204" s="208"/>
      <c r="N204" s="173"/>
      <c r="O204" s="153"/>
      <c r="P204" s="153"/>
      <c r="Q204" s="153"/>
      <c r="R204" s="153"/>
      <c r="S204" s="208"/>
      <c r="T204" s="173"/>
      <c r="U204" s="153"/>
      <c r="V204" s="153"/>
      <c r="W204" s="153"/>
      <c r="X204" s="153"/>
      <c r="Y204" s="208"/>
      <c r="Z204" s="173">
        <v>1.9770000000000001</v>
      </c>
      <c r="AA204" s="153"/>
      <c r="AB204" s="153"/>
      <c r="AC204" s="153"/>
      <c r="AD204" s="153">
        <v>1.9339999999999999</v>
      </c>
      <c r="AE204" s="208"/>
      <c r="AF204" s="173"/>
      <c r="AG204" s="153"/>
      <c r="AH204" s="153"/>
      <c r="AI204" s="153"/>
      <c r="AJ204" s="153"/>
      <c r="AK204" s="208"/>
      <c r="AL204" s="173"/>
      <c r="AM204" s="153"/>
      <c r="AN204" s="153"/>
      <c r="AO204" s="153"/>
      <c r="AP204" s="153"/>
      <c r="AQ204" s="208"/>
      <c r="AR204" s="173"/>
      <c r="AS204" s="153"/>
      <c r="AT204" s="153"/>
      <c r="AU204" s="153"/>
      <c r="AV204" s="153"/>
      <c r="AW204" s="208"/>
      <c r="AX204" s="173"/>
      <c r="AY204" s="153"/>
      <c r="AZ204" s="153"/>
      <c r="BA204" s="153"/>
      <c r="BB204" s="153"/>
      <c r="BC204" s="208"/>
      <c r="BD204" s="173"/>
      <c r="BE204" s="153"/>
      <c r="BF204" s="153"/>
      <c r="BG204" s="153"/>
      <c r="BH204" s="153"/>
      <c r="BI204" s="208"/>
      <c r="BJ204" s="173"/>
      <c r="BK204" s="153"/>
      <c r="BL204" s="153"/>
      <c r="BM204" s="153"/>
      <c r="BN204" s="153"/>
      <c r="BO204" s="208"/>
      <c r="BP204" s="173"/>
      <c r="BQ204" s="153"/>
      <c r="BR204" s="153"/>
      <c r="BS204" s="153"/>
      <c r="BT204" s="153"/>
      <c r="BU204" s="208"/>
      <c r="BV204" s="173"/>
      <c r="BW204" s="153"/>
      <c r="BX204" s="153"/>
      <c r="BY204" s="153"/>
      <c r="BZ204" s="153"/>
      <c r="CA204" s="208"/>
      <c r="CB204" s="173"/>
      <c r="CC204" s="153"/>
      <c r="CD204" s="153"/>
      <c r="CE204" s="153"/>
      <c r="CF204" s="153"/>
      <c r="CG204" s="208"/>
      <c r="CH204" s="173"/>
      <c r="CI204" s="153"/>
      <c r="CJ204" s="153"/>
      <c r="CK204" s="153"/>
      <c r="CL204" s="153"/>
      <c r="CM204" s="208"/>
      <c r="CN204" s="173"/>
      <c r="CO204" s="153"/>
      <c r="CP204" s="153"/>
      <c r="CQ204" s="153"/>
      <c r="CR204" s="153"/>
      <c r="CS204" s="208"/>
      <c r="CT204" s="173"/>
      <c r="CU204" s="153"/>
      <c r="CV204" s="153"/>
      <c r="CW204" s="153"/>
      <c r="CX204" s="153"/>
      <c r="CY204" s="208"/>
      <c r="CZ204" s="173"/>
      <c r="DA204" s="153"/>
      <c r="DB204" s="153"/>
      <c r="DC204" s="153"/>
      <c r="DD204" s="153"/>
      <c r="DE204" s="208"/>
      <c r="DF204" s="173"/>
      <c r="DG204" s="153"/>
      <c r="DH204" s="153"/>
      <c r="DI204" s="153"/>
      <c r="DJ204" s="153"/>
      <c r="DK204" s="208"/>
      <c r="DL204" s="173"/>
      <c r="DM204" s="153"/>
      <c r="DN204" s="153"/>
      <c r="DO204" s="153"/>
      <c r="DP204" s="153"/>
      <c r="DQ204" s="208"/>
      <c r="DR204" s="173"/>
      <c r="DS204" s="153"/>
      <c r="DT204" s="153"/>
      <c r="DU204" s="153"/>
      <c r="DV204" s="153"/>
      <c r="DW204" s="208"/>
      <c r="DX204" s="173"/>
      <c r="DY204" s="153"/>
      <c r="DZ204" s="153"/>
      <c r="EA204" s="153"/>
      <c r="EB204" s="153"/>
      <c r="EC204" s="208"/>
      <c r="ED204" s="173"/>
      <c r="EE204" s="153"/>
      <c r="EF204" s="153"/>
      <c r="EG204" s="153"/>
      <c r="EH204" s="153"/>
      <c r="EI204" s="208"/>
      <c r="EJ204" s="173"/>
      <c r="EK204" s="153"/>
      <c r="EL204" s="153"/>
      <c r="EM204" s="153"/>
      <c r="EN204" s="153"/>
      <c r="EO204" s="208"/>
      <c r="EP204" s="173"/>
      <c r="EQ204" s="153"/>
      <c r="ER204" s="153"/>
      <c r="ES204" s="153"/>
      <c r="ET204" s="153"/>
      <c r="EU204" s="208"/>
      <c r="EV204" s="173"/>
      <c r="EW204" s="153"/>
      <c r="EX204" s="153"/>
      <c r="EY204" s="153"/>
      <c r="EZ204" s="153"/>
      <c r="FA204" s="208"/>
      <c r="FB204" s="173"/>
      <c r="FC204" s="153"/>
      <c r="FD204" s="153"/>
      <c r="FE204" s="153"/>
      <c r="FF204" s="153"/>
      <c r="FG204" s="208"/>
      <c r="FH204" s="173"/>
      <c r="FI204" s="153"/>
      <c r="FJ204" s="153"/>
      <c r="FK204" s="153"/>
      <c r="FL204" s="153"/>
      <c r="FM204" s="208"/>
      <c r="FN204" s="173"/>
      <c r="FO204" s="153"/>
      <c r="FP204" s="153"/>
      <c r="FQ204" s="153"/>
      <c r="FR204" s="153"/>
      <c r="FS204" s="208"/>
      <c r="FT204" s="173"/>
      <c r="FU204" s="153"/>
      <c r="FV204" s="153"/>
      <c r="FW204" s="153"/>
      <c r="FX204" s="153"/>
      <c r="FY204" s="208"/>
    </row>
    <row r="205" spans="1:181" ht="12.75" customHeight="1" x14ac:dyDescent="0.2">
      <c r="A205" s="121" t="s">
        <v>21</v>
      </c>
      <c r="B205" s="172"/>
      <c r="C205" s="152"/>
      <c r="D205" s="152"/>
      <c r="E205" s="152"/>
      <c r="F205" s="152"/>
      <c r="G205" s="208"/>
      <c r="H205" s="172"/>
      <c r="I205" s="152"/>
      <c r="J205" s="152"/>
      <c r="K205" s="152"/>
      <c r="L205" s="152"/>
      <c r="M205" s="208"/>
      <c r="N205" s="172"/>
      <c r="O205" s="152"/>
      <c r="P205" s="152"/>
      <c r="Q205" s="152"/>
      <c r="R205" s="152"/>
      <c r="S205" s="208"/>
      <c r="T205" s="172"/>
      <c r="U205" s="152"/>
      <c r="V205" s="152"/>
      <c r="W205" s="152"/>
      <c r="X205" s="152"/>
      <c r="Y205" s="208"/>
      <c r="Z205" s="172">
        <v>0.34623999999999999</v>
      </c>
      <c r="AA205" s="152"/>
      <c r="AB205" s="152"/>
      <c r="AC205" s="152"/>
      <c r="AD205" s="152">
        <v>0.33723999999999998</v>
      </c>
      <c r="AE205" s="208"/>
      <c r="AF205" s="172"/>
      <c r="AG205" s="152"/>
      <c r="AH205" s="152"/>
      <c r="AI205" s="152"/>
      <c r="AJ205" s="152"/>
      <c r="AK205" s="208"/>
      <c r="AL205" s="172"/>
      <c r="AM205" s="152"/>
      <c r="AN205" s="152"/>
      <c r="AO205" s="152"/>
      <c r="AP205" s="152"/>
      <c r="AQ205" s="208"/>
      <c r="AR205" s="172"/>
      <c r="AS205" s="152"/>
      <c r="AT205" s="152"/>
      <c r="AU205" s="152"/>
      <c r="AV205" s="152"/>
      <c r="AW205" s="208"/>
      <c r="AX205" s="172"/>
      <c r="AY205" s="152"/>
      <c r="AZ205" s="152"/>
      <c r="BA205" s="152"/>
      <c r="BB205" s="152"/>
      <c r="BC205" s="208"/>
      <c r="BD205" s="172"/>
      <c r="BE205" s="152"/>
      <c r="BF205" s="152"/>
      <c r="BG205" s="152"/>
      <c r="BH205" s="152"/>
      <c r="BI205" s="208"/>
      <c r="BJ205" s="172"/>
      <c r="BK205" s="152"/>
      <c r="BL205" s="152"/>
      <c r="BM205" s="152"/>
      <c r="BN205" s="152"/>
      <c r="BO205" s="208"/>
      <c r="BP205" s="172"/>
      <c r="BQ205" s="152"/>
      <c r="BR205" s="152"/>
      <c r="BS205" s="152"/>
      <c r="BT205" s="152"/>
      <c r="BU205" s="208"/>
      <c r="BV205" s="172"/>
      <c r="BW205" s="152"/>
      <c r="BX205" s="152"/>
      <c r="BY205" s="152"/>
      <c r="BZ205" s="152"/>
      <c r="CA205" s="208"/>
      <c r="CB205" s="172"/>
      <c r="CC205" s="152"/>
      <c r="CD205" s="152"/>
      <c r="CE205" s="152"/>
      <c r="CF205" s="152"/>
      <c r="CG205" s="208"/>
      <c r="CH205" s="172"/>
      <c r="CI205" s="152"/>
      <c r="CJ205" s="152"/>
      <c r="CK205" s="152"/>
      <c r="CL205" s="152"/>
      <c r="CM205" s="208"/>
      <c r="CN205" s="172"/>
      <c r="CO205" s="152"/>
      <c r="CP205" s="152"/>
      <c r="CQ205" s="152"/>
      <c r="CR205" s="152"/>
      <c r="CS205" s="208"/>
      <c r="CT205" s="172"/>
      <c r="CU205" s="152"/>
      <c r="CV205" s="152"/>
      <c r="CW205" s="152"/>
      <c r="CX205" s="152"/>
      <c r="CY205" s="208"/>
      <c r="CZ205" s="172"/>
      <c r="DA205" s="152"/>
      <c r="DB205" s="152"/>
      <c r="DC205" s="152"/>
      <c r="DD205" s="152"/>
      <c r="DE205" s="208"/>
      <c r="DF205" s="172"/>
      <c r="DG205" s="152"/>
      <c r="DH205" s="152"/>
      <c r="DI205" s="152"/>
      <c r="DJ205" s="152"/>
      <c r="DK205" s="208"/>
      <c r="DL205" s="172"/>
      <c r="DM205" s="152"/>
      <c r="DN205" s="152"/>
      <c r="DO205" s="152"/>
      <c r="DP205" s="152"/>
      <c r="DQ205" s="208"/>
      <c r="DR205" s="172"/>
      <c r="DS205" s="152"/>
      <c r="DT205" s="152"/>
      <c r="DU205" s="152"/>
      <c r="DV205" s="152"/>
      <c r="DW205" s="208"/>
      <c r="DX205" s="172"/>
      <c r="DY205" s="152"/>
      <c r="DZ205" s="152"/>
      <c r="EA205" s="152"/>
      <c r="EB205" s="152"/>
      <c r="EC205" s="208"/>
      <c r="ED205" s="172"/>
      <c r="EE205" s="152"/>
      <c r="EF205" s="152"/>
      <c r="EG205" s="152"/>
      <c r="EH205" s="152"/>
      <c r="EI205" s="208"/>
      <c r="EJ205" s="172"/>
      <c r="EK205" s="152"/>
      <c r="EL205" s="152"/>
      <c r="EM205" s="152"/>
      <c r="EN205" s="152"/>
      <c r="EO205" s="208"/>
      <c r="EP205" s="172"/>
      <c r="EQ205" s="152"/>
      <c r="ER205" s="152"/>
      <c r="ES205" s="152"/>
      <c r="ET205" s="152"/>
      <c r="EU205" s="208"/>
      <c r="EV205" s="172"/>
      <c r="EW205" s="152"/>
      <c r="EX205" s="152"/>
      <c r="EY205" s="152"/>
      <c r="EZ205" s="152"/>
      <c r="FA205" s="208"/>
      <c r="FB205" s="172"/>
      <c r="FC205" s="152"/>
      <c r="FD205" s="152"/>
      <c r="FE205" s="152"/>
      <c r="FF205" s="152"/>
      <c r="FG205" s="208"/>
      <c r="FH205" s="172"/>
      <c r="FI205" s="152"/>
      <c r="FJ205" s="152"/>
      <c r="FK205" s="152"/>
      <c r="FL205" s="152"/>
      <c r="FM205" s="208"/>
      <c r="FN205" s="172"/>
      <c r="FO205" s="152"/>
      <c r="FP205" s="152"/>
      <c r="FQ205" s="152"/>
      <c r="FR205" s="152"/>
      <c r="FS205" s="208"/>
      <c r="FT205" s="172"/>
      <c r="FU205" s="152"/>
      <c r="FV205" s="152"/>
      <c r="FW205" s="152"/>
      <c r="FX205" s="152"/>
      <c r="FY205" s="208"/>
    </row>
    <row r="206" spans="1:181" ht="12.75" customHeight="1" x14ac:dyDescent="0.2">
      <c r="A206" s="121" t="s">
        <v>36</v>
      </c>
      <c r="B206" s="172"/>
      <c r="C206" s="152"/>
      <c r="D206" s="152"/>
      <c r="E206" s="152"/>
      <c r="F206" s="152"/>
      <c r="G206" s="208"/>
      <c r="H206" s="172"/>
      <c r="I206" s="152"/>
      <c r="J206" s="152"/>
      <c r="K206" s="152"/>
      <c r="L206" s="152"/>
      <c r="M206" s="208"/>
      <c r="N206" s="172"/>
      <c r="O206" s="152"/>
      <c r="P206" s="152"/>
      <c r="Q206" s="152"/>
      <c r="R206" s="152"/>
      <c r="S206" s="208"/>
      <c r="T206" s="172"/>
      <c r="U206" s="152"/>
      <c r="V206" s="152"/>
      <c r="W206" s="152"/>
      <c r="X206" s="152"/>
      <c r="Y206" s="208"/>
      <c r="Z206" s="172"/>
      <c r="AA206" s="152"/>
      <c r="AB206" s="152"/>
      <c r="AC206" s="152"/>
      <c r="AD206" s="152"/>
      <c r="AE206" s="208"/>
      <c r="AF206" s="172"/>
      <c r="AG206" s="152"/>
      <c r="AH206" s="152"/>
      <c r="AI206" s="152"/>
      <c r="AJ206" s="152"/>
      <c r="AK206" s="208"/>
      <c r="AL206" s="172"/>
      <c r="AM206" s="152"/>
      <c r="AN206" s="152"/>
      <c r="AO206" s="152"/>
      <c r="AP206" s="152"/>
      <c r="AQ206" s="208"/>
      <c r="AR206" s="172"/>
      <c r="AS206" s="152"/>
      <c r="AT206" s="152"/>
      <c r="AU206" s="152"/>
      <c r="AV206" s="152"/>
      <c r="AW206" s="208"/>
      <c r="AX206" s="172"/>
      <c r="AY206" s="152"/>
      <c r="AZ206" s="152"/>
      <c r="BA206" s="152"/>
      <c r="BB206" s="152"/>
      <c r="BC206" s="208"/>
      <c r="BD206" s="172"/>
      <c r="BE206" s="152"/>
      <c r="BF206" s="152"/>
      <c r="BG206" s="152"/>
      <c r="BH206" s="152"/>
      <c r="BI206" s="208"/>
      <c r="BJ206" s="172"/>
      <c r="BK206" s="152"/>
      <c r="BL206" s="152"/>
      <c r="BM206" s="152"/>
      <c r="BN206" s="152"/>
      <c r="BO206" s="208"/>
      <c r="BP206" s="172"/>
      <c r="BQ206" s="152"/>
      <c r="BR206" s="152"/>
      <c r="BS206" s="152"/>
      <c r="BT206" s="152"/>
      <c r="BU206" s="208"/>
      <c r="BV206" s="172"/>
      <c r="BW206" s="152"/>
      <c r="BX206" s="152"/>
      <c r="BY206" s="152"/>
      <c r="BZ206" s="152"/>
      <c r="CA206" s="208"/>
      <c r="CB206" s="172"/>
      <c r="CC206" s="152"/>
      <c r="CD206" s="152"/>
      <c r="CE206" s="152"/>
      <c r="CF206" s="152"/>
      <c r="CG206" s="208"/>
      <c r="CH206" s="172"/>
      <c r="CI206" s="152"/>
      <c r="CJ206" s="152"/>
      <c r="CK206" s="152"/>
      <c r="CL206" s="152"/>
      <c r="CM206" s="208"/>
      <c r="CN206" s="172"/>
      <c r="CO206" s="152"/>
      <c r="CP206" s="152"/>
      <c r="CQ206" s="152"/>
      <c r="CR206" s="152"/>
      <c r="CS206" s="208"/>
      <c r="CT206" s="172"/>
      <c r="CU206" s="152"/>
      <c r="CV206" s="152"/>
      <c r="CW206" s="152"/>
      <c r="CX206" s="152"/>
      <c r="CY206" s="208"/>
      <c r="CZ206" s="172"/>
      <c r="DA206" s="152"/>
      <c r="DB206" s="152"/>
      <c r="DC206" s="152"/>
      <c r="DD206" s="152"/>
      <c r="DE206" s="208"/>
      <c r="DF206" s="172"/>
      <c r="DG206" s="152"/>
      <c r="DH206" s="152"/>
      <c r="DI206" s="152"/>
      <c r="DJ206" s="152"/>
      <c r="DK206" s="208"/>
      <c r="DL206" s="172"/>
      <c r="DM206" s="152"/>
      <c r="DN206" s="152"/>
      <c r="DO206" s="152"/>
      <c r="DP206" s="152"/>
      <c r="DQ206" s="208"/>
      <c r="DR206" s="172"/>
      <c r="DS206" s="152"/>
      <c r="DT206" s="152"/>
      <c r="DU206" s="152"/>
      <c r="DV206" s="152"/>
      <c r="DW206" s="208"/>
      <c r="DX206" s="172"/>
      <c r="DY206" s="152"/>
      <c r="DZ206" s="152"/>
      <c r="EA206" s="152"/>
      <c r="EB206" s="152"/>
      <c r="EC206" s="208"/>
      <c r="ED206" s="172"/>
      <c r="EE206" s="152"/>
      <c r="EF206" s="152"/>
      <c r="EG206" s="152"/>
      <c r="EH206" s="152"/>
      <c r="EI206" s="208"/>
      <c r="EJ206" s="172"/>
      <c r="EK206" s="152"/>
      <c r="EL206" s="152"/>
      <c r="EM206" s="152"/>
      <c r="EN206" s="152"/>
      <c r="EO206" s="208"/>
      <c r="EP206" s="172"/>
      <c r="EQ206" s="152"/>
      <c r="ER206" s="152"/>
      <c r="ES206" s="152"/>
      <c r="ET206" s="152"/>
      <c r="EU206" s="208"/>
      <c r="EV206" s="172"/>
      <c r="EW206" s="152"/>
      <c r="EX206" s="152"/>
      <c r="EY206" s="152"/>
      <c r="EZ206" s="152"/>
      <c r="FA206" s="208"/>
      <c r="FB206" s="172"/>
      <c r="FC206" s="152"/>
      <c r="FD206" s="152"/>
      <c r="FE206" s="152"/>
      <c r="FF206" s="152"/>
      <c r="FG206" s="208"/>
      <c r="FH206" s="172"/>
      <c r="FI206" s="152"/>
      <c r="FJ206" s="152"/>
      <c r="FK206" s="152"/>
      <c r="FL206" s="152"/>
      <c r="FM206" s="208"/>
      <c r="FN206" s="172"/>
      <c r="FO206" s="152"/>
      <c r="FP206" s="152"/>
      <c r="FQ206" s="152"/>
      <c r="FR206" s="152"/>
      <c r="FS206" s="208"/>
      <c r="FT206" s="172"/>
      <c r="FU206" s="152"/>
      <c r="FV206" s="152"/>
      <c r="FW206" s="152"/>
      <c r="FX206" s="152"/>
      <c r="FY206" s="208"/>
    </row>
    <row r="207" spans="1:181" ht="12.75" customHeight="1" x14ac:dyDescent="0.2">
      <c r="A207" s="121" t="s">
        <v>83</v>
      </c>
      <c r="B207" s="172"/>
      <c r="C207" s="152"/>
      <c r="D207" s="152"/>
      <c r="E207" s="152"/>
      <c r="F207" s="152"/>
      <c r="G207" s="208"/>
      <c r="H207" s="172"/>
      <c r="I207" s="152"/>
      <c r="J207" s="152"/>
      <c r="K207" s="152"/>
      <c r="L207" s="152"/>
      <c r="M207" s="208"/>
      <c r="N207" s="172"/>
      <c r="O207" s="152"/>
      <c r="P207" s="152"/>
      <c r="Q207" s="152"/>
      <c r="R207" s="152"/>
      <c r="S207" s="208"/>
      <c r="T207" s="172"/>
      <c r="U207" s="152"/>
      <c r="V207" s="152"/>
      <c r="W207" s="152"/>
      <c r="X207" s="152"/>
      <c r="Y207" s="208"/>
      <c r="Z207" s="172">
        <v>0.18076</v>
      </c>
      <c r="AA207" s="152"/>
      <c r="AB207" s="152"/>
      <c r="AC207" s="152"/>
      <c r="AD207" s="152">
        <v>0.17662</v>
      </c>
      <c r="AE207" s="208"/>
      <c r="AF207" s="172"/>
      <c r="AG207" s="152"/>
      <c r="AH207" s="152"/>
      <c r="AI207" s="152"/>
      <c r="AJ207" s="152"/>
      <c r="AK207" s="208"/>
      <c r="AL207" s="172"/>
      <c r="AM207" s="152"/>
      <c r="AN207" s="152"/>
      <c r="AO207" s="152"/>
      <c r="AP207" s="152"/>
      <c r="AQ207" s="208"/>
      <c r="AR207" s="172"/>
      <c r="AS207" s="152"/>
      <c r="AT207" s="152"/>
      <c r="AU207" s="152"/>
      <c r="AV207" s="152"/>
      <c r="AW207" s="208"/>
      <c r="AX207" s="172"/>
      <c r="AY207" s="152"/>
      <c r="AZ207" s="152"/>
      <c r="BA207" s="152"/>
      <c r="BB207" s="152"/>
      <c r="BC207" s="208"/>
      <c r="BD207" s="172"/>
      <c r="BE207" s="152"/>
      <c r="BF207" s="152"/>
      <c r="BG207" s="152"/>
      <c r="BH207" s="152"/>
      <c r="BI207" s="208"/>
      <c r="BJ207" s="172"/>
      <c r="BK207" s="152"/>
      <c r="BL207" s="152"/>
      <c r="BM207" s="152"/>
      <c r="BN207" s="152"/>
      <c r="BO207" s="208"/>
      <c r="BP207" s="172"/>
      <c r="BQ207" s="152"/>
      <c r="BR207" s="152"/>
      <c r="BS207" s="152"/>
      <c r="BT207" s="152"/>
      <c r="BU207" s="208"/>
      <c r="BV207" s="172"/>
      <c r="BW207" s="152"/>
      <c r="BX207" s="152"/>
      <c r="BY207" s="152"/>
      <c r="BZ207" s="152"/>
      <c r="CA207" s="208"/>
      <c r="CB207" s="172"/>
      <c r="CC207" s="152"/>
      <c r="CD207" s="152"/>
      <c r="CE207" s="152"/>
      <c r="CF207" s="152"/>
      <c r="CG207" s="208"/>
      <c r="CH207" s="172"/>
      <c r="CI207" s="152"/>
      <c r="CJ207" s="152"/>
      <c r="CK207" s="152"/>
      <c r="CL207" s="152"/>
      <c r="CM207" s="208"/>
      <c r="CN207" s="172"/>
      <c r="CO207" s="152"/>
      <c r="CP207" s="152"/>
      <c r="CQ207" s="152"/>
      <c r="CR207" s="152"/>
      <c r="CS207" s="208"/>
      <c r="CT207" s="172"/>
      <c r="CU207" s="152"/>
      <c r="CV207" s="152"/>
      <c r="CW207" s="152"/>
      <c r="CX207" s="152"/>
      <c r="CY207" s="208"/>
      <c r="CZ207" s="172"/>
      <c r="DA207" s="152"/>
      <c r="DB207" s="152"/>
      <c r="DC207" s="152"/>
      <c r="DD207" s="152"/>
      <c r="DE207" s="208"/>
      <c r="DF207" s="172"/>
      <c r="DG207" s="152"/>
      <c r="DH207" s="152"/>
      <c r="DI207" s="152"/>
      <c r="DJ207" s="152"/>
      <c r="DK207" s="208"/>
      <c r="DL207" s="172"/>
      <c r="DM207" s="152"/>
      <c r="DN207" s="152"/>
      <c r="DO207" s="152"/>
      <c r="DP207" s="152"/>
      <c r="DQ207" s="208"/>
      <c r="DR207" s="172"/>
      <c r="DS207" s="152"/>
      <c r="DT207" s="152"/>
      <c r="DU207" s="152"/>
      <c r="DV207" s="152"/>
      <c r="DW207" s="208"/>
      <c r="DX207" s="172"/>
      <c r="DY207" s="152"/>
      <c r="DZ207" s="152"/>
      <c r="EA207" s="152"/>
      <c r="EB207" s="152"/>
      <c r="EC207" s="208"/>
      <c r="ED207" s="172"/>
      <c r="EE207" s="152"/>
      <c r="EF207" s="152"/>
      <c r="EG207" s="152"/>
      <c r="EH207" s="152"/>
      <c r="EI207" s="208"/>
      <c r="EJ207" s="172"/>
      <c r="EK207" s="152"/>
      <c r="EL207" s="152"/>
      <c r="EM207" s="152"/>
      <c r="EN207" s="152"/>
      <c r="EO207" s="208"/>
      <c r="EP207" s="172"/>
      <c r="EQ207" s="152"/>
      <c r="ER207" s="152"/>
      <c r="ES207" s="152"/>
      <c r="ET207" s="152"/>
      <c r="EU207" s="208"/>
      <c r="EV207" s="172"/>
      <c r="EW207" s="152"/>
      <c r="EX207" s="152"/>
      <c r="EY207" s="152"/>
      <c r="EZ207" s="152"/>
      <c r="FA207" s="208"/>
      <c r="FB207" s="172"/>
      <c r="FC207" s="152"/>
      <c r="FD207" s="152"/>
      <c r="FE207" s="152"/>
      <c r="FF207" s="152"/>
      <c r="FG207" s="208"/>
      <c r="FH207" s="172"/>
      <c r="FI207" s="152"/>
      <c r="FJ207" s="152"/>
      <c r="FK207" s="152"/>
      <c r="FL207" s="152"/>
      <c r="FM207" s="208"/>
      <c r="FN207" s="172"/>
      <c r="FO207" s="152"/>
      <c r="FP207" s="152"/>
      <c r="FQ207" s="152"/>
      <c r="FR207" s="152"/>
      <c r="FS207" s="208"/>
      <c r="FT207" s="172"/>
      <c r="FU207" s="152"/>
      <c r="FV207" s="152"/>
      <c r="FW207" s="152"/>
      <c r="FX207" s="152"/>
      <c r="FY207" s="208"/>
    </row>
    <row r="208" spans="1:181" ht="12.75" customHeight="1" x14ac:dyDescent="0.2">
      <c r="A208" s="122" t="s">
        <v>39</v>
      </c>
      <c r="B208" s="173"/>
      <c r="C208" s="153"/>
      <c r="D208" s="153"/>
      <c r="E208" s="153"/>
      <c r="F208" s="153"/>
      <c r="G208" s="208"/>
      <c r="H208" s="173"/>
      <c r="I208" s="153"/>
      <c r="J208" s="153"/>
      <c r="K208" s="153"/>
      <c r="L208" s="153"/>
      <c r="M208" s="208"/>
      <c r="N208" s="173"/>
      <c r="O208" s="153"/>
      <c r="P208" s="153"/>
      <c r="Q208" s="153"/>
      <c r="R208" s="153"/>
      <c r="S208" s="208"/>
      <c r="T208" s="173"/>
      <c r="U208" s="153"/>
      <c r="V208" s="153"/>
      <c r="W208" s="153"/>
      <c r="X208" s="153"/>
      <c r="Y208" s="208"/>
      <c r="Z208" s="173">
        <v>2.3292999999999999</v>
      </c>
      <c r="AA208" s="153"/>
      <c r="AB208" s="153"/>
      <c r="AC208" s="153"/>
      <c r="AD208" s="153">
        <v>2.2850000000000001</v>
      </c>
      <c r="AE208" s="208"/>
      <c r="AF208" s="173"/>
      <c r="AG208" s="153"/>
      <c r="AH208" s="153"/>
      <c r="AI208" s="153"/>
      <c r="AJ208" s="153"/>
      <c r="AK208" s="208"/>
      <c r="AL208" s="173"/>
      <c r="AM208" s="153"/>
      <c r="AN208" s="153"/>
      <c r="AO208" s="153"/>
      <c r="AP208" s="153"/>
      <c r="AQ208" s="208"/>
      <c r="AR208" s="173"/>
      <c r="AS208" s="153"/>
      <c r="AT208" s="153"/>
      <c r="AU208" s="153"/>
      <c r="AV208" s="153"/>
      <c r="AW208" s="208"/>
      <c r="AX208" s="173"/>
      <c r="AY208" s="153"/>
      <c r="AZ208" s="153"/>
      <c r="BA208" s="153"/>
      <c r="BB208" s="153"/>
      <c r="BC208" s="208"/>
      <c r="BD208" s="173"/>
      <c r="BE208" s="153"/>
      <c r="BF208" s="153"/>
      <c r="BG208" s="153"/>
      <c r="BH208" s="153"/>
      <c r="BI208" s="208"/>
      <c r="BJ208" s="173"/>
      <c r="BK208" s="153"/>
      <c r="BL208" s="153"/>
      <c r="BM208" s="153"/>
      <c r="BN208" s="153"/>
      <c r="BO208" s="208"/>
      <c r="BP208" s="173"/>
      <c r="BQ208" s="153"/>
      <c r="BR208" s="153"/>
      <c r="BS208" s="153"/>
      <c r="BT208" s="153"/>
      <c r="BU208" s="208"/>
      <c r="BV208" s="173"/>
      <c r="BW208" s="153"/>
      <c r="BX208" s="153"/>
      <c r="BY208" s="153"/>
      <c r="BZ208" s="153"/>
      <c r="CA208" s="208"/>
      <c r="CB208" s="173"/>
      <c r="CC208" s="153"/>
      <c r="CD208" s="153"/>
      <c r="CE208" s="153"/>
      <c r="CF208" s="153"/>
      <c r="CG208" s="208"/>
      <c r="CH208" s="173"/>
      <c r="CI208" s="153"/>
      <c r="CJ208" s="153"/>
      <c r="CK208" s="153"/>
      <c r="CL208" s="153"/>
      <c r="CM208" s="208"/>
      <c r="CN208" s="173"/>
      <c r="CO208" s="153"/>
      <c r="CP208" s="153"/>
      <c r="CQ208" s="153"/>
      <c r="CR208" s="153"/>
      <c r="CS208" s="208"/>
      <c r="CT208" s="173"/>
      <c r="CU208" s="153"/>
      <c r="CV208" s="153"/>
      <c r="CW208" s="153"/>
      <c r="CX208" s="153"/>
      <c r="CY208" s="208"/>
      <c r="CZ208" s="173"/>
      <c r="DA208" s="153"/>
      <c r="DB208" s="153"/>
      <c r="DC208" s="153"/>
      <c r="DD208" s="153"/>
      <c r="DE208" s="208"/>
      <c r="DF208" s="173"/>
      <c r="DG208" s="153"/>
      <c r="DH208" s="153"/>
      <c r="DI208" s="153"/>
      <c r="DJ208" s="153"/>
      <c r="DK208" s="208"/>
      <c r="DL208" s="173"/>
      <c r="DM208" s="153"/>
      <c r="DN208" s="153"/>
      <c r="DO208" s="153"/>
      <c r="DP208" s="153"/>
      <c r="DQ208" s="208"/>
      <c r="DR208" s="173"/>
      <c r="DS208" s="153"/>
      <c r="DT208" s="153"/>
      <c r="DU208" s="153"/>
      <c r="DV208" s="153"/>
      <c r="DW208" s="208"/>
      <c r="DX208" s="173"/>
      <c r="DY208" s="153"/>
      <c r="DZ208" s="153"/>
      <c r="EA208" s="153"/>
      <c r="EB208" s="153"/>
      <c r="EC208" s="208"/>
      <c r="ED208" s="173"/>
      <c r="EE208" s="153"/>
      <c r="EF208" s="153"/>
      <c r="EG208" s="153"/>
      <c r="EH208" s="153"/>
      <c r="EI208" s="208"/>
      <c r="EJ208" s="173"/>
      <c r="EK208" s="153"/>
      <c r="EL208" s="153"/>
      <c r="EM208" s="153"/>
      <c r="EN208" s="153"/>
      <c r="EO208" s="208"/>
      <c r="EP208" s="173"/>
      <c r="EQ208" s="153"/>
      <c r="ER208" s="153"/>
      <c r="ES208" s="153"/>
      <c r="ET208" s="153"/>
      <c r="EU208" s="208"/>
      <c r="EV208" s="173"/>
      <c r="EW208" s="153"/>
      <c r="EX208" s="153"/>
      <c r="EY208" s="153"/>
      <c r="EZ208" s="153"/>
      <c r="FA208" s="208"/>
      <c r="FB208" s="173"/>
      <c r="FC208" s="153"/>
      <c r="FD208" s="153"/>
      <c r="FE208" s="153"/>
      <c r="FF208" s="153"/>
      <c r="FG208" s="208"/>
      <c r="FH208" s="173"/>
      <c r="FI208" s="153"/>
      <c r="FJ208" s="153"/>
      <c r="FK208" s="153"/>
      <c r="FL208" s="153"/>
      <c r="FM208" s="208"/>
      <c r="FN208" s="173"/>
      <c r="FO208" s="153"/>
      <c r="FP208" s="153"/>
      <c r="FQ208" s="153"/>
      <c r="FR208" s="153"/>
      <c r="FS208" s="208"/>
      <c r="FT208" s="173"/>
      <c r="FU208" s="153"/>
      <c r="FV208" s="153"/>
      <c r="FW208" s="153"/>
      <c r="FX208" s="153"/>
      <c r="FY208" s="208"/>
    </row>
    <row r="209" spans="1:181" ht="12.75" customHeight="1" x14ac:dyDescent="0.2">
      <c r="A209" s="121" t="s">
        <v>37</v>
      </c>
      <c r="B209" s="172"/>
      <c r="C209" s="152"/>
      <c r="D209" s="152"/>
      <c r="E209" s="152"/>
      <c r="F209" s="152"/>
      <c r="G209" s="208"/>
      <c r="H209" s="172"/>
      <c r="I209" s="152"/>
      <c r="J209" s="152"/>
      <c r="K209" s="152"/>
      <c r="L209" s="152"/>
      <c r="M209" s="208"/>
      <c r="N209" s="172"/>
      <c r="O209" s="152"/>
      <c r="P209" s="152"/>
      <c r="Q209" s="152"/>
      <c r="R209" s="152"/>
      <c r="S209" s="208"/>
      <c r="T209" s="172"/>
      <c r="U209" s="152"/>
      <c r="V209" s="152"/>
      <c r="W209" s="152"/>
      <c r="X209" s="152"/>
      <c r="Y209" s="208"/>
      <c r="Z209" s="172">
        <v>1.22</v>
      </c>
      <c r="AA209" s="152"/>
      <c r="AB209" s="152"/>
      <c r="AC209" s="152"/>
      <c r="AD209" s="152">
        <v>1.1997</v>
      </c>
      <c r="AE209" s="208"/>
      <c r="AF209" s="172"/>
      <c r="AG209" s="152"/>
      <c r="AH209" s="152"/>
      <c r="AI209" s="152"/>
      <c r="AJ209" s="152"/>
      <c r="AK209" s="208"/>
      <c r="AL209" s="172"/>
      <c r="AM209" s="152"/>
      <c r="AN209" s="152"/>
      <c r="AO209" s="152"/>
      <c r="AP209" s="152"/>
      <c r="AQ209" s="208"/>
      <c r="AR209" s="172"/>
      <c r="AS209" s="152"/>
      <c r="AT209" s="152"/>
      <c r="AU209" s="152"/>
      <c r="AV209" s="152"/>
      <c r="AW209" s="208"/>
      <c r="AX209" s="172"/>
      <c r="AY209" s="152"/>
      <c r="AZ209" s="152"/>
      <c r="BA209" s="152"/>
      <c r="BB209" s="152"/>
      <c r="BC209" s="208"/>
      <c r="BD209" s="172"/>
      <c r="BE209" s="152"/>
      <c r="BF209" s="152"/>
      <c r="BG209" s="152"/>
      <c r="BH209" s="152"/>
      <c r="BI209" s="208"/>
      <c r="BJ209" s="172"/>
      <c r="BK209" s="152"/>
      <c r="BL209" s="152"/>
      <c r="BM209" s="152"/>
      <c r="BN209" s="152"/>
      <c r="BO209" s="208"/>
      <c r="BP209" s="172"/>
      <c r="BQ209" s="152"/>
      <c r="BR209" s="152"/>
      <c r="BS209" s="152"/>
      <c r="BT209" s="152"/>
      <c r="BU209" s="208"/>
      <c r="BV209" s="172"/>
      <c r="BW209" s="152"/>
      <c r="BX209" s="152"/>
      <c r="BY209" s="152"/>
      <c r="BZ209" s="152"/>
      <c r="CA209" s="208"/>
      <c r="CB209" s="172"/>
      <c r="CC209" s="152"/>
      <c r="CD209" s="152"/>
      <c r="CE209" s="152"/>
      <c r="CF209" s="152"/>
      <c r="CG209" s="208"/>
      <c r="CH209" s="172"/>
      <c r="CI209" s="152"/>
      <c r="CJ209" s="152"/>
      <c r="CK209" s="152"/>
      <c r="CL209" s="152"/>
      <c r="CM209" s="208"/>
      <c r="CN209" s="172"/>
      <c r="CO209" s="152"/>
      <c r="CP209" s="152"/>
      <c r="CQ209" s="152"/>
      <c r="CR209" s="152"/>
      <c r="CS209" s="208"/>
      <c r="CT209" s="172"/>
      <c r="CU209" s="152"/>
      <c r="CV209" s="152"/>
      <c r="CW209" s="152"/>
      <c r="CX209" s="152"/>
      <c r="CY209" s="208"/>
      <c r="CZ209" s="172"/>
      <c r="DA209" s="152"/>
      <c r="DB209" s="152"/>
      <c r="DC209" s="152"/>
      <c r="DD209" s="152"/>
      <c r="DE209" s="208"/>
      <c r="DF209" s="172"/>
      <c r="DG209" s="152"/>
      <c r="DH209" s="152"/>
      <c r="DI209" s="152"/>
      <c r="DJ209" s="152"/>
      <c r="DK209" s="208"/>
      <c r="DL209" s="172"/>
      <c r="DM209" s="152"/>
      <c r="DN209" s="152"/>
      <c r="DO209" s="152"/>
      <c r="DP209" s="152"/>
      <c r="DQ209" s="208"/>
      <c r="DR209" s="172"/>
      <c r="DS209" s="152"/>
      <c r="DT209" s="152"/>
      <c r="DU209" s="152"/>
      <c r="DV209" s="152"/>
      <c r="DW209" s="208"/>
      <c r="DX209" s="172"/>
      <c r="DY209" s="152"/>
      <c r="DZ209" s="152"/>
      <c r="EA209" s="152"/>
      <c r="EB209" s="152"/>
      <c r="EC209" s="208"/>
      <c r="ED209" s="172"/>
      <c r="EE209" s="152"/>
      <c r="EF209" s="152"/>
      <c r="EG209" s="152"/>
      <c r="EH209" s="152"/>
      <c r="EI209" s="208"/>
      <c r="EJ209" s="172"/>
      <c r="EK209" s="152"/>
      <c r="EL209" s="152"/>
      <c r="EM209" s="152"/>
      <c r="EN209" s="152"/>
      <c r="EO209" s="208"/>
      <c r="EP209" s="172"/>
      <c r="EQ209" s="152"/>
      <c r="ER209" s="152"/>
      <c r="ES209" s="152"/>
      <c r="ET209" s="152"/>
      <c r="EU209" s="208"/>
      <c r="EV209" s="172"/>
      <c r="EW209" s="152"/>
      <c r="EX209" s="152"/>
      <c r="EY209" s="152"/>
      <c r="EZ209" s="152"/>
      <c r="FA209" s="208"/>
      <c r="FB209" s="172"/>
      <c r="FC209" s="152"/>
      <c r="FD209" s="152"/>
      <c r="FE209" s="152"/>
      <c r="FF209" s="152"/>
      <c r="FG209" s="208"/>
      <c r="FH209" s="172"/>
      <c r="FI209" s="152"/>
      <c r="FJ209" s="152"/>
      <c r="FK209" s="152"/>
      <c r="FL209" s="152"/>
      <c r="FM209" s="208"/>
      <c r="FN209" s="172"/>
      <c r="FO209" s="152"/>
      <c r="FP209" s="152"/>
      <c r="FQ209" s="152"/>
      <c r="FR209" s="152"/>
      <c r="FS209" s="208"/>
      <c r="FT209" s="172"/>
      <c r="FU209" s="152"/>
      <c r="FV209" s="152"/>
      <c r="FW209" s="152"/>
      <c r="FX209" s="152"/>
      <c r="FY209" s="208"/>
    </row>
    <row r="210" spans="1:181" ht="12.75" customHeight="1" x14ac:dyDescent="0.2">
      <c r="A210" s="122" t="s">
        <v>40</v>
      </c>
      <c r="B210" s="173"/>
      <c r="C210" s="153"/>
      <c r="D210" s="153"/>
      <c r="E210" s="153"/>
      <c r="F210" s="153"/>
      <c r="G210" s="208"/>
      <c r="H210" s="173"/>
      <c r="I210" s="153"/>
      <c r="J210" s="153"/>
      <c r="K210" s="153"/>
      <c r="L210" s="153"/>
      <c r="M210" s="208"/>
      <c r="N210" s="173"/>
      <c r="O210" s="153"/>
      <c r="P210" s="153"/>
      <c r="Q210" s="153"/>
      <c r="R210" s="153"/>
      <c r="S210" s="208"/>
      <c r="T210" s="173"/>
      <c r="U210" s="153"/>
      <c r="V210" s="153"/>
      <c r="W210" s="153"/>
      <c r="X210" s="153"/>
      <c r="Y210" s="208"/>
      <c r="Z210" s="173">
        <v>2.1156000000000001</v>
      </c>
      <c r="AA210" s="153"/>
      <c r="AB210" s="153"/>
      <c r="AC210" s="153"/>
      <c r="AD210" s="153">
        <v>2.1598000000000002</v>
      </c>
      <c r="AE210" s="208"/>
      <c r="AF210" s="173"/>
      <c r="AG210" s="153"/>
      <c r="AH210" s="153"/>
      <c r="AI210" s="153"/>
      <c r="AJ210" s="153"/>
      <c r="AK210" s="208"/>
      <c r="AL210" s="173"/>
      <c r="AM210" s="153"/>
      <c r="AN210" s="153"/>
      <c r="AO210" s="153"/>
      <c r="AP210" s="153"/>
      <c r="AQ210" s="208"/>
      <c r="AR210" s="173"/>
      <c r="AS210" s="153"/>
      <c r="AT210" s="153"/>
      <c r="AU210" s="153"/>
      <c r="AV210" s="153"/>
      <c r="AW210" s="208"/>
      <c r="AX210" s="173"/>
      <c r="AY210" s="153"/>
      <c r="AZ210" s="153"/>
      <c r="BA210" s="153"/>
      <c r="BB210" s="153"/>
      <c r="BC210" s="208"/>
      <c r="BD210" s="173"/>
      <c r="BE210" s="153"/>
      <c r="BF210" s="153"/>
      <c r="BG210" s="153"/>
      <c r="BH210" s="153"/>
      <c r="BI210" s="208"/>
      <c r="BJ210" s="173"/>
      <c r="BK210" s="153"/>
      <c r="BL210" s="153"/>
      <c r="BM210" s="153"/>
      <c r="BN210" s="153"/>
      <c r="BO210" s="208"/>
      <c r="BP210" s="173"/>
      <c r="BQ210" s="153"/>
      <c r="BR210" s="153"/>
      <c r="BS210" s="153"/>
      <c r="BT210" s="153"/>
      <c r="BU210" s="208"/>
      <c r="BV210" s="173"/>
      <c r="BW210" s="153"/>
      <c r="BX210" s="153"/>
      <c r="BY210" s="153"/>
      <c r="BZ210" s="153"/>
      <c r="CA210" s="208"/>
      <c r="CB210" s="173"/>
      <c r="CC210" s="153"/>
      <c r="CD210" s="153"/>
      <c r="CE210" s="153"/>
      <c r="CF210" s="153"/>
      <c r="CG210" s="208"/>
      <c r="CH210" s="173"/>
      <c r="CI210" s="153"/>
      <c r="CJ210" s="153"/>
      <c r="CK210" s="153"/>
      <c r="CL210" s="153"/>
      <c r="CM210" s="208"/>
      <c r="CN210" s="173"/>
      <c r="CO210" s="153"/>
      <c r="CP210" s="153"/>
      <c r="CQ210" s="153"/>
      <c r="CR210" s="153"/>
      <c r="CS210" s="208"/>
      <c r="CT210" s="173"/>
      <c r="CU210" s="153"/>
      <c r="CV210" s="153"/>
      <c r="CW210" s="153"/>
      <c r="CX210" s="153"/>
      <c r="CY210" s="208"/>
      <c r="CZ210" s="173"/>
      <c r="DA210" s="153"/>
      <c r="DB210" s="153"/>
      <c r="DC210" s="153"/>
      <c r="DD210" s="153"/>
      <c r="DE210" s="208"/>
      <c r="DF210" s="173"/>
      <c r="DG210" s="153"/>
      <c r="DH210" s="153"/>
      <c r="DI210" s="153"/>
      <c r="DJ210" s="153"/>
      <c r="DK210" s="208"/>
      <c r="DL210" s="173"/>
      <c r="DM210" s="153"/>
      <c r="DN210" s="153"/>
      <c r="DO210" s="153"/>
      <c r="DP210" s="153"/>
      <c r="DQ210" s="208"/>
      <c r="DR210" s="173"/>
      <c r="DS210" s="153"/>
      <c r="DT210" s="153"/>
      <c r="DU210" s="153"/>
      <c r="DV210" s="153"/>
      <c r="DW210" s="208"/>
      <c r="DX210" s="173"/>
      <c r="DY210" s="153"/>
      <c r="DZ210" s="153"/>
      <c r="EA210" s="153"/>
      <c r="EB210" s="153"/>
      <c r="EC210" s="208"/>
      <c r="ED210" s="173"/>
      <c r="EE210" s="153"/>
      <c r="EF210" s="153"/>
      <c r="EG210" s="153"/>
      <c r="EH210" s="153"/>
      <c r="EI210" s="208"/>
      <c r="EJ210" s="173"/>
      <c r="EK210" s="153"/>
      <c r="EL210" s="153"/>
      <c r="EM210" s="153"/>
      <c r="EN210" s="153"/>
      <c r="EO210" s="208"/>
      <c r="EP210" s="173"/>
      <c r="EQ210" s="153"/>
      <c r="ER210" s="153"/>
      <c r="ES210" s="153"/>
      <c r="ET210" s="153"/>
      <c r="EU210" s="208"/>
      <c r="EV210" s="173"/>
      <c r="EW210" s="153"/>
      <c r="EX210" s="153"/>
      <c r="EY210" s="153"/>
      <c r="EZ210" s="153"/>
      <c r="FA210" s="208"/>
      <c r="FB210" s="173"/>
      <c r="FC210" s="153"/>
      <c r="FD210" s="153"/>
      <c r="FE210" s="153"/>
      <c r="FF210" s="153"/>
      <c r="FG210" s="208"/>
      <c r="FH210" s="173"/>
      <c r="FI210" s="153"/>
      <c r="FJ210" s="153"/>
      <c r="FK210" s="153"/>
      <c r="FL210" s="153"/>
      <c r="FM210" s="208"/>
      <c r="FN210" s="173"/>
      <c r="FO210" s="153"/>
      <c r="FP210" s="153"/>
      <c r="FQ210" s="153"/>
      <c r="FR210" s="153"/>
      <c r="FS210" s="208"/>
      <c r="FT210" s="173"/>
      <c r="FU210" s="153"/>
      <c r="FV210" s="153"/>
      <c r="FW210" s="153"/>
      <c r="FX210" s="153"/>
      <c r="FY210" s="208"/>
    </row>
    <row r="211" spans="1:181" ht="12.75" customHeight="1" x14ac:dyDescent="0.2">
      <c r="A211" s="121" t="s">
        <v>64</v>
      </c>
      <c r="B211" s="172"/>
      <c r="C211" s="152"/>
      <c r="D211" s="152"/>
      <c r="E211" s="152"/>
      <c r="F211" s="152"/>
      <c r="G211" s="208"/>
      <c r="H211" s="172"/>
      <c r="I211" s="152"/>
      <c r="J211" s="152"/>
      <c r="K211" s="152"/>
      <c r="L211" s="152"/>
      <c r="M211" s="208"/>
      <c r="N211" s="172"/>
      <c r="O211" s="152"/>
      <c r="P211" s="152"/>
      <c r="Q211" s="152"/>
      <c r="R211" s="152"/>
      <c r="S211" s="208"/>
      <c r="T211" s="172"/>
      <c r="U211" s="152"/>
      <c r="V211" s="152"/>
      <c r="W211" s="152"/>
      <c r="X211" s="152"/>
      <c r="Y211" s="208"/>
      <c r="Z211" s="172">
        <v>0.66203999999999996</v>
      </c>
      <c r="AA211" s="152"/>
      <c r="AB211" s="152"/>
      <c r="AC211" s="152"/>
      <c r="AD211" s="152">
        <v>0.68079000000000001</v>
      </c>
      <c r="AE211" s="208"/>
      <c r="AF211" s="172"/>
      <c r="AG211" s="152"/>
      <c r="AH211" s="152"/>
      <c r="AI211" s="152"/>
      <c r="AJ211" s="152"/>
      <c r="AK211" s="208"/>
      <c r="AL211" s="172"/>
      <c r="AM211" s="152"/>
      <c r="AN211" s="152"/>
      <c r="AO211" s="152"/>
      <c r="AP211" s="152"/>
      <c r="AQ211" s="208"/>
      <c r="AR211" s="172"/>
      <c r="AS211" s="152"/>
      <c r="AT211" s="152"/>
      <c r="AU211" s="152"/>
      <c r="AV211" s="152"/>
      <c r="AW211" s="208"/>
      <c r="AX211" s="172"/>
      <c r="AY211" s="152"/>
      <c r="AZ211" s="152"/>
      <c r="BA211" s="152"/>
      <c r="BB211" s="152"/>
      <c r="BC211" s="208"/>
      <c r="BD211" s="172"/>
      <c r="BE211" s="152"/>
      <c r="BF211" s="152"/>
      <c r="BG211" s="152"/>
      <c r="BH211" s="152"/>
      <c r="BI211" s="208"/>
      <c r="BJ211" s="172"/>
      <c r="BK211" s="152"/>
      <c r="BL211" s="152"/>
      <c r="BM211" s="152"/>
      <c r="BN211" s="152"/>
      <c r="BO211" s="208"/>
      <c r="BP211" s="172"/>
      <c r="BQ211" s="152"/>
      <c r="BR211" s="152"/>
      <c r="BS211" s="152"/>
      <c r="BT211" s="152"/>
      <c r="BU211" s="208"/>
      <c r="BV211" s="172"/>
      <c r="BW211" s="152"/>
      <c r="BX211" s="152"/>
      <c r="BY211" s="152"/>
      <c r="BZ211" s="152"/>
      <c r="CA211" s="208"/>
      <c r="CB211" s="172"/>
      <c r="CC211" s="152"/>
      <c r="CD211" s="152"/>
      <c r="CE211" s="152"/>
      <c r="CF211" s="152"/>
      <c r="CG211" s="208"/>
      <c r="CH211" s="172"/>
      <c r="CI211" s="152"/>
      <c r="CJ211" s="152"/>
      <c r="CK211" s="152"/>
      <c r="CL211" s="152"/>
      <c r="CM211" s="208"/>
      <c r="CN211" s="172"/>
      <c r="CO211" s="152"/>
      <c r="CP211" s="152"/>
      <c r="CQ211" s="152"/>
      <c r="CR211" s="152"/>
      <c r="CS211" s="208"/>
      <c r="CT211" s="172"/>
      <c r="CU211" s="152"/>
      <c r="CV211" s="152"/>
      <c r="CW211" s="152"/>
      <c r="CX211" s="152"/>
      <c r="CY211" s="208"/>
      <c r="CZ211" s="172"/>
      <c r="DA211" s="152"/>
      <c r="DB211" s="152"/>
      <c r="DC211" s="152"/>
      <c r="DD211" s="152"/>
      <c r="DE211" s="208"/>
      <c r="DF211" s="172"/>
      <c r="DG211" s="152"/>
      <c r="DH211" s="152"/>
      <c r="DI211" s="152"/>
      <c r="DJ211" s="152"/>
      <c r="DK211" s="208"/>
      <c r="DL211" s="172"/>
      <c r="DM211" s="152"/>
      <c r="DN211" s="152"/>
      <c r="DO211" s="152"/>
      <c r="DP211" s="152"/>
      <c r="DQ211" s="208"/>
      <c r="DR211" s="172"/>
      <c r="DS211" s="152"/>
      <c r="DT211" s="152"/>
      <c r="DU211" s="152"/>
      <c r="DV211" s="152"/>
      <c r="DW211" s="208"/>
      <c r="DX211" s="172"/>
      <c r="DY211" s="152"/>
      <c r="DZ211" s="152"/>
      <c r="EA211" s="152"/>
      <c r="EB211" s="152"/>
      <c r="EC211" s="208"/>
      <c r="ED211" s="172"/>
      <c r="EE211" s="152"/>
      <c r="EF211" s="152"/>
      <c r="EG211" s="152"/>
      <c r="EH211" s="152"/>
      <c r="EI211" s="208"/>
      <c r="EJ211" s="172"/>
      <c r="EK211" s="152"/>
      <c r="EL211" s="152"/>
      <c r="EM211" s="152"/>
      <c r="EN211" s="152"/>
      <c r="EO211" s="208"/>
      <c r="EP211" s="172"/>
      <c r="EQ211" s="152"/>
      <c r="ER211" s="152"/>
      <c r="ES211" s="152"/>
      <c r="ET211" s="152"/>
      <c r="EU211" s="208"/>
      <c r="EV211" s="172"/>
      <c r="EW211" s="152"/>
      <c r="EX211" s="152"/>
      <c r="EY211" s="152"/>
      <c r="EZ211" s="152"/>
      <c r="FA211" s="208"/>
      <c r="FB211" s="172"/>
      <c r="FC211" s="152"/>
      <c r="FD211" s="152"/>
      <c r="FE211" s="152"/>
      <c r="FF211" s="152"/>
      <c r="FG211" s="208"/>
      <c r="FH211" s="172"/>
      <c r="FI211" s="152"/>
      <c r="FJ211" s="152"/>
      <c r="FK211" s="152"/>
      <c r="FL211" s="152"/>
      <c r="FM211" s="208"/>
      <c r="FN211" s="172"/>
      <c r="FO211" s="152"/>
      <c r="FP211" s="152"/>
      <c r="FQ211" s="152"/>
      <c r="FR211" s="152"/>
      <c r="FS211" s="208"/>
      <c r="FT211" s="172"/>
      <c r="FU211" s="152"/>
      <c r="FV211" s="152"/>
      <c r="FW211" s="152"/>
      <c r="FX211" s="152"/>
      <c r="FY211" s="208"/>
    </row>
    <row r="212" spans="1:181" ht="12.75" customHeight="1" x14ac:dyDescent="0.2">
      <c r="A212" s="199" t="s">
        <v>42</v>
      </c>
      <c r="B212" s="203">
        <v>0</v>
      </c>
      <c r="C212" s="203">
        <v>0</v>
      </c>
      <c r="D212" s="203">
        <v>0</v>
      </c>
      <c r="E212" s="203">
        <v>0</v>
      </c>
      <c r="F212" s="203">
        <v>0</v>
      </c>
      <c r="G212" s="208"/>
      <c r="H212" s="203">
        <v>0</v>
      </c>
      <c r="I212" s="203">
        <v>0</v>
      </c>
      <c r="J212" s="203">
        <v>0</v>
      </c>
      <c r="K212" s="203">
        <v>0</v>
      </c>
      <c r="L212" s="203">
        <v>0</v>
      </c>
      <c r="M212" s="208"/>
      <c r="N212" s="203">
        <v>0</v>
      </c>
      <c r="O212" s="203">
        <v>0</v>
      </c>
      <c r="P212" s="203">
        <v>0</v>
      </c>
      <c r="Q212" s="203">
        <v>0</v>
      </c>
      <c r="R212" s="203">
        <v>0</v>
      </c>
      <c r="S212" s="208"/>
      <c r="T212" s="203">
        <v>0</v>
      </c>
      <c r="U212" s="203">
        <v>0</v>
      </c>
      <c r="V212" s="203">
        <v>0</v>
      </c>
      <c r="W212" s="203">
        <v>0</v>
      </c>
      <c r="X212" s="203">
        <v>0</v>
      </c>
      <c r="Y212" s="208"/>
      <c r="Z212" s="203">
        <v>0</v>
      </c>
      <c r="AA212" s="203">
        <v>0</v>
      </c>
      <c r="AB212" s="203">
        <v>0</v>
      </c>
      <c r="AC212" s="203">
        <v>0</v>
      </c>
      <c r="AD212" s="203">
        <v>0</v>
      </c>
      <c r="AE212" s="208"/>
      <c r="AF212" s="203">
        <v>0</v>
      </c>
      <c r="AG212" s="203">
        <v>0</v>
      </c>
      <c r="AH212" s="203">
        <v>0</v>
      </c>
      <c r="AI212" s="203">
        <v>0</v>
      </c>
      <c r="AJ212" s="203">
        <v>0</v>
      </c>
      <c r="AK212" s="208"/>
      <c r="AL212" s="203">
        <v>0</v>
      </c>
      <c r="AM212" s="203">
        <v>0</v>
      </c>
      <c r="AN212" s="203">
        <v>0</v>
      </c>
      <c r="AO212" s="203">
        <v>0</v>
      </c>
      <c r="AP212" s="203">
        <v>0</v>
      </c>
      <c r="AQ212" s="208"/>
      <c r="AR212" s="203">
        <v>0</v>
      </c>
      <c r="AS212" s="203">
        <v>0</v>
      </c>
      <c r="AT212" s="203">
        <v>0</v>
      </c>
      <c r="AU212" s="203">
        <v>0</v>
      </c>
      <c r="AV212" s="203">
        <v>0</v>
      </c>
      <c r="AW212" s="208"/>
      <c r="AX212" s="203">
        <v>0</v>
      </c>
      <c r="AY212" s="203">
        <v>0</v>
      </c>
      <c r="AZ212" s="203">
        <v>0</v>
      </c>
      <c r="BA212" s="203">
        <v>0</v>
      </c>
      <c r="BB212" s="203">
        <v>0</v>
      </c>
      <c r="BC212" s="208"/>
      <c r="BD212" s="203">
        <v>0</v>
      </c>
      <c r="BE212" s="203">
        <v>0</v>
      </c>
      <c r="BF212" s="203">
        <v>0</v>
      </c>
      <c r="BG212" s="203">
        <v>0</v>
      </c>
      <c r="BH212" s="203">
        <v>0</v>
      </c>
      <c r="BI212" s="208"/>
      <c r="BJ212" s="203">
        <v>0</v>
      </c>
      <c r="BK212" s="203">
        <v>0</v>
      </c>
      <c r="BL212" s="203">
        <v>0</v>
      </c>
      <c r="BM212" s="203">
        <v>0</v>
      </c>
      <c r="BN212" s="203">
        <v>0</v>
      </c>
      <c r="BO212" s="208"/>
      <c r="BP212" s="203">
        <v>0</v>
      </c>
      <c r="BQ212" s="203">
        <v>0</v>
      </c>
      <c r="BR212" s="203">
        <v>0</v>
      </c>
      <c r="BS212" s="203">
        <v>0</v>
      </c>
      <c r="BT212" s="203">
        <v>0</v>
      </c>
      <c r="BU212" s="208"/>
      <c r="BV212" s="203">
        <v>0</v>
      </c>
      <c r="BW212" s="203">
        <v>0</v>
      </c>
      <c r="BX212" s="203">
        <v>0</v>
      </c>
      <c r="BY212" s="203">
        <v>0</v>
      </c>
      <c r="BZ212" s="203">
        <v>0</v>
      </c>
      <c r="CA212" s="208"/>
      <c r="CB212" s="203">
        <v>0</v>
      </c>
      <c r="CC212" s="203">
        <v>0</v>
      </c>
      <c r="CD212" s="203">
        <v>0</v>
      </c>
      <c r="CE212" s="203">
        <v>0</v>
      </c>
      <c r="CF212" s="203">
        <v>0</v>
      </c>
      <c r="CG212" s="208"/>
      <c r="CH212" s="203">
        <v>0</v>
      </c>
      <c r="CI212" s="203">
        <v>0</v>
      </c>
      <c r="CJ212" s="203">
        <v>0</v>
      </c>
      <c r="CK212" s="203">
        <v>0</v>
      </c>
      <c r="CL212" s="203">
        <v>0</v>
      </c>
      <c r="CM212" s="208"/>
      <c r="CN212" s="203">
        <v>0</v>
      </c>
      <c r="CO212" s="203">
        <v>0</v>
      </c>
      <c r="CP212" s="203">
        <v>0</v>
      </c>
      <c r="CQ212" s="203">
        <v>0</v>
      </c>
      <c r="CR212" s="203">
        <v>0</v>
      </c>
      <c r="CS212" s="208"/>
      <c r="CT212" s="203">
        <v>0</v>
      </c>
      <c r="CU212" s="203">
        <v>0</v>
      </c>
      <c r="CV212" s="203">
        <v>0</v>
      </c>
      <c r="CW212" s="203">
        <v>0</v>
      </c>
      <c r="CX212" s="203">
        <v>0</v>
      </c>
      <c r="CY212" s="208"/>
      <c r="CZ212" s="203">
        <v>0</v>
      </c>
      <c r="DA212" s="203">
        <v>0</v>
      </c>
      <c r="DB212" s="203">
        <v>0</v>
      </c>
      <c r="DC212" s="203">
        <v>0</v>
      </c>
      <c r="DD212" s="203">
        <v>0</v>
      </c>
      <c r="DE212" s="208"/>
      <c r="DF212" s="203">
        <v>0</v>
      </c>
      <c r="DG212" s="203">
        <v>0</v>
      </c>
      <c r="DH212" s="203">
        <v>0</v>
      </c>
      <c r="DI212" s="203">
        <v>0</v>
      </c>
      <c r="DJ212" s="203">
        <v>0</v>
      </c>
      <c r="DK212" s="208"/>
      <c r="DL212" s="203">
        <v>0</v>
      </c>
      <c r="DM212" s="203">
        <v>0</v>
      </c>
      <c r="DN212" s="203">
        <v>0</v>
      </c>
      <c r="DO212" s="203">
        <v>0</v>
      </c>
      <c r="DP212" s="203">
        <v>0</v>
      </c>
      <c r="DQ212" s="208"/>
      <c r="DR212" s="203">
        <v>0</v>
      </c>
      <c r="DS212" s="203">
        <v>0</v>
      </c>
      <c r="DT212" s="203">
        <v>0</v>
      </c>
      <c r="DU212" s="203">
        <v>0</v>
      </c>
      <c r="DV212" s="203">
        <v>0</v>
      </c>
      <c r="DW212" s="208"/>
      <c r="DX212" s="203">
        <v>0</v>
      </c>
      <c r="DY212" s="203">
        <v>0</v>
      </c>
      <c r="DZ212" s="203">
        <v>0</v>
      </c>
      <c r="EA212" s="203">
        <v>0</v>
      </c>
      <c r="EB212" s="203">
        <v>0</v>
      </c>
      <c r="EC212" s="208"/>
      <c r="ED212" s="203">
        <v>0</v>
      </c>
      <c r="EE212" s="203">
        <v>0</v>
      </c>
      <c r="EF212" s="203">
        <v>0</v>
      </c>
      <c r="EG212" s="203">
        <v>0</v>
      </c>
      <c r="EH212" s="203">
        <v>0</v>
      </c>
      <c r="EI212" s="208"/>
      <c r="EJ212" s="203">
        <v>0</v>
      </c>
      <c r="EK212" s="203">
        <v>0</v>
      </c>
      <c r="EL212" s="203">
        <v>0</v>
      </c>
      <c r="EM212" s="203">
        <v>0</v>
      </c>
      <c r="EN212" s="203">
        <v>0</v>
      </c>
      <c r="EO212" s="208"/>
      <c r="EP212" s="203">
        <v>0</v>
      </c>
      <c r="EQ212" s="203">
        <v>0</v>
      </c>
      <c r="ER212" s="203">
        <v>0</v>
      </c>
      <c r="ES212" s="203">
        <v>0</v>
      </c>
      <c r="ET212" s="203">
        <v>0</v>
      </c>
      <c r="EU212" s="208"/>
      <c r="EV212" s="203">
        <v>0</v>
      </c>
      <c r="EW212" s="203">
        <v>0</v>
      </c>
      <c r="EX212" s="203">
        <v>0</v>
      </c>
      <c r="EY212" s="203">
        <v>0</v>
      </c>
      <c r="EZ212" s="203">
        <v>0</v>
      </c>
      <c r="FA212" s="208"/>
      <c r="FB212" s="203">
        <v>0</v>
      </c>
      <c r="FC212" s="203">
        <v>0</v>
      </c>
      <c r="FD212" s="203">
        <v>0</v>
      </c>
      <c r="FE212" s="203">
        <v>0</v>
      </c>
      <c r="FF212" s="203">
        <v>0</v>
      </c>
      <c r="FG212" s="208"/>
      <c r="FH212" s="203">
        <v>0</v>
      </c>
      <c r="FI212" s="203">
        <v>0</v>
      </c>
      <c r="FJ212" s="203">
        <v>0</v>
      </c>
      <c r="FK212" s="203">
        <v>0</v>
      </c>
      <c r="FL212" s="203">
        <v>0</v>
      </c>
      <c r="FM212" s="208"/>
      <c r="FN212" s="203">
        <v>0</v>
      </c>
      <c r="FO212" s="203">
        <v>0</v>
      </c>
      <c r="FP212" s="203">
        <v>0</v>
      </c>
      <c r="FQ212" s="203">
        <v>0</v>
      </c>
      <c r="FR212" s="203">
        <v>0</v>
      </c>
      <c r="FS212" s="208"/>
      <c r="FT212" s="203">
        <v>0</v>
      </c>
      <c r="FU212" s="203">
        <v>0</v>
      </c>
      <c r="FV212" s="203">
        <v>0</v>
      </c>
      <c r="FW212" s="203">
        <v>0</v>
      </c>
      <c r="FX212" s="203">
        <v>0</v>
      </c>
      <c r="FY212" s="208"/>
    </row>
    <row r="213" spans="1:181" ht="12.75" customHeight="1" x14ac:dyDescent="0.2">
      <c r="A213" s="199" t="s">
        <v>33</v>
      </c>
      <c r="B213" s="203">
        <v>0</v>
      </c>
      <c r="C213" s="203">
        <v>0</v>
      </c>
      <c r="D213" s="203">
        <v>0</v>
      </c>
      <c r="E213" s="203">
        <v>0</v>
      </c>
      <c r="F213" s="203">
        <v>0</v>
      </c>
      <c r="G213" s="208"/>
      <c r="H213" s="203">
        <v>0</v>
      </c>
      <c r="I213" s="203">
        <v>0</v>
      </c>
      <c r="J213" s="203">
        <v>0</v>
      </c>
      <c r="K213" s="203">
        <v>0</v>
      </c>
      <c r="L213" s="203">
        <v>0</v>
      </c>
      <c r="M213" s="208"/>
      <c r="N213" s="203">
        <v>0</v>
      </c>
      <c r="O213" s="203">
        <v>0</v>
      </c>
      <c r="P213" s="203">
        <v>0</v>
      </c>
      <c r="Q213" s="203">
        <v>0</v>
      </c>
      <c r="R213" s="203">
        <v>0</v>
      </c>
      <c r="S213" s="208"/>
      <c r="T213" s="203">
        <v>0</v>
      </c>
      <c r="U213" s="203">
        <v>0</v>
      </c>
      <c r="V213" s="203">
        <v>0</v>
      </c>
      <c r="W213" s="203">
        <v>0</v>
      </c>
      <c r="X213" s="203">
        <v>0</v>
      </c>
      <c r="Y213" s="208"/>
      <c r="Z213" s="203">
        <v>0</v>
      </c>
      <c r="AA213" s="203">
        <v>0</v>
      </c>
      <c r="AB213" s="203">
        <v>0</v>
      </c>
      <c r="AC213" s="203">
        <v>0</v>
      </c>
      <c r="AD213" s="203">
        <v>0</v>
      </c>
      <c r="AE213" s="208"/>
      <c r="AF213" s="203">
        <v>0</v>
      </c>
      <c r="AG213" s="203">
        <v>0</v>
      </c>
      <c r="AH213" s="203">
        <v>0</v>
      </c>
      <c r="AI213" s="203">
        <v>0</v>
      </c>
      <c r="AJ213" s="203">
        <v>0</v>
      </c>
      <c r="AK213" s="208"/>
      <c r="AL213" s="203">
        <v>0</v>
      </c>
      <c r="AM213" s="203">
        <v>0</v>
      </c>
      <c r="AN213" s="203">
        <v>0</v>
      </c>
      <c r="AO213" s="203">
        <v>0</v>
      </c>
      <c r="AP213" s="203">
        <v>0</v>
      </c>
      <c r="AQ213" s="208"/>
      <c r="AR213" s="203">
        <v>0</v>
      </c>
      <c r="AS213" s="203">
        <v>0</v>
      </c>
      <c r="AT213" s="203">
        <v>0</v>
      </c>
      <c r="AU213" s="203">
        <v>0</v>
      </c>
      <c r="AV213" s="203">
        <v>0</v>
      </c>
      <c r="AW213" s="208"/>
      <c r="AX213" s="203">
        <v>0</v>
      </c>
      <c r="AY213" s="203">
        <v>0</v>
      </c>
      <c r="AZ213" s="203">
        <v>0</v>
      </c>
      <c r="BA213" s="203">
        <v>0</v>
      </c>
      <c r="BB213" s="203">
        <v>0</v>
      </c>
      <c r="BC213" s="208"/>
      <c r="BD213" s="203">
        <v>0</v>
      </c>
      <c r="BE213" s="203">
        <v>0</v>
      </c>
      <c r="BF213" s="203">
        <v>0</v>
      </c>
      <c r="BG213" s="203">
        <v>0</v>
      </c>
      <c r="BH213" s="203">
        <v>0</v>
      </c>
      <c r="BI213" s="208"/>
      <c r="BJ213" s="203">
        <v>0</v>
      </c>
      <c r="BK213" s="203">
        <v>0</v>
      </c>
      <c r="BL213" s="203">
        <v>0</v>
      </c>
      <c r="BM213" s="203">
        <v>0</v>
      </c>
      <c r="BN213" s="203">
        <v>0</v>
      </c>
      <c r="BO213" s="208"/>
      <c r="BP213" s="203">
        <v>0</v>
      </c>
      <c r="BQ213" s="203">
        <v>0</v>
      </c>
      <c r="BR213" s="203">
        <v>0</v>
      </c>
      <c r="BS213" s="203">
        <v>0</v>
      </c>
      <c r="BT213" s="203">
        <v>0</v>
      </c>
      <c r="BU213" s="208"/>
      <c r="BV213" s="203">
        <v>0</v>
      </c>
      <c r="BW213" s="203">
        <v>0</v>
      </c>
      <c r="BX213" s="203">
        <v>0</v>
      </c>
      <c r="BY213" s="203">
        <v>0</v>
      </c>
      <c r="BZ213" s="203">
        <v>0</v>
      </c>
      <c r="CA213" s="208"/>
      <c r="CB213" s="203">
        <v>0</v>
      </c>
      <c r="CC213" s="203">
        <v>0</v>
      </c>
      <c r="CD213" s="203">
        <v>0</v>
      </c>
      <c r="CE213" s="203">
        <v>0</v>
      </c>
      <c r="CF213" s="203">
        <v>0</v>
      </c>
      <c r="CG213" s="208"/>
      <c r="CH213" s="203">
        <v>0</v>
      </c>
      <c r="CI213" s="203">
        <v>0</v>
      </c>
      <c r="CJ213" s="203">
        <v>0</v>
      </c>
      <c r="CK213" s="203">
        <v>0</v>
      </c>
      <c r="CL213" s="203">
        <v>0</v>
      </c>
      <c r="CM213" s="208"/>
      <c r="CN213" s="203">
        <v>0</v>
      </c>
      <c r="CO213" s="203">
        <v>0</v>
      </c>
      <c r="CP213" s="203">
        <v>0</v>
      </c>
      <c r="CQ213" s="203">
        <v>0</v>
      </c>
      <c r="CR213" s="203">
        <v>0</v>
      </c>
      <c r="CS213" s="208"/>
      <c r="CT213" s="203">
        <v>0</v>
      </c>
      <c r="CU213" s="203">
        <v>0</v>
      </c>
      <c r="CV213" s="203">
        <v>0</v>
      </c>
      <c r="CW213" s="203">
        <v>0</v>
      </c>
      <c r="CX213" s="203">
        <v>0</v>
      </c>
      <c r="CY213" s="208"/>
      <c r="CZ213" s="203">
        <v>0</v>
      </c>
      <c r="DA213" s="203">
        <v>0</v>
      </c>
      <c r="DB213" s="203">
        <v>0</v>
      </c>
      <c r="DC213" s="203">
        <v>0</v>
      </c>
      <c r="DD213" s="203">
        <v>0</v>
      </c>
      <c r="DE213" s="208"/>
      <c r="DF213" s="203">
        <v>0</v>
      </c>
      <c r="DG213" s="203">
        <v>0</v>
      </c>
      <c r="DH213" s="203">
        <v>0</v>
      </c>
      <c r="DI213" s="203">
        <v>0</v>
      </c>
      <c r="DJ213" s="203">
        <v>0</v>
      </c>
      <c r="DK213" s="208"/>
      <c r="DL213" s="203">
        <v>0</v>
      </c>
      <c r="DM213" s="203">
        <v>0</v>
      </c>
      <c r="DN213" s="203">
        <v>0</v>
      </c>
      <c r="DO213" s="203">
        <v>0</v>
      </c>
      <c r="DP213" s="203">
        <v>0</v>
      </c>
      <c r="DQ213" s="208"/>
      <c r="DR213" s="203">
        <v>0</v>
      </c>
      <c r="DS213" s="203">
        <v>0</v>
      </c>
      <c r="DT213" s="203">
        <v>0</v>
      </c>
      <c r="DU213" s="203">
        <v>0</v>
      </c>
      <c r="DV213" s="203">
        <v>0</v>
      </c>
      <c r="DW213" s="208"/>
      <c r="DX213" s="203">
        <v>0</v>
      </c>
      <c r="DY213" s="203">
        <v>0</v>
      </c>
      <c r="DZ213" s="203">
        <v>0</v>
      </c>
      <c r="EA213" s="203">
        <v>0</v>
      </c>
      <c r="EB213" s="203">
        <v>0</v>
      </c>
      <c r="EC213" s="208"/>
      <c r="ED213" s="203">
        <v>0</v>
      </c>
      <c r="EE213" s="203">
        <v>0</v>
      </c>
      <c r="EF213" s="203">
        <v>0</v>
      </c>
      <c r="EG213" s="203">
        <v>0</v>
      </c>
      <c r="EH213" s="203">
        <v>0</v>
      </c>
      <c r="EI213" s="208"/>
      <c r="EJ213" s="203">
        <v>0</v>
      </c>
      <c r="EK213" s="203">
        <v>0</v>
      </c>
      <c r="EL213" s="203">
        <v>0</v>
      </c>
      <c r="EM213" s="203">
        <v>0</v>
      </c>
      <c r="EN213" s="203">
        <v>0</v>
      </c>
      <c r="EO213" s="208"/>
      <c r="EP213" s="203">
        <v>0</v>
      </c>
      <c r="EQ213" s="203">
        <v>0</v>
      </c>
      <c r="ER213" s="203">
        <v>0</v>
      </c>
      <c r="ES213" s="203">
        <v>0</v>
      </c>
      <c r="ET213" s="203">
        <v>0</v>
      </c>
      <c r="EU213" s="208"/>
      <c r="EV213" s="203">
        <v>0</v>
      </c>
      <c r="EW213" s="203">
        <v>0</v>
      </c>
      <c r="EX213" s="203">
        <v>0</v>
      </c>
      <c r="EY213" s="203">
        <v>0</v>
      </c>
      <c r="EZ213" s="203">
        <v>0</v>
      </c>
      <c r="FA213" s="208"/>
      <c r="FB213" s="203">
        <v>0</v>
      </c>
      <c r="FC213" s="203">
        <v>0</v>
      </c>
      <c r="FD213" s="203">
        <v>0</v>
      </c>
      <c r="FE213" s="203">
        <v>0</v>
      </c>
      <c r="FF213" s="203">
        <v>0</v>
      </c>
      <c r="FG213" s="208"/>
      <c r="FH213" s="203">
        <v>0</v>
      </c>
      <c r="FI213" s="203">
        <v>0</v>
      </c>
      <c r="FJ213" s="203">
        <v>0</v>
      </c>
      <c r="FK213" s="203">
        <v>0</v>
      </c>
      <c r="FL213" s="203">
        <v>0</v>
      </c>
      <c r="FM213" s="208"/>
      <c r="FN213" s="203">
        <v>0</v>
      </c>
      <c r="FO213" s="203">
        <v>0</v>
      </c>
      <c r="FP213" s="203">
        <v>0</v>
      </c>
      <c r="FQ213" s="203">
        <v>0</v>
      </c>
      <c r="FR213" s="203">
        <v>0</v>
      </c>
      <c r="FS213" s="208"/>
      <c r="FT213" s="203">
        <v>0</v>
      </c>
      <c r="FU213" s="203">
        <v>0</v>
      </c>
      <c r="FV213" s="203">
        <v>0</v>
      </c>
      <c r="FW213" s="203">
        <v>0</v>
      </c>
      <c r="FX213" s="203">
        <v>0</v>
      </c>
      <c r="FY213" s="208"/>
    </row>
    <row r="214" spans="1:181" ht="12.75" customHeight="1" x14ac:dyDescent="0.2">
      <c r="A214" s="199" t="s">
        <v>85</v>
      </c>
      <c r="B214" s="203">
        <v>0</v>
      </c>
      <c r="C214" s="203">
        <v>0</v>
      </c>
      <c r="D214" s="203">
        <v>0</v>
      </c>
      <c r="E214" s="203">
        <v>0</v>
      </c>
      <c r="F214" s="203">
        <v>0</v>
      </c>
      <c r="G214" s="208"/>
      <c r="H214" s="203">
        <v>0</v>
      </c>
      <c r="I214" s="203">
        <v>0</v>
      </c>
      <c r="J214" s="203">
        <v>0</v>
      </c>
      <c r="K214" s="203">
        <v>0</v>
      </c>
      <c r="L214" s="203">
        <v>0</v>
      </c>
      <c r="M214" s="208"/>
      <c r="N214" s="203">
        <v>0</v>
      </c>
      <c r="O214" s="203">
        <v>0</v>
      </c>
      <c r="P214" s="203">
        <v>0</v>
      </c>
      <c r="Q214" s="203">
        <v>0</v>
      </c>
      <c r="R214" s="203">
        <v>0</v>
      </c>
      <c r="S214" s="208"/>
      <c r="T214" s="203">
        <v>0</v>
      </c>
      <c r="U214" s="203">
        <v>0</v>
      </c>
      <c r="V214" s="203">
        <v>0</v>
      </c>
      <c r="W214" s="203">
        <v>0</v>
      </c>
      <c r="X214" s="203">
        <v>0</v>
      </c>
      <c r="Y214" s="208"/>
      <c r="Z214" s="203">
        <v>0</v>
      </c>
      <c r="AA214" s="203">
        <v>0</v>
      </c>
      <c r="AB214" s="203">
        <v>0</v>
      </c>
      <c r="AC214" s="203">
        <v>0</v>
      </c>
      <c r="AD214" s="203">
        <v>0</v>
      </c>
      <c r="AE214" s="208"/>
      <c r="AF214" s="203">
        <v>0</v>
      </c>
      <c r="AG214" s="203">
        <v>0</v>
      </c>
      <c r="AH214" s="203">
        <v>0</v>
      </c>
      <c r="AI214" s="203">
        <v>0</v>
      </c>
      <c r="AJ214" s="203">
        <v>0</v>
      </c>
      <c r="AK214" s="208"/>
      <c r="AL214" s="203">
        <v>0</v>
      </c>
      <c r="AM214" s="203">
        <v>0</v>
      </c>
      <c r="AN214" s="203">
        <v>0</v>
      </c>
      <c r="AO214" s="203">
        <v>0</v>
      </c>
      <c r="AP214" s="203">
        <v>0</v>
      </c>
      <c r="AQ214" s="208"/>
      <c r="AR214" s="203">
        <v>0</v>
      </c>
      <c r="AS214" s="203">
        <v>0</v>
      </c>
      <c r="AT214" s="203">
        <v>0</v>
      </c>
      <c r="AU214" s="203">
        <v>0</v>
      </c>
      <c r="AV214" s="203">
        <v>0</v>
      </c>
      <c r="AW214" s="208"/>
      <c r="AX214" s="203">
        <v>0</v>
      </c>
      <c r="AY214" s="203">
        <v>0</v>
      </c>
      <c r="AZ214" s="203">
        <v>0</v>
      </c>
      <c r="BA214" s="203">
        <v>0</v>
      </c>
      <c r="BB214" s="203">
        <v>0</v>
      </c>
      <c r="BC214" s="208"/>
      <c r="BD214" s="203">
        <v>0</v>
      </c>
      <c r="BE214" s="203">
        <v>0</v>
      </c>
      <c r="BF214" s="203">
        <v>0</v>
      </c>
      <c r="BG214" s="203">
        <v>0</v>
      </c>
      <c r="BH214" s="203">
        <v>0</v>
      </c>
      <c r="BI214" s="208"/>
      <c r="BJ214" s="203">
        <v>0</v>
      </c>
      <c r="BK214" s="203">
        <v>0</v>
      </c>
      <c r="BL214" s="203">
        <v>0</v>
      </c>
      <c r="BM214" s="203">
        <v>0</v>
      </c>
      <c r="BN214" s="203">
        <v>0</v>
      </c>
      <c r="BO214" s="208"/>
      <c r="BP214" s="203">
        <v>0</v>
      </c>
      <c r="BQ214" s="203">
        <v>0</v>
      </c>
      <c r="BR214" s="203">
        <v>0</v>
      </c>
      <c r="BS214" s="203">
        <v>0</v>
      </c>
      <c r="BT214" s="203">
        <v>0</v>
      </c>
      <c r="BU214" s="208"/>
      <c r="BV214" s="203">
        <v>0</v>
      </c>
      <c r="BW214" s="203">
        <v>0</v>
      </c>
      <c r="BX214" s="203">
        <v>0</v>
      </c>
      <c r="BY214" s="203">
        <v>0</v>
      </c>
      <c r="BZ214" s="203">
        <v>0</v>
      </c>
      <c r="CA214" s="208"/>
      <c r="CB214" s="203">
        <v>0</v>
      </c>
      <c r="CC214" s="203">
        <v>0</v>
      </c>
      <c r="CD214" s="203">
        <v>0</v>
      </c>
      <c r="CE214" s="203">
        <v>0</v>
      </c>
      <c r="CF214" s="203">
        <v>0</v>
      </c>
      <c r="CG214" s="208"/>
      <c r="CH214" s="203">
        <v>0</v>
      </c>
      <c r="CI214" s="203">
        <v>0</v>
      </c>
      <c r="CJ214" s="203">
        <v>0</v>
      </c>
      <c r="CK214" s="203">
        <v>0</v>
      </c>
      <c r="CL214" s="203">
        <v>0</v>
      </c>
      <c r="CM214" s="208"/>
      <c r="CN214" s="203">
        <v>0</v>
      </c>
      <c r="CO214" s="203">
        <v>0</v>
      </c>
      <c r="CP214" s="203">
        <v>0</v>
      </c>
      <c r="CQ214" s="203">
        <v>0</v>
      </c>
      <c r="CR214" s="203">
        <v>0</v>
      </c>
      <c r="CS214" s="208"/>
      <c r="CT214" s="203">
        <v>0</v>
      </c>
      <c r="CU214" s="203">
        <v>0</v>
      </c>
      <c r="CV214" s="203">
        <v>0</v>
      </c>
      <c r="CW214" s="203">
        <v>0</v>
      </c>
      <c r="CX214" s="203">
        <v>0</v>
      </c>
      <c r="CY214" s="208"/>
      <c r="CZ214" s="203">
        <v>0</v>
      </c>
      <c r="DA214" s="203">
        <v>0</v>
      </c>
      <c r="DB214" s="203">
        <v>0</v>
      </c>
      <c r="DC214" s="203">
        <v>0</v>
      </c>
      <c r="DD214" s="203">
        <v>0</v>
      </c>
      <c r="DE214" s="208"/>
      <c r="DF214" s="203">
        <v>0</v>
      </c>
      <c r="DG214" s="203">
        <v>0</v>
      </c>
      <c r="DH214" s="203">
        <v>0</v>
      </c>
      <c r="DI214" s="203">
        <v>0</v>
      </c>
      <c r="DJ214" s="203">
        <v>0</v>
      </c>
      <c r="DK214" s="208"/>
      <c r="DL214" s="203">
        <v>0</v>
      </c>
      <c r="DM214" s="203">
        <v>0</v>
      </c>
      <c r="DN214" s="203">
        <v>0</v>
      </c>
      <c r="DO214" s="203">
        <v>0</v>
      </c>
      <c r="DP214" s="203">
        <v>0</v>
      </c>
      <c r="DQ214" s="208"/>
      <c r="DR214" s="203">
        <v>0</v>
      </c>
      <c r="DS214" s="203">
        <v>0</v>
      </c>
      <c r="DT214" s="203">
        <v>0</v>
      </c>
      <c r="DU214" s="203">
        <v>0</v>
      </c>
      <c r="DV214" s="203">
        <v>0</v>
      </c>
      <c r="DW214" s="208"/>
      <c r="DX214" s="203">
        <v>0</v>
      </c>
      <c r="DY214" s="203">
        <v>0</v>
      </c>
      <c r="DZ214" s="203">
        <v>0</v>
      </c>
      <c r="EA214" s="203">
        <v>0</v>
      </c>
      <c r="EB214" s="203">
        <v>0</v>
      </c>
      <c r="EC214" s="208"/>
      <c r="ED214" s="203">
        <v>0</v>
      </c>
      <c r="EE214" s="203">
        <v>0</v>
      </c>
      <c r="EF214" s="203">
        <v>0</v>
      </c>
      <c r="EG214" s="203">
        <v>0</v>
      </c>
      <c r="EH214" s="203">
        <v>0</v>
      </c>
      <c r="EI214" s="208"/>
      <c r="EJ214" s="203">
        <v>0</v>
      </c>
      <c r="EK214" s="203">
        <v>0</v>
      </c>
      <c r="EL214" s="203">
        <v>0</v>
      </c>
      <c r="EM214" s="203">
        <v>0</v>
      </c>
      <c r="EN214" s="203">
        <v>0</v>
      </c>
      <c r="EO214" s="208"/>
      <c r="EP214" s="203">
        <v>0</v>
      </c>
      <c r="EQ214" s="203">
        <v>0</v>
      </c>
      <c r="ER214" s="203">
        <v>0</v>
      </c>
      <c r="ES214" s="203">
        <v>0</v>
      </c>
      <c r="ET214" s="203">
        <v>0</v>
      </c>
      <c r="EU214" s="208"/>
      <c r="EV214" s="203">
        <v>0</v>
      </c>
      <c r="EW214" s="203">
        <v>0</v>
      </c>
      <c r="EX214" s="203">
        <v>0</v>
      </c>
      <c r="EY214" s="203">
        <v>0</v>
      </c>
      <c r="EZ214" s="203">
        <v>0</v>
      </c>
      <c r="FA214" s="208"/>
      <c r="FB214" s="203">
        <v>0</v>
      </c>
      <c r="FC214" s="203">
        <v>0</v>
      </c>
      <c r="FD214" s="203">
        <v>0</v>
      </c>
      <c r="FE214" s="203">
        <v>0</v>
      </c>
      <c r="FF214" s="203">
        <v>0</v>
      </c>
      <c r="FG214" s="208"/>
      <c r="FH214" s="203">
        <v>0</v>
      </c>
      <c r="FI214" s="203">
        <v>0</v>
      </c>
      <c r="FJ214" s="203">
        <v>0</v>
      </c>
      <c r="FK214" s="203">
        <v>0</v>
      </c>
      <c r="FL214" s="203">
        <v>0</v>
      </c>
      <c r="FM214" s="208"/>
      <c r="FN214" s="203">
        <v>0</v>
      </c>
      <c r="FO214" s="203">
        <v>0</v>
      </c>
      <c r="FP214" s="203">
        <v>0</v>
      </c>
      <c r="FQ214" s="203">
        <v>0</v>
      </c>
      <c r="FR214" s="203">
        <v>0</v>
      </c>
      <c r="FS214" s="208"/>
      <c r="FT214" s="203">
        <v>0</v>
      </c>
      <c r="FU214" s="203">
        <v>0</v>
      </c>
      <c r="FV214" s="203">
        <v>0</v>
      </c>
      <c r="FW214" s="203">
        <v>0</v>
      </c>
      <c r="FX214" s="203">
        <v>0</v>
      </c>
      <c r="FY214" s="208"/>
    </row>
    <row r="215" spans="1:181" ht="12.75" customHeight="1" x14ac:dyDescent="0.2">
      <c r="A215" s="200" t="s">
        <v>44</v>
      </c>
      <c r="B215" s="203">
        <v>0</v>
      </c>
      <c r="C215" s="203">
        <v>0</v>
      </c>
      <c r="D215" s="203">
        <v>0</v>
      </c>
      <c r="E215" s="203">
        <v>0</v>
      </c>
      <c r="F215" s="203">
        <v>0</v>
      </c>
      <c r="G215" s="208"/>
      <c r="H215" s="203">
        <v>0</v>
      </c>
      <c r="I215" s="203">
        <v>0</v>
      </c>
      <c r="J215" s="203">
        <v>0</v>
      </c>
      <c r="K215" s="203">
        <v>0</v>
      </c>
      <c r="L215" s="203">
        <v>0</v>
      </c>
      <c r="M215" s="208"/>
      <c r="N215" s="203">
        <v>0</v>
      </c>
      <c r="O215" s="203">
        <v>0</v>
      </c>
      <c r="P215" s="203">
        <v>0</v>
      </c>
      <c r="Q215" s="203">
        <v>0</v>
      </c>
      <c r="R215" s="203">
        <v>0</v>
      </c>
      <c r="S215" s="208"/>
      <c r="T215" s="203">
        <v>0</v>
      </c>
      <c r="U215" s="203">
        <v>0</v>
      </c>
      <c r="V215" s="203">
        <v>0</v>
      </c>
      <c r="W215" s="203">
        <v>0</v>
      </c>
      <c r="X215" s="203">
        <v>0</v>
      </c>
      <c r="Y215" s="208"/>
      <c r="Z215" s="203">
        <v>0</v>
      </c>
      <c r="AA215" s="203">
        <v>0</v>
      </c>
      <c r="AB215" s="203">
        <v>0</v>
      </c>
      <c r="AC215" s="203">
        <v>0</v>
      </c>
      <c r="AD215" s="203">
        <v>0</v>
      </c>
      <c r="AE215" s="208"/>
      <c r="AF215" s="203">
        <v>0</v>
      </c>
      <c r="AG215" s="203">
        <v>0</v>
      </c>
      <c r="AH215" s="203">
        <v>0</v>
      </c>
      <c r="AI215" s="203">
        <v>0</v>
      </c>
      <c r="AJ215" s="203">
        <v>0</v>
      </c>
      <c r="AK215" s="208"/>
      <c r="AL215" s="203">
        <v>0</v>
      </c>
      <c r="AM215" s="203">
        <v>0</v>
      </c>
      <c r="AN215" s="203">
        <v>0</v>
      </c>
      <c r="AO215" s="203">
        <v>0</v>
      </c>
      <c r="AP215" s="203">
        <v>0</v>
      </c>
      <c r="AQ215" s="208"/>
      <c r="AR215" s="203">
        <v>0</v>
      </c>
      <c r="AS215" s="203">
        <v>0</v>
      </c>
      <c r="AT215" s="203">
        <v>0</v>
      </c>
      <c r="AU215" s="203">
        <v>0</v>
      </c>
      <c r="AV215" s="203">
        <v>0</v>
      </c>
      <c r="AW215" s="208"/>
      <c r="AX215" s="203">
        <v>0</v>
      </c>
      <c r="AY215" s="203">
        <v>0</v>
      </c>
      <c r="AZ215" s="203">
        <v>0</v>
      </c>
      <c r="BA215" s="203">
        <v>0</v>
      </c>
      <c r="BB215" s="203">
        <v>0</v>
      </c>
      <c r="BC215" s="208"/>
      <c r="BD215" s="203">
        <v>0</v>
      </c>
      <c r="BE215" s="203">
        <v>0</v>
      </c>
      <c r="BF215" s="203">
        <v>0</v>
      </c>
      <c r="BG215" s="203">
        <v>0</v>
      </c>
      <c r="BH215" s="203">
        <v>0</v>
      </c>
      <c r="BI215" s="208"/>
      <c r="BJ215" s="203">
        <v>0</v>
      </c>
      <c r="BK215" s="203">
        <v>0</v>
      </c>
      <c r="BL215" s="203">
        <v>0</v>
      </c>
      <c r="BM215" s="203">
        <v>0</v>
      </c>
      <c r="BN215" s="203">
        <v>0</v>
      </c>
      <c r="BO215" s="208"/>
      <c r="BP215" s="203">
        <v>0</v>
      </c>
      <c r="BQ215" s="203">
        <v>0</v>
      </c>
      <c r="BR215" s="203">
        <v>0</v>
      </c>
      <c r="BS215" s="203">
        <v>0</v>
      </c>
      <c r="BT215" s="203">
        <v>0</v>
      </c>
      <c r="BU215" s="208"/>
      <c r="BV215" s="203">
        <v>0</v>
      </c>
      <c r="BW215" s="203">
        <v>0</v>
      </c>
      <c r="BX215" s="203">
        <v>0</v>
      </c>
      <c r="BY215" s="203">
        <v>0</v>
      </c>
      <c r="BZ215" s="203">
        <v>0</v>
      </c>
      <c r="CA215" s="208"/>
      <c r="CB215" s="203">
        <v>0</v>
      </c>
      <c r="CC215" s="203">
        <v>0</v>
      </c>
      <c r="CD215" s="203">
        <v>0</v>
      </c>
      <c r="CE215" s="203">
        <v>0</v>
      </c>
      <c r="CF215" s="203">
        <v>0</v>
      </c>
      <c r="CG215" s="208"/>
      <c r="CH215" s="203">
        <v>0</v>
      </c>
      <c r="CI215" s="203">
        <v>0</v>
      </c>
      <c r="CJ215" s="203">
        <v>0</v>
      </c>
      <c r="CK215" s="203">
        <v>0</v>
      </c>
      <c r="CL215" s="203">
        <v>0</v>
      </c>
      <c r="CM215" s="208"/>
      <c r="CN215" s="203">
        <v>0</v>
      </c>
      <c r="CO215" s="203">
        <v>0</v>
      </c>
      <c r="CP215" s="203">
        <v>0</v>
      </c>
      <c r="CQ215" s="203">
        <v>0</v>
      </c>
      <c r="CR215" s="203">
        <v>0</v>
      </c>
      <c r="CS215" s="208"/>
      <c r="CT215" s="203">
        <v>0</v>
      </c>
      <c r="CU215" s="203">
        <v>0</v>
      </c>
      <c r="CV215" s="203">
        <v>0</v>
      </c>
      <c r="CW215" s="203">
        <v>0</v>
      </c>
      <c r="CX215" s="203">
        <v>0</v>
      </c>
      <c r="CY215" s="208"/>
      <c r="CZ215" s="203">
        <v>0</v>
      </c>
      <c r="DA215" s="203">
        <v>0</v>
      </c>
      <c r="DB215" s="203">
        <v>0</v>
      </c>
      <c r="DC215" s="203">
        <v>0</v>
      </c>
      <c r="DD215" s="203">
        <v>0</v>
      </c>
      <c r="DE215" s="208"/>
      <c r="DF215" s="203">
        <v>0</v>
      </c>
      <c r="DG215" s="203">
        <v>0</v>
      </c>
      <c r="DH215" s="203">
        <v>0</v>
      </c>
      <c r="DI215" s="203">
        <v>0</v>
      </c>
      <c r="DJ215" s="203">
        <v>0</v>
      </c>
      <c r="DK215" s="208"/>
      <c r="DL215" s="203">
        <v>0</v>
      </c>
      <c r="DM215" s="203">
        <v>0</v>
      </c>
      <c r="DN215" s="203">
        <v>0</v>
      </c>
      <c r="DO215" s="203">
        <v>0</v>
      </c>
      <c r="DP215" s="203">
        <v>0</v>
      </c>
      <c r="DQ215" s="208"/>
      <c r="DR215" s="203">
        <v>0</v>
      </c>
      <c r="DS215" s="203">
        <v>0</v>
      </c>
      <c r="DT215" s="203">
        <v>0</v>
      </c>
      <c r="DU215" s="203">
        <v>0</v>
      </c>
      <c r="DV215" s="203">
        <v>0</v>
      </c>
      <c r="DW215" s="208"/>
      <c r="DX215" s="203">
        <v>0</v>
      </c>
      <c r="DY215" s="203">
        <v>0</v>
      </c>
      <c r="DZ215" s="203">
        <v>0</v>
      </c>
      <c r="EA215" s="203">
        <v>0</v>
      </c>
      <c r="EB215" s="203">
        <v>0</v>
      </c>
      <c r="EC215" s="208"/>
      <c r="ED215" s="203">
        <v>0</v>
      </c>
      <c r="EE215" s="203">
        <v>0</v>
      </c>
      <c r="EF215" s="203">
        <v>0</v>
      </c>
      <c r="EG215" s="203">
        <v>0</v>
      </c>
      <c r="EH215" s="203">
        <v>0</v>
      </c>
      <c r="EI215" s="208"/>
      <c r="EJ215" s="203">
        <v>0</v>
      </c>
      <c r="EK215" s="203">
        <v>0</v>
      </c>
      <c r="EL215" s="203">
        <v>0</v>
      </c>
      <c r="EM215" s="203">
        <v>0</v>
      </c>
      <c r="EN215" s="203">
        <v>0</v>
      </c>
      <c r="EO215" s="208"/>
      <c r="EP215" s="203">
        <v>0</v>
      </c>
      <c r="EQ215" s="203">
        <v>0</v>
      </c>
      <c r="ER215" s="203">
        <v>0</v>
      </c>
      <c r="ES215" s="203">
        <v>0</v>
      </c>
      <c r="ET215" s="203">
        <v>0</v>
      </c>
      <c r="EU215" s="208"/>
      <c r="EV215" s="203">
        <v>0</v>
      </c>
      <c r="EW215" s="203">
        <v>0</v>
      </c>
      <c r="EX215" s="203">
        <v>0</v>
      </c>
      <c r="EY215" s="203">
        <v>0</v>
      </c>
      <c r="EZ215" s="203">
        <v>0</v>
      </c>
      <c r="FA215" s="208"/>
      <c r="FB215" s="203">
        <v>0</v>
      </c>
      <c r="FC215" s="203">
        <v>0</v>
      </c>
      <c r="FD215" s="203">
        <v>0</v>
      </c>
      <c r="FE215" s="203">
        <v>0</v>
      </c>
      <c r="FF215" s="203">
        <v>0</v>
      </c>
      <c r="FG215" s="208"/>
      <c r="FH215" s="203">
        <v>0</v>
      </c>
      <c r="FI215" s="203">
        <v>0</v>
      </c>
      <c r="FJ215" s="203">
        <v>0</v>
      </c>
      <c r="FK215" s="203">
        <v>0</v>
      </c>
      <c r="FL215" s="203">
        <v>0</v>
      </c>
      <c r="FM215" s="208"/>
      <c r="FN215" s="203">
        <v>0</v>
      </c>
      <c r="FO215" s="203">
        <v>0</v>
      </c>
      <c r="FP215" s="203">
        <v>0</v>
      </c>
      <c r="FQ215" s="203">
        <v>0</v>
      </c>
      <c r="FR215" s="203">
        <v>0</v>
      </c>
      <c r="FS215" s="208"/>
      <c r="FT215" s="203">
        <v>0</v>
      </c>
      <c r="FU215" s="203">
        <v>0</v>
      </c>
      <c r="FV215" s="203">
        <v>0</v>
      </c>
      <c r="FW215" s="203">
        <v>0</v>
      </c>
      <c r="FX215" s="203">
        <v>0</v>
      </c>
      <c r="FY215" s="208"/>
    </row>
    <row r="216" spans="1:181" ht="12.75" customHeight="1" x14ac:dyDescent="0.2">
      <c r="A216" s="200" t="s">
        <v>43</v>
      </c>
      <c r="B216" s="203">
        <v>0</v>
      </c>
      <c r="C216" s="203">
        <v>0</v>
      </c>
      <c r="D216" s="203">
        <v>0</v>
      </c>
      <c r="E216" s="203">
        <v>0</v>
      </c>
      <c r="F216" s="203">
        <v>0</v>
      </c>
      <c r="G216" s="208"/>
      <c r="H216" s="203">
        <v>0</v>
      </c>
      <c r="I216" s="203">
        <v>0</v>
      </c>
      <c r="J216" s="203">
        <v>0</v>
      </c>
      <c r="K216" s="203">
        <v>0</v>
      </c>
      <c r="L216" s="203">
        <v>0</v>
      </c>
      <c r="M216" s="208"/>
      <c r="N216" s="203">
        <v>0</v>
      </c>
      <c r="O216" s="203">
        <v>0</v>
      </c>
      <c r="P216" s="203">
        <v>0</v>
      </c>
      <c r="Q216" s="203">
        <v>0</v>
      </c>
      <c r="R216" s="203">
        <v>0</v>
      </c>
      <c r="S216" s="208"/>
      <c r="T216" s="203">
        <v>0</v>
      </c>
      <c r="U216" s="203">
        <v>0</v>
      </c>
      <c r="V216" s="203">
        <v>0</v>
      </c>
      <c r="W216" s="203">
        <v>0</v>
      </c>
      <c r="X216" s="203">
        <v>0</v>
      </c>
      <c r="Y216" s="208"/>
      <c r="Z216" s="203">
        <v>0</v>
      </c>
      <c r="AA216" s="203">
        <v>0</v>
      </c>
      <c r="AB216" s="203">
        <v>0</v>
      </c>
      <c r="AC216" s="203">
        <v>0</v>
      </c>
      <c r="AD216" s="203">
        <v>0</v>
      </c>
      <c r="AE216" s="208"/>
      <c r="AF216" s="203">
        <v>0</v>
      </c>
      <c r="AG216" s="203">
        <v>0</v>
      </c>
      <c r="AH216" s="203">
        <v>0</v>
      </c>
      <c r="AI216" s="203">
        <v>0</v>
      </c>
      <c r="AJ216" s="203">
        <v>0</v>
      </c>
      <c r="AK216" s="208"/>
      <c r="AL216" s="203">
        <v>0</v>
      </c>
      <c r="AM216" s="203">
        <v>0</v>
      </c>
      <c r="AN216" s="203">
        <v>0</v>
      </c>
      <c r="AO216" s="203">
        <v>0</v>
      </c>
      <c r="AP216" s="203">
        <v>0</v>
      </c>
      <c r="AQ216" s="208"/>
      <c r="AR216" s="203">
        <v>0</v>
      </c>
      <c r="AS216" s="203">
        <v>0</v>
      </c>
      <c r="AT216" s="203">
        <v>0</v>
      </c>
      <c r="AU216" s="203">
        <v>0</v>
      </c>
      <c r="AV216" s="203">
        <v>0</v>
      </c>
      <c r="AW216" s="208"/>
      <c r="AX216" s="203">
        <v>0</v>
      </c>
      <c r="AY216" s="203">
        <v>0</v>
      </c>
      <c r="AZ216" s="203">
        <v>0</v>
      </c>
      <c r="BA216" s="203">
        <v>0</v>
      </c>
      <c r="BB216" s="203">
        <v>0</v>
      </c>
      <c r="BC216" s="208"/>
      <c r="BD216" s="203">
        <v>0</v>
      </c>
      <c r="BE216" s="203">
        <v>0</v>
      </c>
      <c r="BF216" s="203">
        <v>0</v>
      </c>
      <c r="BG216" s="203">
        <v>0</v>
      </c>
      <c r="BH216" s="203">
        <v>0</v>
      </c>
      <c r="BI216" s="208"/>
      <c r="BJ216" s="203">
        <v>0</v>
      </c>
      <c r="BK216" s="203">
        <v>0</v>
      </c>
      <c r="BL216" s="203">
        <v>0</v>
      </c>
      <c r="BM216" s="203">
        <v>0</v>
      </c>
      <c r="BN216" s="203">
        <v>0</v>
      </c>
      <c r="BO216" s="208"/>
      <c r="BP216" s="203">
        <v>0</v>
      </c>
      <c r="BQ216" s="203">
        <v>0</v>
      </c>
      <c r="BR216" s="203">
        <v>0</v>
      </c>
      <c r="BS216" s="203">
        <v>0</v>
      </c>
      <c r="BT216" s="203">
        <v>0</v>
      </c>
      <c r="BU216" s="208"/>
      <c r="BV216" s="203">
        <v>0</v>
      </c>
      <c r="BW216" s="203">
        <v>0</v>
      </c>
      <c r="BX216" s="203">
        <v>0</v>
      </c>
      <c r="BY216" s="203">
        <v>0</v>
      </c>
      <c r="BZ216" s="203">
        <v>0</v>
      </c>
      <c r="CA216" s="208"/>
      <c r="CB216" s="203">
        <v>0</v>
      </c>
      <c r="CC216" s="203">
        <v>0</v>
      </c>
      <c r="CD216" s="203">
        <v>0</v>
      </c>
      <c r="CE216" s="203">
        <v>0</v>
      </c>
      <c r="CF216" s="203">
        <v>0</v>
      </c>
      <c r="CG216" s="208"/>
      <c r="CH216" s="203">
        <v>0</v>
      </c>
      <c r="CI216" s="203">
        <v>0</v>
      </c>
      <c r="CJ216" s="203">
        <v>0</v>
      </c>
      <c r="CK216" s="203">
        <v>0</v>
      </c>
      <c r="CL216" s="203">
        <v>0</v>
      </c>
      <c r="CM216" s="208"/>
      <c r="CN216" s="203">
        <v>0</v>
      </c>
      <c r="CO216" s="203">
        <v>0</v>
      </c>
      <c r="CP216" s="203">
        <v>0</v>
      </c>
      <c r="CQ216" s="203">
        <v>0</v>
      </c>
      <c r="CR216" s="203">
        <v>0</v>
      </c>
      <c r="CS216" s="208"/>
      <c r="CT216" s="203">
        <v>0</v>
      </c>
      <c r="CU216" s="203">
        <v>0</v>
      </c>
      <c r="CV216" s="203">
        <v>0</v>
      </c>
      <c r="CW216" s="203">
        <v>0</v>
      </c>
      <c r="CX216" s="203">
        <v>0</v>
      </c>
      <c r="CY216" s="208"/>
      <c r="CZ216" s="203">
        <v>0</v>
      </c>
      <c r="DA216" s="203">
        <v>0</v>
      </c>
      <c r="DB216" s="203">
        <v>0</v>
      </c>
      <c r="DC216" s="203">
        <v>0</v>
      </c>
      <c r="DD216" s="203">
        <v>0</v>
      </c>
      <c r="DE216" s="208"/>
      <c r="DF216" s="203">
        <v>0</v>
      </c>
      <c r="DG216" s="203">
        <v>0</v>
      </c>
      <c r="DH216" s="203">
        <v>0</v>
      </c>
      <c r="DI216" s="203">
        <v>0</v>
      </c>
      <c r="DJ216" s="203">
        <v>0</v>
      </c>
      <c r="DK216" s="208"/>
      <c r="DL216" s="203">
        <v>0</v>
      </c>
      <c r="DM216" s="203">
        <v>0</v>
      </c>
      <c r="DN216" s="203">
        <v>0</v>
      </c>
      <c r="DO216" s="203">
        <v>0</v>
      </c>
      <c r="DP216" s="203">
        <v>0</v>
      </c>
      <c r="DQ216" s="208"/>
      <c r="DR216" s="203">
        <v>0</v>
      </c>
      <c r="DS216" s="203">
        <v>0</v>
      </c>
      <c r="DT216" s="203">
        <v>0</v>
      </c>
      <c r="DU216" s="203">
        <v>0</v>
      </c>
      <c r="DV216" s="203">
        <v>0</v>
      </c>
      <c r="DW216" s="208"/>
      <c r="DX216" s="203">
        <v>0</v>
      </c>
      <c r="DY216" s="203">
        <v>0</v>
      </c>
      <c r="DZ216" s="203">
        <v>0</v>
      </c>
      <c r="EA216" s="203">
        <v>0</v>
      </c>
      <c r="EB216" s="203">
        <v>0</v>
      </c>
      <c r="EC216" s="208"/>
      <c r="ED216" s="203">
        <v>0</v>
      </c>
      <c r="EE216" s="203">
        <v>0</v>
      </c>
      <c r="EF216" s="203">
        <v>0</v>
      </c>
      <c r="EG216" s="203">
        <v>0</v>
      </c>
      <c r="EH216" s="203">
        <v>0</v>
      </c>
      <c r="EI216" s="208"/>
      <c r="EJ216" s="203">
        <v>0</v>
      </c>
      <c r="EK216" s="203">
        <v>0</v>
      </c>
      <c r="EL216" s="203">
        <v>0</v>
      </c>
      <c r="EM216" s="203">
        <v>0</v>
      </c>
      <c r="EN216" s="203">
        <v>0</v>
      </c>
      <c r="EO216" s="208"/>
      <c r="EP216" s="203">
        <v>0</v>
      </c>
      <c r="EQ216" s="203">
        <v>0</v>
      </c>
      <c r="ER216" s="203">
        <v>0</v>
      </c>
      <c r="ES216" s="203">
        <v>0</v>
      </c>
      <c r="ET216" s="203">
        <v>0</v>
      </c>
      <c r="EU216" s="208"/>
      <c r="EV216" s="203">
        <v>0</v>
      </c>
      <c r="EW216" s="203">
        <v>0</v>
      </c>
      <c r="EX216" s="203">
        <v>0</v>
      </c>
      <c r="EY216" s="203">
        <v>0</v>
      </c>
      <c r="EZ216" s="203">
        <v>0</v>
      </c>
      <c r="FA216" s="208"/>
      <c r="FB216" s="203">
        <v>0</v>
      </c>
      <c r="FC216" s="203">
        <v>0</v>
      </c>
      <c r="FD216" s="203">
        <v>0</v>
      </c>
      <c r="FE216" s="203">
        <v>0</v>
      </c>
      <c r="FF216" s="203">
        <v>0</v>
      </c>
      <c r="FG216" s="208"/>
      <c r="FH216" s="203">
        <v>0</v>
      </c>
      <c r="FI216" s="203">
        <v>0</v>
      </c>
      <c r="FJ216" s="203">
        <v>0</v>
      </c>
      <c r="FK216" s="203">
        <v>0</v>
      </c>
      <c r="FL216" s="203">
        <v>0</v>
      </c>
      <c r="FM216" s="208"/>
      <c r="FN216" s="203">
        <v>0</v>
      </c>
      <c r="FO216" s="203">
        <v>0</v>
      </c>
      <c r="FP216" s="203">
        <v>0</v>
      </c>
      <c r="FQ216" s="203">
        <v>0</v>
      </c>
      <c r="FR216" s="203">
        <v>0</v>
      </c>
      <c r="FS216" s="208"/>
      <c r="FT216" s="203">
        <v>0</v>
      </c>
      <c r="FU216" s="203">
        <v>0</v>
      </c>
      <c r="FV216" s="203">
        <v>0</v>
      </c>
      <c r="FW216" s="203">
        <v>0</v>
      </c>
      <c r="FX216" s="203">
        <v>0</v>
      </c>
      <c r="FY216" s="208"/>
    </row>
    <row r="217" spans="1:181" ht="12.75" customHeight="1" x14ac:dyDescent="0.2">
      <c r="A217" s="200" t="s">
        <v>119</v>
      </c>
      <c r="B217" s="203">
        <v>0</v>
      </c>
      <c r="C217" s="203">
        <v>0</v>
      </c>
      <c r="D217" s="203">
        <v>0</v>
      </c>
      <c r="E217" s="203">
        <v>0</v>
      </c>
      <c r="F217" s="203">
        <v>0</v>
      </c>
      <c r="G217" s="208"/>
      <c r="H217" s="203">
        <v>0</v>
      </c>
      <c r="I217" s="203">
        <v>0</v>
      </c>
      <c r="J217" s="203">
        <v>0</v>
      </c>
      <c r="K217" s="203">
        <v>0</v>
      </c>
      <c r="L217" s="203">
        <v>0</v>
      </c>
      <c r="M217" s="208"/>
      <c r="N217" s="203">
        <v>0</v>
      </c>
      <c r="O217" s="203">
        <v>0</v>
      </c>
      <c r="P217" s="203">
        <v>0</v>
      </c>
      <c r="Q217" s="203">
        <v>0</v>
      </c>
      <c r="R217" s="203">
        <v>0</v>
      </c>
      <c r="S217" s="208"/>
      <c r="T217" s="203">
        <v>0</v>
      </c>
      <c r="U217" s="203">
        <v>0</v>
      </c>
      <c r="V217" s="203">
        <v>0</v>
      </c>
      <c r="W217" s="203">
        <v>0</v>
      </c>
      <c r="X217" s="203">
        <v>0</v>
      </c>
      <c r="Y217" s="208"/>
      <c r="Z217" s="203">
        <v>0</v>
      </c>
      <c r="AA217" s="203">
        <v>0</v>
      </c>
      <c r="AB217" s="203">
        <v>0</v>
      </c>
      <c r="AC217" s="203">
        <v>0</v>
      </c>
      <c r="AD217" s="203">
        <v>0</v>
      </c>
      <c r="AE217" s="208"/>
      <c r="AF217" s="203">
        <v>0</v>
      </c>
      <c r="AG217" s="203">
        <v>0</v>
      </c>
      <c r="AH217" s="203">
        <v>0</v>
      </c>
      <c r="AI217" s="203">
        <v>0</v>
      </c>
      <c r="AJ217" s="203">
        <v>0</v>
      </c>
      <c r="AK217" s="208"/>
      <c r="AL217" s="203">
        <v>0</v>
      </c>
      <c r="AM217" s="203">
        <v>0</v>
      </c>
      <c r="AN217" s="203">
        <v>0</v>
      </c>
      <c r="AO217" s="203">
        <v>0</v>
      </c>
      <c r="AP217" s="203">
        <v>0</v>
      </c>
      <c r="AQ217" s="208"/>
      <c r="AR217" s="203">
        <v>0</v>
      </c>
      <c r="AS217" s="203">
        <v>0</v>
      </c>
      <c r="AT217" s="203">
        <v>0</v>
      </c>
      <c r="AU217" s="203">
        <v>0</v>
      </c>
      <c r="AV217" s="203">
        <v>0</v>
      </c>
      <c r="AW217" s="208"/>
      <c r="AX217" s="203">
        <v>0</v>
      </c>
      <c r="AY217" s="203">
        <v>0</v>
      </c>
      <c r="AZ217" s="203">
        <v>0</v>
      </c>
      <c r="BA217" s="203">
        <v>0</v>
      </c>
      <c r="BB217" s="203">
        <v>0</v>
      </c>
      <c r="BC217" s="208"/>
      <c r="BD217" s="203">
        <v>0</v>
      </c>
      <c r="BE217" s="203">
        <v>0</v>
      </c>
      <c r="BF217" s="203">
        <v>0</v>
      </c>
      <c r="BG217" s="203">
        <v>0</v>
      </c>
      <c r="BH217" s="203">
        <v>0</v>
      </c>
      <c r="BI217" s="208"/>
      <c r="BJ217" s="203">
        <v>0</v>
      </c>
      <c r="BK217" s="203">
        <v>0</v>
      </c>
      <c r="BL217" s="203">
        <v>0</v>
      </c>
      <c r="BM217" s="203">
        <v>0</v>
      </c>
      <c r="BN217" s="203">
        <v>0</v>
      </c>
      <c r="BO217" s="208"/>
      <c r="BP217" s="203">
        <v>0</v>
      </c>
      <c r="BQ217" s="203">
        <v>0</v>
      </c>
      <c r="BR217" s="203">
        <v>0</v>
      </c>
      <c r="BS217" s="203">
        <v>0</v>
      </c>
      <c r="BT217" s="203">
        <v>0</v>
      </c>
      <c r="BU217" s="208"/>
      <c r="BV217" s="203">
        <v>0</v>
      </c>
      <c r="BW217" s="203">
        <v>0</v>
      </c>
      <c r="BX217" s="203">
        <v>0</v>
      </c>
      <c r="BY217" s="203">
        <v>0</v>
      </c>
      <c r="BZ217" s="203">
        <v>0</v>
      </c>
      <c r="CA217" s="208"/>
      <c r="CB217" s="203">
        <v>0</v>
      </c>
      <c r="CC217" s="203">
        <v>0</v>
      </c>
      <c r="CD217" s="203">
        <v>0</v>
      </c>
      <c r="CE217" s="203">
        <v>0</v>
      </c>
      <c r="CF217" s="203">
        <v>0</v>
      </c>
      <c r="CG217" s="208"/>
      <c r="CH217" s="203">
        <v>0</v>
      </c>
      <c r="CI217" s="203">
        <v>0</v>
      </c>
      <c r="CJ217" s="203">
        <v>0</v>
      </c>
      <c r="CK217" s="203">
        <v>0</v>
      </c>
      <c r="CL217" s="203">
        <v>0</v>
      </c>
      <c r="CM217" s="208"/>
      <c r="CN217" s="203">
        <v>0</v>
      </c>
      <c r="CO217" s="203">
        <v>0</v>
      </c>
      <c r="CP217" s="203">
        <v>0</v>
      </c>
      <c r="CQ217" s="203">
        <v>0</v>
      </c>
      <c r="CR217" s="203">
        <v>0</v>
      </c>
      <c r="CS217" s="208"/>
      <c r="CT217" s="203">
        <v>0</v>
      </c>
      <c r="CU217" s="203">
        <v>0</v>
      </c>
      <c r="CV217" s="203">
        <v>0</v>
      </c>
      <c r="CW217" s="203">
        <v>0</v>
      </c>
      <c r="CX217" s="203">
        <v>0</v>
      </c>
      <c r="CY217" s="208"/>
      <c r="CZ217" s="203">
        <v>0</v>
      </c>
      <c r="DA217" s="203">
        <v>0</v>
      </c>
      <c r="DB217" s="203">
        <v>0</v>
      </c>
      <c r="DC217" s="203">
        <v>0</v>
      </c>
      <c r="DD217" s="203">
        <v>0</v>
      </c>
      <c r="DE217" s="208"/>
      <c r="DF217" s="203">
        <v>0</v>
      </c>
      <c r="DG217" s="203">
        <v>0</v>
      </c>
      <c r="DH217" s="203">
        <v>0</v>
      </c>
      <c r="DI217" s="203">
        <v>0</v>
      </c>
      <c r="DJ217" s="203">
        <v>0</v>
      </c>
      <c r="DK217" s="208"/>
      <c r="DL217" s="203">
        <v>0</v>
      </c>
      <c r="DM217" s="203">
        <v>0</v>
      </c>
      <c r="DN217" s="203">
        <v>0</v>
      </c>
      <c r="DO217" s="203">
        <v>0</v>
      </c>
      <c r="DP217" s="203">
        <v>0</v>
      </c>
      <c r="DQ217" s="208"/>
      <c r="DR217" s="203">
        <v>0</v>
      </c>
      <c r="DS217" s="203">
        <v>0</v>
      </c>
      <c r="DT217" s="203">
        <v>0</v>
      </c>
      <c r="DU217" s="203">
        <v>0</v>
      </c>
      <c r="DV217" s="203">
        <v>0</v>
      </c>
      <c r="DW217" s="208"/>
      <c r="DX217" s="203">
        <v>0</v>
      </c>
      <c r="DY217" s="203">
        <v>0</v>
      </c>
      <c r="DZ217" s="203">
        <v>0</v>
      </c>
      <c r="EA217" s="203">
        <v>0</v>
      </c>
      <c r="EB217" s="203">
        <v>0</v>
      </c>
      <c r="EC217" s="208"/>
      <c r="ED217" s="203">
        <v>0</v>
      </c>
      <c r="EE217" s="203">
        <v>0</v>
      </c>
      <c r="EF217" s="203">
        <v>0</v>
      </c>
      <c r="EG217" s="203">
        <v>0</v>
      </c>
      <c r="EH217" s="203">
        <v>0</v>
      </c>
      <c r="EI217" s="208"/>
      <c r="EJ217" s="203">
        <v>0</v>
      </c>
      <c r="EK217" s="203">
        <v>0</v>
      </c>
      <c r="EL217" s="203">
        <v>0</v>
      </c>
      <c r="EM217" s="203">
        <v>0</v>
      </c>
      <c r="EN217" s="203">
        <v>0</v>
      </c>
      <c r="EO217" s="208"/>
      <c r="EP217" s="203">
        <v>0</v>
      </c>
      <c r="EQ217" s="203">
        <v>0</v>
      </c>
      <c r="ER217" s="203">
        <v>0</v>
      </c>
      <c r="ES217" s="203">
        <v>0</v>
      </c>
      <c r="ET217" s="203">
        <v>0</v>
      </c>
      <c r="EU217" s="208"/>
      <c r="EV217" s="203">
        <v>0</v>
      </c>
      <c r="EW217" s="203">
        <v>0</v>
      </c>
      <c r="EX217" s="203">
        <v>0</v>
      </c>
      <c r="EY217" s="203">
        <v>0</v>
      </c>
      <c r="EZ217" s="203">
        <v>0</v>
      </c>
      <c r="FA217" s="208"/>
      <c r="FB217" s="203">
        <v>0</v>
      </c>
      <c r="FC217" s="203">
        <v>0</v>
      </c>
      <c r="FD217" s="203">
        <v>0</v>
      </c>
      <c r="FE217" s="203">
        <v>0</v>
      </c>
      <c r="FF217" s="203">
        <v>0</v>
      </c>
      <c r="FG217" s="208"/>
      <c r="FH217" s="203">
        <v>0</v>
      </c>
      <c r="FI217" s="203">
        <v>0</v>
      </c>
      <c r="FJ217" s="203">
        <v>0</v>
      </c>
      <c r="FK217" s="203">
        <v>0</v>
      </c>
      <c r="FL217" s="203">
        <v>0</v>
      </c>
      <c r="FM217" s="208"/>
      <c r="FN217" s="203">
        <v>0</v>
      </c>
      <c r="FO217" s="203">
        <v>0</v>
      </c>
      <c r="FP217" s="203">
        <v>0</v>
      </c>
      <c r="FQ217" s="203">
        <v>0</v>
      </c>
      <c r="FR217" s="203">
        <v>0</v>
      </c>
      <c r="FS217" s="208"/>
      <c r="FT217" s="203">
        <v>0</v>
      </c>
      <c r="FU217" s="203">
        <v>0</v>
      </c>
      <c r="FV217" s="203">
        <v>0</v>
      </c>
      <c r="FW217" s="203">
        <v>0</v>
      </c>
      <c r="FX217" s="203">
        <v>0</v>
      </c>
      <c r="FY217" s="208"/>
    </row>
    <row r="218" spans="1:181" ht="12.75" customHeight="1" x14ac:dyDescent="0.2">
      <c r="A218" s="201" t="s">
        <v>120</v>
      </c>
      <c r="B218" s="203">
        <v>0</v>
      </c>
      <c r="C218" s="203">
        <v>0</v>
      </c>
      <c r="D218" s="203">
        <v>0</v>
      </c>
      <c r="E218" s="203">
        <v>0</v>
      </c>
      <c r="F218" s="203">
        <v>0</v>
      </c>
      <c r="G218" s="208"/>
      <c r="H218" s="203">
        <v>0</v>
      </c>
      <c r="I218" s="203">
        <v>0</v>
      </c>
      <c r="J218" s="203">
        <v>0</v>
      </c>
      <c r="K218" s="203">
        <v>0</v>
      </c>
      <c r="L218" s="203">
        <v>0</v>
      </c>
      <c r="M218" s="208"/>
      <c r="N218" s="203">
        <v>0</v>
      </c>
      <c r="O218" s="203">
        <v>0</v>
      </c>
      <c r="P218" s="203">
        <v>0</v>
      </c>
      <c r="Q218" s="203">
        <v>0</v>
      </c>
      <c r="R218" s="203">
        <v>0</v>
      </c>
      <c r="S218" s="208"/>
      <c r="T218" s="203">
        <v>0</v>
      </c>
      <c r="U218" s="203">
        <v>0</v>
      </c>
      <c r="V218" s="203">
        <v>0</v>
      </c>
      <c r="W218" s="203">
        <v>0</v>
      </c>
      <c r="X218" s="203">
        <v>0</v>
      </c>
      <c r="Y218" s="208"/>
      <c r="Z218" s="203">
        <v>0</v>
      </c>
      <c r="AA218" s="203">
        <v>0</v>
      </c>
      <c r="AB218" s="203">
        <v>0</v>
      </c>
      <c r="AC218" s="203">
        <v>0</v>
      </c>
      <c r="AD218" s="203">
        <v>0</v>
      </c>
      <c r="AE218" s="208"/>
      <c r="AF218" s="203">
        <v>0</v>
      </c>
      <c r="AG218" s="203">
        <v>0</v>
      </c>
      <c r="AH218" s="203">
        <v>0</v>
      </c>
      <c r="AI218" s="203">
        <v>0</v>
      </c>
      <c r="AJ218" s="203">
        <v>0</v>
      </c>
      <c r="AK218" s="208"/>
      <c r="AL218" s="203">
        <v>0</v>
      </c>
      <c r="AM218" s="203">
        <v>0</v>
      </c>
      <c r="AN218" s="203">
        <v>0</v>
      </c>
      <c r="AO218" s="203">
        <v>0</v>
      </c>
      <c r="AP218" s="203">
        <v>0</v>
      </c>
      <c r="AQ218" s="208"/>
      <c r="AR218" s="203">
        <v>0</v>
      </c>
      <c r="AS218" s="203">
        <v>0</v>
      </c>
      <c r="AT218" s="203">
        <v>0</v>
      </c>
      <c r="AU218" s="203">
        <v>0</v>
      </c>
      <c r="AV218" s="203">
        <v>0</v>
      </c>
      <c r="AW218" s="208"/>
      <c r="AX218" s="203">
        <v>0</v>
      </c>
      <c r="AY218" s="203">
        <v>0</v>
      </c>
      <c r="AZ218" s="203">
        <v>0</v>
      </c>
      <c r="BA218" s="203">
        <v>0</v>
      </c>
      <c r="BB218" s="203">
        <v>0</v>
      </c>
      <c r="BC218" s="208"/>
      <c r="BD218" s="203">
        <v>0</v>
      </c>
      <c r="BE218" s="203">
        <v>0</v>
      </c>
      <c r="BF218" s="203">
        <v>0</v>
      </c>
      <c r="BG218" s="203">
        <v>0</v>
      </c>
      <c r="BH218" s="203">
        <v>0</v>
      </c>
      <c r="BI218" s="208"/>
      <c r="BJ218" s="203">
        <v>0</v>
      </c>
      <c r="BK218" s="203">
        <v>0</v>
      </c>
      <c r="BL218" s="203">
        <v>0</v>
      </c>
      <c r="BM218" s="203">
        <v>0</v>
      </c>
      <c r="BN218" s="203">
        <v>0</v>
      </c>
      <c r="BO218" s="208"/>
      <c r="BP218" s="203">
        <v>0</v>
      </c>
      <c r="BQ218" s="203">
        <v>0</v>
      </c>
      <c r="BR218" s="203">
        <v>0</v>
      </c>
      <c r="BS218" s="203">
        <v>0</v>
      </c>
      <c r="BT218" s="203">
        <v>0</v>
      </c>
      <c r="BU218" s="208"/>
      <c r="BV218" s="203">
        <v>0</v>
      </c>
      <c r="BW218" s="203">
        <v>0</v>
      </c>
      <c r="BX218" s="203">
        <v>0</v>
      </c>
      <c r="BY218" s="203">
        <v>0</v>
      </c>
      <c r="BZ218" s="203">
        <v>0</v>
      </c>
      <c r="CA218" s="208"/>
      <c r="CB218" s="203">
        <v>0</v>
      </c>
      <c r="CC218" s="203">
        <v>0</v>
      </c>
      <c r="CD218" s="203">
        <v>0</v>
      </c>
      <c r="CE218" s="203">
        <v>0</v>
      </c>
      <c r="CF218" s="203">
        <v>0</v>
      </c>
      <c r="CG218" s="208"/>
      <c r="CH218" s="203">
        <v>0</v>
      </c>
      <c r="CI218" s="203">
        <v>0</v>
      </c>
      <c r="CJ218" s="203">
        <v>0</v>
      </c>
      <c r="CK218" s="203">
        <v>0</v>
      </c>
      <c r="CL218" s="203">
        <v>0</v>
      </c>
      <c r="CM218" s="208"/>
      <c r="CN218" s="203">
        <v>0</v>
      </c>
      <c r="CO218" s="203">
        <v>0</v>
      </c>
      <c r="CP218" s="203">
        <v>0</v>
      </c>
      <c r="CQ218" s="203">
        <v>0</v>
      </c>
      <c r="CR218" s="203">
        <v>0</v>
      </c>
      <c r="CS218" s="208"/>
      <c r="CT218" s="203">
        <v>0</v>
      </c>
      <c r="CU218" s="203">
        <v>0</v>
      </c>
      <c r="CV218" s="203">
        <v>0</v>
      </c>
      <c r="CW218" s="203">
        <v>0</v>
      </c>
      <c r="CX218" s="203">
        <v>0</v>
      </c>
      <c r="CY218" s="208"/>
      <c r="CZ218" s="203">
        <v>0</v>
      </c>
      <c r="DA218" s="203">
        <v>0</v>
      </c>
      <c r="DB218" s="203">
        <v>0</v>
      </c>
      <c r="DC218" s="203">
        <v>0</v>
      </c>
      <c r="DD218" s="203">
        <v>0</v>
      </c>
      <c r="DE218" s="208"/>
      <c r="DF218" s="203">
        <v>0</v>
      </c>
      <c r="DG218" s="203">
        <v>0</v>
      </c>
      <c r="DH218" s="203">
        <v>0</v>
      </c>
      <c r="DI218" s="203">
        <v>0</v>
      </c>
      <c r="DJ218" s="203">
        <v>0</v>
      </c>
      <c r="DK218" s="208"/>
      <c r="DL218" s="203">
        <v>0</v>
      </c>
      <c r="DM218" s="203">
        <v>0</v>
      </c>
      <c r="DN218" s="203">
        <v>0</v>
      </c>
      <c r="DO218" s="203">
        <v>0</v>
      </c>
      <c r="DP218" s="203">
        <v>0</v>
      </c>
      <c r="DQ218" s="208"/>
      <c r="DR218" s="203">
        <v>0</v>
      </c>
      <c r="DS218" s="203">
        <v>0</v>
      </c>
      <c r="DT218" s="203">
        <v>0</v>
      </c>
      <c r="DU218" s="203">
        <v>0</v>
      </c>
      <c r="DV218" s="203">
        <v>0</v>
      </c>
      <c r="DW218" s="208"/>
      <c r="DX218" s="203">
        <v>0</v>
      </c>
      <c r="DY218" s="203">
        <v>0</v>
      </c>
      <c r="DZ218" s="203">
        <v>0</v>
      </c>
      <c r="EA218" s="203">
        <v>0</v>
      </c>
      <c r="EB218" s="203">
        <v>0</v>
      </c>
      <c r="EC218" s="208"/>
      <c r="ED218" s="203">
        <v>0</v>
      </c>
      <c r="EE218" s="203">
        <v>0</v>
      </c>
      <c r="EF218" s="203">
        <v>0</v>
      </c>
      <c r="EG218" s="203">
        <v>0</v>
      </c>
      <c r="EH218" s="203">
        <v>0</v>
      </c>
      <c r="EI218" s="208"/>
      <c r="EJ218" s="203">
        <v>0</v>
      </c>
      <c r="EK218" s="203">
        <v>0</v>
      </c>
      <c r="EL218" s="203">
        <v>0</v>
      </c>
      <c r="EM218" s="203">
        <v>0</v>
      </c>
      <c r="EN218" s="203">
        <v>0</v>
      </c>
      <c r="EO218" s="208"/>
      <c r="EP218" s="203">
        <v>0</v>
      </c>
      <c r="EQ218" s="203">
        <v>0</v>
      </c>
      <c r="ER218" s="203">
        <v>0</v>
      </c>
      <c r="ES218" s="203">
        <v>0</v>
      </c>
      <c r="ET218" s="203">
        <v>0</v>
      </c>
      <c r="EU218" s="208"/>
      <c r="EV218" s="203">
        <v>0</v>
      </c>
      <c r="EW218" s="203">
        <v>0</v>
      </c>
      <c r="EX218" s="203">
        <v>0</v>
      </c>
      <c r="EY218" s="203">
        <v>0</v>
      </c>
      <c r="EZ218" s="203">
        <v>0</v>
      </c>
      <c r="FA218" s="208"/>
      <c r="FB218" s="203">
        <v>0</v>
      </c>
      <c r="FC218" s="203">
        <v>0</v>
      </c>
      <c r="FD218" s="203">
        <v>0</v>
      </c>
      <c r="FE218" s="203">
        <v>0</v>
      </c>
      <c r="FF218" s="203">
        <v>0</v>
      </c>
      <c r="FG218" s="208"/>
      <c r="FH218" s="203">
        <v>0</v>
      </c>
      <c r="FI218" s="203">
        <v>0</v>
      </c>
      <c r="FJ218" s="203">
        <v>0</v>
      </c>
      <c r="FK218" s="203">
        <v>0</v>
      </c>
      <c r="FL218" s="203">
        <v>0</v>
      </c>
      <c r="FM218" s="208"/>
      <c r="FN218" s="203">
        <v>0</v>
      </c>
      <c r="FO218" s="203">
        <v>0</v>
      </c>
      <c r="FP218" s="203">
        <v>0</v>
      </c>
      <c r="FQ218" s="203">
        <v>0</v>
      </c>
      <c r="FR218" s="203">
        <v>0</v>
      </c>
      <c r="FS218" s="208"/>
      <c r="FT218" s="203">
        <v>0</v>
      </c>
      <c r="FU218" s="203">
        <v>0</v>
      </c>
      <c r="FV218" s="203">
        <v>0</v>
      </c>
      <c r="FW218" s="203">
        <v>0</v>
      </c>
      <c r="FX218" s="203">
        <v>0</v>
      </c>
      <c r="FY218" s="208"/>
    </row>
    <row r="219" spans="1:181" ht="12.75" customHeight="1" x14ac:dyDescent="0.2">
      <c r="A219" s="201" t="s">
        <v>121</v>
      </c>
      <c r="B219" s="203">
        <v>0</v>
      </c>
      <c r="C219" s="203">
        <v>0</v>
      </c>
      <c r="D219" s="203">
        <v>0</v>
      </c>
      <c r="E219" s="203">
        <v>0</v>
      </c>
      <c r="F219" s="203">
        <v>0</v>
      </c>
      <c r="G219" s="208"/>
      <c r="H219" s="203">
        <v>0</v>
      </c>
      <c r="I219" s="203">
        <v>0</v>
      </c>
      <c r="J219" s="203">
        <v>0</v>
      </c>
      <c r="K219" s="203">
        <v>0</v>
      </c>
      <c r="L219" s="203">
        <v>0</v>
      </c>
      <c r="M219" s="208"/>
      <c r="N219" s="203">
        <v>0</v>
      </c>
      <c r="O219" s="203">
        <v>0</v>
      </c>
      <c r="P219" s="203">
        <v>0</v>
      </c>
      <c r="Q219" s="203">
        <v>0</v>
      </c>
      <c r="R219" s="203">
        <v>0</v>
      </c>
      <c r="S219" s="208"/>
      <c r="T219" s="203">
        <v>0</v>
      </c>
      <c r="U219" s="203">
        <v>0</v>
      </c>
      <c r="V219" s="203">
        <v>0</v>
      </c>
      <c r="W219" s="203">
        <v>0</v>
      </c>
      <c r="X219" s="203">
        <v>0</v>
      </c>
      <c r="Y219" s="208"/>
      <c r="Z219" s="203">
        <v>0</v>
      </c>
      <c r="AA219" s="203">
        <v>0</v>
      </c>
      <c r="AB219" s="203">
        <v>0</v>
      </c>
      <c r="AC219" s="203">
        <v>0</v>
      </c>
      <c r="AD219" s="203">
        <v>0</v>
      </c>
      <c r="AE219" s="208"/>
      <c r="AF219" s="203">
        <v>0</v>
      </c>
      <c r="AG219" s="203">
        <v>0</v>
      </c>
      <c r="AH219" s="203">
        <v>0</v>
      </c>
      <c r="AI219" s="203">
        <v>0</v>
      </c>
      <c r="AJ219" s="203">
        <v>0</v>
      </c>
      <c r="AK219" s="208"/>
      <c r="AL219" s="203">
        <v>0</v>
      </c>
      <c r="AM219" s="203">
        <v>0</v>
      </c>
      <c r="AN219" s="203">
        <v>0</v>
      </c>
      <c r="AO219" s="203">
        <v>0</v>
      </c>
      <c r="AP219" s="203">
        <v>0</v>
      </c>
      <c r="AQ219" s="208"/>
      <c r="AR219" s="203">
        <v>0</v>
      </c>
      <c r="AS219" s="203">
        <v>0</v>
      </c>
      <c r="AT219" s="203">
        <v>0</v>
      </c>
      <c r="AU219" s="203">
        <v>0</v>
      </c>
      <c r="AV219" s="203">
        <v>0</v>
      </c>
      <c r="AW219" s="208"/>
      <c r="AX219" s="203">
        <v>0</v>
      </c>
      <c r="AY219" s="203">
        <v>0</v>
      </c>
      <c r="AZ219" s="203">
        <v>0</v>
      </c>
      <c r="BA219" s="203">
        <v>0</v>
      </c>
      <c r="BB219" s="203">
        <v>0</v>
      </c>
      <c r="BC219" s="208"/>
      <c r="BD219" s="203">
        <v>0</v>
      </c>
      <c r="BE219" s="203">
        <v>0</v>
      </c>
      <c r="BF219" s="203">
        <v>0</v>
      </c>
      <c r="BG219" s="203">
        <v>0</v>
      </c>
      <c r="BH219" s="203">
        <v>0</v>
      </c>
      <c r="BI219" s="208"/>
      <c r="BJ219" s="203">
        <v>0</v>
      </c>
      <c r="BK219" s="203">
        <v>0</v>
      </c>
      <c r="BL219" s="203">
        <v>0</v>
      </c>
      <c r="BM219" s="203">
        <v>0</v>
      </c>
      <c r="BN219" s="203">
        <v>0</v>
      </c>
      <c r="BO219" s="208"/>
      <c r="BP219" s="203">
        <v>0</v>
      </c>
      <c r="BQ219" s="203">
        <v>0</v>
      </c>
      <c r="BR219" s="203">
        <v>0</v>
      </c>
      <c r="BS219" s="203">
        <v>0</v>
      </c>
      <c r="BT219" s="203">
        <v>0</v>
      </c>
      <c r="BU219" s="208"/>
      <c r="BV219" s="203">
        <v>0</v>
      </c>
      <c r="BW219" s="203">
        <v>0</v>
      </c>
      <c r="BX219" s="203">
        <v>0</v>
      </c>
      <c r="BY219" s="203">
        <v>0</v>
      </c>
      <c r="BZ219" s="203">
        <v>0</v>
      </c>
      <c r="CA219" s="208"/>
      <c r="CB219" s="203">
        <v>0</v>
      </c>
      <c r="CC219" s="203">
        <v>0</v>
      </c>
      <c r="CD219" s="203">
        <v>0</v>
      </c>
      <c r="CE219" s="203">
        <v>0</v>
      </c>
      <c r="CF219" s="203">
        <v>0</v>
      </c>
      <c r="CG219" s="208"/>
      <c r="CH219" s="203">
        <v>0</v>
      </c>
      <c r="CI219" s="203">
        <v>0</v>
      </c>
      <c r="CJ219" s="203">
        <v>0</v>
      </c>
      <c r="CK219" s="203">
        <v>0</v>
      </c>
      <c r="CL219" s="203">
        <v>0</v>
      </c>
      <c r="CM219" s="208"/>
      <c r="CN219" s="203">
        <v>0</v>
      </c>
      <c r="CO219" s="203">
        <v>0</v>
      </c>
      <c r="CP219" s="203">
        <v>0</v>
      </c>
      <c r="CQ219" s="203">
        <v>0</v>
      </c>
      <c r="CR219" s="203">
        <v>0</v>
      </c>
      <c r="CS219" s="208"/>
      <c r="CT219" s="203">
        <v>0</v>
      </c>
      <c r="CU219" s="203">
        <v>0</v>
      </c>
      <c r="CV219" s="203">
        <v>0</v>
      </c>
      <c r="CW219" s="203">
        <v>0</v>
      </c>
      <c r="CX219" s="203">
        <v>0</v>
      </c>
      <c r="CY219" s="208"/>
      <c r="CZ219" s="203">
        <v>0</v>
      </c>
      <c r="DA219" s="203">
        <v>0</v>
      </c>
      <c r="DB219" s="203">
        <v>0</v>
      </c>
      <c r="DC219" s="203">
        <v>0</v>
      </c>
      <c r="DD219" s="203">
        <v>0</v>
      </c>
      <c r="DE219" s="208"/>
      <c r="DF219" s="203">
        <v>0</v>
      </c>
      <c r="DG219" s="203">
        <v>0</v>
      </c>
      <c r="DH219" s="203">
        <v>0</v>
      </c>
      <c r="DI219" s="203">
        <v>0</v>
      </c>
      <c r="DJ219" s="203">
        <v>0</v>
      </c>
      <c r="DK219" s="208"/>
      <c r="DL219" s="203">
        <v>0</v>
      </c>
      <c r="DM219" s="203">
        <v>0</v>
      </c>
      <c r="DN219" s="203">
        <v>0</v>
      </c>
      <c r="DO219" s="203">
        <v>0</v>
      </c>
      <c r="DP219" s="203">
        <v>0</v>
      </c>
      <c r="DQ219" s="208"/>
      <c r="DR219" s="203">
        <v>0</v>
      </c>
      <c r="DS219" s="203">
        <v>0</v>
      </c>
      <c r="DT219" s="203">
        <v>0</v>
      </c>
      <c r="DU219" s="203">
        <v>0</v>
      </c>
      <c r="DV219" s="203">
        <v>0</v>
      </c>
      <c r="DW219" s="208"/>
      <c r="DX219" s="203">
        <v>0</v>
      </c>
      <c r="DY219" s="203">
        <v>0</v>
      </c>
      <c r="DZ219" s="203">
        <v>0</v>
      </c>
      <c r="EA219" s="203">
        <v>0</v>
      </c>
      <c r="EB219" s="203">
        <v>0</v>
      </c>
      <c r="EC219" s="208"/>
      <c r="ED219" s="203">
        <v>0</v>
      </c>
      <c r="EE219" s="203">
        <v>0</v>
      </c>
      <c r="EF219" s="203">
        <v>0</v>
      </c>
      <c r="EG219" s="203">
        <v>0</v>
      </c>
      <c r="EH219" s="203">
        <v>0</v>
      </c>
      <c r="EI219" s="208"/>
      <c r="EJ219" s="203">
        <v>0</v>
      </c>
      <c r="EK219" s="203">
        <v>0</v>
      </c>
      <c r="EL219" s="203">
        <v>0</v>
      </c>
      <c r="EM219" s="203">
        <v>0</v>
      </c>
      <c r="EN219" s="203">
        <v>0</v>
      </c>
      <c r="EO219" s="208"/>
      <c r="EP219" s="203">
        <v>0</v>
      </c>
      <c r="EQ219" s="203">
        <v>0</v>
      </c>
      <c r="ER219" s="203">
        <v>0</v>
      </c>
      <c r="ES219" s="203">
        <v>0</v>
      </c>
      <c r="ET219" s="203">
        <v>0</v>
      </c>
      <c r="EU219" s="208"/>
      <c r="EV219" s="203">
        <v>0</v>
      </c>
      <c r="EW219" s="203">
        <v>0</v>
      </c>
      <c r="EX219" s="203">
        <v>0</v>
      </c>
      <c r="EY219" s="203">
        <v>0</v>
      </c>
      <c r="EZ219" s="203">
        <v>0</v>
      </c>
      <c r="FA219" s="208"/>
      <c r="FB219" s="203">
        <v>0</v>
      </c>
      <c r="FC219" s="203">
        <v>0</v>
      </c>
      <c r="FD219" s="203">
        <v>0</v>
      </c>
      <c r="FE219" s="203">
        <v>0</v>
      </c>
      <c r="FF219" s="203">
        <v>0</v>
      </c>
      <c r="FG219" s="208"/>
      <c r="FH219" s="203">
        <v>0</v>
      </c>
      <c r="FI219" s="203">
        <v>0</v>
      </c>
      <c r="FJ219" s="203">
        <v>0</v>
      </c>
      <c r="FK219" s="203">
        <v>0</v>
      </c>
      <c r="FL219" s="203">
        <v>0</v>
      </c>
      <c r="FM219" s="208"/>
      <c r="FN219" s="203">
        <v>0</v>
      </c>
      <c r="FO219" s="203">
        <v>0</v>
      </c>
      <c r="FP219" s="203">
        <v>0</v>
      </c>
      <c r="FQ219" s="203">
        <v>0</v>
      </c>
      <c r="FR219" s="203">
        <v>0</v>
      </c>
      <c r="FS219" s="208"/>
      <c r="FT219" s="203">
        <v>0</v>
      </c>
      <c r="FU219" s="203">
        <v>0</v>
      </c>
      <c r="FV219" s="203">
        <v>0</v>
      </c>
      <c r="FW219" s="203">
        <v>0</v>
      </c>
      <c r="FX219" s="203">
        <v>0</v>
      </c>
      <c r="FY219" s="208"/>
    </row>
    <row r="220" spans="1:181" ht="12.75" customHeight="1" x14ac:dyDescent="0.2">
      <c r="A220" s="201" t="s">
        <v>114</v>
      </c>
      <c r="B220" s="203">
        <v>0</v>
      </c>
      <c r="C220" s="203">
        <v>0</v>
      </c>
      <c r="D220" s="203">
        <v>0</v>
      </c>
      <c r="E220" s="203">
        <v>0</v>
      </c>
      <c r="F220" s="203">
        <v>0</v>
      </c>
      <c r="G220" s="208"/>
      <c r="H220" s="203">
        <v>0</v>
      </c>
      <c r="I220" s="203">
        <v>0</v>
      </c>
      <c r="J220" s="203">
        <v>0</v>
      </c>
      <c r="K220" s="203">
        <v>0</v>
      </c>
      <c r="L220" s="203">
        <v>0</v>
      </c>
      <c r="M220" s="208"/>
      <c r="N220" s="203">
        <v>0</v>
      </c>
      <c r="O220" s="203">
        <v>0</v>
      </c>
      <c r="P220" s="203">
        <v>0</v>
      </c>
      <c r="Q220" s="203">
        <v>0</v>
      </c>
      <c r="R220" s="203">
        <v>0</v>
      </c>
      <c r="S220" s="208"/>
      <c r="T220" s="203">
        <v>0</v>
      </c>
      <c r="U220" s="203">
        <v>0</v>
      </c>
      <c r="V220" s="203">
        <v>0</v>
      </c>
      <c r="W220" s="203">
        <v>0</v>
      </c>
      <c r="X220" s="203">
        <v>0</v>
      </c>
      <c r="Y220" s="208"/>
      <c r="Z220" s="203">
        <v>0</v>
      </c>
      <c r="AA220" s="203">
        <v>0</v>
      </c>
      <c r="AB220" s="203">
        <v>0</v>
      </c>
      <c r="AC220" s="203">
        <v>0</v>
      </c>
      <c r="AD220" s="203">
        <v>0</v>
      </c>
      <c r="AE220" s="208"/>
      <c r="AF220" s="203">
        <v>0</v>
      </c>
      <c r="AG220" s="203">
        <v>0</v>
      </c>
      <c r="AH220" s="203">
        <v>0</v>
      </c>
      <c r="AI220" s="203">
        <v>0</v>
      </c>
      <c r="AJ220" s="203">
        <v>0</v>
      </c>
      <c r="AK220" s="208"/>
      <c r="AL220" s="203">
        <v>0</v>
      </c>
      <c r="AM220" s="203">
        <v>0</v>
      </c>
      <c r="AN220" s="203">
        <v>0</v>
      </c>
      <c r="AO220" s="203">
        <v>0</v>
      </c>
      <c r="AP220" s="203">
        <v>0</v>
      </c>
      <c r="AQ220" s="208"/>
      <c r="AR220" s="203">
        <v>0</v>
      </c>
      <c r="AS220" s="203">
        <v>0</v>
      </c>
      <c r="AT220" s="203">
        <v>0</v>
      </c>
      <c r="AU220" s="203">
        <v>0</v>
      </c>
      <c r="AV220" s="203">
        <v>0</v>
      </c>
      <c r="AW220" s="208"/>
      <c r="AX220" s="203">
        <v>0</v>
      </c>
      <c r="AY220" s="203">
        <v>0</v>
      </c>
      <c r="AZ220" s="203">
        <v>0</v>
      </c>
      <c r="BA220" s="203">
        <v>0</v>
      </c>
      <c r="BB220" s="203">
        <v>0</v>
      </c>
      <c r="BC220" s="208"/>
      <c r="BD220" s="203">
        <v>0</v>
      </c>
      <c r="BE220" s="203">
        <v>0</v>
      </c>
      <c r="BF220" s="203">
        <v>0</v>
      </c>
      <c r="BG220" s="203">
        <v>0</v>
      </c>
      <c r="BH220" s="203">
        <v>0</v>
      </c>
      <c r="BI220" s="208"/>
      <c r="BJ220" s="203">
        <v>0</v>
      </c>
      <c r="BK220" s="203">
        <v>0</v>
      </c>
      <c r="BL220" s="203">
        <v>0</v>
      </c>
      <c r="BM220" s="203">
        <v>0</v>
      </c>
      <c r="BN220" s="203">
        <v>0</v>
      </c>
      <c r="BO220" s="208"/>
      <c r="BP220" s="203">
        <v>0</v>
      </c>
      <c r="BQ220" s="203">
        <v>0</v>
      </c>
      <c r="BR220" s="203">
        <v>0</v>
      </c>
      <c r="BS220" s="203">
        <v>0</v>
      </c>
      <c r="BT220" s="203">
        <v>0</v>
      </c>
      <c r="BU220" s="208"/>
      <c r="BV220" s="203">
        <v>0</v>
      </c>
      <c r="BW220" s="203">
        <v>0</v>
      </c>
      <c r="BX220" s="203">
        <v>0</v>
      </c>
      <c r="BY220" s="203">
        <v>0</v>
      </c>
      <c r="BZ220" s="203">
        <v>0</v>
      </c>
      <c r="CA220" s="208"/>
      <c r="CB220" s="203">
        <v>0</v>
      </c>
      <c r="CC220" s="203">
        <v>0</v>
      </c>
      <c r="CD220" s="203">
        <v>0</v>
      </c>
      <c r="CE220" s="203">
        <v>0</v>
      </c>
      <c r="CF220" s="203">
        <v>0</v>
      </c>
      <c r="CG220" s="208"/>
      <c r="CH220" s="203">
        <v>0</v>
      </c>
      <c r="CI220" s="203">
        <v>0</v>
      </c>
      <c r="CJ220" s="203">
        <v>0</v>
      </c>
      <c r="CK220" s="203">
        <v>0</v>
      </c>
      <c r="CL220" s="203">
        <v>0</v>
      </c>
      <c r="CM220" s="208"/>
      <c r="CN220" s="203">
        <v>0</v>
      </c>
      <c r="CO220" s="203">
        <v>0</v>
      </c>
      <c r="CP220" s="203">
        <v>0</v>
      </c>
      <c r="CQ220" s="203">
        <v>0</v>
      </c>
      <c r="CR220" s="203">
        <v>0</v>
      </c>
      <c r="CS220" s="208"/>
      <c r="CT220" s="203">
        <v>0</v>
      </c>
      <c r="CU220" s="203">
        <v>0</v>
      </c>
      <c r="CV220" s="203">
        <v>0</v>
      </c>
      <c r="CW220" s="203">
        <v>0</v>
      </c>
      <c r="CX220" s="203">
        <v>0</v>
      </c>
      <c r="CY220" s="208"/>
      <c r="CZ220" s="203">
        <v>0</v>
      </c>
      <c r="DA220" s="203">
        <v>0</v>
      </c>
      <c r="DB220" s="203">
        <v>0</v>
      </c>
      <c r="DC220" s="203">
        <v>0</v>
      </c>
      <c r="DD220" s="203">
        <v>0</v>
      </c>
      <c r="DE220" s="208"/>
      <c r="DF220" s="203">
        <v>0</v>
      </c>
      <c r="DG220" s="203">
        <v>0</v>
      </c>
      <c r="DH220" s="203">
        <v>0</v>
      </c>
      <c r="DI220" s="203">
        <v>0</v>
      </c>
      <c r="DJ220" s="203">
        <v>0</v>
      </c>
      <c r="DK220" s="208"/>
      <c r="DL220" s="203">
        <v>0</v>
      </c>
      <c r="DM220" s="203">
        <v>0</v>
      </c>
      <c r="DN220" s="203">
        <v>0</v>
      </c>
      <c r="DO220" s="203">
        <v>0</v>
      </c>
      <c r="DP220" s="203">
        <v>0</v>
      </c>
      <c r="DQ220" s="208"/>
      <c r="DR220" s="203">
        <v>0</v>
      </c>
      <c r="DS220" s="203">
        <v>0</v>
      </c>
      <c r="DT220" s="203">
        <v>0</v>
      </c>
      <c r="DU220" s="203">
        <v>0</v>
      </c>
      <c r="DV220" s="203">
        <v>0</v>
      </c>
      <c r="DW220" s="208"/>
      <c r="DX220" s="203">
        <v>0</v>
      </c>
      <c r="DY220" s="203">
        <v>0</v>
      </c>
      <c r="DZ220" s="203">
        <v>0</v>
      </c>
      <c r="EA220" s="203">
        <v>0</v>
      </c>
      <c r="EB220" s="203">
        <v>0</v>
      </c>
      <c r="EC220" s="208"/>
      <c r="ED220" s="203">
        <v>0</v>
      </c>
      <c r="EE220" s="203">
        <v>0</v>
      </c>
      <c r="EF220" s="203">
        <v>0</v>
      </c>
      <c r="EG220" s="203">
        <v>0</v>
      </c>
      <c r="EH220" s="203">
        <v>0</v>
      </c>
      <c r="EI220" s="208"/>
      <c r="EJ220" s="203">
        <v>0</v>
      </c>
      <c r="EK220" s="203">
        <v>0</v>
      </c>
      <c r="EL220" s="203">
        <v>0</v>
      </c>
      <c r="EM220" s="203">
        <v>0</v>
      </c>
      <c r="EN220" s="203">
        <v>0</v>
      </c>
      <c r="EO220" s="208"/>
      <c r="EP220" s="203">
        <v>0</v>
      </c>
      <c r="EQ220" s="203">
        <v>0</v>
      </c>
      <c r="ER220" s="203">
        <v>0</v>
      </c>
      <c r="ES220" s="203">
        <v>0</v>
      </c>
      <c r="ET220" s="203">
        <v>0</v>
      </c>
      <c r="EU220" s="208"/>
      <c r="EV220" s="203">
        <v>0</v>
      </c>
      <c r="EW220" s="203">
        <v>0</v>
      </c>
      <c r="EX220" s="203">
        <v>0</v>
      </c>
      <c r="EY220" s="203">
        <v>0</v>
      </c>
      <c r="EZ220" s="203">
        <v>0</v>
      </c>
      <c r="FA220" s="208"/>
      <c r="FB220" s="203">
        <v>0</v>
      </c>
      <c r="FC220" s="203">
        <v>0</v>
      </c>
      <c r="FD220" s="203">
        <v>0</v>
      </c>
      <c r="FE220" s="203">
        <v>0</v>
      </c>
      <c r="FF220" s="203">
        <v>0</v>
      </c>
      <c r="FG220" s="208"/>
      <c r="FH220" s="203">
        <v>0</v>
      </c>
      <c r="FI220" s="203">
        <v>0</v>
      </c>
      <c r="FJ220" s="203">
        <v>0</v>
      </c>
      <c r="FK220" s="203">
        <v>0</v>
      </c>
      <c r="FL220" s="203">
        <v>0</v>
      </c>
      <c r="FM220" s="208"/>
      <c r="FN220" s="203">
        <v>0</v>
      </c>
      <c r="FO220" s="203">
        <v>0</v>
      </c>
      <c r="FP220" s="203">
        <v>0</v>
      </c>
      <c r="FQ220" s="203">
        <v>0</v>
      </c>
      <c r="FR220" s="203">
        <v>0</v>
      </c>
      <c r="FS220" s="208"/>
      <c r="FT220" s="203">
        <v>0</v>
      </c>
      <c r="FU220" s="203">
        <v>0</v>
      </c>
      <c r="FV220" s="203">
        <v>0</v>
      </c>
      <c r="FW220" s="203">
        <v>0</v>
      </c>
      <c r="FX220" s="203">
        <v>0</v>
      </c>
      <c r="FY220" s="208"/>
    </row>
    <row r="221" spans="1:181" ht="12.75" customHeight="1" x14ac:dyDescent="0.2">
      <c r="A221" s="103" t="s">
        <v>122</v>
      </c>
      <c r="B221" s="203">
        <v>0</v>
      </c>
      <c r="C221" s="203">
        <v>0</v>
      </c>
      <c r="D221" s="203">
        <v>0</v>
      </c>
      <c r="E221" s="203">
        <v>0</v>
      </c>
      <c r="F221" s="203">
        <v>0</v>
      </c>
      <c r="G221" s="208"/>
      <c r="H221" s="203">
        <v>0</v>
      </c>
      <c r="I221" s="203">
        <v>0</v>
      </c>
      <c r="J221" s="203">
        <v>0</v>
      </c>
      <c r="K221" s="203">
        <v>0</v>
      </c>
      <c r="L221" s="203">
        <v>0</v>
      </c>
      <c r="M221" s="208"/>
      <c r="N221" s="203">
        <v>0</v>
      </c>
      <c r="O221" s="203">
        <v>0</v>
      </c>
      <c r="P221" s="203">
        <v>0</v>
      </c>
      <c r="Q221" s="203">
        <v>0</v>
      </c>
      <c r="R221" s="203">
        <v>0</v>
      </c>
      <c r="S221" s="208"/>
      <c r="T221" s="203">
        <v>0</v>
      </c>
      <c r="U221" s="203">
        <v>0</v>
      </c>
      <c r="V221" s="203">
        <v>0</v>
      </c>
      <c r="W221" s="203">
        <v>0</v>
      </c>
      <c r="X221" s="203">
        <v>0</v>
      </c>
      <c r="Y221" s="208"/>
      <c r="Z221" s="203">
        <v>0</v>
      </c>
      <c r="AA221" s="203">
        <v>0</v>
      </c>
      <c r="AB221" s="203">
        <v>0</v>
      </c>
      <c r="AC221" s="203">
        <v>0</v>
      </c>
      <c r="AD221" s="203">
        <v>0</v>
      </c>
      <c r="AE221" s="208"/>
      <c r="AF221" s="203">
        <v>0</v>
      </c>
      <c r="AG221" s="203">
        <v>0</v>
      </c>
      <c r="AH221" s="203">
        <v>0</v>
      </c>
      <c r="AI221" s="203">
        <v>0</v>
      </c>
      <c r="AJ221" s="203">
        <v>0</v>
      </c>
      <c r="AK221" s="208"/>
      <c r="AL221" s="203">
        <v>0</v>
      </c>
      <c r="AM221" s="203">
        <v>0</v>
      </c>
      <c r="AN221" s="203">
        <v>0</v>
      </c>
      <c r="AO221" s="203">
        <v>0</v>
      </c>
      <c r="AP221" s="203">
        <v>0</v>
      </c>
      <c r="AQ221" s="208"/>
      <c r="AR221" s="203">
        <v>0</v>
      </c>
      <c r="AS221" s="203">
        <v>0</v>
      </c>
      <c r="AT221" s="203">
        <v>0</v>
      </c>
      <c r="AU221" s="203">
        <v>0</v>
      </c>
      <c r="AV221" s="203">
        <v>0</v>
      </c>
      <c r="AW221" s="208"/>
      <c r="AX221" s="203">
        <v>0</v>
      </c>
      <c r="AY221" s="203">
        <v>0</v>
      </c>
      <c r="AZ221" s="203">
        <v>0</v>
      </c>
      <c r="BA221" s="203">
        <v>0</v>
      </c>
      <c r="BB221" s="203">
        <v>0</v>
      </c>
      <c r="BC221" s="208"/>
      <c r="BD221" s="203">
        <v>0</v>
      </c>
      <c r="BE221" s="203">
        <v>0</v>
      </c>
      <c r="BF221" s="203">
        <v>0</v>
      </c>
      <c r="BG221" s="203">
        <v>0</v>
      </c>
      <c r="BH221" s="203">
        <v>0</v>
      </c>
      <c r="BI221" s="208"/>
      <c r="BJ221" s="203">
        <v>0</v>
      </c>
      <c r="BK221" s="203">
        <v>0</v>
      </c>
      <c r="BL221" s="203">
        <v>0</v>
      </c>
      <c r="BM221" s="203">
        <v>0</v>
      </c>
      <c r="BN221" s="203">
        <v>0</v>
      </c>
      <c r="BO221" s="208"/>
      <c r="BP221" s="203">
        <v>0</v>
      </c>
      <c r="BQ221" s="203">
        <v>0</v>
      </c>
      <c r="BR221" s="203">
        <v>0</v>
      </c>
      <c r="BS221" s="203">
        <v>0</v>
      </c>
      <c r="BT221" s="203">
        <v>0</v>
      </c>
      <c r="BU221" s="208"/>
      <c r="BV221" s="203">
        <v>0</v>
      </c>
      <c r="BW221" s="203">
        <v>0</v>
      </c>
      <c r="BX221" s="203">
        <v>0</v>
      </c>
      <c r="BY221" s="203">
        <v>0</v>
      </c>
      <c r="BZ221" s="203">
        <v>0</v>
      </c>
      <c r="CA221" s="208"/>
      <c r="CB221" s="203">
        <v>0</v>
      </c>
      <c r="CC221" s="203">
        <v>0</v>
      </c>
      <c r="CD221" s="203">
        <v>0</v>
      </c>
      <c r="CE221" s="203">
        <v>0</v>
      </c>
      <c r="CF221" s="203">
        <v>0</v>
      </c>
      <c r="CG221" s="208"/>
      <c r="CH221" s="203">
        <v>0</v>
      </c>
      <c r="CI221" s="203">
        <v>0</v>
      </c>
      <c r="CJ221" s="203">
        <v>0</v>
      </c>
      <c r="CK221" s="203">
        <v>0</v>
      </c>
      <c r="CL221" s="203">
        <v>0</v>
      </c>
      <c r="CM221" s="208"/>
      <c r="CN221" s="203">
        <v>0</v>
      </c>
      <c r="CO221" s="203">
        <v>0</v>
      </c>
      <c r="CP221" s="203">
        <v>0</v>
      </c>
      <c r="CQ221" s="203">
        <v>0</v>
      </c>
      <c r="CR221" s="203">
        <v>0</v>
      </c>
      <c r="CS221" s="208"/>
      <c r="CT221" s="203">
        <v>0</v>
      </c>
      <c r="CU221" s="203">
        <v>0</v>
      </c>
      <c r="CV221" s="203">
        <v>0</v>
      </c>
      <c r="CW221" s="203">
        <v>0</v>
      </c>
      <c r="CX221" s="203">
        <v>0</v>
      </c>
      <c r="CY221" s="208"/>
      <c r="CZ221" s="203">
        <v>0</v>
      </c>
      <c r="DA221" s="203">
        <v>0</v>
      </c>
      <c r="DB221" s="203">
        <v>0</v>
      </c>
      <c r="DC221" s="203">
        <v>0</v>
      </c>
      <c r="DD221" s="203">
        <v>0</v>
      </c>
      <c r="DE221" s="208"/>
      <c r="DF221" s="203">
        <v>0</v>
      </c>
      <c r="DG221" s="203">
        <v>0</v>
      </c>
      <c r="DH221" s="203">
        <v>0</v>
      </c>
      <c r="DI221" s="203">
        <v>0</v>
      </c>
      <c r="DJ221" s="203">
        <v>0</v>
      </c>
      <c r="DK221" s="208"/>
      <c r="DL221" s="203">
        <v>0</v>
      </c>
      <c r="DM221" s="203">
        <v>0</v>
      </c>
      <c r="DN221" s="203">
        <v>0</v>
      </c>
      <c r="DO221" s="203">
        <v>0</v>
      </c>
      <c r="DP221" s="203">
        <v>0</v>
      </c>
      <c r="DQ221" s="208"/>
      <c r="DR221" s="203">
        <v>0</v>
      </c>
      <c r="DS221" s="203">
        <v>0</v>
      </c>
      <c r="DT221" s="203">
        <v>0</v>
      </c>
      <c r="DU221" s="203">
        <v>0</v>
      </c>
      <c r="DV221" s="203">
        <v>0</v>
      </c>
      <c r="DW221" s="208"/>
      <c r="DX221" s="203">
        <v>0</v>
      </c>
      <c r="DY221" s="203">
        <v>0</v>
      </c>
      <c r="DZ221" s="203">
        <v>0</v>
      </c>
      <c r="EA221" s="203">
        <v>0</v>
      </c>
      <c r="EB221" s="203">
        <v>0</v>
      </c>
      <c r="EC221" s="208"/>
      <c r="ED221" s="203">
        <v>0</v>
      </c>
      <c r="EE221" s="203">
        <v>0</v>
      </c>
      <c r="EF221" s="203">
        <v>0</v>
      </c>
      <c r="EG221" s="203">
        <v>0</v>
      </c>
      <c r="EH221" s="203">
        <v>0</v>
      </c>
      <c r="EI221" s="208"/>
      <c r="EJ221" s="203">
        <v>0</v>
      </c>
      <c r="EK221" s="203">
        <v>0</v>
      </c>
      <c r="EL221" s="203">
        <v>0</v>
      </c>
      <c r="EM221" s="203">
        <v>0</v>
      </c>
      <c r="EN221" s="203">
        <v>0</v>
      </c>
      <c r="EO221" s="208"/>
      <c r="EP221" s="203">
        <v>0</v>
      </c>
      <c r="EQ221" s="203">
        <v>0</v>
      </c>
      <c r="ER221" s="203">
        <v>0</v>
      </c>
      <c r="ES221" s="203">
        <v>0</v>
      </c>
      <c r="ET221" s="203">
        <v>0</v>
      </c>
      <c r="EU221" s="208"/>
      <c r="EV221" s="203">
        <v>0</v>
      </c>
      <c r="EW221" s="203">
        <v>0</v>
      </c>
      <c r="EX221" s="203">
        <v>0</v>
      </c>
      <c r="EY221" s="203">
        <v>0</v>
      </c>
      <c r="EZ221" s="203">
        <v>0</v>
      </c>
      <c r="FA221" s="208"/>
      <c r="FB221" s="203">
        <v>0</v>
      </c>
      <c r="FC221" s="203">
        <v>0</v>
      </c>
      <c r="FD221" s="203">
        <v>0</v>
      </c>
      <c r="FE221" s="203">
        <v>0</v>
      </c>
      <c r="FF221" s="203">
        <v>0</v>
      </c>
      <c r="FG221" s="208"/>
      <c r="FH221" s="203">
        <v>0</v>
      </c>
      <c r="FI221" s="203">
        <v>0</v>
      </c>
      <c r="FJ221" s="203">
        <v>0</v>
      </c>
      <c r="FK221" s="203">
        <v>0</v>
      </c>
      <c r="FL221" s="203">
        <v>0</v>
      </c>
      <c r="FM221" s="208"/>
      <c r="FN221" s="203">
        <v>0</v>
      </c>
      <c r="FO221" s="203">
        <v>0</v>
      </c>
      <c r="FP221" s="203">
        <v>0</v>
      </c>
      <c r="FQ221" s="203">
        <v>0</v>
      </c>
      <c r="FR221" s="203">
        <v>0</v>
      </c>
      <c r="FS221" s="208"/>
      <c r="FT221" s="203">
        <v>0</v>
      </c>
      <c r="FU221" s="203">
        <v>0</v>
      </c>
      <c r="FV221" s="203">
        <v>0</v>
      </c>
      <c r="FW221" s="203">
        <v>0</v>
      </c>
      <c r="FX221" s="203">
        <v>0</v>
      </c>
      <c r="FY221" s="208"/>
    </row>
    <row r="222" spans="1:181" ht="12.75" customHeight="1" x14ac:dyDescent="0.2">
      <c r="A222" s="103" t="s">
        <v>123</v>
      </c>
      <c r="B222" s="203">
        <v>0</v>
      </c>
      <c r="C222" s="203">
        <v>0</v>
      </c>
      <c r="D222" s="203">
        <v>0</v>
      </c>
      <c r="E222" s="203">
        <v>0</v>
      </c>
      <c r="F222" s="203">
        <v>0</v>
      </c>
      <c r="G222" s="208"/>
      <c r="H222" s="203">
        <v>0</v>
      </c>
      <c r="I222" s="203">
        <v>0</v>
      </c>
      <c r="J222" s="203">
        <v>0</v>
      </c>
      <c r="K222" s="203">
        <v>0</v>
      </c>
      <c r="L222" s="203">
        <v>0</v>
      </c>
      <c r="M222" s="208"/>
      <c r="N222" s="203">
        <v>0</v>
      </c>
      <c r="O222" s="203">
        <v>0</v>
      </c>
      <c r="P222" s="203">
        <v>0</v>
      </c>
      <c r="Q222" s="203">
        <v>0</v>
      </c>
      <c r="R222" s="203">
        <v>0</v>
      </c>
      <c r="S222" s="208"/>
      <c r="T222" s="203">
        <v>0</v>
      </c>
      <c r="U222" s="203">
        <v>0</v>
      </c>
      <c r="V222" s="203">
        <v>0</v>
      </c>
      <c r="W222" s="203">
        <v>0</v>
      </c>
      <c r="X222" s="203">
        <v>0</v>
      </c>
      <c r="Y222" s="208"/>
      <c r="Z222" s="203">
        <v>0</v>
      </c>
      <c r="AA222" s="203">
        <v>0</v>
      </c>
      <c r="AB222" s="203">
        <v>0</v>
      </c>
      <c r="AC222" s="203">
        <v>0</v>
      </c>
      <c r="AD222" s="203">
        <v>0</v>
      </c>
      <c r="AE222" s="208"/>
      <c r="AF222" s="203">
        <v>0</v>
      </c>
      <c r="AG222" s="203">
        <v>0</v>
      </c>
      <c r="AH222" s="203">
        <v>0</v>
      </c>
      <c r="AI222" s="203">
        <v>0</v>
      </c>
      <c r="AJ222" s="203">
        <v>0</v>
      </c>
      <c r="AK222" s="208"/>
      <c r="AL222" s="203">
        <v>0</v>
      </c>
      <c r="AM222" s="203">
        <v>0</v>
      </c>
      <c r="AN222" s="203">
        <v>0</v>
      </c>
      <c r="AO222" s="203">
        <v>0</v>
      </c>
      <c r="AP222" s="203">
        <v>0</v>
      </c>
      <c r="AQ222" s="208"/>
      <c r="AR222" s="203">
        <v>0</v>
      </c>
      <c r="AS222" s="203">
        <v>0</v>
      </c>
      <c r="AT222" s="203">
        <v>0</v>
      </c>
      <c r="AU222" s="203">
        <v>0</v>
      </c>
      <c r="AV222" s="203">
        <v>0</v>
      </c>
      <c r="AW222" s="208"/>
      <c r="AX222" s="203">
        <v>0</v>
      </c>
      <c r="AY222" s="203">
        <v>0</v>
      </c>
      <c r="AZ222" s="203">
        <v>0</v>
      </c>
      <c r="BA222" s="203">
        <v>0</v>
      </c>
      <c r="BB222" s="203">
        <v>0</v>
      </c>
      <c r="BC222" s="208"/>
      <c r="BD222" s="203">
        <v>0</v>
      </c>
      <c r="BE222" s="203">
        <v>0</v>
      </c>
      <c r="BF222" s="203">
        <v>0</v>
      </c>
      <c r="BG222" s="203">
        <v>0</v>
      </c>
      <c r="BH222" s="203">
        <v>0</v>
      </c>
      <c r="BI222" s="208"/>
      <c r="BJ222" s="203">
        <v>0</v>
      </c>
      <c r="BK222" s="203">
        <v>0</v>
      </c>
      <c r="BL222" s="203">
        <v>0</v>
      </c>
      <c r="BM222" s="203">
        <v>0</v>
      </c>
      <c r="BN222" s="203">
        <v>0</v>
      </c>
      <c r="BO222" s="208"/>
      <c r="BP222" s="203">
        <v>0</v>
      </c>
      <c r="BQ222" s="203">
        <v>0</v>
      </c>
      <c r="BR222" s="203">
        <v>0</v>
      </c>
      <c r="BS222" s="203">
        <v>0</v>
      </c>
      <c r="BT222" s="203">
        <v>0</v>
      </c>
      <c r="BU222" s="208"/>
      <c r="BV222" s="203">
        <v>0</v>
      </c>
      <c r="BW222" s="203">
        <v>0</v>
      </c>
      <c r="BX222" s="203">
        <v>0</v>
      </c>
      <c r="BY222" s="203">
        <v>0</v>
      </c>
      <c r="BZ222" s="203">
        <v>0</v>
      </c>
      <c r="CA222" s="208"/>
      <c r="CB222" s="203">
        <v>0</v>
      </c>
      <c r="CC222" s="203">
        <v>0</v>
      </c>
      <c r="CD222" s="203">
        <v>0</v>
      </c>
      <c r="CE222" s="203">
        <v>0</v>
      </c>
      <c r="CF222" s="203">
        <v>0</v>
      </c>
      <c r="CG222" s="208"/>
      <c r="CH222" s="203">
        <v>0</v>
      </c>
      <c r="CI222" s="203">
        <v>0</v>
      </c>
      <c r="CJ222" s="203">
        <v>0</v>
      </c>
      <c r="CK222" s="203">
        <v>0</v>
      </c>
      <c r="CL222" s="203">
        <v>0</v>
      </c>
      <c r="CM222" s="208"/>
      <c r="CN222" s="203">
        <v>0</v>
      </c>
      <c r="CO222" s="203">
        <v>0</v>
      </c>
      <c r="CP222" s="203">
        <v>0</v>
      </c>
      <c r="CQ222" s="203">
        <v>0</v>
      </c>
      <c r="CR222" s="203">
        <v>0</v>
      </c>
      <c r="CS222" s="208"/>
      <c r="CT222" s="203">
        <v>0</v>
      </c>
      <c r="CU222" s="203">
        <v>0</v>
      </c>
      <c r="CV222" s="203">
        <v>0</v>
      </c>
      <c r="CW222" s="203">
        <v>0</v>
      </c>
      <c r="CX222" s="203">
        <v>0</v>
      </c>
      <c r="CY222" s="208"/>
      <c r="CZ222" s="203">
        <v>0</v>
      </c>
      <c r="DA222" s="203">
        <v>0</v>
      </c>
      <c r="DB222" s="203">
        <v>0</v>
      </c>
      <c r="DC222" s="203">
        <v>0</v>
      </c>
      <c r="DD222" s="203">
        <v>0</v>
      </c>
      <c r="DE222" s="208"/>
      <c r="DF222" s="203">
        <v>0</v>
      </c>
      <c r="DG222" s="203">
        <v>0</v>
      </c>
      <c r="DH222" s="203">
        <v>0</v>
      </c>
      <c r="DI222" s="203">
        <v>0</v>
      </c>
      <c r="DJ222" s="203">
        <v>0</v>
      </c>
      <c r="DK222" s="208"/>
      <c r="DL222" s="203">
        <v>0</v>
      </c>
      <c r="DM222" s="203">
        <v>0</v>
      </c>
      <c r="DN222" s="203">
        <v>0</v>
      </c>
      <c r="DO222" s="203">
        <v>0</v>
      </c>
      <c r="DP222" s="203">
        <v>0</v>
      </c>
      <c r="DQ222" s="208"/>
      <c r="DR222" s="203">
        <v>0</v>
      </c>
      <c r="DS222" s="203">
        <v>0</v>
      </c>
      <c r="DT222" s="203">
        <v>0</v>
      </c>
      <c r="DU222" s="203">
        <v>0</v>
      </c>
      <c r="DV222" s="203">
        <v>0</v>
      </c>
      <c r="DW222" s="208"/>
      <c r="DX222" s="203">
        <v>0</v>
      </c>
      <c r="DY222" s="203">
        <v>0</v>
      </c>
      <c r="DZ222" s="203">
        <v>0</v>
      </c>
      <c r="EA222" s="203">
        <v>0</v>
      </c>
      <c r="EB222" s="203">
        <v>0</v>
      </c>
      <c r="EC222" s="208"/>
      <c r="ED222" s="203">
        <v>0</v>
      </c>
      <c r="EE222" s="203">
        <v>0</v>
      </c>
      <c r="EF222" s="203">
        <v>0</v>
      </c>
      <c r="EG222" s="203">
        <v>0</v>
      </c>
      <c r="EH222" s="203">
        <v>0</v>
      </c>
      <c r="EI222" s="208"/>
      <c r="EJ222" s="203">
        <v>0</v>
      </c>
      <c r="EK222" s="203">
        <v>0</v>
      </c>
      <c r="EL222" s="203">
        <v>0</v>
      </c>
      <c r="EM222" s="203">
        <v>0</v>
      </c>
      <c r="EN222" s="203">
        <v>0</v>
      </c>
      <c r="EO222" s="208"/>
      <c r="EP222" s="203">
        <v>0</v>
      </c>
      <c r="EQ222" s="203">
        <v>0</v>
      </c>
      <c r="ER222" s="203">
        <v>0</v>
      </c>
      <c r="ES222" s="203">
        <v>0</v>
      </c>
      <c r="ET222" s="203">
        <v>0</v>
      </c>
      <c r="EU222" s="208"/>
      <c r="EV222" s="203">
        <v>0</v>
      </c>
      <c r="EW222" s="203">
        <v>0</v>
      </c>
      <c r="EX222" s="203">
        <v>0</v>
      </c>
      <c r="EY222" s="203">
        <v>0</v>
      </c>
      <c r="EZ222" s="203">
        <v>0</v>
      </c>
      <c r="FA222" s="208"/>
      <c r="FB222" s="203">
        <v>0</v>
      </c>
      <c r="FC222" s="203">
        <v>0</v>
      </c>
      <c r="FD222" s="203">
        <v>0</v>
      </c>
      <c r="FE222" s="203">
        <v>0</v>
      </c>
      <c r="FF222" s="203">
        <v>0</v>
      </c>
      <c r="FG222" s="208"/>
      <c r="FH222" s="203">
        <v>0</v>
      </c>
      <c r="FI222" s="203">
        <v>0</v>
      </c>
      <c r="FJ222" s="203">
        <v>0</v>
      </c>
      <c r="FK222" s="203">
        <v>0</v>
      </c>
      <c r="FL222" s="203">
        <v>0</v>
      </c>
      <c r="FM222" s="208"/>
      <c r="FN222" s="203">
        <v>0</v>
      </c>
      <c r="FO222" s="203">
        <v>0</v>
      </c>
      <c r="FP222" s="203">
        <v>0</v>
      </c>
      <c r="FQ222" s="203">
        <v>0</v>
      </c>
      <c r="FR222" s="203">
        <v>0</v>
      </c>
      <c r="FS222" s="208"/>
      <c r="FT222" s="203">
        <v>0</v>
      </c>
      <c r="FU222" s="203">
        <v>0</v>
      </c>
      <c r="FV222" s="203">
        <v>0</v>
      </c>
      <c r="FW222" s="203">
        <v>0</v>
      </c>
      <c r="FX222" s="203">
        <v>0</v>
      </c>
      <c r="FY222" s="208"/>
    </row>
    <row r="223" spans="1:181" ht="12.75" customHeight="1" x14ac:dyDescent="0.2">
      <c r="A223" s="103" t="s">
        <v>91</v>
      </c>
      <c r="B223" s="203">
        <v>0</v>
      </c>
      <c r="C223" s="203">
        <v>0</v>
      </c>
      <c r="D223" s="203">
        <v>0</v>
      </c>
      <c r="E223" s="203">
        <v>0</v>
      </c>
      <c r="F223" s="203">
        <v>0</v>
      </c>
      <c r="G223" s="208"/>
      <c r="H223" s="203">
        <v>0</v>
      </c>
      <c r="I223" s="203">
        <v>0</v>
      </c>
      <c r="J223" s="203">
        <v>0</v>
      </c>
      <c r="K223" s="203">
        <v>0</v>
      </c>
      <c r="L223" s="203">
        <v>0</v>
      </c>
      <c r="M223" s="208"/>
      <c r="N223" s="203">
        <v>0</v>
      </c>
      <c r="O223" s="203">
        <v>0</v>
      </c>
      <c r="P223" s="203">
        <v>0</v>
      </c>
      <c r="Q223" s="203">
        <v>0</v>
      </c>
      <c r="R223" s="203">
        <v>0</v>
      </c>
      <c r="S223" s="208"/>
      <c r="T223" s="203">
        <v>0</v>
      </c>
      <c r="U223" s="203">
        <v>0</v>
      </c>
      <c r="V223" s="203">
        <v>0</v>
      </c>
      <c r="W223" s="203">
        <v>0</v>
      </c>
      <c r="X223" s="203">
        <v>0</v>
      </c>
      <c r="Y223" s="208"/>
      <c r="Z223" s="203">
        <v>0</v>
      </c>
      <c r="AA223" s="203">
        <v>0</v>
      </c>
      <c r="AB223" s="203">
        <v>0</v>
      </c>
      <c r="AC223" s="203">
        <v>0</v>
      </c>
      <c r="AD223" s="203">
        <v>0</v>
      </c>
      <c r="AE223" s="208"/>
      <c r="AF223" s="203">
        <v>0</v>
      </c>
      <c r="AG223" s="203">
        <v>0</v>
      </c>
      <c r="AH223" s="203">
        <v>0</v>
      </c>
      <c r="AI223" s="203">
        <v>0</v>
      </c>
      <c r="AJ223" s="203">
        <v>0</v>
      </c>
      <c r="AK223" s="208"/>
      <c r="AL223" s="203">
        <v>0</v>
      </c>
      <c r="AM223" s="203">
        <v>0</v>
      </c>
      <c r="AN223" s="203">
        <v>0</v>
      </c>
      <c r="AO223" s="203">
        <v>0</v>
      </c>
      <c r="AP223" s="203">
        <v>0</v>
      </c>
      <c r="AQ223" s="208"/>
      <c r="AR223" s="203">
        <v>0</v>
      </c>
      <c r="AS223" s="203">
        <v>0</v>
      </c>
      <c r="AT223" s="203">
        <v>0</v>
      </c>
      <c r="AU223" s="203">
        <v>0</v>
      </c>
      <c r="AV223" s="203">
        <v>0</v>
      </c>
      <c r="AW223" s="208"/>
      <c r="AX223" s="203">
        <v>0</v>
      </c>
      <c r="AY223" s="203">
        <v>0</v>
      </c>
      <c r="AZ223" s="203">
        <v>0</v>
      </c>
      <c r="BA223" s="203">
        <v>0</v>
      </c>
      <c r="BB223" s="203">
        <v>0</v>
      </c>
      <c r="BC223" s="208"/>
      <c r="BD223" s="203">
        <v>0</v>
      </c>
      <c r="BE223" s="203">
        <v>0</v>
      </c>
      <c r="BF223" s="203">
        <v>0</v>
      </c>
      <c r="BG223" s="203">
        <v>0</v>
      </c>
      <c r="BH223" s="203">
        <v>0</v>
      </c>
      <c r="BI223" s="208"/>
      <c r="BJ223" s="203">
        <v>0</v>
      </c>
      <c r="BK223" s="203">
        <v>0</v>
      </c>
      <c r="BL223" s="203">
        <v>0</v>
      </c>
      <c r="BM223" s="203">
        <v>0</v>
      </c>
      <c r="BN223" s="203">
        <v>0</v>
      </c>
      <c r="BO223" s="208"/>
      <c r="BP223" s="203">
        <v>0</v>
      </c>
      <c r="BQ223" s="203">
        <v>0</v>
      </c>
      <c r="BR223" s="203">
        <v>0</v>
      </c>
      <c r="BS223" s="203">
        <v>0</v>
      </c>
      <c r="BT223" s="203">
        <v>0</v>
      </c>
      <c r="BU223" s="208"/>
      <c r="BV223" s="203">
        <v>0</v>
      </c>
      <c r="BW223" s="203">
        <v>0</v>
      </c>
      <c r="BX223" s="203">
        <v>0</v>
      </c>
      <c r="BY223" s="203">
        <v>0</v>
      </c>
      <c r="BZ223" s="203">
        <v>0</v>
      </c>
      <c r="CA223" s="208"/>
      <c r="CB223" s="203">
        <v>0</v>
      </c>
      <c r="CC223" s="203">
        <v>0</v>
      </c>
      <c r="CD223" s="203">
        <v>0</v>
      </c>
      <c r="CE223" s="203">
        <v>0</v>
      </c>
      <c r="CF223" s="203">
        <v>0</v>
      </c>
      <c r="CG223" s="208"/>
      <c r="CH223" s="203">
        <v>0</v>
      </c>
      <c r="CI223" s="203">
        <v>0</v>
      </c>
      <c r="CJ223" s="203">
        <v>0</v>
      </c>
      <c r="CK223" s="203">
        <v>0</v>
      </c>
      <c r="CL223" s="203">
        <v>0</v>
      </c>
      <c r="CM223" s="208"/>
      <c r="CN223" s="203">
        <v>0</v>
      </c>
      <c r="CO223" s="203">
        <v>0</v>
      </c>
      <c r="CP223" s="203">
        <v>0</v>
      </c>
      <c r="CQ223" s="203">
        <v>0</v>
      </c>
      <c r="CR223" s="203">
        <v>0</v>
      </c>
      <c r="CS223" s="208"/>
      <c r="CT223" s="203">
        <v>0</v>
      </c>
      <c r="CU223" s="203">
        <v>0</v>
      </c>
      <c r="CV223" s="203">
        <v>0</v>
      </c>
      <c r="CW223" s="203">
        <v>0</v>
      </c>
      <c r="CX223" s="203">
        <v>0</v>
      </c>
      <c r="CY223" s="208"/>
      <c r="CZ223" s="203">
        <v>0</v>
      </c>
      <c r="DA223" s="203">
        <v>0</v>
      </c>
      <c r="DB223" s="203">
        <v>0</v>
      </c>
      <c r="DC223" s="203">
        <v>0</v>
      </c>
      <c r="DD223" s="203">
        <v>0</v>
      </c>
      <c r="DE223" s="208"/>
      <c r="DF223" s="203">
        <v>0</v>
      </c>
      <c r="DG223" s="203">
        <v>0</v>
      </c>
      <c r="DH223" s="203">
        <v>0</v>
      </c>
      <c r="DI223" s="203">
        <v>0</v>
      </c>
      <c r="DJ223" s="203">
        <v>0</v>
      </c>
      <c r="DK223" s="208"/>
      <c r="DL223" s="203">
        <v>0</v>
      </c>
      <c r="DM223" s="203">
        <v>0</v>
      </c>
      <c r="DN223" s="203">
        <v>0</v>
      </c>
      <c r="DO223" s="203">
        <v>0</v>
      </c>
      <c r="DP223" s="203">
        <v>0</v>
      </c>
      <c r="DQ223" s="208"/>
      <c r="DR223" s="203">
        <v>0</v>
      </c>
      <c r="DS223" s="203">
        <v>0</v>
      </c>
      <c r="DT223" s="203">
        <v>0</v>
      </c>
      <c r="DU223" s="203">
        <v>0</v>
      </c>
      <c r="DV223" s="203">
        <v>0</v>
      </c>
      <c r="DW223" s="208"/>
      <c r="DX223" s="203">
        <v>0</v>
      </c>
      <c r="DY223" s="203">
        <v>0</v>
      </c>
      <c r="DZ223" s="203">
        <v>0</v>
      </c>
      <c r="EA223" s="203">
        <v>0</v>
      </c>
      <c r="EB223" s="203">
        <v>0</v>
      </c>
      <c r="EC223" s="208"/>
      <c r="ED223" s="203">
        <v>0</v>
      </c>
      <c r="EE223" s="203">
        <v>0</v>
      </c>
      <c r="EF223" s="203">
        <v>0</v>
      </c>
      <c r="EG223" s="203">
        <v>0</v>
      </c>
      <c r="EH223" s="203">
        <v>0</v>
      </c>
      <c r="EI223" s="208"/>
      <c r="EJ223" s="203">
        <v>0</v>
      </c>
      <c r="EK223" s="203">
        <v>0</v>
      </c>
      <c r="EL223" s="203">
        <v>0</v>
      </c>
      <c r="EM223" s="203">
        <v>0</v>
      </c>
      <c r="EN223" s="203">
        <v>0</v>
      </c>
      <c r="EO223" s="208"/>
      <c r="EP223" s="203">
        <v>0</v>
      </c>
      <c r="EQ223" s="203">
        <v>0</v>
      </c>
      <c r="ER223" s="203">
        <v>0</v>
      </c>
      <c r="ES223" s="203">
        <v>0</v>
      </c>
      <c r="ET223" s="203">
        <v>0</v>
      </c>
      <c r="EU223" s="208"/>
      <c r="EV223" s="203">
        <v>0</v>
      </c>
      <c r="EW223" s="203">
        <v>0</v>
      </c>
      <c r="EX223" s="203">
        <v>0</v>
      </c>
      <c r="EY223" s="203">
        <v>0</v>
      </c>
      <c r="EZ223" s="203">
        <v>0</v>
      </c>
      <c r="FA223" s="208"/>
      <c r="FB223" s="203">
        <v>0</v>
      </c>
      <c r="FC223" s="203">
        <v>0</v>
      </c>
      <c r="FD223" s="203">
        <v>0</v>
      </c>
      <c r="FE223" s="203">
        <v>0</v>
      </c>
      <c r="FF223" s="203">
        <v>0</v>
      </c>
      <c r="FG223" s="208"/>
      <c r="FH223" s="203">
        <v>0</v>
      </c>
      <c r="FI223" s="203">
        <v>0</v>
      </c>
      <c r="FJ223" s="203">
        <v>0</v>
      </c>
      <c r="FK223" s="203">
        <v>0</v>
      </c>
      <c r="FL223" s="203">
        <v>0</v>
      </c>
      <c r="FM223" s="208"/>
      <c r="FN223" s="203">
        <v>0</v>
      </c>
      <c r="FO223" s="203">
        <v>0</v>
      </c>
      <c r="FP223" s="203">
        <v>0</v>
      </c>
      <c r="FQ223" s="203">
        <v>0</v>
      </c>
      <c r="FR223" s="203">
        <v>0</v>
      </c>
      <c r="FS223" s="208"/>
      <c r="FT223" s="203">
        <v>0</v>
      </c>
      <c r="FU223" s="203">
        <v>0</v>
      </c>
      <c r="FV223" s="203">
        <v>0</v>
      </c>
      <c r="FW223" s="203">
        <v>0</v>
      </c>
      <c r="FX223" s="203">
        <v>0</v>
      </c>
      <c r="FY223" s="208"/>
    </row>
    <row r="224" spans="1:181" ht="12.75" customHeight="1" x14ac:dyDescent="0.2">
      <c r="A224" s="104" t="s">
        <v>1</v>
      </c>
      <c r="B224" s="203">
        <v>0</v>
      </c>
      <c r="C224" s="203">
        <v>0</v>
      </c>
      <c r="D224" s="203">
        <v>0</v>
      </c>
      <c r="E224" s="203">
        <v>0</v>
      </c>
      <c r="F224" s="203">
        <v>0</v>
      </c>
      <c r="G224" s="208"/>
      <c r="H224" s="203">
        <v>0</v>
      </c>
      <c r="I224" s="203">
        <v>0</v>
      </c>
      <c r="J224" s="203">
        <v>0</v>
      </c>
      <c r="K224" s="203">
        <v>0</v>
      </c>
      <c r="L224" s="203">
        <v>0</v>
      </c>
      <c r="M224" s="208"/>
      <c r="N224" s="203">
        <v>0</v>
      </c>
      <c r="O224" s="203">
        <v>0</v>
      </c>
      <c r="P224" s="203">
        <v>0</v>
      </c>
      <c r="Q224" s="203">
        <v>0</v>
      </c>
      <c r="R224" s="203">
        <v>0</v>
      </c>
      <c r="S224" s="208"/>
      <c r="T224" s="203">
        <v>0</v>
      </c>
      <c r="U224" s="203">
        <v>0</v>
      </c>
      <c r="V224" s="203">
        <v>0</v>
      </c>
      <c r="W224" s="203">
        <v>0</v>
      </c>
      <c r="X224" s="203">
        <v>0</v>
      </c>
      <c r="Y224" s="208"/>
      <c r="Z224" s="203">
        <v>0</v>
      </c>
      <c r="AA224" s="203">
        <v>0</v>
      </c>
      <c r="AB224" s="203">
        <v>0</v>
      </c>
      <c r="AC224" s="203">
        <v>0</v>
      </c>
      <c r="AD224" s="203">
        <v>0</v>
      </c>
      <c r="AE224" s="208"/>
      <c r="AF224" s="203">
        <v>0</v>
      </c>
      <c r="AG224" s="203">
        <v>0</v>
      </c>
      <c r="AH224" s="203">
        <v>0</v>
      </c>
      <c r="AI224" s="203">
        <v>0</v>
      </c>
      <c r="AJ224" s="203">
        <v>0</v>
      </c>
      <c r="AK224" s="208"/>
      <c r="AL224" s="203">
        <v>0</v>
      </c>
      <c r="AM224" s="203">
        <v>0</v>
      </c>
      <c r="AN224" s="203">
        <v>0</v>
      </c>
      <c r="AO224" s="203">
        <v>0</v>
      </c>
      <c r="AP224" s="203">
        <v>0</v>
      </c>
      <c r="AQ224" s="208"/>
      <c r="AR224" s="203">
        <v>0</v>
      </c>
      <c r="AS224" s="203">
        <v>0</v>
      </c>
      <c r="AT224" s="203">
        <v>0</v>
      </c>
      <c r="AU224" s="203">
        <v>0</v>
      </c>
      <c r="AV224" s="203">
        <v>0</v>
      </c>
      <c r="AW224" s="208"/>
      <c r="AX224" s="203">
        <v>0</v>
      </c>
      <c r="AY224" s="203">
        <v>0</v>
      </c>
      <c r="AZ224" s="203">
        <v>0</v>
      </c>
      <c r="BA224" s="203">
        <v>0</v>
      </c>
      <c r="BB224" s="203">
        <v>0</v>
      </c>
      <c r="BC224" s="208"/>
      <c r="BD224" s="203">
        <v>0</v>
      </c>
      <c r="BE224" s="203">
        <v>0</v>
      </c>
      <c r="BF224" s="203">
        <v>0</v>
      </c>
      <c r="BG224" s="203">
        <v>0</v>
      </c>
      <c r="BH224" s="203">
        <v>0</v>
      </c>
      <c r="BI224" s="208"/>
      <c r="BJ224" s="203">
        <v>0</v>
      </c>
      <c r="BK224" s="203">
        <v>0</v>
      </c>
      <c r="BL224" s="203">
        <v>0</v>
      </c>
      <c r="BM224" s="203">
        <v>0</v>
      </c>
      <c r="BN224" s="203">
        <v>0</v>
      </c>
      <c r="BO224" s="208"/>
      <c r="BP224" s="203">
        <v>0</v>
      </c>
      <c r="BQ224" s="203">
        <v>0</v>
      </c>
      <c r="BR224" s="203">
        <v>0</v>
      </c>
      <c r="BS224" s="203">
        <v>0</v>
      </c>
      <c r="BT224" s="203">
        <v>0</v>
      </c>
      <c r="BU224" s="208"/>
      <c r="BV224" s="203">
        <v>0</v>
      </c>
      <c r="BW224" s="203">
        <v>0</v>
      </c>
      <c r="BX224" s="203">
        <v>0</v>
      </c>
      <c r="BY224" s="203">
        <v>0</v>
      </c>
      <c r="BZ224" s="203">
        <v>0</v>
      </c>
      <c r="CA224" s="208"/>
      <c r="CB224" s="203">
        <v>0</v>
      </c>
      <c r="CC224" s="203">
        <v>0</v>
      </c>
      <c r="CD224" s="203">
        <v>0</v>
      </c>
      <c r="CE224" s="203">
        <v>0</v>
      </c>
      <c r="CF224" s="203">
        <v>0</v>
      </c>
      <c r="CG224" s="208"/>
      <c r="CH224" s="203">
        <v>0</v>
      </c>
      <c r="CI224" s="203">
        <v>0</v>
      </c>
      <c r="CJ224" s="203">
        <v>0</v>
      </c>
      <c r="CK224" s="203">
        <v>0</v>
      </c>
      <c r="CL224" s="203">
        <v>0</v>
      </c>
      <c r="CM224" s="208"/>
      <c r="CN224" s="203">
        <v>0</v>
      </c>
      <c r="CO224" s="203">
        <v>0</v>
      </c>
      <c r="CP224" s="203">
        <v>0</v>
      </c>
      <c r="CQ224" s="203">
        <v>0</v>
      </c>
      <c r="CR224" s="203">
        <v>0</v>
      </c>
      <c r="CS224" s="208"/>
      <c r="CT224" s="203">
        <v>0</v>
      </c>
      <c r="CU224" s="203">
        <v>0</v>
      </c>
      <c r="CV224" s="203">
        <v>0</v>
      </c>
      <c r="CW224" s="203">
        <v>0</v>
      </c>
      <c r="CX224" s="203">
        <v>0</v>
      </c>
      <c r="CY224" s="208"/>
      <c r="CZ224" s="203">
        <v>0</v>
      </c>
      <c r="DA224" s="203">
        <v>0</v>
      </c>
      <c r="DB224" s="203">
        <v>0</v>
      </c>
      <c r="DC224" s="203">
        <v>0</v>
      </c>
      <c r="DD224" s="203">
        <v>0</v>
      </c>
      <c r="DE224" s="208"/>
      <c r="DF224" s="203">
        <v>0</v>
      </c>
      <c r="DG224" s="203">
        <v>0</v>
      </c>
      <c r="DH224" s="203">
        <v>0</v>
      </c>
      <c r="DI224" s="203">
        <v>0</v>
      </c>
      <c r="DJ224" s="203">
        <v>0</v>
      </c>
      <c r="DK224" s="208"/>
      <c r="DL224" s="203">
        <v>0</v>
      </c>
      <c r="DM224" s="203">
        <v>0</v>
      </c>
      <c r="DN224" s="203">
        <v>0</v>
      </c>
      <c r="DO224" s="203">
        <v>0</v>
      </c>
      <c r="DP224" s="203">
        <v>0</v>
      </c>
      <c r="DQ224" s="208"/>
      <c r="DR224" s="203">
        <v>0</v>
      </c>
      <c r="DS224" s="203">
        <v>0</v>
      </c>
      <c r="DT224" s="203">
        <v>0</v>
      </c>
      <c r="DU224" s="203">
        <v>0</v>
      </c>
      <c r="DV224" s="203">
        <v>0</v>
      </c>
      <c r="DW224" s="208"/>
      <c r="DX224" s="203">
        <v>0</v>
      </c>
      <c r="DY224" s="203">
        <v>0</v>
      </c>
      <c r="DZ224" s="203">
        <v>0</v>
      </c>
      <c r="EA224" s="203">
        <v>0</v>
      </c>
      <c r="EB224" s="203">
        <v>0</v>
      </c>
      <c r="EC224" s="208"/>
      <c r="ED224" s="203">
        <v>0</v>
      </c>
      <c r="EE224" s="203">
        <v>0</v>
      </c>
      <c r="EF224" s="203">
        <v>0</v>
      </c>
      <c r="EG224" s="203">
        <v>0</v>
      </c>
      <c r="EH224" s="203">
        <v>0</v>
      </c>
      <c r="EI224" s="208"/>
      <c r="EJ224" s="203">
        <v>0</v>
      </c>
      <c r="EK224" s="203">
        <v>0</v>
      </c>
      <c r="EL224" s="203">
        <v>0</v>
      </c>
      <c r="EM224" s="203">
        <v>0</v>
      </c>
      <c r="EN224" s="203">
        <v>0</v>
      </c>
      <c r="EO224" s="208"/>
      <c r="EP224" s="203">
        <v>0</v>
      </c>
      <c r="EQ224" s="203">
        <v>0</v>
      </c>
      <c r="ER224" s="203">
        <v>0</v>
      </c>
      <c r="ES224" s="203">
        <v>0</v>
      </c>
      <c r="ET224" s="203">
        <v>0</v>
      </c>
      <c r="EU224" s="208"/>
      <c r="EV224" s="203">
        <v>0</v>
      </c>
      <c r="EW224" s="203">
        <v>0</v>
      </c>
      <c r="EX224" s="203">
        <v>0</v>
      </c>
      <c r="EY224" s="203">
        <v>0</v>
      </c>
      <c r="EZ224" s="203">
        <v>0</v>
      </c>
      <c r="FA224" s="208"/>
      <c r="FB224" s="203">
        <v>0</v>
      </c>
      <c r="FC224" s="203">
        <v>0</v>
      </c>
      <c r="FD224" s="203">
        <v>0</v>
      </c>
      <c r="FE224" s="203">
        <v>0</v>
      </c>
      <c r="FF224" s="203">
        <v>0</v>
      </c>
      <c r="FG224" s="208"/>
      <c r="FH224" s="203">
        <v>0</v>
      </c>
      <c r="FI224" s="203">
        <v>0</v>
      </c>
      <c r="FJ224" s="203">
        <v>0</v>
      </c>
      <c r="FK224" s="203">
        <v>0</v>
      </c>
      <c r="FL224" s="203">
        <v>0</v>
      </c>
      <c r="FM224" s="208"/>
      <c r="FN224" s="203">
        <v>0</v>
      </c>
      <c r="FO224" s="203">
        <v>0</v>
      </c>
      <c r="FP224" s="203">
        <v>0</v>
      </c>
      <c r="FQ224" s="203">
        <v>0</v>
      </c>
      <c r="FR224" s="203">
        <v>0</v>
      </c>
      <c r="FS224" s="208"/>
      <c r="FT224" s="203">
        <v>0</v>
      </c>
      <c r="FU224" s="203">
        <v>0</v>
      </c>
      <c r="FV224" s="203">
        <v>0</v>
      </c>
      <c r="FW224" s="203">
        <v>0</v>
      </c>
      <c r="FX224" s="203">
        <v>0</v>
      </c>
      <c r="FY224" s="208"/>
    </row>
    <row r="225" spans="1:181" ht="12.75" customHeight="1" x14ac:dyDescent="0.2">
      <c r="A225" s="104" t="s">
        <v>92</v>
      </c>
      <c r="B225" s="203">
        <v>0</v>
      </c>
      <c r="C225" s="203">
        <v>0</v>
      </c>
      <c r="D225" s="203">
        <v>0</v>
      </c>
      <c r="E225" s="203">
        <v>0</v>
      </c>
      <c r="F225" s="203">
        <v>0</v>
      </c>
      <c r="G225" s="208"/>
      <c r="H225" s="203">
        <v>0</v>
      </c>
      <c r="I225" s="203">
        <v>0</v>
      </c>
      <c r="J225" s="203">
        <v>0</v>
      </c>
      <c r="K225" s="203">
        <v>0</v>
      </c>
      <c r="L225" s="203">
        <v>0</v>
      </c>
      <c r="M225" s="208"/>
      <c r="N225" s="203">
        <v>0</v>
      </c>
      <c r="O225" s="203">
        <v>0</v>
      </c>
      <c r="P225" s="203">
        <v>0</v>
      </c>
      <c r="Q225" s="203">
        <v>0</v>
      </c>
      <c r="R225" s="203">
        <v>0</v>
      </c>
      <c r="S225" s="208"/>
      <c r="T225" s="203">
        <v>0</v>
      </c>
      <c r="U225" s="203">
        <v>0</v>
      </c>
      <c r="V225" s="203">
        <v>0</v>
      </c>
      <c r="W225" s="203">
        <v>0</v>
      </c>
      <c r="X225" s="203">
        <v>0</v>
      </c>
      <c r="Y225" s="208"/>
      <c r="Z225" s="203">
        <v>0</v>
      </c>
      <c r="AA225" s="203">
        <v>0</v>
      </c>
      <c r="AB225" s="203">
        <v>0</v>
      </c>
      <c r="AC225" s="203">
        <v>0</v>
      </c>
      <c r="AD225" s="203">
        <v>0</v>
      </c>
      <c r="AE225" s="208"/>
      <c r="AF225" s="203">
        <v>0</v>
      </c>
      <c r="AG225" s="203">
        <v>0</v>
      </c>
      <c r="AH225" s="203">
        <v>0</v>
      </c>
      <c r="AI225" s="203">
        <v>0</v>
      </c>
      <c r="AJ225" s="203">
        <v>0</v>
      </c>
      <c r="AK225" s="208"/>
      <c r="AL225" s="203">
        <v>0</v>
      </c>
      <c r="AM225" s="203">
        <v>0</v>
      </c>
      <c r="AN225" s="203">
        <v>0</v>
      </c>
      <c r="AO225" s="203">
        <v>0</v>
      </c>
      <c r="AP225" s="203">
        <v>0</v>
      </c>
      <c r="AQ225" s="208"/>
      <c r="AR225" s="203">
        <v>0</v>
      </c>
      <c r="AS225" s="203">
        <v>0</v>
      </c>
      <c r="AT225" s="203">
        <v>0</v>
      </c>
      <c r="AU225" s="203">
        <v>0</v>
      </c>
      <c r="AV225" s="203">
        <v>0</v>
      </c>
      <c r="AW225" s="208"/>
      <c r="AX225" s="203">
        <v>0</v>
      </c>
      <c r="AY225" s="203">
        <v>0</v>
      </c>
      <c r="AZ225" s="203">
        <v>0</v>
      </c>
      <c r="BA225" s="203">
        <v>0</v>
      </c>
      <c r="BB225" s="203">
        <v>0</v>
      </c>
      <c r="BC225" s="208"/>
      <c r="BD225" s="203">
        <v>0</v>
      </c>
      <c r="BE225" s="203">
        <v>0</v>
      </c>
      <c r="BF225" s="203">
        <v>0</v>
      </c>
      <c r="BG225" s="203">
        <v>0</v>
      </c>
      <c r="BH225" s="203">
        <v>0</v>
      </c>
      <c r="BI225" s="208"/>
      <c r="BJ225" s="203">
        <v>0</v>
      </c>
      <c r="BK225" s="203">
        <v>0</v>
      </c>
      <c r="BL225" s="203">
        <v>0</v>
      </c>
      <c r="BM225" s="203">
        <v>0</v>
      </c>
      <c r="BN225" s="203">
        <v>0</v>
      </c>
      <c r="BO225" s="208"/>
      <c r="BP225" s="203">
        <v>0</v>
      </c>
      <c r="BQ225" s="203">
        <v>0</v>
      </c>
      <c r="BR225" s="203">
        <v>0</v>
      </c>
      <c r="BS225" s="203">
        <v>0</v>
      </c>
      <c r="BT225" s="203">
        <v>0</v>
      </c>
      <c r="BU225" s="208"/>
      <c r="BV225" s="203">
        <v>0</v>
      </c>
      <c r="BW225" s="203">
        <v>0</v>
      </c>
      <c r="BX225" s="203">
        <v>0</v>
      </c>
      <c r="BY225" s="203">
        <v>0</v>
      </c>
      <c r="BZ225" s="203">
        <v>0</v>
      </c>
      <c r="CA225" s="208"/>
      <c r="CB225" s="203">
        <v>0</v>
      </c>
      <c r="CC225" s="203">
        <v>0</v>
      </c>
      <c r="CD225" s="203">
        <v>0</v>
      </c>
      <c r="CE225" s="203">
        <v>0</v>
      </c>
      <c r="CF225" s="203">
        <v>0</v>
      </c>
      <c r="CG225" s="208"/>
      <c r="CH225" s="203">
        <v>0</v>
      </c>
      <c r="CI225" s="203">
        <v>0</v>
      </c>
      <c r="CJ225" s="203">
        <v>0</v>
      </c>
      <c r="CK225" s="203">
        <v>0</v>
      </c>
      <c r="CL225" s="203">
        <v>0</v>
      </c>
      <c r="CM225" s="208"/>
      <c r="CN225" s="203">
        <v>0</v>
      </c>
      <c r="CO225" s="203">
        <v>0</v>
      </c>
      <c r="CP225" s="203">
        <v>0</v>
      </c>
      <c r="CQ225" s="203">
        <v>0</v>
      </c>
      <c r="CR225" s="203">
        <v>0</v>
      </c>
      <c r="CS225" s="208"/>
      <c r="CT225" s="203">
        <v>0</v>
      </c>
      <c r="CU225" s="203">
        <v>0</v>
      </c>
      <c r="CV225" s="203">
        <v>0</v>
      </c>
      <c r="CW225" s="203">
        <v>0</v>
      </c>
      <c r="CX225" s="203">
        <v>0</v>
      </c>
      <c r="CY225" s="208"/>
      <c r="CZ225" s="203">
        <v>0</v>
      </c>
      <c r="DA225" s="203">
        <v>0</v>
      </c>
      <c r="DB225" s="203">
        <v>0</v>
      </c>
      <c r="DC225" s="203">
        <v>0</v>
      </c>
      <c r="DD225" s="203">
        <v>0</v>
      </c>
      <c r="DE225" s="208"/>
      <c r="DF225" s="203">
        <v>0</v>
      </c>
      <c r="DG225" s="203">
        <v>0</v>
      </c>
      <c r="DH225" s="203">
        <v>0</v>
      </c>
      <c r="DI225" s="203">
        <v>0</v>
      </c>
      <c r="DJ225" s="203">
        <v>0</v>
      </c>
      <c r="DK225" s="208"/>
      <c r="DL225" s="203">
        <v>0</v>
      </c>
      <c r="DM225" s="203">
        <v>0</v>
      </c>
      <c r="DN225" s="203">
        <v>0</v>
      </c>
      <c r="DO225" s="203">
        <v>0</v>
      </c>
      <c r="DP225" s="203">
        <v>0</v>
      </c>
      <c r="DQ225" s="208"/>
      <c r="DR225" s="203">
        <v>0</v>
      </c>
      <c r="DS225" s="203">
        <v>0</v>
      </c>
      <c r="DT225" s="203">
        <v>0</v>
      </c>
      <c r="DU225" s="203">
        <v>0</v>
      </c>
      <c r="DV225" s="203">
        <v>0</v>
      </c>
      <c r="DW225" s="208"/>
      <c r="DX225" s="203">
        <v>0</v>
      </c>
      <c r="DY225" s="203">
        <v>0</v>
      </c>
      <c r="DZ225" s="203">
        <v>0</v>
      </c>
      <c r="EA225" s="203">
        <v>0</v>
      </c>
      <c r="EB225" s="203">
        <v>0</v>
      </c>
      <c r="EC225" s="208"/>
      <c r="ED225" s="203">
        <v>0</v>
      </c>
      <c r="EE225" s="203">
        <v>0</v>
      </c>
      <c r="EF225" s="203">
        <v>0</v>
      </c>
      <c r="EG225" s="203">
        <v>0</v>
      </c>
      <c r="EH225" s="203">
        <v>0</v>
      </c>
      <c r="EI225" s="208"/>
      <c r="EJ225" s="203">
        <v>0</v>
      </c>
      <c r="EK225" s="203">
        <v>0</v>
      </c>
      <c r="EL225" s="203">
        <v>0</v>
      </c>
      <c r="EM225" s="203">
        <v>0</v>
      </c>
      <c r="EN225" s="203">
        <v>0</v>
      </c>
      <c r="EO225" s="208"/>
      <c r="EP225" s="203">
        <v>0</v>
      </c>
      <c r="EQ225" s="203">
        <v>0</v>
      </c>
      <c r="ER225" s="203">
        <v>0</v>
      </c>
      <c r="ES225" s="203">
        <v>0</v>
      </c>
      <c r="ET225" s="203">
        <v>0</v>
      </c>
      <c r="EU225" s="208"/>
      <c r="EV225" s="203">
        <v>0</v>
      </c>
      <c r="EW225" s="203">
        <v>0</v>
      </c>
      <c r="EX225" s="203">
        <v>0</v>
      </c>
      <c r="EY225" s="203">
        <v>0</v>
      </c>
      <c r="EZ225" s="203">
        <v>0</v>
      </c>
      <c r="FA225" s="208"/>
      <c r="FB225" s="203">
        <v>0</v>
      </c>
      <c r="FC225" s="203">
        <v>0</v>
      </c>
      <c r="FD225" s="203">
        <v>0</v>
      </c>
      <c r="FE225" s="203">
        <v>0</v>
      </c>
      <c r="FF225" s="203">
        <v>0</v>
      </c>
      <c r="FG225" s="208"/>
      <c r="FH225" s="203">
        <v>0</v>
      </c>
      <c r="FI225" s="203">
        <v>0</v>
      </c>
      <c r="FJ225" s="203">
        <v>0</v>
      </c>
      <c r="FK225" s="203">
        <v>0</v>
      </c>
      <c r="FL225" s="203">
        <v>0</v>
      </c>
      <c r="FM225" s="208"/>
      <c r="FN225" s="203">
        <v>0</v>
      </c>
      <c r="FO225" s="203">
        <v>0</v>
      </c>
      <c r="FP225" s="203">
        <v>0</v>
      </c>
      <c r="FQ225" s="203">
        <v>0</v>
      </c>
      <c r="FR225" s="203">
        <v>0</v>
      </c>
      <c r="FS225" s="208"/>
      <c r="FT225" s="203">
        <v>0</v>
      </c>
      <c r="FU225" s="203">
        <v>0</v>
      </c>
      <c r="FV225" s="203">
        <v>0</v>
      </c>
      <c r="FW225" s="203">
        <v>0</v>
      </c>
      <c r="FX225" s="203">
        <v>0</v>
      </c>
      <c r="FY225" s="208"/>
    </row>
    <row r="226" spans="1:181" ht="12.75" customHeight="1" x14ac:dyDescent="0.2">
      <c r="A226" s="88" t="s">
        <v>124</v>
      </c>
      <c r="B226" s="203">
        <v>0</v>
      </c>
      <c r="C226" s="203">
        <v>0</v>
      </c>
      <c r="D226" s="203">
        <v>0</v>
      </c>
      <c r="E226" s="203">
        <v>0</v>
      </c>
      <c r="F226" s="203">
        <v>0</v>
      </c>
      <c r="G226" s="208"/>
      <c r="H226" s="203">
        <v>0</v>
      </c>
      <c r="I226" s="203">
        <v>0</v>
      </c>
      <c r="J226" s="203">
        <v>0</v>
      </c>
      <c r="K226" s="203">
        <v>0</v>
      </c>
      <c r="L226" s="203">
        <v>0</v>
      </c>
      <c r="M226" s="208"/>
      <c r="N226" s="203">
        <v>0</v>
      </c>
      <c r="O226" s="203">
        <v>0</v>
      </c>
      <c r="P226" s="203">
        <v>0</v>
      </c>
      <c r="Q226" s="203">
        <v>0</v>
      </c>
      <c r="R226" s="203">
        <v>0</v>
      </c>
      <c r="S226" s="208"/>
      <c r="T226" s="203">
        <v>0</v>
      </c>
      <c r="U226" s="203">
        <v>0</v>
      </c>
      <c r="V226" s="203">
        <v>0</v>
      </c>
      <c r="W226" s="203">
        <v>0</v>
      </c>
      <c r="X226" s="203">
        <v>0</v>
      </c>
      <c r="Y226" s="208"/>
      <c r="Z226" s="203">
        <v>0</v>
      </c>
      <c r="AA226" s="203">
        <v>0</v>
      </c>
      <c r="AB226" s="203">
        <v>0</v>
      </c>
      <c r="AC226" s="203">
        <v>0</v>
      </c>
      <c r="AD226" s="203">
        <v>0</v>
      </c>
      <c r="AE226" s="208"/>
      <c r="AF226" s="203">
        <v>0</v>
      </c>
      <c r="AG226" s="203">
        <v>0</v>
      </c>
      <c r="AH226" s="203">
        <v>0</v>
      </c>
      <c r="AI226" s="203">
        <v>0</v>
      </c>
      <c r="AJ226" s="203">
        <v>0</v>
      </c>
      <c r="AK226" s="208"/>
      <c r="AL226" s="203">
        <v>0</v>
      </c>
      <c r="AM226" s="203">
        <v>0</v>
      </c>
      <c r="AN226" s="203">
        <v>0</v>
      </c>
      <c r="AO226" s="203">
        <v>0</v>
      </c>
      <c r="AP226" s="203">
        <v>0</v>
      </c>
      <c r="AQ226" s="208"/>
      <c r="AR226" s="203">
        <v>0</v>
      </c>
      <c r="AS226" s="203">
        <v>0</v>
      </c>
      <c r="AT226" s="203">
        <v>0</v>
      </c>
      <c r="AU226" s="203">
        <v>0</v>
      </c>
      <c r="AV226" s="203">
        <v>0</v>
      </c>
      <c r="AW226" s="208"/>
      <c r="AX226" s="203">
        <v>0</v>
      </c>
      <c r="AY226" s="203">
        <v>0</v>
      </c>
      <c r="AZ226" s="203">
        <v>0</v>
      </c>
      <c r="BA226" s="203">
        <v>0</v>
      </c>
      <c r="BB226" s="203">
        <v>0</v>
      </c>
      <c r="BC226" s="208"/>
      <c r="BD226" s="203">
        <v>0</v>
      </c>
      <c r="BE226" s="203">
        <v>0</v>
      </c>
      <c r="BF226" s="203">
        <v>0</v>
      </c>
      <c r="BG226" s="203">
        <v>0</v>
      </c>
      <c r="BH226" s="203">
        <v>0</v>
      </c>
      <c r="BI226" s="208"/>
      <c r="BJ226" s="203">
        <v>0</v>
      </c>
      <c r="BK226" s="203">
        <v>0</v>
      </c>
      <c r="BL226" s="203">
        <v>0</v>
      </c>
      <c r="BM226" s="203">
        <v>0</v>
      </c>
      <c r="BN226" s="203">
        <v>0</v>
      </c>
      <c r="BO226" s="208"/>
      <c r="BP226" s="203">
        <v>0</v>
      </c>
      <c r="BQ226" s="203">
        <v>0</v>
      </c>
      <c r="BR226" s="203">
        <v>0</v>
      </c>
      <c r="BS226" s="203">
        <v>0</v>
      </c>
      <c r="BT226" s="203">
        <v>0</v>
      </c>
      <c r="BU226" s="208"/>
      <c r="BV226" s="203">
        <v>0</v>
      </c>
      <c r="BW226" s="203">
        <v>0</v>
      </c>
      <c r="BX226" s="203">
        <v>0</v>
      </c>
      <c r="BY226" s="203">
        <v>0</v>
      </c>
      <c r="BZ226" s="203">
        <v>0</v>
      </c>
      <c r="CA226" s="208"/>
      <c r="CB226" s="203">
        <v>0</v>
      </c>
      <c r="CC226" s="203">
        <v>0</v>
      </c>
      <c r="CD226" s="203">
        <v>0</v>
      </c>
      <c r="CE226" s="203">
        <v>0</v>
      </c>
      <c r="CF226" s="203">
        <v>0</v>
      </c>
      <c r="CG226" s="208"/>
      <c r="CH226" s="203">
        <v>0</v>
      </c>
      <c r="CI226" s="203">
        <v>0</v>
      </c>
      <c r="CJ226" s="203">
        <v>0</v>
      </c>
      <c r="CK226" s="203">
        <v>0</v>
      </c>
      <c r="CL226" s="203">
        <v>0</v>
      </c>
      <c r="CM226" s="208"/>
      <c r="CN226" s="203">
        <v>0</v>
      </c>
      <c r="CO226" s="203">
        <v>0</v>
      </c>
      <c r="CP226" s="203">
        <v>0</v>
      </c>
      <c r="CQ226" s="203">
        <v>0</v>
      </c>
      <c r="CR226" s="203">
        <v>0</v>
      </c>
      <c r="CS226" s="208"/>
      <c r="CT226" s="203">
        <v>0</v>
      </c>
      <c r="CU226" s="203">
        <v>0</v>
      </c>
      <c r="CV226" s="203">
        <v>0</v>
      </c>
      <c r="CW226" s="203">
        <v>0</v>
      </c>
      <c r="CX226" s="203">
        <v>0</v>
      </c>
      <c r="CY226" s="208"/>
      <c r="CZ226" s="203">
        <v>0</v>
      </c>
      <c r="DA226" s="203">
        <v>0</v>
      </c>
      <c r="DB226" s="203">
        <v>0</v>
      </c>
      <c r="DC226" s="203">
        <v>0</v>
      </c>
      <c r="DD226" s="203">
        <v>0</v>
      </c>
      <c r="DE226" s="208"/>
      <c r="DF226" s="203">
        <v>0</v>
      </c>
      <c r="DG226" s="203">
        <v>0</v>
      </c>
      <c r="DH226" s="203">
        <v>0</v>
      </c>
      <c r="DI226" s="203">
        <v>0</v>
      </c>
      <c r="DJ226" s="203">
        <v>0</v>
      </c>
      <c r="DK226" s="208"/>
      <c r="DL226" s="203">
        <v>0</v>
      </c>
      <c r="DM226" s="203">
        <v>0</v>
      </c>
      <c r="DN226" s="203">
        <v>0</v>
      </c>
      <c r="DO226" s="203">
        <v>0</v>
      </c>
      <c r="DP226" s="203">
        <v>0</v>
      </c>
      <c r="DQ226" s="208"/>
      <c r="DR226" s="203">
        <v>0</v>
      </c>
      <c r="DS226" s="203">
        <v>0</v>
      </c>
      <c r="DT226" s="203">
        <v>0</v>
      </c>
      <c r="DU226" s="203">
        <v>0</v>
      </c>
      <c r="DV226" s="203">
        <v>0</v>
      </c>
      <c r="DW226" s="208"/>
      <c r="DX226" s="203">
        <v>0</v>
      </c>
      <c r="DY226" s="203">
        <v>0</v>
      </c>
      <c r="DZ226" s="203">
        <v>0</v>
      </c>
      <c r="EA226" s="203">
        <v>0</v>
      </c>
      <c r="EB226" s="203">
        <v>0</v>
      </c>
      <c r="EC226" s="208"/>
      <c r="ED226" s="203">
        <v>0</v>
      </c>
      <c r="EE226" s="203">
        <v>0</v>
      </c>
      <c r="EF226" s="203">
        <v>0</v>
      </c>
      <c r="EG226" s="203">
        <v>0</v>
      </c>
      <c r="EH226" s="203">
        <v>0</v>
      </c>
      <c r="EI226" s="208"/>
      <c r="EJ226" s="203">
        <v>0</v>
      </c>
      <c r="EK226" s="203">
        <v>0</v>
      </c>
      <c r="EL226" s="203">
        <v>0</v>
      </c>
      <c r="EM226" s="203">
        <v>0</v>
      </c>
      <c r="EN226" s="203">
        <v>0</v>
      </c>
      <c r="EO226" s="208"/>
      <c r="EP226" s="203">
        <v>0</v>
      </c>
      <c r="EQ226" s="203">
        <v>0</v>
      </c>
      <c r="ER226" s="203">
        <v>0</v>
      </c>
      <c r="ES226" s="203">
        <v>0</v>
      </c>
      <c r="ET226" s="203">
        <v>0</v>
      </c>
      <c r="EU226" s="208"/>
      <c r="EV226" s="203">
        <v>0</v>
      </c>
      <c r="EW226" s="203">
        <v>0</v>
      </c>
      <c r="EX226" s="203">
        <v>0</v>
      </c>
      <c r="EY226" s="203">
        <v>0</v>
      </c>
      <c r="EZ226" s="203">
        <v>0</v>
      </c>
      <c r="FA226" s="208"/>
      <c r="FB226" s="203">
        <v>0</v>
      </c>
      <c r="FC226" s="203">
        <v>0</v>
      </c>
      <c r="FD226" s="203">
        <v>0</v>
      </c>
      <c r="FE226" s="203">
        <v>0</v>
      </c>
      <c r="FF226" s="203">
        <v>0</v>
      </c>
      <c r="FG226" s="208"/>
      <c r="FH226" s="203">
        <v>0</v>
      </c>
      <c r="FI226" s="203">
        <v>0</v>
      </c>
      <c r="FJ226" s="203">
        <v>0</v>
      </c>
      <c r="FK226" s="203">
        <v>0</v>
      </c>
      <c r="FL226" s="203">
        <v>0</v>
      </c>
      <c r="FM226" s="208"/>
      <c r="FN226" s="203">
        <v>0</v>
      </c>
      <c r="FO226" s="203">
        <v>0</v>
      </c>
      <c r="FP226" s="203">
        <v>0</v>
      </c>
      <c r="FQ226" s="203">
        <v>0</v>
      </c>
      <c r="FR226" s="203">
        <v>0</v>
      </c>
      <c r="FS226" s="208"/>
      <c r="FT226" s="203">
        <v>0</v>
      </c>
      <c r="FU226" s="203">
        <v>0</v>
      </c>
      <c r="FV226" s="203">
        <v>0</v>
      </c>
      <c r="FW226" s="203">
        <v>0</v>
      </c>
      <c r="FX226" s="203">
        <v>0</v>
      </c>
      <c r="FY226" s="208"/>
    </row>
    <row r="227" spans="1:181" ht="12.75" customHeight="1" x14ac:dyDescent="0.2">
      <c r="A227" s="88" t="s">
        <v>94</v>
      </c>
      <c r="B227" s="203">
        <v>0</v>
      </c>
      <c r="C227" s="203">
        <v>0</v>
      </c>
      <c r="D227" s="203">
        <v>0</v>
      </c>
      <c r="E227" s="203">
        <v>0</v>
      </c>
      <c r="F227" s="203">
        <v>0</v>
      </c>
      <c r="G227" s="208"/>
      <c r="H227" s="203">
        <v>0</v>
      </c>
      <c r="I227" s="203">
        <v>0</v>
      </c>
      <c r="J227" s="203">
        <v>0</v>
      </c>
      <c r="K227" s="203">
        <v>0</v>
      </c>
      <c r="L227" s="203">
        <v>0</v>
      </c>
      <c r="M227" s="208"/>
      <c r="N227" s="203">
        <v>0</v>
      </c>
      <c r="O227" s="203">
        <v>0</v>
      </c>
      <c r="P227" s="203">
        <v>0</v>
      </c>
      <c r="Q227" s="203">
        <v>0</v>
      </c>
      <c r="R227" s="203">
        <v>0</v>
      </c>
      <c r="S227" s="208"/>
      <c r="T227" s="203">
        <v>0</v>
      </c>
      <c r="U227" s="203">
        <v>0</v>
      </c>
      <c r="V227" s="203">
        <v>0</v>
      </c>
      <c r="W227" s="203">
        <v>0</v>
      </c>
      <c r="X227" s="203">
        <v>0</v>
      </c>
      <c r="Y227" s="208"/>
      <c r="Z227" s="203">
        <v>0</v>
      </c>
      <c r="AA227" s="203">
        <v>0</v>
      </c>
      <c r="AB227" s="203">
        <v>0</v>
      </c>
      <c r="AC227" s="203">
        <v>0</v>
      </c>
      <c r="AD227" s="203">
        <v>0</v>
      </c>
      <c r="AE227" s="208"/>
      <c r="AF227" s="203">
        <v>0</v>
      </c>
      <c r="AG227" s="203">
        <v>0</v>
      </c>
      <c r="AH227" s="203">
        <v>0</v>
      </c>
      <c r="AI227" s="203">
        <v>0</v>
      </c>
      <c r="AJ227" s="203">
        <v>0</v>
      </c>
      <c r="AK227" s="208"/>
      <c r="AL227" s="203">
        <v>0</v>
      </c>
      <c r="AM227" s="203">
        <v>0</v>
      </c>
      <c r="AN227" s="203">
        <v>0</v>
      </c>
      <c r="AO227" s="203">
        <v>0</v>
      </c>
      <c r="AP227" s="203">
        <v>0</v>
      </c>
      <c r="AQ227" s="208"/>
      <c r="AR227" s="203">
        <v>0</v>
      </c>
      <c r="AS227" s="203">
        <v>0</v>
      </c>
      <c r="AT227" s="203">
        <v>0</v>
      </c>
      <c r="AU227" s="203">
        <v>0</v>
      </c>
      <c r="AV227" s="203">
        <v>0</v>
      </c>
      <c r="AW227" s="208"/>
      <c r="AX227" s="203">
        <v>0</v>
      </c>
      <c r="AY227" s="203">
        <v>0</v>
      </c>
      <c r="AZ227" s="203">
        <v>0</v>
      </c>
      <c r="BA227" s="203">
        <v>0</v>
      </c>
      <c r="BB227" s="203">
        <v>0</v>
      </c>
      <c r="BC227" s="208"/>
      <c r="BD227" s="203">
        <v>0</v>
      </c>
      <c r="BE227" s="203">
        <v>0</v>
      </c>
      <c r="BF227" s="203">
        <v>0</v>
      </c>
      <c r="BG227" s="203">
        <v>0</v>
      </c>
      <c r="BH227" s="203">
        <v>0</v>
      </c>
      <c r="BI227" s="208"/>
      <c r="BJ227" s="203">
        <v>0</v>
      </c>
      <c r="BK227" s="203">
        <v>0</v>
      </c>
      <c r="BL227" s="203">
        <v>0</v>
      </c>
      <c r="BM227" s="203">
        <v>0</v>
      </c>
      <c r="BN227" s="203">
        <v>0</v>
      </c>
      <c r="BO227" s="208"/>
      <c r="BP227" s="203">
        <v>0</v>
      </c>
      <c r="BQ227" s="203">
        <v>0</v>
      </c>
      <c r="BR227" s="203">
        <v>0</v>
      </c>
      <c r="BS227" s="203">
        <v>0</v>
      </c>
      <c r="BT227" s="203">
        <v>0</v>
      </c>
      <c r="BU227" s="208"/>
      <c r="BV227" s="203">
        <v>0</v>
      </c>
      <c r="BW227" s="203">
        <v>0</v>
      </c>
      <c r="BX227" s="203">
        <v>0</v>
      </c>
      <c r="BY227" s="203">
        <v>0</v>
      </c>
      <c r="BZ227" s="203">
        <v>0</v>
      </c>
      <c r="CA227" s="208"/>
      <c r="CB227" s="203">
        <v>0</v>
      </c>
      <c r="CC227" s="203">
        <v>0</v>
      </c>
      <c r="CD227" s="203">
        <v>0</v>
      </c>
      <c r="CE227" s="203">
        <v>0</v>
      </c>
      <c r="CF227" s="203">
        <v>0</v>
      </c>
      <c r="CG227" s="208"/>
      <c r="CH227" s="203">
        <v>0</v>
      </c>
      <c r="CI227" s="203">
        <v>0</v>
      </c>
      <c r="CJ227" s="203">
        <v>0</v>
      </c>
      <c r="CK227" s="203">
        <v>0</v>
      </c>
      <c r="CL227" s="203">
        <v>0</v>
      </c>
      <c r="CM227" s="208"/>
      <c r="CN227" s="203">
        <v>0</v>
      </c>
      <c r="CO227" s="203">
        <v>0</v>
      </c>
      <c r="CP227" s="203">
        <v>0</v>
      </c>
      <c r="CQ227" s="203">
        <v>0</v>
      </c>
      <c r="CR227" s="203">
        <v>0</v>
      </c>
      <c r="CS227" s="208"/>
      <c r="CT227" s="203">
        <v>0</v>
      </c>
      <c r="CU227" s="203">
        <v>0</v>
      </c>
      <c r="CV227" s="203">
        <v>0</v>
      </c>
      <c r="CW227" s="203">
        <v>0</v>
      </c>
      <c r="CX227" s="203">
        <v>0</v>
      </c>
      <c r="CY227" s="208"/>
      <c r="CZ227" s="203">
        <v>0</v>
      </c>
      <c r="DA227" s="203">
        <v>0</v>
      </c>
      <c r="DB227" s="203">
        <v>0</v>
      </c>
      <c r="DC227" s="203">
        <v>0</v>
      </c>
      <c r="DD227" s="203">
        <v>0</v>
      </c>
      <c r="DE227" s="208"/>
      <c r="DF227" s="203">
        <v>0</v>
      </c>
      <c r="DG227" s="203">
        <v>0</v>
      </c>
      <c r="DH227" s="203">
        <v>0</v>
      </c>
      <c r="DI227" s="203">
        <v>0</v>
      </c>
      <c r="DJ227" s="203">
        <v>0</v>
      </c>
      <c r="DK227" s="208"/>
      <c r="DL227" s="203">
        <v>0</v>
      </c>
      <c r="DM227" s="203">
        <v>0</v>
      </c>
      <c r="DN227" s="203">
        <v>0</v>
      </c>
      <c r="DO227" s="203">
        <v>0</v>
      </c>
      <c r="DP227" s="203">
        <v>0</v>
      </c>
      <c r="DQ227" s="208"/>
      <c r="DR227" s="203">
        <v>0</v>
      </c>
      <c r="DS227" s="203">
        <v>0</v>
      </c>
      <c r="DT227" s="203">
        <v>0</v>
      </c>
      <c r="DU227" s="203">
        <v>0</v>
      </c>
      <c r="DV227" s="203">
        <v>0</v>
      </c>
      <c r="DW227" s="208"/>
      <c r="DX227" s="203">
        <v>0</v>
      </c>
      <c r="DY227" s="203">
        <v>0</v>
      </c>
      <c r="DZ227" s="203">
        <v>0</v>
      </c>
      <c r="EA227" s="203">
        <v>0</v>
      </c>
      <c r="EB227" s="203">
        <v>0</v>
      </c>
      <c r="EC227" s="208"/>
      <c r="ED227" s="203">
        <v>0</v>
      </c>
      <c r="EE227" s="203">
        <v>0</v>
      </c>
      <c r="EF227" s="203">
        <v>0</v>
      </c>
      <c r="EG227" s="203">
        <v>0</v>
      </c>
      <c r="EH227" s="203">
        <v>0</v>
      </c>
      <c r="EI227" s="208"/>
      <c r="EJ227" s="203">
        <v>0</v>
      </c>
      <c r="EK227" s="203">
        <v>0</v>
      </c>
      <c r="EL227" s="203">
        <v>0</v>
      </c>
      <c r="EM227" s="203">
        <v>0</v>
      </c>
      <c r="EN227" s="203">
        <v>0</v>
      </c>
      <c r="EO227" s="208"/>
      <c r="EP227" s="203">
        <v>0</v>
      </c>
      <c r="EQ227" s="203">
        <v>0</v>
      </c>
      <c r="ER227" s="203">
        <v>0</v>
      </c>
      <c r="ES227" s="203">
        <v>0</v>
      </c>
      <c r="ET227" s="203">
        <v>0</v>
      </c>
      <c r="EU227" s="208"/>
      <c r="EV227" s="203">
        <v>0</v>
      </c>
      <c r="EW227" s="203">
        <v>0</v>
      </c>
      <c r="EX227" s="203">
        <v>0</v>
      </c>
      <c r="EY227" s="203">
        <v>0</v>
      </c>
      <c r="EZ227" s="203">
        <v>0</v>
      </c>
      <c r="FA227" s="208"/>
      <c r="FB227" s="203">
        <v>0</v>
      </c>
      <c r="FC227" s="203">
        <v>0</v>
      </c>
      <c r="FD227" s="203">
        <v>0</v>
      </c>
      <c r="FE227" s="203">
        <v>0</v>
      </c>
      <c r="FF227" s="203">
        <v>0</v>
      </c>
      <c r="FG227" s="208"/>
      <c r="FH227" s="203">
        <v>0</v>
      </c>
      <c r="FI227" s="203">
        <v>0</v>
      </c>
      <c r="FJ227" s="203">
        <v>0</v>
      </c>
      <c r="FK227" s="203">
        <v>0</v>
      </c>
      <c r="FL227" s="203">
        <v>0</v>
      </c>
      <c r="FM227" s="208"/>
      <c r="FN227" s="203">
        <v>0</v>
      </c>
      <c r="FO227" s="203">
        <v>0</v>
      </c>
      <c r="FP227" s="203">
        <v>0</v>
      </c>
      <c r="FQ227" s="203">
        <v>0</v>
      </c>
      <c r="FR227" s="203">
        <v>0</v>
      </c>
      <c r="FS227" s="208"/>
      <c r="FT227" s="203">
        <v>0</v>
      </c>
      <c r="FU227" s="203">
        <v>0</v>
      </c>
      <c r="FV227" s="203">
        <v>0</v>
      </c>
      <c r="FW227" s="203">
        <v>0</v>
      </c>
      <c r="FX227" s="203">
        <v>0</v>
      </c>
      <c r="FY227" s="208"/>
    </row>
    <row r="228" spans="1:181" ht="12.75" customHeight="1" x14ac:dyDescent="0.2">
      <c r="A228" s="88" t="s">
        <v>95</v>
      </c>
      <c r="B228" s="203">
        <v>0</v>
      </c>
      <c r="C228" s="203">
        <v>0</v>
      </c>
      <c r="D228" s="203">
        <v>0</v>
      </c>
      <c r="E228" s="203">
        <v>0</v>
      </c>
      <c r="F228" s="203">
        <v>0</v>
      </c>
      <c r="G228" s="208"/>
      <c r="H228" s="203">
        <v>0</v>
      </c>
      <c r="I228" s="203">
        <v>0</v>
      </c>
      <c r="J228" s="203">
        <v>0</v>
      </c>
      <c r="K228" s="203">
        <v>0</v>
      </c>
      <c r="L228" s="203">
        <v>0</v>
      </c>
      <c r="M228" s="208"/>
      <c r="N228" s="203">
        <v>0</v>
      </c>
      <c r="O228" s="203">
        <v>0</v>
      </c>
      <c r="P228" s="203">
        <v>0</v>
      </c>
      <c r="Q228" s="203">
        <v>0</v>
      </c>
      <c r="R228" s="203">
        <v>0</v>
      </c>
      <c r="S228" s="208"/>
      <c r="T228" s="203">
        <v>0</v>
      </c>
      <c r="U228" s="203">
        <v>0</v>
      </c>
      <c r="V228" s="203">
        <v>0</v>
      </c>
      <c r="W228" s="203">
        <v>0</v>
      </c>
      <c r="X228" s="203">
        <v>0</v>
      </c>
      <c r="Y228" s="208"/>
      <c r="Z228" s="203">
        <v>0</v>
      </c>
      <c r="AA228" s="203">
        <v>0</v>
      </c>
      <c r="AB228" s="203">
        <v>0</v>
      </c>
      <c r="AC228" s="203">
        <v>0</v>
      </c>
      <c r="AD228" s="203">
        <v>0</v>
      </c>
      <c r="AE228" s="208"/>
      <c r="AF228" s="203">
        <v>0</v>
      </c>
      <c r="AG228" s="203">
        <v>0</v>
      </c>
      <c r="AH228" s="203">
        <v>0</v>
      </c>
      <c r="AI228" s="203">
        <v>0</v>
      </c>
      <c r="AJ228" s="203">
        <v>0</v>
      </c>
      <c r="AK228" s="208"/>
      <c r="AL228" s="203">
        <v>0</v>
      </c>
      <c r="AM228" s="203">
        <v>0</v>
      </c>
      <c r="AN228" s="203">
        <v>0</v>
      </c>
      <c r="AO228" s="203">
        <v>0</v>
      </c>
      <c r="AP228" s="203">
        <v>0</v>
      </c>
      <c r="AQ228" s="208"/>
      <c r="AR228" s="203">
        <v>0</v>
      </c>
      <c r="AS228" s="203">
        <v>0</v>
      </c>
      <c r="AT228" s="203">
        <v>0</v>
      </c>
      <c r="AU228" s="203">
        <v>0</v>
      </c>
      <c r="AV228" s="203">
        <v>0</v>
      </c>
      <c r="AW228" s="208"/>
      <c r="AX228" s="203">
        <v>0</v>
      </c>
      <c r="AY228" s="203">
        <v>0</v>
      </c>
      <c r="AZ228" s="203">
        <v>0</v>
      </c>
      <c r="BA228" s="203">
        <v>0</v>
      </c>
      <c r="BB228" s="203">
        <v>0</v>
      </c>
      <c r="BC228" s="208"/>
      <c r="BD228" s="203">
        <v>0</v>
      </c>
      <c r="BE228" s="203">
        <v>0</v>
      </c>
      <c r="BF228" s="203">
        <v>0</v>
      </c>
      <c r="BG228" s="203">
        <v>0</v>
      </c>
      <c r="BH228" s="203">
        <v>0</v>
      </c>
      <c r="BI228" s="208"/>
      <c r="BJ228" s="203">
        <v>0</v>
      </c>
      <c r="BK228" s="203">
        <v>0</v>
      </c>
      <c r="BL228" s="203">
        <v>0</v>
      </c>
      <c r="BM228" s="203">
        <v>0</v>
      </c>
      <c r="BN228" s="203">
        <v>0</v>
      </c>
      <c r="BO228" s="208"/>
      <c r="BP228" s="203">
        <v>0</v>
      </c>
      <c r="BQ228" s="203">
        <v>0</v>
      </c>
      <c r="BR228" s="203">
        <v>0</v>
      </c>
      <c r="BS228" s="203">
        <v>0</v>
      </c>
      <c r="BT228" s="203">
        <v>0</v>
      </c>
      <c r="BU228" s="208"/>
      <c r="BV228" s="203">
        <v>0</v>
      </c>
      <c r="BW228" s="203">
        <v>0</v>
      </c>
      <c r="BX228" s="203">
        <v>0</v>
      </c>
      <c r="BY228" s="203">
        <v>0</v>
      </c>
      <c r="BZ228" s="203">
        <v>0</v>
      </c>
      <c r="CA228" s="208"/>
      <c r="CB228" s="203">
        <v>0</v>
      </c>
      <c r="CC228" s="203">
        <v>0</v>
      </c>
      <c r="CD228" s="203">
        <v>0</v>
      </c>
      <c r="CE228" s="203">
        <v>0</v>
      </c>
      <c r="CF228" s="203">
        <v>0</v>
      </c>
      <c r="CG228" s="208"/>
      <c r="CH228" s="203">
        <v>0</v>
      </c>
      <c r="CI228" s="203">
        <v>0</v>
      </c>
      <c r="CJ228" s="203">
        <v>0</v>
      </c>
      <c r="CK228" s="203">
        <v>0</v>
      </c>
      <c r="CL228" s="203">
        <v>0</v>
      </c>
      <c r="CM228" s="208"/>
      <c r="CN228" s="203">
        <v>0</v>
      </c>
      <c r="CO228" s="203">
        <v>0</v>
      </c>
      <c r="CP228" s="203">
        <v>0</v>
      </c>
      <c r="CQ228" s="203">
        <v>0</v>
      </c>
      <c r="CR228" s="203">
        <v>0</v>
      </c>
      <c r="CS228" s="208"/>
      <c r="CT228" s="203">
        <v>0</v>
      </c>
      <c r="CU228" s="203">
        <v>0</v>
      </c>
      <c r="CV228" s="203">
        <v>0</v>
      </c>
      <c r="CW228" s="203">
        <v>0</v>
      </c>
      <c r="CX228" s="203">
        <v>0</v>
      </c>
      <c r="CY228" s="208"/>
      <c r="CZ228" s="203">
        <v>0</v>
      </c>
      <c r="DA228" s="203">
        <v>0</v>
      </c>
      <c r="DB228" s="203">
        <v>0</v>
      </c>
      <c r="DC228" s="203">
        <v>0</v>
      </c>
      <c r="DD228" s="203">
        <v>0</v>
      </c>
      <c r="DE228" s="208"/>
      <c r="DF228" s="203">
        <v>0</v>
      </c>
      <c r="DG228" s="203">
        <v>0</v>
      </c>
      <c r="DH228" s="203">
        <v>0</v>
      </c>
      <c r="DI228" s="203">
        <v>0</v>
      </c>
      <c r="DJ228" s="203">
        <v>0</v>
      </c>
      <c r="DK228" s="208"/>
      <c r="DL228" s="203">
        <v>0</v>
      </c>
      <c r="DM228" s="203">
        <v>0</v>
      </c>
      <c r="DN228" s="203">
        <v>0</v>
      </c>
      <c r="DO228" s="203">
        <v>0</v>
      </c>
      <c r="DP228" s="203">
        <v>0</v>
      </c>
      <c r="DQ228" s="208"/>
      <c r="DR228" s="203">
        <v>0</v>
      </c>
      <c r="DS228" s="203">
        <v>0</v>
      </c>
      <c r="DT228" s="203">
        <v>0</v>
      </c>
      <c r="DU228" s="203">
        <v>0</v>
      </c>
      <c r="DV228" s="203">
        <v>0</v>
      </c>
      <c r="DW228" s="208"/>
      <c r="DX228" s="203">
        <v>0</v>
      </c>
      <c r="DY228" s="203">
        <v>0</v>
      </c>
      <c r="DZ228" s="203">
        <v>0</v>
      </c>
      <c r="EA228" s="203">
        <v>0</v>
      </c>
      <c r="EB228" s="203">
        <v>0</v>
      </c>
      <c r="EC228" s="208"/>
      <c r="ED228" s="203">
        <v>0</v>
      </c>
      <c r="EE228" s="203">
        <v>0</v>
      </c>
      <c r="EF228" s="203">
        <v>0</v>
      </c>
      <c r="EG228" s="203">
        <v>0</v>
      </c>
      <c r="EH228" s="203">
        <v>0</v>
      </c>
      <c r="EI228" s="208"/>
      <c r="EJ228" s="203">
        <v>0</v>
      </c>
      <c r="EK228" s="203">
        <v>0</v>
      </c>
      <c r="EL228" s="203">
        <v>0</v>
      </c>
      <c r="EM228" s="203">
        <v>0</v>
      </c>
      <c r="EN228" s="203">
        <v>0</v>
      </c>
      <c r="EO228" s="208"/>
      <c r="EP228" s="203">
        <v>0</v>
      </c>
      <c r="EQ228" s="203">
        <v>0</v>
      </c>
      <c r="ER228" s="203">
        <v>0</v>
      </c>
      <c r="ES228" s="203">
        <v>0</v>
      </c>
      <c r="ET228" s="203">
        <v>0</v>
      </c>
      <c r="EU228" s="208"/>
      <c r="EV228" s="203">
        <v>0</v>
      </c>
      <c r="EW228" s="203">
        <v>0</v>
      </c>
      <c r="EX228" s="203">
        <v>0</v>
      </c>
      <c r="EY228" s="203">
        <v>0</v>
      </c>
      <c r="EZ228" s="203">
        <v>0</v>
      </c>
      <c r="FA228" s="208"/>
      <c r="FB228" s="203">
        <v>0</v>
      </c>
      <c r="FC228" s="203">
        <v>0</v>
      </c>
      <c r="FD228" s="203">
        <v>0</v>
      </c>
      <c r="FE228" s="203">
        <v>0</v>
      </c>
      <c r="FF228" s="203">
        <v>0</v>
      </c>
      <c r="FG228" s="208"/>
      <c r="FH228" s="203">
        <v>0</v>
      </c>
      <c r="FI228" s="203">
        <v>0</v>
      </c>
      <c r="FJ228" s="203">
        <v>0</v>
      </c>
      <c r="FK228" s="203">
        <v>0</v>
      </c>
      <c r="FL228" s="203">
        <v>0</v>
      </c>
      <c r="FM228" s="208"/>
      <c r="FN228" s="203">
        <v>0</v>
      </c>
      <c r="FO228" s="203">
        <v>0</v>
      </c>
      <c r="FP228" s="203">
        <v>0</v>
      </c>
      <c r="FQ228" s="203">
        <v>0</v>
      </c>
      <c r="FR228" s="203">
        <v>0</v>
      </c>
      <c r="FS228" s="208"/>
      <c r="FT228" s="203">
        <v>0</v>
      </c>
      <c r="FU228" s="203">
        <v>0</v>
      </c>
      <c r="FV228" s="203">
        <v>0</v>
      </c>
      <c r="FW228" s="203">
        <v>0</v>
      </c>
      <c r="FX228" s="203">
        <v>0</v>
      </c>
      <c r="FY228" s="208"/>
    </row>
    <row r="229" spans="1:181" ht="12.75" customHeight="1" x14ac:dyDescent="0.2">
      <c r="A229" s="88" t="s">
        <v>96</v>
      </c>
      <c r="B229" s="203">
        <v>0</v>
      </c>
      <c r="C229" s="203">
        <v>0</v>
      </c>
      <c r="D229" s="203">
        <v>0</v>
      </c>
      <c r="E229" s="203">
        <v>0</v>
      </c>
      <c r="F229" s="203">
        <v>0</v>
      </c>
      <c r="G229" s="208"/>
      <c r="H229" s="203">
        <v>0</v>
      </c>
      <c r="I229" s="203">
        <v>0</v>
      </c>
      <c r="J229" s="203">
        <v>0</v>
      </c>
      <c r="K229" s="203">
        <v>0</v>
      </c>
      <c r="L229" s="203">
        <v>0</v>
      </c>
      <c r="M229" s="208"/>
      <c r="N229" s="203">
        <v>0</v>
      </c>
      <c r="O229" s="203">
        <v>0</v>
      </c>
      <c r="P229" s="203">
        <v>0</v>
      </c>
      <c r="Q229" s="203">
        <v>0</v>
      </c>
      <c r="R229" s="203">
        <v>0</v>
      </c>
      <c r="S229" s="208"/>
      <c r="T229" s="203">
        <v>0</v>
      </c>
      <c r="U229" s="203">
        <v>0</v>
      </c>
      <c r="V229" s="203">
        <v>0</v>
      </c>
      <c r="W229" s="203">
        <v>0</v>
      </c>
      <c r="X229" s="203">
        <v>0</v>
      </c>
      <c r="Y229" s="208"/>
      <c r="Z229" s="203">
        <v>0</v>
      </c>
      <c r="AA229" s="203">
        <v>0</v>
      </c>
      <c r="AB229" s="203">
        <v>0</v>
      </c>
      <c r="AC229" s="203">
        <v>0</v>
      </c>
      <c r="AD229" s="203">
        <v>0</v>
      </c>
      <c r="AE229" s="208"/>
      <c r="AF229" s="203">
        <v>0</v>
      </c>
      <c r="AG229" s="203">
        <v>0</v>
      </c>
      <c r="AH229" s="203">
        <v>0</v>
      </c>
      <c r="AI229" s="203">
        <v>0</v>
      </c>
      <c r="AJ229" s="203">
        <v>0</v>
      </c>
      <c r="AK229" s="208"/>
      <c r="AL229" s="203">
        <v>0</v>
      </c>
      <c r="AM229" s="203">
        <v>0</v>
      </c>
      <c r="AN229" s="203">
        <v>0</v>
      </c>
      <c r="AO229" s="203">
        <v>0</v>
      </c>
      <c r="AP229" s="203">
        <v>0</v>
      </c>
      <c r="AQ229" s="208"/>
      <c r="AR229" s="203">
        <v>0</v>
      </c>
      <c r="AS229" s="203">
        <v>0</v>
      </c>
      <c r="AT229" s="203">
        <v>0</v>
      </c>
      <c r="AU229" s="203">
        <v>0</v>
      </c>
      <c r="AV229" s="203">
        <v>0</v>
      </c>
      <c r="AW229" s="208"/>
      <c r="AX229" s="203">
        <v>0</v>
      </c>
      <c r="AY229" s="203">
        <v>0</v>
      </c>
      <c r="AZ229" s="203">
        <v>0</v>
      </c>
      <c r="BA229" s="203">
        <v>0</v>
      </c>
      <c r="BB229" s="203">
        <v>0</v>
      </c>
      <c r="BC229" s="208"/>
      <c r="BD229" s="203">
        <v>0</v>
      </c>
      <c r="BE229" s="203">
        <v>0</v>
      </c>
      <c r="BF229" s="203">
        <v>0</v>
      </c>
      <c r="BG229" s="203">
        <v>0</v>
      </c>
      <c r="BH229" s="203">
        <v>0</v>
      </c>
      <c r="BI229" s="208"/>
      <c r="BJ229" s="203">
        <v>0</v>
      </c>
      <c r="BK229" s="203">
        <v>0</v>
      </c>
      <c r="BL229" s="203">
        <v>0</v>
      </c>
      <c r="BM229" s="203">
        <v>0</v>
      </c>
      <c r="BN229" s="203">
        <v>0</v>
      </c>
      <c r="BO229" s="208"/>
      <c r="BP229" s="203">
        <v>0</v>
      </c>
      <c r="BQ229" s="203">
        <v>0</v>
      </c>
      <c r="BR229" s="203">
        <v>0</v>
      </c>
      <c r="BS229" s="203">
        <v>0</v>
      </c>
      <c r="BT229" s="203">
        <v>0</v>
      </c>
      <c r="BU229" s="208"/>
      <c r="BV229" s="203">
        <v>0</v>
      </c>
      <c r="BW229" s="203">
        <v>0</v>
      </c>
      <c r="BX229" s="203">
        <v>0</v>
      </c>
      <c r="BY229" s="203">
        <v>0</v>
      </c>
      <c r="BZ229" s="203">
        <v>0</v>
      </c>
      <c r="CA229" s="208"/>
      <c r="CB229" s="203">
        <v>0</v>
      </c>
      <c r="CC229" s="203">
        <v>0</v>
      </c>
      <c r="CD229" s="203">
        <v>0</v>
      </c>
      <c r="CE229" s="203">
        <v>0</v>
      </c>
      <c r="CF229" s="203">
        <v>0</v>
      </c>
      <c r="CG229" s="208"/>
      <c r="CH229" s="203">
        <v>0</v>
      </c>
      <c r="CI229" s="203">
        <v>0</v>
      </c>
      <c r="CJ229" s="203">
        <v>0</v>
      </c>
      <c r="CK229" s="203">
        <v>0</v>
      </c>
      <c r="CL229" s="203">
        <v>0</v>
      </c>
      <c r="CM229" s="208"/>
      <c r="CN229" s="203">
        <v>0</v>
      </c>
      <c r="CO229" s="203">
        <v>0</v>
      </c>
      <c r="CP229" s="203">
        <v>0</v>
      </c>
      <c r="CQ229" s="203">
        <v>0</v>
      </c>
      <c r="CR229" s="203">
        <v>0</v>
      </c>
      <c r="CS229" s="208"/>
      <c r="CT229" s="203">
        <v>0</v>
      </c>
      <c r="CU229" s="203">
        <v>0</v>
      </c>
      <c r="CV229" s="203">
        <v>0</v>
      </c>
      <c r="CW229" s="203">
        <v>0</v>
      </c>
      <c r="CX229" s="203">
        <v>0</v>
      </c>
      <c r="CY229" s="208"/>
      <c r="CZ229" s="203">
        <v>0</v>
      </c>
      <c r="DA229" s="203">
        <v>0</v>
      </c>
      <c r="DB229" s="203">
        <v>0</v>
      </c>
      <c r="DC229" s="203">
        <v>0</v>
      </c>
      <c r="DD229" s="203">
        <v>0</v>
      </c>
      <c r="DE229" s="208"/>
      <c r="DF229" s="203">
        <v>0</v>
      </c>
      <c r="DG229" s="203">
        <v>0</v>
      </c>
      <c r="DH229" s="203">
        <v>0</v>
      </c>
      <c r="DI229" s="203">
        <v>0</v>
      </c>
      <c r="DJ229" s="203">
        <v>0</v>
      </c>
      <c r="DK229" s="208"/>
      <c r="DL229" s="203">
        <v>0</v>
      </c>
      <c r="DM229" s="203">
        <v>0</v>
      </c>
      <c r="DN229" s="203">
        <v>0</v>
      </c>
      <c r="DO229" s="203">
        <v>0</v>
      </c>
      <c r="DP229" s="203">
        <v>0</v>
      </c>
      <c r="DQ229" s="208"/>
      <c r="DR229" s="203">
        <v>0</v>
      </c>
      <c r="DS229" s="203">
        <v>0</v>
      </c>
      <c r="DT229" s="203">
        <v>0</v>
      </c>
      <c r="DU229" s="203">
        <v>0</v>
      </c>
      <c r="DV229" s="203">
        <v>0</v>
      </c>
      <c r="DW229" s="208"/>
      <c r="DX229" s="203">
        <v>0</v>
      </c>
      <c r="DY229" s="203">
        <v>0</v>
      </c>
      <c r="DZ229" s="203">
        <v>0</v>
      </c>
      <c r="EA229" s="203">
        <v>0</v>
      </c>
      <c r="EB229" s="203">
        <v>0</v>
      </c>
      <c r="EC229" s="208"/>
      <c r="ED229" s="203">
        <v>0</v>
      </c>
      <c r="EE229" s="203">
        <v>0</v>
      </c>
      <c r="EF229" s="203">
        <v>0</v>
      </c>
      <c r="EG229" s="203">
        <v>0</v>
      </c>
      <c r="EH229" s="203">
        <v>0</v>
      </c>
      <c r="EI229" s="208"/>
      <c r="EJ229" s="203">
        <v>0</v>
      </c>
      <c r="EK229" s="203">
        <v>0</v>
      </c>
      <c r="EL229" s="203">
        <v>0</v>
      </c>
      <c r="EM229" s="203">
        <v>0</v>
      </c>
      <c r="EN229" s="203">
        <v>0</v>
      </c>
      <c r="EO229" s="208"/>
      <c r="EP229" s="203">
        <v>0</v>
      </c>
      <c r="EQ229" s="203">
        <v>0</v>
      </c>
      <c r="ER229" s="203">
        <v>0</v>
      </c>
      <c r="ES229" s="203">
        <v>0</v>
      </c>
      <c r="ET229" s="203">
        <v>0</v>
      </c>
      <c r="EU229" s="208"/>
      <c r="EV229" s="203">
        <v>0</v>
      </c>
      <c r="EW229" s="203">
        <v>0</v>
      </c>
      <c r="EX229" s="203">
        <v>0</v>
      </c>
      <c r="EY229" s="203">
        <v>0</v>
      </c>
      <c r="EZ229" s="203">
        <v>0</v>
      </c>
      <c r="FA229" s="208"/>
      <c r="FB229" s="203">
        <v>0</v>
      </c>
      <c r="FC229" s="203">
        <v>0</v>
      </c>
      <c r="FD229" s="203">
        <v>0</v>
      </c>
      <c r="FE229" s="203">
        <v>0</v>
      </c>
      <c r="FF229" s="203">
        <v>0</v>
      </c>
      <c r="FG229" s="208"/>
      <c r="FH229" s="203">
        <v>0</v>
      </c>
      <c r="FI229" s="203">
        <v>0</v>
      </c>
      <c r="FJ229" s="203">
        <v>0</v>
      </c>
      <c r="FK229" s="203">
        <v>0</v>
      </c>
      <c r="FL229" s="203">
        <v>0</v>
      </c>
      <c r="FM229" s="208"/>
      <c r="FN229" s="203">
        <v>0</v>
      </c>
      <c r="FO229" s="203">
        <v>0</v>
      </c>
      <c r="FP229" s="203">
        <v>0</v>
      </c>
      <c r="FQ229" s="203">
        <v>0</v>
      </c>
      <c r="FR229" s="203">
        <v>0</v>
      </c>
      <c r="FS229" s="208"/>
      <c r="FT229" s="203">
        <v>0</v>
      </c>
      <c r="FU229" s="203">
        <v>0</v>
      </c>
      <c r="FV229" s="203">
        <v>0</v>
      </c>
      <c r="FW229" s="203">
        <v>0</v>
      </c>
      <c r="FX229" s="203">
        <v>0</v>
      </c>
      <c r="FY229" s="208"/>
    </row>
    <row r="230" spans="1:181" ht="12.75" customHeight="1" x14ac:dyDescent="0.2">
      <c r="A230" s="88" t="s">
        <v>97</v>
      </c>
      <c r="B230" s="203">
        <v>0</v>
      </c>
      <c r="C230" s="203">
        <v>0</v>
      </c>
      <c r="D230" s="203">
        <v>0</v>
      </c>
      <c r="E230" s="203">
        <v>0</v>
      </c>
      <c r="F230" s="203">
        <v>0</v>
      </c>
      <c r="G230" s="208"/>
      <c r="H230" s="203">
        <v>0</v>
      </c>
      <c r="I230" s="203">
        <v>0</v>
      </c>
      <c r="J230" s="203">
        <v>0</v>
      </c>
      <c r="K230" s="203">
        <v>0</v>
      </c>
      <c r="L230" s="203">
        <v>0</v>
      </c>
      <c r="M230" s="208"/>
      <c r="N230" s="203">
        <v>0</v>
      </c>
      <c r="O230" s="203">
        <v>0</v>
      </c>
      <c r="P230" s="203">
        <v>0</v>
      </c>
      <c r="Q230" s="203">
        <v>0</v>
      </c>
      <c r="R230" s="203">
        <v>0</v>
      </c>
      <c r="S230" s="208"/>
      <c r="T230" s="203">
        <v>0</v>
      </c>
      <c r="U230" s="203">
        <v>0</v>
      </c>
      <c r="V230" s="203">
        <v>0</v>
      </c>
      <c r="W230" s="203">
        <v>0</v>
      </c>
      <c r="X230" s="203">
        <v>0</v>
      </c>
      <c r="Y230" s="208"/>
      <c r="Z230" s="203">
        <v>0</v>
      </c>
      <c r="AA230" s="203">
        <v>0</v>
      </c>
      <c r="AB230" s="203">
        <v>0</v>
      </c>
      <c r="AC230" s="203">
        <v>0</v>
      </c>
      <c r="AD230" s="203">
        <v>0</v>
      </c>
      <c r="AE230" s="208"/>
      <c r="AF230" s="203">
        <v>0</v>
      </c>
      <c r="AG230" s="203">
        <v>0</v>
      </c>
      <c r="AH230" s="203">
        <v>0</v>
      </c>
      <c r="AI230" s="203">
        <v>0</v>
      </c>
      <c r="AJ230" s="203">
        <v>0</v>
      </c>
      <c r="AK230" s="208"/>
      <c r="AL230" s="203">
        <v>0</v>
      </c>
      <c r="AM230" s="203">
        <v>0</v>
      </c>
      <c r="AN230" s="203">
        <v>0</v>
      </c>
      <c r="AO230" s="203">
        <v>0</v>
      </c>
      <c r="AP230" s="203">
        <v>0</v>
      </c>
      <c r="AQ230" s="208"/>
      <c r="AR230" s="203">
        <v>0</v>
      </c>
      <c r="AS230" s="203">
        <v>0</v>
      </c>
      <c r="AT230" s="203">
        <v>0</v>
      </c>
      <c r="AU230" s="203">
        <v>0</v>
      </c>
      <c r="AV230" s="203">
        <v>0</v>
      </c>
      <c r="AW230" s="208"/>
      <c r="AX230" s="203">
        <v>0</v>
      </c>
      <c r="AY230" s="203">
        <v>0</v>
      </c>
      <c r="AZ230" s="203">
        <v>0</v>
      </c>
      <c r="BA230" s="203">
        <v>0</v>
      </c>
      <c r="BB230" s="203">
        <v>0</v>
      </c>
      <c r="BC230" s="208"/>
      <c r="BD230" s="203">
        <v>0</v>
      </c>
      <c r="BE230" s="203">
        <v>0</v>
      </c>
      <c r="BF230" s="203">
        <v>0</v>
      </c>
      <c r="BG230" s="203">
        <v>0</v>
      </c>
      <c r="BH230" s="203">
        <v>0</v>
      </c>
      <c r="BI230" s="208"/>
      <c r="BJ230" s="203">
        <v>0</v>
      </c>
      <c r="BK230" s="203">
        <v>0</v>
      </c>
      <c r="BL230" s="203">
        <v>0</v>
      </c>
      <c r="BM230" s="203">
        <v>0</v>
      </c>
      <c r="BN230" s="203">
        <v>0</v>
      </c>
      <c r="BO230" s="208"/>
      <c r="BP230" s="203">
        <v>0</v>
      </c>
      <c r="BQ230" s="203">
        <v>0</v>
      </c>
      <c r="BR230" s="203">
        <v>0</v>
      </c>
      <c r="BS230" s="203">
        <v>0</v>
      </c>
      <c r="BT230" s="203">
        <v>0</v>
      </c>
      <c r="BU230" s="208"/>
      <c r="BV230" s="203">
        <v>0</v>
      </c>
      <c r="BW230" s="203">
        <v>0</v>
      </c>
      <c r="BX230" s="203">
        <v>0</v>
      </c>
      <c r="BY230" s="203">
        <v>0</v>
      </c>
      <c r="BZ230" s="203">
        <v>0</v>
      </c>
      <c r="CA230" s="208"/>
      <c r="CB230" s="203">
        <v>0</v>
      </c>
      <c r="CC230" s="203">
        <v>0</v>
      </c>
      <c r="CD230" s="203">
        <v>0</v>
      </c>
      <c r="CE230" s="203">
        <v>0</v>
      </c>
      <c r="CF230" s="203">
        <v>0</v>
      </c>
      <c r="CG230" s="208"/>
      <c r="CH230" s="203">
        <v>0</v>
      </c>
      <c r="CI230" s="203">
        <v>0</v>
      </c>
      <c r="CJ230" s="203">
        <v>0</v>
      </c>
      <c r="CK230" s="203">
        <v>0</v>
      </c>
      <c r="CL230" s="203">
        <v>0</v>
      </c>
      <c r="CM230" s="208"/>
      <c r="CN230" s="203">
        <v>0</v>
      </c>
      <c r="CO230" s="203">
        <v>0</v>
      </c>
      <c r="CP230" s="203">
        <v>0</v>
      </c>
      <c r="CQ230" s="203">
        <v>0</v>
      </c>
      <c r="CR230" s="203">
        <v>0</v>
      </c>
      <c r="CS230" s="208"/>
      <c r="CT230" s="203">
        <v>0</v>
      </c>
      <c r="CU230" s="203">
        <v>0</v>
      </c>
      <c r="CV230" s="203">
        <v>0</v>
      </c>
      <c r="CW230" s="203">
        <v>0</v>
      </c>
      <c r="CX230" s="203">
        <v>0</v>
      </c>
      <c r="CY230" s="208"/>
      <c r="CZ230" s="203">
        <v>0</v>
      </c>
      <c r="DA230" s="203">
        <v>0</v>
      </c>
      <c r="DB230" s="203">
        <v>0</v>
      </c>
      <c r="DC230" s="203">
        <v>0</v>
      </c>
      <c r="DD230" s="203">
        <v>0</v>
      </c>
      <c r="DE230" s="208"/>
      <c r="DF230" s="203">
        <v>0</v>
      </c>
      <c r="DG230" s="203">
        <v>0</v>
      </c>
      <c r="DH230" s="203">
        <v>0</v>
      </c>
      <c r="DI230" s="203">
        <v>0</v>
      </c>
      <c r="DJ230" s="203">
        <v>0</v>
      </c>
      <c r="DK230" s="208"/>
      <c r="DL230" s="203">
        <v>0</v>
      </c>
      <c r="DM230" s="203">
        <v>0</v>
      </c>
      <c r="DN230" s="203">
        <v>0</v>
      </c>
      <c r="DO230" s="203">
        <v>0</v>
      </c>
      <c r="DP230" s="203">
        <v>0</v>
      </c>
      <c r="DQ230" s="208"/>
      <c r="DR230" s="203">
        <v>0</v>
      </c>
      <c r="DS230" s="203">
        <v>0</v>
      </c>
      <c r="DT230" s="203">
        <v>0</v>
      </c>
      <c r="DU230" s="203">
        <v>0</v>
      </c>
      <c r="DV230" s="203">
        <v>0</v>
      </c>
      <c r="DW230" s="208"/>
      <c r="DX230" s="203">
        <v>0</v>
      </c>
      <c r="DY230" s="203">
        <v>0</v>
      </c>
      <c r="DZ230" s="203">
        <v>0</v>
      </c>
      <c r="EA230" s="203">
        <v>0</v>
      </c>
      <c r="EB230" s="203">
        <v>0</v>
      </c>
      <c r="EC230" s="208"/>
      <c r="ED230" s="203">
        <v>0</v>
      </c>
      <c r="EE230" s="203">
        <v>0</v>
      </c>
      <c r="EF230" s="203">
        <v>0</v>
      </c>
      <c r="EG230" s="203">
        <v>0</v>
      </c>
      <c r="EH230" s="203">
        <v>0</v>
      </c>
      <c r="EI230" s="208"/>
      <c r="EJ230" s="203">
        <v>0</v>
      </c>
      <c r="EK230" s="203">
        <v>0</v>
      </c>
      <c r="EL230" s="203">
        <v>0</v>
      </c>
      <c r="EM230" s="203">
        <v>0</v>
      </c>
      <c r="EN230" s="203">
        <v>0</v>
      </c>
      <c r="EO230" s="208"/>
      <c r="EP230" s="203">
        <v>0</v>
      </c>
      <c r="EQ230" s="203">
        <v>0</v>
      </c>
      <c r="ER230" s="203">
        <v>0</v>
      </c>
      <c r="ES230" s="203">
        <v>0</v>
      </c>
      <c r="ET230" s="203">
        <v>0</v>
      </c>
      <c r="EU230" s="208"/>
      <c r="EV230" s="203">
        <v>0</v>
      </c>
      <c r="EW230" s="203">
        <v>0</v>
      </c>
      <c r="EX230" s="203">
        <v>0</v>
      </c>
      <c r="EY230" s="203">
        <v>0</v>
      </c>
      <c r="EZ230" s="203">
        <v>0</v>
      </c>
      <c r="FA230" s="208"/>
      <c r="FB230" s="203">
        <v>0</v>
      </c>
      <c r="FC230" s="203">
        <v>0</v>
      </c>
      <c r="FD230" s="203">
        <v>0</v>
      </c>
      <c r="FE230" s="203">
        <v>0</v>
      </c>
      <c r="FF230" s="203">
        <v>0</v>
      </c>
      <c r="FG230" s="208"/>
      <c r="FH230" s="203">
        <v>0</v>
      </c>
      <c r="FI230" s="203">
        <v>0</v>
      </c>
      <c r="FJ230" s="203">
        <v>0</v>
      </c>
      <c r="FK230" s="203">
        <v>0</v>
      </c>
      <c r="FL230" s="203">
        <v>0</v>
      </c>
      <c r="FM230" s="208"/>
      <c r="FN230" s="203">
        <v>0</v>
      </c>
      <c r="FO230" s="203">
        <v>0</v>
      </c>
      <c r="FP230" s="203">
        <v>0</v>
      </c>
      <c r="FQ230" s="203">
        <v>0</v>
      </c>
      <c r="FR230" s="203">
        <v>0</v>
      </c>
      <c r="FS230" s="208"/>
      <c r="FT230" s="203">
        <v>0</v>
      </c>
      <c r="FU230" s="203">
        <v>0</v>
      </c>
      <c r="FV230" s="203">
        <v>0</v>
      </c>
      <c r="FW230" s="203">
        <v>0</v>
      </c>
      <c r="FX230" s="203">
        <v>0</v>
      </c>
      <c r="FY230" s="208"/>
    </row>
    <row r="231" spans="1:181" ht="12.75" customHeight="1" x14ac:dyDescent="0.2">
      <c r="A231" s="88" t="s">
        <v>125</v>
      </c>
      <c r="B231" s="203">
        <v>0</v>
      </c>
      <c r="C231" s="203">
        <v>0</v>
      </c>
      <c r="D231" s="203">
        <v>0</v>
      </c>
      <c r="E231" s="203">
        <v>0</v>
      </c>
      <c r="F231" s="203">
        <v>0</v>
      </c>
      <c r="G231" s="208"/>
      <c r="H231" s="203">
        <v>0</v>
      </c>
      <c r="I231" s="203">
        <v>0</v>
      </c>
      <c r="J231" s="203">
        <v>0</v>
      </c>
      <c r="K231" s="203">
        <v>0</v>
      </c>
      <c r="L231" s="203">
        <v>0</v>
      </c>
      <c r="M231" s="208"/>
      <c r="N231" s="203">
        <v>0</v>
      </c>
      <c r="O231" s="203">
        <v>0</v>
      </c>
      <c r="P231" s="203">
        <v>0</v>
      </c>
      <c r="Q231" s="203">
        <v>0</v>
      </c>
      <c r="R231" s="203">
        <v>0</v>
      </c>
      <c r="S231" s="208"/>
      <c r="T231" s="203">
        <v>0</v>
      </c>
      <c r="U231" s="203">
        <v>0</v>
      </c>
      <c r="V231" s="203">
        <v>0</v>
      </c>
      <c r="W231" s="203">
        <v>0</v>
      </c>
      <c r="X231" s="203">
        <v>0</v>
      </c>
      <c r="Y231" s="208"/>
      <c r="Z231" s="203">
        <v>0</v>
      </c>
      <c r="AA231" s="203">
        <v>0</v>
      </c>
      <c r="AB231" s="203">
        <v>0</v>
      </c>
      <c r="AC231" s="203">
        <v>0</v>
      </c>
      <c r="AD231" s="203">
        <v>0</v>
      </c>
      <c r="AE231" s="208"/>
      <c r="AF231" s="203">
        <v>0</v>
      </c>
      <c r="AG231" s="203">
        <v>0</v>
      </c>
      <c r="AH231" s="203">
        <v>0</v>
      </c>
      <c r="AI231" s="203">
        <v>0</v>
      </c>
      <c r="AJ231" s="203">
        <v>0</v>
      </c>
      <c r="AK231" s="208"/>
      <c r="AL231" s="203">
        <v>0</v>
      </c>
      <c r="AM231" s="203">
        <v>0</v>
      </c>
      <c r="AN231" s="203">
        <v>0</v>
      </c>
      <c r="AO231" s="203">
        <v>0</v>
      </c>
      <c r="AP231" s="203">
        <v>0</v>
      </c>
      <c r="AQ231" s="208"/>
      <c r="AR231" s="203">
        <v>0</v>
      </c>
      <c r="AS231" s="203">
        <v>0</v>
      </c>
      <c r="AT231" s="203">
        <v>0</v>
      </c>
      <c r="AU231" s="203">
        <v>0</v>
      </c>
      <c r="AV231" s="203">
        <v>0</v>
      </c>
      <c r="AW231" s="208"/>
      <c r="AX231" s="203">
        <v>0</v>
      </c>
      <c r="AY231" s="203">
        <v>0</v>
      </c>
      <c r="AZ231" s="203">
        <v>0</v>
      </c>
      <c r="BA231" s="203">
        <v>0</v>
      </c>
      <c r="BB231" s="203">
        <v>0</v>
      </c>
      <c r="BC231" s="208"/>
      <c r="BD231" s="203">
        <v>0</v>
      </c>
      <c r="BE231" s="203">
        <v>0</v>
      </c>
      <c r="BF231" s="203">
        <v>0</v>
      </c>
      <c r="BG231" s="203">
        <v>0</v>
      </c>
      <c r="BH231" s="203">
        <v>0</v>
      </c>
      <c r="BI231" s="208"/>
      <c r="BJ231" s="203">
        <v>0</v>
      </c>
      <c r="BK231" s="203">
        <v>0</v>
      </c>
      <c r="BL231" s="203">
        <v>0</v>
      </c>
      <c r="BM231" s="203">
        <v>0</v>
      </c>
      <c r="BN231" s="203">
        <v>0</v>
      </c>
      <c r="BO231" s="208"/>
      <c r="BP231" s="203">
        <v>0</v>
      </c>
      <c r="BQ231" s="203">
        <v>0</v>
      </c>
      <c r="BR231" s="203">
        <v>0</v>
      </c>
      <c r="BS231" s="203">
        <v>0</v>
      </c>
      <c r="BT231" s="203">
        <v>0</v>
      </c>
      <c r="BU231" s="208"/>
      <c r="BV231" s="203">
        <v>0</v>
      </c>
      <c r="BW231" s="203">
        <v>0</v>
      </c>
      <c r="BX231" s="203">
        <v>0</v>
      </c>
      <c r="BY231" s="203">
        <v>0</v>
      </c>
      <c r="BZ231" s="203">
        <v>0</v>
      </c>
      <c r="CA231" s="208"/>
      <c r="CB231" s="203">
        <v>0</v>
      </c>
      <c r="CC231" s="203">
        <v>0</v>
      </c>
      <c r="CD231" s="203">
        <v>0</v>
      </c>
      <c r="CE231" s="203">
        <v>0</v>
      </c>
      <c r="CF231" s="203">
        <v>0</v>
      </c>
      <c r="CG231" s="208"/>
      <c r="CH231" s="203">
        <v>0</v>
      </c>
      <c r="CI231" s="203">
        <v>0</v>
      </c>
      <c r="CJ231" s="203">
        <v>0</v>
      </c>
      <c r="CK231" s="203">
        <v>0</v>
      </c>
      <c r="CL231" s="203">
        <v>0</v>
      </c>
      <c r="CM231" s="208"/>
      <c r="CN231" s="203">
        <v>0</v>
      </c>
      <c r="CO231" s="203">
        <v>0</v>
      </c>
      <c r="CP231" s="203">
        <v>0</v>
      </c>
      <c r="CQ231" s="203">
        <v>0</v>
      </c>
      <c r="CR231" s="203">
        <v>0</v>
      </c>
      <c r="CS231" s="208"/>
      <c r="CT231" s="203">
        <v>0</v>
      </c>
      <c r="CU231" s="203">
        <v>0</v>
      </c>
      <c r="CV231" s="203">
        <v>0</v>
      </c>
      <c r="CW231" s="203">
        <v>0</v>
      </c>
      <c r="CX231" s="203">
        <v>0</v>
      </c>
      <c r="CY231" s="208"/>
      <c r="CZ231" s="203">
        <v>0</v>
      </c>
      <c r="DA231" s="203">
        <v>0</v>
      </c>
      <c r="DB231" s="203">
        <v>0</v>
      </c>
      <c r="DC231" s="203">
        <v>0</v>
      </c>
      <c r="DD231" s="203">
        <v>0</v>
      </c>
      <c r="DE231" s="208"/>
      <c r="DF231" s="203">
        <v>0</v>
      </c>
      <c r="DG231" s="203">
        <v>0</v>
      </c>
      <c r="DH231" s="203">
        <v>0</v>
      </c>
      <c r="DI231" s="203">
        <v>0</v>
      </c>
      <c r="DJ231" s="203">
        <v>0</v>
      </c>
      <c r="DK231" s="208"/>
      <c r="DL231" s="203">
        <v>0</v>
      </c>
      <c r="DM231" s="203">
        <v>0</v>
      </c>
      <c r="DN231" s="203">
        <v>0</v>
      </c>
      <c r="DO231" s="203">
        <v>0</v>
      </c>
      <c r="DP231" s="203">
        <v>0</v>
      </c>
      <c r="DQ231" s="208"/>
      <c r="DR231" s="203">
        <v>0</v>
      </c>
      <c r="DS231" s="203">
        <v>0</v>
      </c>
      <c r="DT231" s="203">
        <v>0</v>
      </c>
      <c r="DU231" s="203">
        <v>0</v>
      </c>
      <c r="DV231" s="203">
        <v>0</v>
      </c>
      <c r="DW231" s="208"/>
      <c r="DX231" s="203">
        <v>0</v>
      </c>
      <c r="DY231" s="203">
        <v>0</v>
      </c>
      <c r="DZ231" s="203">
        <v>0</v>
      </c>
      <c r="EA231" s="203">
        <v>0</v>
      </c>
      <c r="EB231" s="203">
        <v>0</v>
      </c>
      <c r="EC231" s="208"/>
      <c r="ED231" s="203">
        <v>0</v>
      </c>
      <c r="EE231" s="203">
        <v>0</v>
      </c>
      <c r="EF231" s="203">
        <v>0</v>
      </c>
      <c r="EG231" s="203">
        <v>0</v>
      </c>
      <c r="EH231" s="203">
        <v>0</v>
      </c>
      <c r="EI231" s="208"/>
      <c r="EJ231" s="203">
        <v>0</v>
      </c>
      <c r="EK231" s="203">
        <v>0</v>
      </c>
      <c r="EL231" s="203">
        <v>0</v>
      </c>
      <c r="EM231" s="203">
        <v>0</v>
      </c>
      <c r="EN231" s="203">
        <v>0</v>
      </c>
      <c r="EO231" s="208"/>
      <c r="EP231" s="203">
        <v>0</v>
      </c>
      <c r="EQ231" s="203">
        <v>0</v>
      </c>
      <c r="ER231" s="203">
        <v>0</v>
      </c>
      <c r="ES231" s="203">
        <v>0</v>
      </c>
      <c r="ET231" s="203">
        <v>0</v>
      </c>
      <c r="EU231" s="208"/>
      <c r="EV231" s="203">
        <v>0</v>
      </c>
      <c r="EW231" s="203">
        <v>0</v>
      </c>
      <c r="EX231" s="203">
        <v>0</v>
      </c>
      <c r="EY231" s="203">
        <v>0</v>
      </c>
      <c r="EZ231" s="203">
        <v>0</v>
      </c>
      <c r="FA231" s="208"/>
      <c r="FB231" s="203">
        <v>0</v>
      </c>
      <c r="FC231" s="203">
        <v>0</v>
      </c>
      <c r="FD231" s="203">
        <v>0</v>
      </c>
      <c r="FE231" s="203">
        <v>0</v>
      </c>
      <c r="FF231" s="203">
        <v>0</v>
      </c>
      <c r="FG231" s="208"/>
      <c r="FH231" s="203">
        <v>0</v>
      </c>
      <c r="FI231" s="203">
        <v>0</v>
      </c>
      <c r="FJ231" s="203">
        <v>0</v>
      </c>
      <c r="FK231" s="203">
        <v>0</v>
      </c>
      <c r="FL231" s="203">
        <v>0</v>
      </c>
      <c r="FM231" s="208"/>
      <c r="FN231" s="203">
        <v>0</v>
      </c>
      <c r="FO231" s="203">
        <v>0</v>
      </c>
      <c r="FP231" s="203">
        <v>0</v>
      </c>
      <c r="FQ231" s="203">
        <v>0</v>
      </c>
      <c r="FR231" s="203">
        <v>0</v>
      </c>
      <c r="FS231" s="208"/>
      <c r="FT231" s="203">
        <v>0</v>
      </c>
      <c r="FU231" s="203">
        <v>0</v>
      </c>
      <c r="FV231" s="203">
        <v>0</v>
      </c>
      <c r="FW231" s="203">
        <v>0</v>
      </c>
      <c r="FX231" s="203">
        <v>0</v>
      </c>
      <c r="FY231" s="208"/>
    </row>
    <row r="232" spans="1:181" ht="12.75" customHeight="1" x14ac:dyDescent="0.2">
      <c r="A232" s="88" t="s">
        <v>126</v>
      </c>
      <c r="B232" s="203">
        <v>0</v>
      </c>
      <c r="C232" s="203">
        <v>0</v>
      </c>
      <c r="D232" s="203">
        <v>0</v>
      </c>
      <c r="E232" s="203">
        <v>0</v>
      </c>
      <c r="F232" s="203">
        <v>0</v>
      </c>
      <c r="G232" s="208"/>
      <c r="H232" s="203">
        <v>0</v>
      </c>
      <c r="I232" s="203">
        <v>0</v>
      </c>
      <c r="J232" s="203">
        <v>0</v>
      </c>
      <c r="K232" s="203">
        <v>0</v>
      </c>
      <c r="L232" s="203">
        <v>0</v>
      </c>
      <c r="M232" s="208"/>
      <c r="N232" s="203">
        <v>0</v>
      </c>
      <c r="O232" s="203">
        <v>0</v>
      </c>
      <c r="P232" s="203">
        <v>0</v>
      </c>
      <c r="Q232" s="203">
        <v>0</v>
      </c>
      <c r="R232" s="203">
        <v>0</v>
      </c>
      <c r="S232" s="208"/>
      <c r="T232" s="203">
        <v>0</v>
      </c>
      <c r="U232" s="203">
        <v>0</v>
      </c>
      <c r="V232" s="203">
        <v>0</v>
      </c>
      <c r="W232" s="203">
        <v>0</v>
      </c>
      <c r="X232" s="203">
        <v>0</v>
      </c>
      <c r="Y232" s="208"/>
      <c r="Z232" s="203">
        <v>0</v>
      </c>
      <c r="AA232" s="203">
        <v>0</v>
      </c>
      <c r="AB232" s="203">
        <v>0</v>
      </c>
      <c r="AC232" s="203">
        <v>0</v>
      </c>
      <c r="AD232" s="203">
        <v>0</v>
      </c>
      <c r="AE232" s="208"/>
      <c r="AF232" s="203">
        <v>0</v>
      </c>
      <c r="AG232" s="203">
        <v>0</v>
      </c>
      <c r="AH232" s="203">
        <v>0</v>
      </c>
      <c r="AI232" s="203">
        <v>0</v>
      </c>
      <c r="AJ232" s="203">
        <v>0</v>
      </c>
      <c r="AK232" s="208"/>
      <c r="AL232" s="203">
        <v>0</v>
      </c>
      <c r="AM232" s="203">
        <v>0</v>
      </c>
      <c r="AN232" s="203">
        <v>0</v>
      </c>
      <c r="AO232" s="203">
        <v>0</v>
      </c>
      <c r="AP232" s="203">
        <v>0</v>
      </c>
      <c r="AQ232" s="208"/>
      <c r="AR232" s="203">
        <v>0</v>
      </c>
      <c r="AS232" s="203">
        <v>0</v>
      </c>
      <c r="AT232" s="203">
        <v>0</v>
      </c>
      <c r="AU232" s="203">
        <v>0</v>
      </c>
      <c r="AV232" s="203">
        <v>0</v>
      </c>
      <c r="AW232" s="208"/>
      <c r="AX232" s="203">
        <v>0</v>
      </c>
      <c r="AY232" s="203">
        <v>0</v>
      </c>
      <c r="AZ232" s="203">
        <v>0</v>
      </c>
      <c r="BA232" s="203">
        <v>0</v>
      </c>
      <c r="BB232" s="203">
        <v>0</v>
      </c>
      <c r="BC232" s="208"/>
      <c r="BD232" s="203">
        <v>0</v>
      </c>
      <c r="BE232" s="203">
        <v>0</v>
      </c>
      <c r="BF232" s="203">
        <v>0</v>
      </c>
      <c r="BG232" s="203">
        <v>0</v>
      </c>
      <c r="BH232" s="203">
        <v>0</v>
      </c>
      <c r="BI232" s="208"/>
      <c r="BJ232" s="203">
        <v>0</v>
      </c>
      <c r="BK232" s="203">
        <v>0</v>
      </c>
      <c r="BL232" s="203">
        <v>0</v>
      </c>
      <c r="BM232" s="203">
        <v>0</v>
      </c>
      <c r="BN232" s="203">
        <v>0</v>
      </c>
      <c r="BO232" s="208"/>
      <c r="BP232" s="203">
        <v>0</v>
      </c>
      <c r="BQ232" s="203">
        <v>0</v>
      </c>
      <c r="BR232" s="203">
        <v>0</v>
      </c>
      <c r="BS232" s="203">
        <v>0</v>
      </c>
      <c r="BT232" s="203">
        <v>0</v>
      </c>
      <c r="BU232" s="208"/>
      <c r="BV232" s="203">
        <v>0</v>
      </c>
      <c r="BW232" s="203">
        <v>0</v>
      </c>
      <c r="BX232" s="203">
        <v>0</v>
      </c>
      <c r="BY232" s="203">
        <v>0</v>
      </c>
      <c r="BZ232" s="203">
        <v>0</v>
      </c>
      <c r="CA232" s="208"/>
      <c r="CB232" s="203">
        <v>0</v>
      </c>
      <c r="CC232" s="203">
        <v>0</v>
      </c>
      <c r="CD232" s="203">
        <v>0</v>
      </c>
      <c r="CE232" s="203">
        <v>0</v>
      </c>
      <c r="CF232" s="203">
        <v>0</v>
      </c>
      <c r="CG232" s="208"/>
      <c r="CH232" s="203">
        <v>0</v>
      </c>
      <c r="CI232" s="203">
        <v>0</v>
      </c>
      <c r="CJ232" s="203">
        <v>0</v>
      </c>
      <c r="CK232" s="203">
        <v>0</v>
      </c>
      <c r="CL232" s="203">
        <v>0</v>
      </c>
      <c r="CM232" s="208"/>
      <c r="CN232" s="203">
        <v>0</v>
      </c>
      <c r="CO232" s="203">
        <v>0</v>
      </c>
      <c r="CP232" s="203">
        <v>0</v>
      </c>
      <c r="CQ232" s="203">
        <v>0</v>
      </c>
      <c r="CR232" s="203">
        <v>0</v>
      </c>
      <c r="CS232" s="208"/>
      <c r="CT232" s="203">
        <v>0</v>
      </c>
      <c r="CU232" s="203">
        <v>0</v>
      </c>
      <c r="CV232" s="203">
        <v>0</v>
      </c>
      <c r="CW232" s="203">
        <v>0</v>
      </c>
      <c r="CX232" s="203">
        <v>0</v>
      </c>
      <c r="CY232" s="208"/>
      <c r="CZ232" s="203">
        <v>0</v>
      </c>
      <c r="DA232" s="203">
        <v>0</v>
      </c>
      <c r="DB232" s="203">
        <v>0</v>
      </c>
      <c r="DC232" s="203">
        <v>0</v>
      </c>
      <c r="DD232" s="203">
        <v>0</v>
      </c>
      <c r="DE232" s="208"/>
      <c r="DF232" s="203">
        <v>0</v>
      </c>
      <c r="DG232" s="203">
        <v>0</v>
      </c>
      <c r="DH232" s="203">
        <v>0</v>
      </c>
      <c r="DI232" s="203">
        <v>0</v>
      </c>
      <c r="DJ232" s="203">
        <v>0</v>
      </c>
      <c r="DK232" s="208"/>
      <c r="DL232" s="203">
        <v>0</v>
      </c>
      <c r="DM232" s="203">
        <v>0</v>
      </c>
      <c r="DN232" s="203">
        <v>0</v>
      </c>
      <c r="DO232" s="203">
        <v>0</v>
      </c>
      <c r="DP232" s="203">
        <v>0</v>
      </c>
      <c r="DQ232" s="208"/>
      <c r="DR232" s="203">
        <v>0</v>
      </c>
      <c r="DS232" s="203">
        <v>0</v>
      </c>
      <c r="DT232" s="203">
        <v>0</v>
      </c>
      <c r="DU232" s="203">
        <v>0</v>
      </c>
      <c r="DV232" s="203">
        <v>0</v>
      </c>
      <c r="DW232" s="208"/>
      <c r="DX232" s="203">
        <v>0</v>
      </c>
      <c r="DY232" s="203">
        <v>0</v>
      </c>
      <c r="DZ232" s="203">
        <v>0</v>
      </c>
      <c r="EA232" s="203">
        <v>0</v>
      </c>
      <c r="EB232" s="203">
        <v>0</v>
      </c>
      <c r="EC232" s="208"/>
      <c r="ED232" s="203">
        <v>0</v>
      </c>
      <c r="EE232" s="203">
        <v>0</v>
      </c>
      <c r="EF232" s="203">
        <v>0</v>
      </c>
      <c r="EG232" s="203">
        <v>0</v>
      </c>
      <c r="EH232" s="203">
        <v>0</v>
      </c>
      <c r="EI232" s="208"/>
      <c r="EJ232" s="203">
        <v>0</v>
      </c>
      <c r="EK232" s="203">
        <v>0</v>
      </c>
      <c r="EL232" s="203">
        <v>0</v>
      </c>
      <c r="EM232" s="203">
        <v>0</v>
      </c>
      <c r="EN232" s="203">
        <v>0</v>
      </c>
      <c r="EO232" s="208"/>
      <c r="EP232" s="203">
        <v>0</v>
      </c>
      <c r="EQ232" s="203">
        <v>0</v>
      </c>
      <c r="ER232" s="203">
        <v>0</v>
      </c>
      <c r="ES232" s="203">
        <v>0</v>
      </c>
      <c r="ET232" s="203">
        <v>0</v>
      </c>
      <c r="EU232" s="208"/>
      <c r="EV232" s="203">
        <v>0</v>
      </c>
      <c r="EW232" s="203">
        <v>0</v>
      </c>
      <c r="EX232" s="203">
        <v>0</v>
      </c>
      <c r="EY232" s="203">
        <v>0</v>
      </c>
      <c r="EZ232" s="203">
        <v>0</v>
      </c>
      <c r="FA232" s="208"/>
      <c r="FB232" s="203">
        <v>0</v>
      </c>
      <c r="FC232" s="203">
        <v>0</v>
      </c>
      <c r="FD232" s="203">
        <v>0</v>
      </c>
      <c r="FE232" s="203">
        <v>0</v>
      </c>
      <c r="FF232" s="203">
        <v>0</v>
      </c>
      <c r="FG232" s="208"/>
      <c r="FH232" s="203">
        <v>0</v>
      </c>
      <c r="FI232" s="203">
        <v>0</v>
      </c>
      <c r="FJ232" s="203">
        <v>0</v>
      </c>
      <c r="FK232" s="203">
        <v>0</v>
      </c>
      <c r="FL232" s="203">
        <v>0</v>
      </c>
      <c r="FM232" s="208"/>
      <c r="FN232" s="203">
        <v>0</v>
      </c>
      <c r="FO232" s="203">
        <v>0</v>
      </c>
      <c r="FP232" s="203">
        <v>0</v>
      </c>
      <c r="FQ232" s="203">
        <v>0</v>
      </c>
      <c r="FR232" s="203">
        <v>0</v>
      </c>
      <c r="FS232" s="208"/>
      <c r="FT232" s="203">
        <v>0</v>
      </c>
      <c r="FU232" s="203">
        <v>0</v>
      </c>
      <c r="FV232" s="203">
        <v>0</v>
      </c>
      <c r="FW232" s="203">
        <v>0</v>
      </c>
      <c r="FX232" s="203">
        <v>0</v>
      </c>
      <c r="FY232" s="208"/>
    </row>
    <row r="233" spans="1:181" ht="12.75" customHeight="1" x14ac:dyDescent="0.2">
      <c r="A233" s="88" t="s">
        <v>127</v>
      </c>
      <c r="B233" s="203">
        <v>0</v>
      </c>
      <c r="C233" s="203">
        <v>0</v>
      </c>
      <c r="D233" s="203">
        <v>0</v>
      </c>
      <c r="E233" s="203">
        <v>0</v>
      </c>
      <c r="F233" s="203">
        <v>0</v>
      </c>
      <c r="G233" s="208"/>
      <c r="H233" s="203">
        <v>0</v>
      </c>
      <c r="I233" s="203">
        <v>0</v>
      </c>
      <c r="J233" s="203">
        <v>0</v>
      </c>
      <c r="K233" s="203">
        <v>0</v>
      </c>
      <c r="L233" s="203">
        <v>0</v>
      </c>
      <c r="M233" s="208"/>
      <c r="N233" s="203">
        <v>0</v>
      </c>
      <c r="O233" s="203">
        <v>0</v>
      </c>
      <c r="P233" s="203">
        <v>0</v>
      </c>
      <c r="Q233" s="203">
        <v>0</v>
      </c>
      <c r="R233" s="203">
        <v>0</v>
      </c>
      <c r="S233" s="208"/>
      <c r="T233" s="203">
        <v>0</v>
      </c>
      <c r="U233" s="203">
        <v>0</v>
      </c>
      <c r="V233" s="203">
        <v>0</v>
      </c>
      <c r="W233" s="203">
        <v>0</v>
      </c>
      <c r="X233" s="203">
        <v>0</v>
      </c>
      <c r="Y233" s="208"/>
      <c r="Z233" s="203">
        <v>0</v>
      </c>
      <c r="AA233" s="203">
        <v>0</v>
      </c>
      <c r="AB233" s="203">
        <v>0</v>
      </c>
      <c r="AC233" s="203">
        <v>0</v>
      </c>
      <c r="AD233" s="203">
        <v>0</v>
      </c>
      <c r="AE233" s="208"/>
      <c r="AF233" s="203">
        <v>0</v>
      </c>
      <c r="AG233" s="203">
        <v>0</v>
      </c>
      <c r="AH233" s="203">
        <v>0</v>
      </c>
      <c r="AI233" s="203">
        <v>0</v>
      </c>
      <c r="AJ233" s="203">
        <v>0</v>
      </c>
      <c r="AK233" s="208"/>
      <c r="AL233" s="203">
        <v>0</v>
      </c>
      <c r="AM233" s="203">
        <v>0</v>
      </c>
      <c r="AN233" s="203">
        <v>0</v>
      </c>
      <c r="AO233" s="203">
        <v>0</v>
      </c>
      <c r="AP233" s="203">
        <v>0</v>
      </c>
      <c r="AQ233" s="208"/>
      <c r="AR233" s="203">
        <v>0</v>
      </c>
      <c r="AS233" s="203">
        <v>0</v>
      </c>
      <c r="AT233" s="203">
        <v>0</v>
      </c>
      <c r="AU233" s="203">
        <v>0</v>
      </c>
      <c r="AV233" s="203">
        <v>0</v>
      </c>
      <c r="AW233" s="208"/>
      <c r="AX233" s="203">
        <v>0</v>
      </c>
      <c r="AY233" s="203">
        <v>0</v>
      </c>
      <c r="AZ233" s="203">
        <v>0</v>
      </c>
      <c r="BA233" s="203">
        <v>0</v>
      </c>
      <c r="BB233" s="203">
        <v>0</v>
      </c>
      <c r="BC233" s="208"/>
      <c r="BD233" s="203">
        <v>0</v>
      </c>
      <c r="BE233" s="203">
        <v>0</v>
      </c>
      <c r="BF233" s="203">
        <v>0</v>
      </c>
      <c r="BG233" s="203">
        <v>0</v>
      </c>
      <c r="BH233" s="203">
        <v>0</v>
      </c>
      <c r="BI233" s="208"/>
      <c r="BJ233" s="203">
        <v>0</v>
      </c>
      <c r="BK233" s="203">
        <v>0</v>
      </c>
      <c r="BL233" s="203">
        <v>0</v>
      </c>
      <c r="BM233" s="203">
        <v>0</v>
      </c>
      <c r="BN233" s="203">
        <v>0</v>
      </c>
      <c r="BO233" s="208"/>
      <c r="BP233" s="203">
        <v>0</v>
      </c>
      <c r="BQ233" s="203">
        <v>0</v>
      </c>
      <c r="BR233" s="203">
        <v>0</v>
      </c>
      <c r="BS233" s="203">
        <v>0</v>
      </c>
      <c r="BT233" s="203">
        <v>0</v>
      </c>
      <c r="BU233" s="208"/>
      <c r="BV233" s="203">
        <v>0</v>
      </c>
      <c r="BW233" s="203">
        <v>0</v>
      </c>
      <c r="BX233" s="203">
        <v>0</v>
      </c>
      <c r="BY233" s="203">
        <v>0</v>
      </c>
      <c r="BZ233" s="203">
        <v>0</v>
      </c>
      <c r="CA233" s="208"/>
      <c r="CB233" s="203">
        <v>0</v>
      </c>
      <c r="CC233" s="203">
        <v>0</v>
      </c>
      <c r="CD233" s="203">
        <v>0</v>
      </c>
      <c r="CE233" s="203">
        <v>0</v>
      </c>
      <c r="CF233" s="203">
        <v>0</v>
      </c>
      <c r="CG233" s="208"/>
      <c r="CH233" s="203">
        <v>0</v>
      </c>
      <c r="CI233" s="203">
        <v>0</v>
      </c>
      <c r="CJ233" s="203">
        <v>0</v>
      </c>
      <c r="CK233" s="203">
        <v>0</v>
      </c>
      <c r="CL233" s="203">
        <v>0</v>
      </c>
      <c r="CM233" s="208"/>
      <c r="CN233" s="203">
        <v>0</v>
      </c>
      <c r="CO233" s="203">
        <v>0</v>
      </c>
      <c r="CP233" s="203">
        <v>0</v>
      </c>
      <c r="CQ233" s="203">
        <v>0</v>
      </c>
      <c r="CR233" s="203">
        <v>0</v>
      </c>
      <c r="CS233" s="208"/>
      <c r="CT233" s="203">
        <v>0</v>
      </c>
      <c r="CU233" s="203">
        <v>0</v>
      </c>
      <c r="CV233" s="203">
        <v>0</v>
      </c>
      <c r="CW233" s="203">
        <v>0</v>
      </c>
      <c r="CX233" s="203">
        <v>0</v>
      </c>
      <c r="CY233" s="208"/>
      <c r="CZ233" s="203">
        <v>0</v>
      </c>
      <c r="DA233" s="203">
        <v>0</v>
      </c>
      <c r="DB233" s="203">
        <v>0</v>
      </c>
      <c r="DC233" s="203">
        <v>0</v>
      </c>
      <c r="DD233" s="203">
        <v>0</v>
      </c>
      <c r="DE233" s="208"/>
      <c r="DF233" s="203">
        <v>0</v>
      </c>
      <c r="DG233" s="203">
        <v>0</v>
      </c>
      <c r="DH233" s="203">
        <v>0</v>
      </c>
      <c r="DI233" s="203">
        <v>0</v>
      </c>
      <c r="DJ233" s="203">
        <v>0</v>
      </c>
      <c r="DK233" s="208"/>
      <c r="DL233" s="203">
        <v>0</v>
      </c>
      <c r="DM233" s="203">
        <v>0</v>
      </c>
      <c r="DN233" s="203">
        <v>0</v>
      </c>
      <c r="DO233" s="203">
        <v>0</v>
      </c>
      <c r="DP233" s="203">
        <v>0</v>
      </c>
      <c r="DQ233" s="208"/>
      <c r="DR233" s="203">
        <v>0</v>
      </c>
      <c r="DS233" s="203">
        <v>0</v>
      </c>
      <c r="DT233" s="203">
        <v>0</v>
      </c>
      <c r="DU233" s="203">
        <v>0</v>
      </c>
      <c r="DV233" s="203">
        <v>0</v>
      </c>
      <c r="DW233" s="208"/>
      <c r="DX233" s="203">
        <v>0</v>
      </c>
      <c r="DY233" s="203">
        <v>0</v>
      </c>
      <c r="DZ233" s="203">
        <v>0</v>
      </c>
      <c r="EA233" s="203">
        <v>0</v>
      </c>
      <c r="EB233" s="203">
        <v>0</v>
      </c>
      <c r="EC233" s="208"/>
      <c r="ED233" s="203">
        <v>0</v>
      </c>
      <c r="EE233" s="203">
        <v>0</v>
      </c>
      <c r="EF233" s="203">
        <v>0</v>
      </c>
      <c r="EG233" s="203">
        <v>0</v>
      </c>
      <c r="EH233" s="203">
        <v>0</v>
      </c>
      <c r="EI233" s="208"/>
      <c r="EJ233" s="203">
        <v>0</v>
      </c>
      <c r="EK233" s="203">
        <v>0</v>
      </c>
      <c r="EL233" s="203">
        <v>0</v>
      </c>
      <c r="EM233" s="203">
        <v>0</v>
      </c>
      <c r="EN233" s="203">
        <v>0</v>
      </c>
      <c r="EO233" s="208"/>
      <c r="EP233" s="203">
        <v>0</v>
      </c>
      <c r="EQ233" s="203">
        <v>0</v>
      </c>
      <c r="ER233" s="203">
        <v>0</v>
      </c>
      <c r="ES233" s="203">
        <v>0</v>
      </c>
      <c r="ET233" s="203">
        <v>0</v>
      </c>
      <c r="EU233" s="208"/>
      <c r="EV233" s="203">
        <v>0</v>
      </c>
      <c r="EW233" s="203">
        <v>0</v>
      </c>
      <c r="EX233" s="203">
        <v>0</v>
      </c>
      <c r="EY233" s="203">
        <v>0</v>
      </c>
      <c r="EZ233" s="203">
        <v>0</v>
      </c>
      <c r="FA233" s="208"/>
      <c r="FB233" s="203">
        <v>0</v>
      </c>
      <c r="FC233" s="203">
        <v>0</v>
      </c>
      <c r="FD233" s="203">
        <v>0</v>
      </c>
      <c r="FE233" s="203">
        <v>0</v>
      </c>
      <c r="FF233" s="203">
        <v>0</v>
      </c>
      <c r="FG233" s="208"/>
      <c r="FH233" s="203">
        <v>0</v>
      </c>
      <c r="FI233" s="203">
        <v>0</v>
      </c>
      <c r="FJ233" s="203">
        <v>0</v>
      </c>
      <c r="FK233" s="203">
        <v>0</v>
      </c>
      <c r="FL233" s="203">
        <v>0</v>
      </c>
      <c r="FM233" s="208"/>
      <c r="FN233" s="203">
        <v>0</v>
      </c>
      <c r="FO233" s="203">
        <v>0</v>
      </c>
      <c r="FP233" s="203">
        <v>0</v>
      </c>
      <c r="FQ233" s="203">
        <v>0</v>
      </c>
      <c r="FR233" s="203">
        <v>0</v>
      </c>
      <c r="FS233" s="208"/>
      <c r="FT233" s="203">
        <v>0</v>
      </c>
      <c r="FU233" s="203">
        <v>0</v>
      </c>
      <c r="FV233" s="203">
        <v>0</v>
      </c>
      <c r="FW233" s="203">
        <v>0</v>
      </c>
      <c r="FX233" s="203">
        <v>0</v>
      </c>
      <c r="FY233" s="208"/>
    </row>
    <row r="234" spans="1:181" ht="12.75" customHeight="1" x14ac:dyDescent="0.2">
      <c r="A234" s="202" t="s">
        <v>34</v>
      </c>
      <c r="B234" s="203">
        <v>0</v>
      </c>
      <c r="C234" s="203">
        <v>0</v>
      </c>
      <c r="D234" s="203">
        <v>0</v>
      </c>
      <c r="E234" s="203">
        <v>0</v>
      </c>
      <c r="F234" s="203">
        <v>0</v>
      </c>
      <c r="G234" s="208"/>
      <c r="H234" s="203">
        <v>0</v>
      </c>
      <c r="I234" s="203">
        <v>0</v>
      </c>
      <c r="J234" s="203">
        <v>0</v>
      </c>
      <c r="K234" s="203">
        <v>0</v>
      </c>
      <c r="L234" s="203">
        <v>0</v>
      </c>
      <c r="M234" s="208"/>
      <c r="N234" s="203">
        <v>0</v>
      </c>
      <c r="O234" s="203">
        <v>0</v>
      </c>
      <c r="P234" s="203">
        <v>0</v>
      </c>
      <c r="Q234" s="203">
        <v>0</v>
      </c>
      <c r="R234" s="203">
        <v>0</v>
      </c>
      <c r="S234" s="208"/>
      <c r="T234" s="203">
        <v>0</v>
      </c>
      <c r="U234" s="203">
        <v>0</v>
      </c>
      <c r="V234" s="203">
        <v>0</v>
      </c>
      <c r="W234" s="203">
        <v>0</v>
      </c>
      <c r="X234" s="203">
        <v>0</v>
      </c>
      <c r="Y234" s="208"/>
      <c r="Z234" s="203">
        <v>0</v>
      </c>
      <c r="AA234" s="203">
        <v>0</v>
      </c>
      <c r="AB234" s="203">
        <v>0</v>
      </c>
      <c r="AC234" s="203">
        <v>0</v>
      </c>
      <c r="AD234" s="203">
        <v>0</v>
      </c>
      <c r="AE234" s="208"/>
      <c r="AF234" s="203">
        <v>0</v>
      </c>
      <c r="AG234" s="203">
        <v>0</v>
      </c>
      <c r="AH234" s="203">
        <v>0</v>
      </c>
      <c r="AI234" s="203">
        <v>0</v>
      </c>
      <c r="AJ234" s="203">
        <v>0</v>
      </c>
      <c r="AK234" s="208"/>
      <c r="AL234" s="203">
        <v>0</v>
      </c>
      <c r="AM234" s="203">
        <v>0</v>
      </c>
      <c r="AN234" s="203">
        <v>0</v>
      </c>
      <c r="AO234" s="203">
        <v>0</v>
      </c>
      <c r="AP234" s="203">
        <v>0</v>
      </c>
      <c r="AQ234" s="208"/>
      <c r="AR234" s="203">
        <v>0</v>
      </c>
      <c r="AS234" s="203">
        <v>0</v>
      </c>
      <c r="AT234" s="203">
        <v>0</v>
      </c>
      <c r="AU234" s="203">
        <v>0</v>
      </c>
      <c r="AV234" s="203">
        <v>0</v>
      </c>
      <c r="AW234" s="208"/>
      <c r="AX234" s="203">
        <v>0</v>
      </c>
      <c r="AY234" s="203">
        <v>0</v>
      </c>
      <c r="AZ234" s="203">
        <v>0</v>
      </c>
      <c r="BA234" s="203">
        <v>0</v>
      </c>
      <c r="BB234" s="203">
        <v>0</v>
      </c>
      <c r="BC234" s="208"/>
      <c r="BD234" s="203">
        <v>0</v>
      </c>
      <c r="BE234" s="203">
        <v>0</v>
      </c>
      <c r="BF234" s="203">
        <v>0</v>
      </c>
      <c r="BG234" s="203">
        <v>0</v>
      </c>
      <c r="BH234" s="203">
        <v>0</v>
      </c>
      <c r="BI234" s="208"/>
      <c r="BJ234" s="203">
        <v>0</v>
      </c>
      <c r="BK234" s="203">
        <v>0</v>
      </c>
      <c r="BL234" s="203">
        <v>0</v>
      </c>
      <c r="BM234" s="203">
        <v>0</v>
      </c>
      <c r="BN234" s="203">
        <v>0</v>
      </c>
      <c r="BO234" s="208"/>
      <c r="BP234" s="203">
        <v>0</v>
      </c>
      <c r="BQ234" s="203">
        <v>0</v>
      </c>
      <c r="BR234" s="203">
        <v>0</v>
      </c>
      <c r="BS234" s="203">
        <v>0</v>
      </c>
      <c r="BT234" s="203">
        <v>0</v>
      </c>
      <c r="BU234" s="208"/>
      <c r="BV234" s="203">
        <v>0</v>
      </c>
      <c r="BW234" s="203">
        <v>0</v>
      </c>
      <c r="BX234" s="203">
        <v>0</v>
      </c>
      <c r="BY234" s="203">
        <v>0</v>
      </c>
      <c r="BZ234" s="203">
        <v>0</v>
      </c>
      <c r="CA234" s="208"/>
      <c r="CB234" s="203">
        <v>0</v>
      </c>
      <c r="CC234" s="203">
        <v>0</v>
      </c>
      <c r="CD234" s="203">
        <v>0</v>
      </c>
      <c r="CE234" s="203">
        <v>0</v>
      </c>
      <c r="CF234" s="203">
        <v>0</v>
      </c>
      <c r="CG234" s="208"/>
      <c r="CH234" s="203">
        <v>0</v>
      </c>
      <c r="CI234" s="203">
        <v>0</v>
      </c>
      <c r="CJ234" s="203">
        <v>0</v>
      </c>
      <c r="CK234" s="203">
        <v>0</v>
      </c>
      <c r="CL234" s="203">
        <v>0</v>
      </c>
      <c r="CM234" s="208"/>
      <c r="CN234" s="203">
        <v>0</v>
      </c>
      <c r="CO234" s="203">
        <v>0</v>
      </c>
      <c r="CP234" s="203">
        <v>0</v>
      </c>
      <c r="CQ234" s="203">
        <v>0</v>
      </c>
      <c r="CR234" s="203">
        <v>0</v>
      </c>
      <c r="CS234" s="208"/>
      <c r="CT234" s="203">
        <v>0</v>
      </c>
      <c r="CU234" s="203">
        <v>0</v>
      </c>
      <c r="CV234" s="203">
        <v>0</v>
      </c>
      <c r="CW234" s="203">
        <v>0</v>
      </c>
      <c r="CX234" s="203">
        <v>0</v>
      </c>
      <c r="CY234" s="208"/>
      <c r="CZ234" s="203">
        <v>0</v>
      </c>
      <c r="DA234" s="203">
        <v>0</v>
      </c>
      <c r="DB234" s="203">
        <v>0</v>
      </c>
      <c r="DC234" s="203">
        <v>0</v>
      </c>
      <c r="DD234" s="203">
        <v>0</v>
      </c>
      <c r="DE234" s="208"/>
      <c r="DF234" s="203">
        <v>0</v>
      </c>
      <c r="DG234" s="203">
        <v>0</v>
      </c>
      <c r="DH234" s="203">
        <v>0</v>
      </c>
      <c r="DI234" s="203">
        <v>0</v>
      </c>
      <c r="DJ234" s="203">
        <v>0</v>
      </c>
      <c r="DK234" s="208"/>
      <c r="DL234" s="203">
        <v>0</v>
      </c>
      <c r="DM234" s="203">
        <v>0</v>
      </c>
      <c r="DN234" s="203">
        <v>0</v>
      </c>
      <c r="DO234" s="203">
        <v>0</v>
      </c>
      <c r="DP234" s="203">
        <v>0</v>
      </c>
      <c r="DQ234" s="208"/>
      <c r="DR234" s="203">
        <v>0</v>
      </c>
      <c r="DS234" s="203">
        <v>0</v>
      </c>
      <c r="DT234" s="203">
        <v>0</v>
      </c>
      <c r="DU234" s="203">
        <v>0</v>
      </c>
      <c r="DV234" s="203">
        <v>0</v>
      </c>
      <c r="DW234" s="208"/>
      <c r="DX234" s="203">
        <v>0</v>
      </c>
      <c r="DY234" s="203">
        <v>0</v>
      </c>
      <c r="DZ234" s="203">
        <v>0</v>
      </c>
      <c r="EA234" s="203">
        <v>0</v>
      </c>
      <c r="EB234" s="203">
        <v>0</v>
      </c>
      <c r="EC234" s="208"/>
      <c r="ED234" s="203">
        <v>0</v>
      </c>
      <c r="EE234" s="203">
        <v>0</v>
      </c>
      <c r="EF234" s="203">
        <v>0</v>
      </c>
      <c r="EG234" s="203">
        <v>0</v>
      </c>
      <c r="EH234" s="203">
        <v>0</v>
      </c>
      <c r="EI234" s="208"/>
      <c r="EJ234" s="203">
        <v>0</v>
      </c>
      <c r="EK234" s="203">
        <v>0</v>
      </c>
      <c r="EL234" s="203">
        <v>0</v>
      </c>
      <c r="EM234" s="203">
        <v>0</v>
      </c>
      <c r="EN234" s="203">
        <v>0</v>
      </c>
      <c r="EO234" s="208"/>
      <c r="EP234" s="203">
        <v>0</v>
      </c>
      <c r="EQ234" s="203">
        <v>0</v>
      </c>
      <c r="ER234" s="203">
        <v>0</v>
      </c>
      <c r="ES234" s="203">
        <v>0</v>
      </c>
      <c r="ET234" s="203">
        <v>0</v>
      </c>
      <c r="EU234" s="208"/>
      <c r="EV234" s="203">
        <v>0</v>
      </c>
      <c r="EW234" s="203">
        <v>0</v>
      </c>
      <c r="EX234" s="203">
        <v>0</v>
      </c>
      <c r="EY234" s="203">
        <v>0</v>
      </c>
      <c r="EZ234" s="203">
        <v>0</v>
      </c>
      <c r="FA234" s="208"/>
      <c r="FB234" s="203">
        <v>0</v>
      </c>
      <c r="FC234" s="203">
        <v>0</v>
      </c>
      <c r="FD234" s="203">
        <v>0</v>
      </c>
      <c r="FE234" s="203">
        <v>0</v>
      </c>
      <c r="FF234" s="203">
        <v>0</v>
      </c>
      <c r="FG234" s="208"/>
      <c r="FH234" s="203">
        <v>0</v>
      </c>
      <c r="FI234" s="203">
        <v>0</v>
      </c>
      <c r="FJ234" s="203">
        <v>0</v>
      </c>
      <c r="FK234" s="203">
        <v>0</v>
      </c>
      <c r="FL234" s="203">
        <v>0</v>
      </c>
      <c r="FM234" s="208"/>
      <c r="FN234" s="203">
        <v>0</v>
      </c>
      <c r="FO234" s="203">
        <v>0</v>
      </c>
      <c r="FP234" s="203">
        <v>0</v>
      </c>
      <c r="FQ234" s="203">
        <v>0</v>
      </c>
      <c r="FR234" s="203">
        <v>0</v>
      </c>
      <c r="FS234" s="208"/>
      <c r="FT234" s="203">
        <v>0</v>
      </c>
      <c r="FU234" s="203">
        <v>0</v>
      </c>
      <c r="FV234" s="203">
        <v>0</v>
      </c>
      <c r="FW234" s="203">
        <v>0</v>
      </c>
      <c r="FX234" s="203">
        <v>0</v>
      </c>
      <c r="FY234" s="208"/>
    </row>
    <row r="235" spans="1:181" ht="12.75" customHeight="1" x14ac:dyDescent="0.2">
      <c r="A235" s="202" t="s">
        <v>128</v>
      </c>
      <c r="B235" s="203">
        <v>0</v>
      </c>
      <c r="C235" s="203">
        <v>0</v>
      </c>
      <c r="D235" s="203">
        <v>0</v>
      </c>
      <c r="E235" s="203">
        <v>0</v>
      </c>
      <c r="F235" s="203">
        <v>0</v>
      </c>
      <c r="G235" s="208"/>
      <c r="H235" s="203">
        <v>0</v>
      </c>
      <c r="I235" s="203">
        <v>0</v>
      </c>
      <c r="J235" s="203">
        <v>0</v>
      </c>
      <c r="K235" s="203">
        <v>0</v>
      </c>
      <c r="L235" s="203">
        <v>0</v>
      </c>
      <c r="M235" s="208"/>
      <c r="N235" s="203">
        <v>0</v>
      </c>
      <c r="O235" s="203">
        <v>0</v>
      </c>
      <c r="P235" s="203">
        <v>0</v>
      </c>
      <c r="Q235" s="203">
        <v>0</v>
      </c>
      <c r="R235" s="203">
        <v>0</v>
      </c>
      <c r="S235" s="208"/>
      <c r="T235" s="203">
        <v>0</v>
      </c>
      <c r="U235" s="203">
        <v>0</v>
      </c>
      <c r="V235" s="203">
        <v>0</v>
      </c>
      <c r="W235" s="203">
        <v>0</v>
      </c>
      <c r="X235" s="203">
        <v>0</v>
      </c>
      <c r="Y235" s="208"/>
      <c r="Z235" s="203">
        <v>0</v>
      </c>
      <c r="AA235" s="203">
        <v>0</v>
      </c>
      <c r="AB235" s="203">
        <v>0</v>
      </c>
      <c r="AC235" s="203">
        <v>0</v>
      </c>
      <c r="AD235" s="203">
        <v>0</v>
      </c>
      <c r="AE235" s="208"/>
      <c r="AF235" s="203">
        <v>0</v>
      </c>
      <c r="AG235" s="203">
        <v>0</v>
      </c>
      <c r="AH235" s="203">
        <v>0</v>
      </c>
      <c r="AI235" s="203">
        <v>0</v>
      </c>
      <c r="AJ235" s="203">
        <v>0</v>
      </c>
      <c r="AK235" s="208"/>
      <c r="AL235" s="203">
        <v>0</v>
      </c>
      <c r="AM235" s="203">
        <v>0</v>
      </c>
      <c r="AN235" s="203">
        <v>0</v>
      </c>
      <c r="AO235" s="203">
        <v>0</v>
      </c>
      <c r="AP235" s="203">
        <v>0</v>
      </c>
      <c r="AQ235" s="208"/>
      <c r="AR235" s="203">
        <v>0</v>
      </c>
      <c r="AS235" s="203">
        <v>0</v>
      </c>
      <c r="AT235" s="203">
        <v>0</v>
      </c>
      <c r="AU235" s="203">
        <v>0</v>
      </c>
      <c r="AV235" s="203">
        <v>0</v>
      </c>
      <c r="AW235" s="208"/>
      <c r="AX235" s="203">
        <v>0</v>
      </c>
      <c r="AY235" s="203">
        <v>0</v>
      </c>
      <c r="AZ235" s="203">
        <v>0</v>
      </c>
      <c r="BA235" s="203">
        <v>0</v>
      </c>
      <c r="BB235" s="203">
        <v>0</v>
      </c>
      <c r="BC235" s="208"/>
      <c r="BD235" s="203">
        <v>0</v>
      </c>
      <c r="BE235" s="203">
        <v>0</v>
      </c>
      <c r="BF235" s="203">
        <v>0</v>
      </c>
      <c r="BG235" s="203">
        <v>0</v>
      </c>
      <c r="BH235" s="203">
        <v>0</v>
      </c>
      <c r="BI235" s="208"/>
      <c r="BJ235" s="203">
        <v>0</v>
      </c>
      <c r="BK235" s="203">
        <v>0</v>
      </c>
      <c r="BL235" s="203">
        <v>0</v>
      </c>
      <c r="BM235" s="203">
        <v>0</v>
      </c>
      <c r="BN235" s="203">
        <v>0</v>
      </c>
      <c r="BO235" s="208"/>
      <c r="BP235" s="203">
        <v>0</v>
      </c>
      <c r="BQ235" s="203">
        <v>0</v>
      </c>
      <c r="BR235" s="203">
        <v>0</v>
      </c>
      <c r="BS235" s="203">
        <v>0</v>
      </c>
      <c r="BT235" s="203">
        <v>0</v>
      </c>
      <c r="BU235" s="208"/>
      <c r="BV235" s="203">
        <v>0</v>
      </c>
      <c r="BW235" s="203">
        <v>0</v>
      </c>
      <c r="BX235" s="203">
        <v>0</v>
      </c>
      <c r="BY235" s="203">
        <v>0</v>
      </c>
      <c r="BZ235" s="203">
        <v>0</v>
      </c>
      <c r="CA235" s="208"/>
      <c r="CB235" s="203">
        <v>0</v>
      </c>
      <c r="CC235" s="203">
        <v>0</v>
      </c>
      <c r="CD235" s="203">
        <v>0</v>
      </c>
      <c r="CE235" s="203">
        <v>0</v>
      </c>
      <c r="CF235" s="203">
        <v>0</v>
      </c>
      <c r="CG235" s="208"/>
      <c r="CH235" s="203">
        <v>0</v>
      </c>
      <c r="CI235" s="203">
        <v>0</v>
      </c>
      <c r="CJ235" s="203">
        <v>0</v>
      </c>
      <c r="CK235" s="203">
        <v>0</v>
      </c>
      <c r="CL235" s="203">
        <v>0</v>
      </c>
      <c r="CM235" s="208"/>
      <c r="CN235" s="203">
        <v>0</v>
      </c>
      <c r="CO235" s="203">
        <v>0</v>
      </c>
      <c r="CP235" s="203">
        <v>0</v>
      </c>
      <c r="CQ235" s="203">
        <v>0</v>
      </c>
      <c r="CR235" s="203">
        <v>0</v>
      </c>
      <c r="CS235" s="208"/>
      <c r="CT235" s="203">
        <v>0</v>
      </c>
      <c r="CU235" s="203">
        <v>0</v>
      </c>
      <c r="CV235" s="203">
        <v>0</v>
      </c>
      <c r="CW235" s="203">
        <v>0</v>
      </c>
      <c r="CX235" s="203">
        <v>0</v>
      </c>
      <c r="CY235" s="208"/>
      <c r="CZ235" s="203">
        <v>0</v>
      </c>
      <c r="DA235" s="203">
        <v>0</v>
      </c>
      <c r="DB235" s="203">
        <v>0</v>
      </c>
      <c r="DC235" s="203">
        <v>0</v>
      </c>
      <c r="DD235" s="203">
        <v>0</v>
      </c>
      <c r="DE235" s="208"/>
      <c r="DF235" s="203">
        <v>0</v>
      </c>
      <c r="DG235" s="203">
        <v>0</v>
      </c>
      <c r="DH235" s="203">
        <v>0</v>
      </c>
      <c r="DI235" s="203">
        <v>0</v>
      </c>
      <c r="DJ235" s="203">
        <v>0</v>
      </c>
      <c r="DK235" s="208"/>
      <c r="DL235" s="203">
        <v>0</v>
      </c>
      <c r="DM235" s="203">
        <v>0</v>
      </c>
      <c r="DN235" s="203">
        <v>0</v>
      </c>
      <c r="DO235" s="203">
        <v>0</v>
      </c>
      <c r="DP235" s="203">
        <v>0</v>
      </c>
      <c r="DQ235" s="208"/>
      <c r="DR235" s="203">
        <v>0</v>
      </c>
      <c r="DS235" s="203">
        <v>0</v>
      </c>
      <c r="DT235" s="203">
        <v>0</v>
      </c>
      <c r="DU235" s="203">
        <v>0</v>
      </c>
      <c r="DV235" s="203">
        <v>0</v>
      </c>
      <c r="DW235" s="208"/>
      <c r="DX235" s="203">
        <v>0</v>
      </c>
      <c r="DY235" s="203">
        <v>0</v>
      </c>
      <c r="DZ235" s="203">
        <v>0</v>
      </c>
      <c r="EA235" s="203">
        <v>0</v>
      </c>
      <c r="EB235" s="203">
        <v>0</v>
      </c>
      <c r="EC235" s="208"/>
      <c r="ED235" s="203">
        <v>0</v>
      </c>
      <c r="EE235" s="203">
        <v>0</v>
      </c>
      <c r="EF235" s="203">
        <v>0</v>
      </c>
      <c r="EG235" s="203">
        <v>0</v>
      </c>
      <c r="EH235" s="203">
        <v>0</v>
      </c>
      <c r="EI235" s="208"/>
      <c r="EJ235" s="203">
        <v>0</v>
      </c>
      <c r="EK235" s="203">
        <v>0</v>
      </c>
      <c r="EL235" s="203">
        <v>0</v>
      </c>
      <c r="EM235" s="203">
        <v>0</v>
      </c>
      <c r="EN235" s="203">
        <v>0</v>
      </c>
      <c r="EO235" s="208"/>
      <c r="EP235" s="203">
        <v>0</v>
      </c>
      <c r="EQ235" s="203">
        <v>0</v>
      </c>
      <c r="ER235" s="203">
        <v>0</v>
      </c>
      <c r="ES235" s="203">
        <v>0</v>
      </c>
      <c r="ET235" s="203">
        <v>0</v>
      </c>
      <c r="EU235" s="208"/>
      <c r="EV235" s="203">
        <v>0</v>
      </c>
      <c r="EW235" s="203">
        <v>0</v>
      </c>
      <c r="EX235" s="203">
        <v>0</v>
      </c>
      <c r="EY235" s="203">
        <v>0</v>
      </c>
      <c r="EZ235" s="203">
        <v>0</v>
      </c>
      <c r="FA235" s="208"/>
      <c r="FB235" s="203">
        <v>0</v>
      </c>
      <c r="FC235" s="203">
        <v>0</v>
      </c>
      <c r="FD235" s="203">
        <v>0</v>
      </c>
      <c r="FE235" s="203">
        <v>0</v>
      </c>
      <c r="FF235" s="203">
        <v>0</v>
      </c>
      <c r="FG235" s="208"/>
      <c r="FH235" s="203">
        <v>0</v>
      </c>
      <c r="FI235" s="203">
        <v>0</v>
      </c>
      <c r="FJ235" s="203">
        <v>0</v>
      </c>
      <c r="FK235" s="203">
        <v>0</v>
      </c>
      <c r="FL235" s="203">
        <v>0</v>
      </c>
      <c r="FM235" s="208"/>
      <c r="FN235" s="203">
        <v>0</v>
      </c>
      <c r="FO235" s="203">
        <v>0</v>
      </c>
      <c r="FP235" s="203">
        <v>0</v>
      </c>
      <c r="FQ235" s="203">
        <v>0</v>
      </c>
      <c r="FR235" s="203">
        <v>0</v>
      </c>
      <c r="FS235" s="208"/>
      <c r="FT235" s="203">
        <v>0</v>
      </c>
      <c r="FU235" s="203">
        <v>0</v>
      </c>
      <c r="FV235" s="203">
        <v>0</v>
      </c>
      <c r="FW235" s="203">
        <v>0</v>
      </c>
      <c r="FX235" s="203">
        <v>0</v>
      </c>
      <c r="FY235" s="208"/>
    </row>
    <row r="236" spans="1:181" ht="12.75" customHeight="1" x14ac:dyDescent="0.2">
      <c r="A236" s="201" t="s">
        <v>41</v>
      </c>
      <c r="B236" s="203">
        <v>0</v>
      </c>
      <c r="C236" s="203">
        <v>0</v>
      </c>
      <c r="D236" s="203">
        <v>0</v>
      </c>
      <c r="E236" s="203">
        <v>0</v>
      </c>
      <c r="F236" s="203">
        <v>0</v>
      </c>
      <c r="G236" s="208"/>
      <c r="H236" s="203">
        <v>0</v>
      </c>
      <c r="I236" s="203">
        <v>0</v>
      </c>
      <c r="J236" s="203">
        <v>0</v>
      </c>
      <c r="K236" s="203">
        <v>0</v>
      </c>
      <c r="L236" s="203">
        <v>0</v>
      </c>
      <c r="M236" s="208"/>
      <c r="N236" s="203">
        <v>0</v>
      </c>
      <c r="O236" s="203">
        <v>0</v>
      </c>
      <c r="P236" s="203">
        <v>0</v>
      </c>
      <c r="Q236" s="203">
        <v>0</v>
      </c>
      <c r="R236" s="203">
        <v>0</v>
      </c>
      <c r="S236" s="208"/>
      <c r="T236" s="203">
        <v>0</v>
      </c>
      <c r="U236" s="203">
        <v>0</v>
      </c>
      <c r="V236" s="203">
        <v>0</v>
      </c>
      <c r="W236" s="203">
        <v>0</v>
      </c>
      <c r="X236" s="203">
        <v>0</v>
      </c>
      <c r="Y236" s="208"/>
      <c r="Z236" s="203">
        <v>0</v>
      </c>
      <c r="AA236" s="203">
        <v>0</v>
      </c>
      <c r="AB236" s="203">
        <v>0</v>
      </c>
      <c r="AC236" s="203">
        <v>0</v>
      </c>
      <c r="AD236" s="203">
        <v>0</v>
      </c>
      <c r="AE236" s="208"/>
      <c r="AF236" s="203">
        <v>0</v>
      </c>
      <c r="AG236" s="203">
        <v>0</v>
      </c>
      <c r="AH236" s="203">
        <v>0</v>
      </c>
      <c r="AI236" s="203">
        <v>0</v>
      </c>
      <c r="AJ236" s="203">
        <v>0</v>
      </c>
      <c r="AK236" s="208"/>
      <c r="AL236" s="203">
        <v>0</v>
      </c>
      <c r="AM236" s="203">
        <v>0</v>
      </c>
      <c r="AN236" s="203">
        <v>0</v>
      </c>
      <c r="AO236" s="203">
        <v>0</v>
      </c>
      <c r="AP236" s="203">
        <v>0</v>
      </c>
      <c r="AQ236" s="208"/>
      <c r="AR236" s="203">
        <v>0</v>
      </c>
      <c r="AS236" s="203">
        <v>0</v>
      </c>
      <c r="AT236" s="203">
        <v>0</v>
      </c>
      <c r="AU236" s="203">
        <v>0</v>
      </c>
      <c r="AV236" s="203">
        <v>0</v>
      </c>
      <c r="AW236" s="208"/>
      <c r="AX236" s="203">
        <v>0</v>
      </c>
      <c r="AY236" s="203">
        <v>0</v>
      </c>
      <c r="AZ236" s="203">
        <v>0</v>
      </c>
      <c r="BA236" s="203">
        <v>0</v>
      </c>
      <c r="BB236" s="203">
        <v>0</v>
      </c>
      <c r="BC236" s="208"/>
      <c r="BD236" s="203">
        <v>0</v>
      </c>
      <c r="BE236" s="203">
        <v>0</v>
      </c>
      <c r="BF236" s="203">
        <v>0</v>
      </c>
      <c r="BG236" s="203">
        <v>0</v>
      </c>
      <c r="BH236" s="203">
        <v>0</v>
      </c>
      <c r="BI236" s="208"/>
      <c r="BJ236" s="203">
        <v>0</v>
      </c>
      <c r="BK236" s="203">
        <v>0</v>
      </c>
      <c r="BL236" s="203">
        <v>0</v>
      </c>
      <c r="BM236" s="203">
        <v>0</v>
      </c>
      <c r="BN236" s="203">
        <v>0</v>
      </c>
      <c r="BO236" s="208"/>
      <c r="BP236" s="203">
        <v>0</v>
      </c>
      <c r="BQ236" s="203">
        <v>0</v>
      </c>
      <c r="BR236" s="203">
        <v>0</v>
      </c>
      <c r="BS236" s="203">
        <v>0</v>
      </c>
      <c r="BT236" s="203">
        <v>0</v>
      </c>
      <c r="BU236" s="208"/>
      <c r="BV236" s="203">
        <v>0</v>
      </c>
      <c r="BW236" s="203">
        <v>0</v>
      </c>
      <c r="BX236" s="203">
        <v>0</v>
      </c>
      <c r="BY236" s="203">
        <v>0</v>
      </c>
      <c r="BZ236" s="203">
        <v>0</v>
      </c>
      <c r="CA236" s="208"/>
      <c r="CB236" s="203">
        <v>0</v>
      </c>
      <c r="CC236" s="203">
        <v>0</v>
      </c>
      <c r="CD236" s="203">
        <v>0</v>
      </c>
      <c r="CE236" s="203">
        <v>0</v>
      </c>
      <c r="CF236" s="203">
        <v>0</v>
      </c>
      <c r="CG236" s="208"/>
      <c r="CH236" s="203">
        <v>0</v>
      </c>
      <c r="CI236" s="203">
        <v>0</v>
      </c>
      <c r="CJ236" s="203">
        <v>0</v>
      </c>
      <c r="CK236" s="203">
        <v>0</v>
      </c>
      <c r="CL236" s="203">
        <v>0</v>
      </c>
      <c r="CM236" s="208"/>
      <c r="CN236" s="203">
        <v>0</v>
      </c>
      <c r="CO236" s="203">
        <v>0</v>
      </c>
      <c r="CP236" s="203">
        <v>0</v>
      </c>
      <c r="CQ236" s="203">
        <v>0</v>
      </c>
      <c r="CR236" s="203">
        <v>0</v>
      </c>
      <c r="CS236" s="208"/>
      <c r="CT236" s="203">
        <v>0</v>
      </c>
      <c r="CU236" s="203">
        <v>0</v>
      </c>
      <c r="CV236" s="203">
        <v>0</v>
      </c>
      <c r="CW236" s="203">
        <v>0</v>
      </c>
      <c r="CX236" s="203">
        <v>0</v>
      </c>
      <c r="CY236" s="208"/>
      <c r="CZ236" s="203">
        <v>0</v>
      </c>
      <c r="DA236" s="203">
        <v>0</v>
      </c>
      <c r="DB236" s="203">
        <v>0</v>
      </c>
      <c r="DC236" s="203">
        <v>0</v>
      </c>
      <c r="DD236" s="203">
        <v>0</v>
      </c>
      <c r="DE236" s="208"/>
      <c r="DF236" s="203">
        <v>0</v>
      </c>
      <c r="DG236" s="203">
        <v>0</v>
      </c>
      <c r="DH236" s="203">
        <v>0</v>
      </c>
      <c r="DI236" s="203">
        <v>0</v>
      </c>
      <c r="DJ236" s="203">
        <v>0</v>
      </c>
      <c r="DK236" s="208"/>
      <c r="DL236" s="203">
        <v>0</v>
      </c>
      <c r="DM236" s="203">
        <v>0</v>
      </c>
      <c r="DN236" s="203">
        <v>0</v>
      </c>
      <c r="DO236" s="203">
        <v>0</v>
      </c>
      <c r="DP236" s="203">
        <v>0</v>
      </c>
      <c r="DQ236" s="208"/>
      <c r="DR236" s="203">
        <v>0</v>
      </c>
      <c r="DS236" s="203">
        <v>0</v>
      </c>
      <c r="DT236" s="203">
        <v>0</v>
      </c>
      <c r="DU236" s="203">
        <v>0</v>
      </c>
      <c r="DV236" s="203">
        <v>0</v>
      </c>
      <c r="DW236" s="208"/>
      <c r="DX236" s="203">
        <v>0</v>
      </c>
      <c r="DY236" s="203">
        <v>0</v>
      </c>
      <c r="DZ236" s="203">
        <v>0</v>
      </c>
      <c r="EA236" s="203">
        <v>0</v>
      </c>
      <c r="EB236" s="203">
        <v>0</v>
      </c>
      <c r="EC236" s="208"/>
      <c r="ED236" s="203">
        <v>0</v>
      </c>
      <c r="EE236" s="203">
        <v>0</v>
      </c>
      <c r="EF236" s="203">
        <v>0</v>
      </c>
      <c r="EG236" s="203">
        <v>0</v>
      </c>
      <c r="EH236" s="203">
        <v>0</v>
      </c>
      <c r="EI236" s="208"/>
      <c r="EJ236" s="203">
        <v>0</v>
      </c>
      <c r="EK236" s="203">
        <v>0</v>
      </c>
      <c r="EL236" s="203">
        <v>0</v>
      </c>
      <c r="EM236" s="203">
        <v>0</v>
      </c>
      <c r="EN236" s="203">
        <v>0</v>
      </c>
      <c r="EO236" s="208"/>
      <c r="EP236" s="203">
        <v>0</v>
      </c>
      <c r="EQ236" s="203">
        <v>0</v>
      </c>
      <c r="ER236" s="203">
        <v>0</v>
      </c>
      <c r="ES236" s="203">
        <v>0</v>
      </c>
      <c r="ET236" s="203">
        <v>0</v>
      </c>
      <c r="EU236" s="208"/>
      <c r="EV236" s="203">
        <v>0</v>
      </c>
      <c r="EW236" s="203">
        <v>0</v>
      </c>
      <c r="EX236" s="203">
        <v>0</v>
      </c>
      <c r="EY236" s="203">
        <v>0</v>
      </c>
      <c r="EZ236" s="203">
        <v>0</v>
      </c>
      <c r="FA236" s="208"/>
      <c r="FB236" s="203">
        <v>0</v>
      </c>
      <c r="FC236" s="203">
        <v>0</v>
      </c>
      <c r="FD236" s="203">
        <v>0</v>
      </c>
      <c r="FE236" s="203">
        <v>0</v>
      </c>
      <c r="FF236" s="203">
        <v>0</v>
      </c>
      <c r="FG236" s="208"/>
      <c r="FH236" s="203">
        <v>0</v>
      </c>
      <c r="FI236" s="203">
        <v>0</v>
      </c>
      <c r="FJ236" s="203">
        <v>0</v>
      </c>
      <c r="FK236" s="203">
        <v>0</v>
      </c>
      <c r="FL236" s="203">
        <v>0</v>
      </c>
      <c r="FM236" s="208"/>
      <c r="FN236" s="203">
        <v>0</v>
      </c>
      <c r="FO236" s="203">
        <v>0</v>
      </c>
      <c r="FP236" s="203">
        <v>0</v>
      </c>
      <c r="FQ236" s="203">
        <v>0</v>
      </c>
      <c r="FR236" s="203">
        <v>0</v>
      </c>
      <c r="FS236" s="208"/>
      <c r="FT236" s="203">
        <v>0</v>
      </c>
      <c r="FU236" s="203">
        <v>0</v>
      </c>
      <c r="FV236" s="203">
        <v>0</v>
      </c>
      <c r="FW236" s="203">
        <v>0</v>
      </c>
      <c r="FX236" s="203">
        <v>0</v>
      </c>
      <c r="FY236" s="208"/>
    </row>
    <row r="237" spans="1:181" ht="12.75" customHeight="1" x14ac:dyDescent="0.2">
      <c r="A237" s="201" t="s">
        <v>30</v>
      </c>
      <c r="B237" s="203">
        <v>0</v>
      </c>
      <c r="C237" s="203">
        <v>0</v>
      </c>
      <c r="D237" s="203">
        <v>0</v>
      </c>
      <c r="E237" s="203">
        <v>0</v>
      </c>
      <c r="F237" s="203">
        <v>0</v>
      </c>
      <c r="G237" s="208"/>
      <c r="H237" s="203">
        <v>0</v>
      </c>
      <c r="I237" s="203">
        <v>0</v>
      </c>
      <c r="J237" s="203">
        <v>0</v>
      </c>
      <c r="K237" s="203">
        <v>0</v>
      </c>
      <c r="L237" s="203">
        <v>0</v>
      </c>
      <c r="M237" s="208"/>
      <c r="N237" s="203">
        <v>0</v>
      </c>
      <c r="O237" s="203">
        <v>0</v>
      </c>
      <c r="P237" s="203">
        <v>0</v>
      </c>
      <c r="Q237" s="203">
        <v>0</v>
      </c>
      <c r="R237" s="203">
        <v>0</v>
      </c>
      <c r="S237" s="208"/>
      <c r="T237" s="203">
        <v>0</v>
      </c>
      <c r="U237" s="203">
        <v>0</v>
      </c>
      <c r="V237" s="203">
        <v>0</v>
      </c>
      <c r="W237" s="203">
        <v>0</v>
      </c>
      <c r="X237" s="203">
        <v>0</v>
      </c>
      <c r="Y237" s="208"/>
      <c r="Z237" s="203">
        <v>0</v>
      </c>
      <c r="AA237" s="203">
        <v>0</v>
      </c>
      <c r="AB237" s="203">
        <v>0</v>
      </c>
      <c r="AC237" s="203">
        <v>0</v>
      </c>
      <c r="AD237" s="203">
        <v>0</v>
      </c>
      <c r="AE237" s="208"/>
      <c r="AF237" s="203">
        <v>0</v>
      </c>
      <c r="AG237" s="203">
        <v>0</v>
      </c>
      <c r="AH237" s="203">
        <v>0</v>
      </c>
      <c r="AI237" s="203">
        <v>0</v>
      </c>
      <c r="AJ237" s="203">
        <v>0</v>
      </c>
      <c r="AK237" s="208"/>
      <c r="AL237" s="203">
        <v>0</v>
      </c>
      <c r="AM237" s="203">
        <v>0</v>
      </c>
      <c r="AN237" s="203">
        <v>0</v>
      </c>
      <c r="AO237" s="203">
        <v>0</v>
      </c>
      <c r="AP237" s="203">
        <v>0</v>
      </c>
      <c r="AQ237" s="208"/>
      <c r="AR237" s="203">
        <v>0</v>
      </c>
      <c r="AS237" s="203">
        <v>0</v>
      </c>
      <c r="AT237" s="203">
        <v>0</v>
      </c>
      <c r="AU237" s="203">
        <v>0</v>
      </c>
      <c r="AV237" s="203">
        <v>0</v>
      </c>
      <c r="AW237" s="208"/>
      <c r="AX237" s="203">
        <v>0</v>
      </c>
      <c r="AY237" s="203">
        <v>0</v>
      </c>
      <c r="AZ237" s="203">
        <v>0</v>
      </c>
      <c r="BA237" s="203">
        <v>0</v>
      </c>
      <c r="BB237" s="203">
        <v>0</v>
      </c>
      <c r="BC237" s="208"/>
      <c r="BD237" s="203">
        <v>0</v>
      </c>
      <c r="BE237" s="203">
        <v>0</v>
      </c>
      <c r="BF237" s="203">
        <v>0</v>
      </c>
      <c r="BG237" s="203">
        <v>0</v>
      </c>
      <c r="BH237" s="203">
        <v>0</v>
      </c>
      <c r="BI237" s="208"/>
      <c r="BJ237" s="203">
        <v>0</v>
      </c>
      <c r="BK237" s="203">
        <v>0</v>
      </c>
      <c r="BL237" s="203">
        <v>0</v>
      </c>
      <c r="BM237" s="203">
        <v>0</v>
      </c>
      <c r="BN237" s="203">
        <v>0</v>
      </c>
      <c r="BO237" s="208"/>
      <c r="BP237" s="203">
        <v>0</v>
      </c>
      <c r="BQ237" s="203">
        <v>0</v>
      </c>
      <c r="BR237" s="203">
        <v>0</v>
      </c>
      <c r="BS237" s="203">
        <v>0</v>
      </c>
      <c r="BT237" s="203">
        <v>0</v>
      </c>
      <c r="BU237" s="208"/>
      <c r="BV237" s="203">
        <v>0</v>
      </c>
      <c r="BW237" s="203">
        <v>0</v>
      </c>
      <c r="BX237" s="203">
        <v>0</v>
      </c>
      <c r="BY237" s="203">
        <v>0</v>
      </c>
      <c r="BZ237" s="203">
        <v>0</v>
      </c>
      <c r="CA237" s="208"/>
      <c r="CB237" s="203">
        <v>0</v>
      </c>
      <c r="CC237" s="203">
        <v>0</v>
      </c>
      <c r="CD237" s="203">
        <v>0</v>
      </c>
      <c r="CE237" s="203">
        <v>0</v>
      </c>
      <c r="CF237" s="203">
        <v>0</v>
      </c>
      <c r="CG237" s="208"/>
      <c r="CH237" s="203">
        <v>0</v>
      </c>
      <c r="CI237" s="203">
        <v>0</v>
      </c>
      <c r="CJ237" s="203">
        <v>0</v>
      </c>
      <c r="CK237" s="203">
        <v>0</v>
      </c>
      <c r="CL237" s="203">
        <v>0</v>
      </c>
      <c r="CM237" s="208"/>
      <c r="CN237" s="203">
        <v>0</v>
      </c>
      <c r="CO237" s="203">
        <v>0</v>
      </c>
      <c r="CP237" s="203">
        <v>0</v>
      </c>
      <c r="CQ237" s="203">
        <v>0</v>
      </c>
      <c r="CR237" s="203">
        <v>0</v>
      </c>
      <c r="CS237" s="208"/>
      <c r="CT237" s="203">
        <v>0</v>
      </c>
      <c r="CU237" s="203">
        <v>0</v>
      </c>
      <c r="CV237" s="203">
        <v>0</v>
      </c>
      <c r="CW237" s="203">
        <v>0</v>
      </c>
      <c r="CX237" s="203">
        <v>0</v>
      </c>
      <c r="CY237" s="208"/>
      <c r="CZ237" s="203">
        <v>0</v>
      </c>
      <c r="DA237" s="203">
        <v>0</v>
      </c>
      <c r="DB237" s="203">
        <v>0</v>
      </c>
      <c r="DC237" s="203">
        <v>0</v>
      </c>
      <c r="DD237" s="203">
        <v>0</v>
      </c>
      <c r="DE237" s="208"/>
      <c r="DF237" s="203">
        <v>0</v>
      </c>
      <c r="DG237" s="203">
        <v>0</v>
      </c>
      <c r="DH237" s="203">
        <v>0</v>
      </c>
      <c r="DI237" s="203">
        <v>0</v>
      </c>
      <c r="DJ237" s="203">
        <v>0</v>
      </c>
      <c r="DK237" s="208"/>
      <c r="DL237" s="203">
        <v>0</v>
      </c>
      <c r="DM237" s="203">
        <v>0</v>
      </c>
      <c r="DN237" s="203">
        <v>0</v>
      </c>
      <c r="DO237" s="203">
        <v>0</v>
      </c>
      <c r="DP237" s="203">
        <v>0</v>
      </c>
      <c r="DQ237" s="208"/>
      <c r="DR237" s="203">
        <v>0</v>
      </c>
      <c r="DS237" s="203">
        <v>0</v>
      </c>
      <c r="DT237" s="203">
        <v>0</v>
      </c>
      <c r="DU237" s="203">
        <v>0</v>
      </c>
      <c r="DV237" s="203">
        <v>0</v>
      </c>
      <c r="DW237" s="208"/>
      <c r="DX237" s="203">
        <v>0</v>
      </c>
      <c r="DY237" s="203">
        <v>0</v>
      </c>
      <c r="DZ237" s="203">
        <v>0</v>
      </c>
      <c r="EA237" s="203">
        <v>0</v>
      </c>
      <c r="EB237" s="203">
        <v>0</v>
      </c>
      <c r="EC237" s="208"/>
      <c r="ED237" s="203">
        <v>0</v>
      </c>
      <c r="EE237" s="203">
        <v>0</v>
      </c>
      <c r="EF237" s="203">
        <v>0</v>
      </c>
      <c r="EG237" s="203">
        <v>0</v>
      </c>
      <c r="EH237" s="203">
        <v>0</v>
      </c>
      <c r="EI237" s="208"/>
      <c r="EJ237" s="203">
        <v>0</v>
      </c>
      <c r="EK237" s="203">
        <v>0</v>
      </c>
      <c r="EL237" s="203">
        <v>0</v>
      </c>
      <c r="EM237" s="203">
        <v>0</v>
      </c>
      <c r="EN237" s="203">
        <v>0</v>
      </c>
      <c r="EO237" s="208"/>
      <c r="EP237" s="203">
        <v>0</v>
      </c>
      <c r="EQ237" s="203">
        <v>0</v>
      </c>
      <c r="ER237" s="203">
        <v>0</v>
      </c>
      <c r="ES237" s="203">
        <v>0</v>
      </c>
      <c r="ET237" s="203">
        <v>0</v>
      </c>
      <c r="EU237" s="208"/>
      <c r="EV237" s="203">
        <v>0</v>
      </c>
      <c r="EW237" s="203">
        <v>0</v>
      </c>
      <c r="EX237" s="203">
        <v>0</v>
      </c>
      <c r="EY237" s="203">
        <v>0</v>
      </c>
      <c r="EZ237" s="203">
        <v>0</v>
      </c>
      <c r="FA237" s="208"/>
      <c r="FB237" s="203">
        <v>0</v>
      </c>
      <c r="FC237" s="203">
        <v>0</v>
      </c>
      <c r="FD237" s="203">
        <v>0</v>
      </c>
      <c r="FE237" s="203">
        <v>0</v>
      </c>
      <c r="FF237" s="203">
        <v>0</v>
      </c>
      <c r="FG237" s="208"/>
      <c r="FH237" s="203">
        <v>0</v>
      </c>
      <c r="FI237" s="203">
        <v>0</v>
      </c>
      <c r="FJ237" s="203">
        <v>0</v>
      </c>
      <c r="FK237" s="203">
        <v>0</v>
      </c>
      <c r="FL237" s="203">
        <v>0</v>
      </c>
      <c r="FM237" s="208"/>
      <c r="FN237" s="203">
        <v>0</v>
      </c>
      <c r="FO237" s="203">
        <v>0</v>
      </c>
      <c r="FP237" s="203">
        <v>0</v>
      </c>
      <c r="FQ237" s="203">
        <v>0</v>
      </c>
      <c r="FR237" s="203">
        <v>0</v>
      </c>
      <c r="FS237" s="208"/>
      <c r="FT237" s="203">
        <v>0</v>
      </c>
      <c r="FU237" s="203">
        <v>0</v>
      </c>
      <c r="FV237" s="203">
        <v>0</v>
      </c>
      <c r="FW237" s="203">
        <v>0</v>
      </c>
      <c r="FX237" s="203">
        <v>0</v>
      </c>
      <c r="FY237" s="208"/>
    </row>
    <row r="238" spans="1:181" ht="12.75" customHeight="1" x14ac:dyDescent="0.2">
      <c r="A238" s="201" t="s">
        <v>129</v>
      </c>
      <c r="B238" s="203">
        <v>0</v>
      </c>
      <c r="C238" s="203">
        <v>0</v>
      </c>
      <c r="D238" s="203">
        <v>0</v>
      </c>
      <c r="E238" s="203">
        <v>0</v>
      </c>
      <c r="F238" s="203">
        <v>0</v>
      </c>
      <c r="G238" s="208"/>
      <c r="H238" s="203">
        <v>0</v>
      </c>
      <c r="I238" s="203">
        <v>0</v>
      </c>
      <c r="J238" s="203">
        <v>0</v>
      </c>
      <c r="K238" s="203">
        <v>0</v>
      </c>
      <c r="L238" s="203">
        <v>0</v>
      </c>
      <c r="M238" s="208"/>
      <c r="N238" s="203">
        <v>0</v>
      </c>
      <c r="O238" s="203">
        <v>0</v>
      </c>
      <c r="P238" s="203">
        <v>0</v>
      </c>
      <c r="Q238" s="203">
        <v>0</v>
      </c>
      <c r="R238" s="203">
        <v>0</v>
      </c>
      <c r="S238" s="208"/>
      <c r="T238" s="203">
        <v>0</v>
      </c>
      <c r="U238" s="203">
        <v>0</v>
      </c>
      <c r="V238" s="203">
        <v>0</v>
      </c>
      <c r="W238" s="203">
        <v>0</v>
      </c>
      <c r="X238" s="203">
        <v>0</v>
      </c>
      <c r="Y238" s="208"/>
      <c r="Z238" s="203">
        <v>0</v>
      </c>
      <c r="AA238" s="203">
        <v>0</v>
      </c>
      <c r="AB238" s="203">
        <v>0</v>
      </c>
      <c r="AC238" s="203">
        <v>0</v>
      </c>
      <c r="AD238" s="203">
        <v>0</v>
      </c>
      <c r="AE238" s="208"/>
      <c r="AF238" s="203">
        <v>0</v>
      </c>
      <c r="AG238" s="203">
        <v>0</v>
      </c>
      <c r="AH238" s="203">
        <v>0</v>
      </c>
      <c r="AI238" s="203">
        <v>0</v>
      </c>
      <c r="AJ238" s="203">
        <v>0</v>
      </c>
      <c r="AK238" s="208"/>
      <c r="AL238" s="203">
        <v>0</v>
      </c>
      <c r="AM238" s="203">
        <v>0</v>
      </c>
      <c r="AN238" s="203">
        <v>0</v>
      </c>
      <c r="AO238" s="203">
        <v>0</v>
      </c>
      <c r="AP238" s="203">
        <v>0</v>
      </c>
      <c r="AQ238" s="208"/>
      <c r="AR238" s="203">
        <v>0</v>
      </c>
      <c r="AS238" s="203">
        <v>0</v>
      </c>
      <c r="AT238" s="203">
        <v>0</v>
      </c>
      <c r="AU238" s="203">
        <v>0</v>
      </c>
      <c r="AV238" s="203">
        <v>0</v>
      </c>
      <c r="AW238" s="208"/>
      <c r="AX238" s="203">
        <v>0</v>
      </c>
      <c r="AY238" s="203">
        <v>0</v>
      </c>
      <c r="AZ238" s="203">
        <v>0</v>
      </c>
      <c r="BA238" s="203">
        <v>0</v>
      </c>
      <c r="BB238" s="203">
        <v>0</v>
      </c>
      <c r="BC238" s="208"/>
      <c r="BD238" s="203">
        <v>0</v>
      </c>
      <c r="BE238" s="203">
        <v>0</v>
      </c>
      <c r="BF238" s="203">
        <v>0</v>
      </c>
      <c r="BG238" s="203">
        <v>0</v>
      </c>
      <c r="BH238" s="203">
        <v>0</v>
      </c>
      <c r="BI238" s="208"/>
      <c r="BJ238" s="203">
        <v>0</v>
      </c>
      <c r="BK238" s="203">
        <v>0</v>
      </c>
      <c r="BL238" s="203">
        <v>0</v>
      </c>
      <c r="BM238" s="203">
        <v>0</v>
      </c>
      <c r="BN238" s="203">
        <v>0</v>
      </c>
      <c r="BO238" s="208"/>
      <c r="BP238" s="203">
        <v>0</v>
      </c>
      <c r="BQ238" s="203">
        <v>0</v>
      </c>
      <c r="BR238" s="203">
        <v>0</v>
      </c>
      <c r="BS238" s="203">
        <v>0</v>
      </c>
      <c r="BT238" s="203">
        <v>0</v>
      </c>
      <c r="BU238" s="208"/>
      <c r="BV238" s="203">
        <v>0</v>
      </c>
      <c r="BW238" s="203">
        <v>0</v>
      </c>
      <c r="BX238" s="203">
        <v>0</v>
      </c>
      <c r="BY238" s="203">
        <v>0</v>
      </c>
      <c r="BZ238" s="203">
        <v>0</v>
      </c>
      <c r="CA238" s="208"/>
      <c r="CB238" s="203">
        <v>0</v>
      </c>
      <c r="CC238" s="203">
        <v>0</v>
      </c>
      <c r="CD238" s="203">
        <v>0</v>
      </c>
      <c r="CE238" s="203">
        <v>0</v>
      </c>
      <c r="CF238" s="203">
        <v>0</v>
      </c>
      <c r="CG238" s="208"/>
      <c r="CH238" s="203">
        <v>0</v>
      </c>
      <c r="CI238" s="203">
        <v>0</v>
      </c>
      <c r="CJ238" s="203">
        <v>0</v>
      </c>
      <c r="CK238" s="203">
        <v>0</v>
      </c>
      <c r="CL238" s="203">
        <v>0</v>
      </c>
      <c r="CM238" s="208"/>
      <c r="CN238" s="203">
        <v>0</v>
      </c>
      <c r="CO238" s="203">
        <v>0</v>
      </c>
      <c r="CP238" s="203">
        <v>0</v>
      </c>
      <c r="CQ238" s="203">
        <v>0</v>
      </c>
      <c r="CR238" s="203">
        <v>0</v>
      </c>
      <c r="CS238" s="208"/>
      <c r="CT238" s="203">
        <v>0</v>
      </c>
      <c r="CU238" s="203">
        <v>0</v>
      </c>
      <c r="CV238" s="203">
        <v>0</v>
      </c>
      <c r="CW238" s="203">
        <v>0</v>
      </c>
      <c r="CX238" s="203">
        <v>0</v>
      </c>
      <c r="CY238" s="208"/>
      <c r="CZ238" s="203">
        <v>0</v>
      </c>
      <c r="DA238" s="203">
        <v>0</v>
      </c>
      <c r="DB238" s="203">
        <v>0</v>
      </c>
      <c r="DC238" s="203">
        <v>0</v>
      </c>
      <c r="DD238" s="203">
        <v>0</v>
      </c>
      <c r="DE238" s="208"/>
      <c r="DF238" s="203">
        <v>0</v>
      </c>
      <c r="DG238" s="203">
        <v>0</v>
      </c>
      <c r="DH238" s="203">
        <v>0</v>
      </c>
      <c r="DI238" s="203">
        <v>0</v>
      </c>
      <c r="DJ238" s="203">
        <v>0</v>
      </c>
      <c r="DK238" s="208"/>
      <c r="DL238" s="203">
        <v>0</v>
      </c>
      <c r="DM238" s="203">
        <v>0</v>
      </c>
      <c r="DN238" s="203">
        <v>0</v>
      </c>
      <c r="DO238" s="203">
        <v>0</v>
      </c>
      <c r="DP238" s="203">
        <v>0</v>
      </c>
      <c r="DQ238" s="208"/>
      <c r="DR238" s="203">
        <v>0</v>
      </c>
      <c r="DS238" s="203">
        <v>0</v>
      </c>
      <c r="DT238" s="203">
        <v>0</v>
      </c>
      <c r="DU238" s="203">
        <v>0</v>
      </c>
      <c r="DV238" s="203">
        <v>0</v>
      </c>
      <c r="DW238" s="208"/>
      <c r="DX238" s="203">
        <v>0</v>
      </c>
      <c r="DY238" s="203">
        <v>0</v>
      </c>
      <c r="DZ238" s="203">
        <v>0</v>
      </c>
      <c r="EA238" s="203">
        <v>0</v>
      </c>
      <c r="EB238" s="203">
        <v>0</v>
      </c>
      <c r="EC238" s="208"/>
      <c r="ED238" s="203">
        <v>0</v>
      </c>
      <c r="EE238" s="203">
        <v>0</v>
      </c>
      <c r="EF238" s="203">
        <v>0</v>
      </c>
      <c r="EG238" s="203">
        <v>0</v>
      </c>
      <c r="EH238" s="203">
        <v>0</v>
      </c>
      <c r="EI238" s="208"/>
      <c r="EJ238" s="203">
        <v>0</v>
      </c>
      <c r="EK238" s="203">
        <v>0</v>
      </c>
      <c r="EL238" s="203">
        <v>0</v>
      </c>
      <c r="EM238" s="203">
        <v>0</v>
      </c>
      <c r="EN238" s="203">
        <v>0</v>
      </c>
      <c r="EO238" s="208"/>
      <c r="EP238" s="203">
        <v>0</v>
      </c>
      <c r="EQ238" s="203">
        <v>0</v>
      </c>
      <c r="ER238" s="203">
        <v>0</v>
      </c>
      <c r="ES238" s="203">
        <v>0</v>
      </c>
      <c r="ET238" s="203">
        <v>0</v>
      </c>
      <c r="EU238" s="208"/>
      <c r="EV238" s="203">
        <v>0</v>
      </c>
      <c r="EW238" s="203">
        <v>0</v>
      </c>
      <c r="EX238" s="203">
        <v>0</v>
      </c>
      <c r="EY238" s="203">
        <v>0</v>
      </c>
      <c r="EZ238" s="203">
        <v>0</v>
      </c>
      <c r="FA238" s="208"/>
      <c r="FB238" s="203">
        <v>0</v>
      </c>
      <c r="FC238" s="203">
        <v>0</v>
      </c>
      <c r="FD238" s="203">
        <v>0</v>
      </c>
      <c r="FE238" s="203">
        <v>0</v>
      </c>
      <c r="FF238" s="203">
        <v>0</v>
      </c>
      <c r="FG238" s="208"/>
      <c r="FH238" s="203">
        <v>0</v>
      </c>
      <c r="FI238" s="203">
        <v>0</v>
      </c>
      <c r="FJ238" s="203">
        <v>0</v>
      </c>
      <c r="FK238" s="203">
        <v>0</v>
      </c>
      <c r="FL238" s="203">
        <v>0</v>
      </c>
      <c r="FM238" s="208"/>
      <c r="FN238" s="203">
        <v>0</v>
      </c>
      <c r="FO238" s="203">
        <v>0</v>
      </c>
      <c r="FP238" s="203">
        <v>0</v>
      </c>
      <c r="FQ238" s="203">
        <v>0</v>
      </c>
      <c r="FR238" s="203">
        <v>0</v>
      </c>
      <c r="FS238" s="208"/>
      <c r="FT238" s="203">
        <v>0</v>
      </c>
      <c r="FU238" s="203">
        <v>0</v>
      </c>
      <c r="FV238" s="203">
        <v>0</v>
      </c>
      <c r="FW238" s="203">
        <v>0</v>
      </c>
      <c r="FX238" s="203">
        <v>0</v>
      </c>
      <c r="FY238" s="208"/>
    </row>
    <row r="239" spans="1:181" ht="12.75" customHeight="1" x14ac:dyDescent="0.2">
      <c r="A239" s="201" t="s">
        <v>113</v>
      </c>
      <c r="B239" s="203">
        <v>0</v>
      </c>
      <c r="C239" s="203">
        <v>0</v>
      </c>
      <c r="D239" s="203">
        <v>0</v>
      </c>
      <c r="E239" s="203">
        <v>0</v>
      </c>
      <c r="F239" s="203">
        <v>0</v>
      </c>
      <c r="G239" s="208"/>
      <c r="H239" s="203">
        <v>0</v>
      </c>
      <c r="I239" s="203">
        <v>0</v>
      </c>
      <c r="J239" s="203">
        <v>0</v>
      </c>
      <c r="K239" s="203">
        <v>0</v>
      </c>
      <c r="L239" s="203">
        <v>0</v>
      </c>
      <c r="M239" s="208"/>
      <c r="N239" s="203">
        <v>0</v>
      </c>
      <c r="O239" s="203">
        <v>0</v>
      </c>
      <c r="P239" s="203">
        <v>0</v>
      </c>
      <c r="Q239" s="203">
        <v>0</v>
      </c>
      <c r="R239" s="203">
        <v>0</v>
      </c>
      <c r="S239" s="208"/>
      <c r="T239" s="203">
        <v>0</v>
      </c>
      <c r="U239" s="203">
        <v>0</v>
      </c>
      <c r="V239" s="203">
        <v>0</v>
      </c>
      <c r="W239" s="203">
        <v>0</v>
      </c>
      <c r="X239" s="203">
        <v>0</v>
      </c>
      <c r="Y239" s="208"/>
      <c r="Z239" s="203">
        <v>0</v>
      </c>
      <c r="AA239" s="203">
        <v>0</v>
      </c>
      <c r="AB239" s="203">
        <v>0</v>
      </c>
      <c r="AC239" s="203">
        <v>0</v>
      </c>
      <c r="AD239" s="203">
        <v>0</v>
      </c>
      <c r="AE239" s="208"/>
      <c r="AF239" s="203">
        <v>0</v>
      </c>
      <c r="AG239" s="203">
        <v>0</v>
      </c>
      <c r="AH239" s="203">
        <v>0</v>
      </c>
      <c r="AI239" s="203">
        <v>0</v>
      </c>
      <c r="AJ239" s="203">
        <v>0</v>
      </c>
      <c r="AK239" s="208"/>
      <c r="AL239" s="203">
        <v>0</v>
      </c>
      <c r="AM239" s="203">
        <v>0</v>
      </c>
      <c r="AN239" s="203">
        <v>0</v>
      </c>
      <c r="AO239" s="203">
        <v>0</v>
      </c>
      <c r="AP239" s="203">
        <v>0</v>
      </c>
      <c r="AQ239" s="208"/>
      <c r="AR239" s="203">
        <v>0</v>
      </c>
      <c r="AS239" s="203">
        <v>0</v>
      </c>
      <c r="AT239" s="203">
        <v>0</v>
      </c>
      <c r="AU239" s="203">
        <v>0</v>
      </c>
      <c r="AV239" s="203">
        <v>0</v>
      </c>
      <c r="AW239" s="208"/>
      <c r="AX239" s="203">
        <v>0</v>
      </c>
      <c r="AY239" s="203">
        <v>0</v>
      </c>
      <c r="AZ239" s="203">
        <v>0</v>
      </c>
      <c r="BA239" s="203">
        <v>0</v>
      </c>
      <c r="BB239" s="203">
        <v>0</v>
      </c>
      <c r="BC239" s="208"/>
      <c r="BD239" s="203">
        <v>0</v>
      </c>
      <c r="BE239" s="203">
        <v>0</v>
      </c>
      <c r="BF239" s="203">
        <v>0</v>
      </c>
      <c r="BG239" s="203">
        <v>0</v>
      </c>
      <c r="BH239" s="203">
        <v>0</v>
      </c>
      <c r="BI239" s="208"/>
      <c r="BJ239" s="203">
        <v>0</v>
      </c>
      <c r="BK239" s="203">
        <v>0</v>
      </c>
      <c r="BL239" s="203">
        <v>0</v>
      </c>
      <c r="BM239" s="203">
        <v>0</v>
      </c>
      <c r="BN239" s="203">
        <v>0</v>
      </c>
      <c r="BO239" s="208"/>
      <c r="BP239" s="203">
        <v>0</v>
      </c>
      <c r="BQ239" s="203">
        <v>0</v>
      </c>
      <c r="BR239" s="203">
        <v>0</v>
      </c>
      <c r="BS239" s="203">
        <v>0</v>
      </c>
      <c r="BT239" s="203">
        <v>0</v>
      </c>
      <c r="BU239" s="208"/>
      <c r="BV239" s="203">
        <v>0</v>
      </c>
      <c r="BW239" s="203">
        <v>0</v>
      </c>
      <c r="BX239" s="203">
        <v>0</v>
      </c>
      <c r="BY239" s="203">
        <v>0</v>
      </c>
      <c r="BZ239" s="203">
        <v>0</v>
      </c>
      <c r="CA239" s="208"/>
      <c r="CB239" s="203">
        <v>0</v>
      </c>
      <c r="CC239" s="203">
        <v>0</v>
      </c>
      <c r="CD239" s="203">
        <v>0</v>
      </c>
      <c r="CE239" s="203">
        <v>0</v>
      </c>
      <c r="CF239" s="203">
        <v>0</v>
      </c>
      <c r="CG239" s="208"/>
      <c r="CH239" s="203">
        <v>0</v>
      </c>
      <c r="CI239" s="203">
        <v>0</v>
      </c>
      <c r="CJ239" s="203">
        <v>0</v>
      </c>
      <c r="CK239" s="203">
        <v>0</v>
      </c>
      <c r="CL239" s="203">
        <v>0</v>
      </c>
      <c r="CM239" s="208"/>
      <c r="CN239" s="203">
        <v>0</v>
      </c>
      <c r="CO239" s="203">
        <v>0</v>
      </c>
      <c r="CP239" s="203">
        <v>0</v>
      </c>
      <c r="CQ239" s="203">
        <v>0</v>
      </c>
      <c r="CR239" s="203">
        <v>0</v>
      </c>
      <c r="CS239" s="208"/>
      <c r="CT239" s="203">
        <v>0</v>
      </c>
      <c r="CU239" s="203">
        <v>0</v>
      </c>
      <c r="CV239" s="203">
        <v>0</v>
      </c>
      <c r="CW239" s="203">
        <v>0</v>
      </c>
      <c r="CX239" s="203">
        <v>0</v>
      </c>
      <c r="CY239" s="208"/>
      <c r="CZ239" s="203">
        <v>0</v>
      </c>
      <c r="DA239" s="203">
        <v>0</v>
      </c>
      <c r="DB239" s="203">
        <v>0</v>
      </c>
      <c r="DC239" s="203">
        <v>0</v>
      </c>
      <c r="DD239" s="203">
        <v>0</v>
      </c>
      <c r="DE239" s="208"/>
      <c r="DF239" s="203">
        <v>0</v>
      </c>
      <c r="DG239" s="203">
        <v>0</v>
      </c>
      <c r="DH239" s="203">
        <v>0</v>
      </c>
      <c r="DI239" s="203">
        <v>0</v>
      </c>
      <c r="DJ239" s="203">
        <v>0</v>
      </c>
      <c r="DK239" s="208"/>
      <c r="DL239" s="203">
        <v>0</v>
      </c>
      <c r="DM239" s="203">
        <v>0</v>
      </c>
      <c r="DN239" s="203">
        <v>0</v>
      </c>
      <c r="DO239" s="203">
        <v>0</v>
      </c>
      <c r="DP239" s="203">
        <v>0</v>
      </c>
      <c r="DQ239" s="208"/>
      <c r="DR239" s="203">
        <v>0</v>
      </c>
      <c r="DS239" s="203">
        <v>0</v>
      </c>
      <c r="DT239" s="203">
        <v>0</v>
      </c>
      <c r="DU239" s="203">
        <v>0</v>
      </c>
      <c r="DV239" s="203">
        <v>0</v>
      </c>
      <c r="DW239" s="208"/>
      <c r="DX239" s="203">
        <v>0</v>
      </c>
      <c r="DY239" s="203">
        <v>0</v>
      </c>
      <c r="DZ239" s="203">
        <v>0</v>
      </c>
      <c r="EA239" s="203">
        <v>0</v>
      </c>
      <c r="EB239" s="203">
        <v>0</v>
      </c>
      <c r="EC239" s="208"/>
      <c r="ED239" s="203">
        <v>0</v>
      </c>
      <c r="EE239" s="203">
        <v>0</v>
      </c>
      <c r="EF239" s="203">
        <v>0</v>
      </c>
      <c r="EG239" s="203">
        <v>0</v>
      </c>
      <c r="EH239" s="203">
        <v>0</v>
      </c>
      <c r="EI239" s="208"/>
      <c r="EJ239" s="203">
        <v>0</v>
      </c>
      <c r="EK239" s="203">
        <v>0</v>
      </c>
      <c r="EL239" s="203">
        <v>0</v>
      </c>
      <c r="EM239" s="203">
        <v>0</v>
      </c>
      <c r="EN239" s="203">
        <v>0</v>
      </c>
      <c r="EO239" s="208"/>
      <c r="EP239" s="203">
        <v>0</v>
      </c>
      <c r="EQ239" s="203">
        <v>0</v>
      </c>
      <c r="ER239" s="203">
        <v>0</v>
      </c>
      <c r="ES239" s="203">
        <v>0</v>
      </c>
      <c r="ET239" s="203">
        <v>0</v>
      </c>
      <c r="EU239" s="208"/>
      <c r="EV239" s="203">
        <v>0</v>
      </c>
      <c r="EW239" s="203">
        <v>0</v>
      </c>
      <c r="EX239" s="203">
        <v>0</v>
      </c>
      <c r="EY239" s="203">
        <v>0</v>
      </c>
      <c r="EZ239" s="203">
        <v>0</v>
      </c>
      <c r="FA239" s="208"/>
      <c r="FB239" s="203">
        <v>0</v>
      </c>
      <c r="FC239" s="203">
        <v>0</v>
      </c>
      <c r="FD239" s="203">
        <v>0</v>
      </c>
      <c r="FE239" s="203">
        <v>0</v>
      </c>
      <c r="FF239" s="203">
        <v>0</v>
      </c>
      <c r="FG239" s="208"/>
      <c r="FH239" s="203">
        <v>0</v>
      </c>
      <c r="FI239" s="203">
        <v>0</v>
      </c>
      <c r="FJ239" s="203">
        <v>0</v>
      </c>
      <c r="FK239" s="203">
        <v>0</v>
      </c>
      <c r="FL239" s="203">
        <v>0</v>
      </c>
      <c r="FM239" s="208"/>
      <c r="FN239" s="203">
        <v>0</v>
      </c>
      <c r="FO239" s="203">
        <v>0</v>
      </c>
      <c r="FP239" s="203">
        <v>0</v>
      </c>
      <c r="FQ239" s="203">
        <v>0</v>
      </c>
      <c r="FR239" s="203">
        <v>0</v>
      </c>
      <c r="FS239" s="208"/>
      <c r="FT239" s="203">
        <v>0</v>
      </c>
      <c r="FU239" s="203">
        <v>0</v>
      </c>
      <c r="FV239" s="203">
        <v>0</v>
      </c>
      <c r="FW239" s="203">
        <v>0</v>
      </c>
      <c r="FX239" s="203">
        <v>0</v>
      </c>
      <c r="FY239" s="208"/>
    </row>
    <row r="240" spans="1:181" ht="12.75" customHeight="1" x14ac:dyDescent="0.2">
      <c r="A240" s="201" t="s">
        <v>130</v>
      </c>
      <c r="B240" s="203">
        <v>0</v>
      </c>
      <c r="C240" s="203">
        <v>0</v>
      </c>
      <c r="D240" s="203">
        <v>0</v>
      </c>
      <c r="E240" s="203">
        <v>0</v>
      </c>
      <c r="F240" s="203">
        <v>0</v>
      </c>
      <c r="G240" s="208"/>
      <c r="H240" s="203">
        <v>0</v>
      </c>
      <c r="I240" s="203">
        <v>0</v>
      </c>
      <c r="J240" s="203">
        <v>0</v>
      </c>
      <c r="K240" s="203">
        <v>0</v>
      </c>
      <c r="L240" s="203">
        <v>0</v>
      </c>
      <c r="M240" s="208"/>
      <c r="N240" s="203">
        <v>0</v>
      </c>
      <c r="O240" s="203">
        <v>0</v>
      </c>
      <c r="P240" s="203">
        <v>0</v>
      </c>
      <c r="Q240" s="203">
        <v>0</v>
      </c>
      <c r="R240" s="203">
        <v>0</v>
      </c>
      <c r="S240" s="208"/>
      <c r="T240" s="203">
        <v>0</v>
      </c>
      <c r="U240" s="203">
        <v>0</v>
      </c>
      <c r="V240" s="203">
        <v>0</v>
      </c>
      <c r="W240" s="203">
        <v>0</v>
      </c>
      <c r="X240" s="203">
        <v>0</v>
      </c>
      <c r="Y240" s="208"/>
      <c r="Z240" s="203">
        <v>0</v>
      </c>
      <c r="AA240" s="203">
        <v>0</v>
      </c>
      <c r="AB240" s="203">
        <v>0</v>
      </c>
      <c r="AC240" s="203">
        <v>0</v>
      </c>
      <c r="AD240" s="203">
        <v>0</v>
      </c>
      <c r="AE240" s="208"/>
      <c r="AF240" s="203">
        <v>0</v>
      </c>
      <c r="AG240" s="203">
        <v>0</v>
      </c>
      <c r="AH240" s="203">
        <v>0</v>
      </c>
      <c r="AI240" s="203">
        <v>0</v>
      </c>
      <c r="AJ240" s="203">
        <v>0</v>
      </c>
      <c r="AK240" s="208"/>
      <c r="AL240" s="203">
        <v>0</v>
      </c>
      <c r="AM240" s="203">
        <v>0</v>
      </c>
      <c r="AN240" s="203">
        <v>0</v>
      </c>
      <c r="AO240" s="203">
        <v>0</v>
      </c>
      <c r="AP240" s="203">
        <v>0</v>
      </c>
      <c r="AQ240" s="208"/>
      <c r="AR240" s="203">
        <v>0</v>
      </c>
      <c r="AS240" s="203">
        <v>0</v>
      </c>
      <c r="AT240" s="203">
        <v>0</v>
      </c>
      <c r="AU240" s="203">
        <v>0</v>
      </c>
      <c r="AV240" s="203">
        <v>0</v>
      </c>
      <c r="AW240" s="208"/>
      <c r="AX240" s="203">
        <v>0</v>
      </c>
      <c r="AY240" s="203">
        <v>0</v>
      </c>
      <c r="AZ240" s="203">
        <v>0</v>
      </c>
      <c r="BA240" s="203">
        <v>0</v>
      </c>
      <c r="BB240" s="203">
        <v>0</v>
      </c>
      <c r="BC240" s="208"/>
      <c r="BD240" s="203">
        <v>0</v>
      </c>
      <c r="BE240" s="203">
        <v>0</v>
      </c>
      <c r="BF240" s="203">
        <v>0</v>
      </c>
      <c r="BG240" s="203">
        <v>0</v>
      </c>
      <c r="BH240" s="203">
        <v>0</v>
      </c>
      <c r="BI240" s="208"/>
      <c r="BJ240" s="203">
        <v>0</v>
      </c>
      <c r="BK240" s="203">
        <v>0</v>
      </c>
      <c r="BL240" s="203">
        <v>0</v>
      </c>
      <c r="BM240" s="203">
        <v>0</v>
      </c>
      <c r="BN240" s="203">
        <v>0</v>
      </c>
      <c r="BO240" s="208"/>
      <c r="BP240" s="203">
        <v>0</v>
      </c>
      <c r="BQ240" s="203">
        <v>0</v>
      </c>
      <c r="BR240" s="203">
        <v>0</v>
      </c>
      <c r="BS240" s="203">
        <v>0</v>
      </c>
      <c r="BT240" s="203">
        <v>0</v>
      </c>
      <c r="BU240" s="208"/>
      <c r="BV240" s="203">
        <v>0</v>
      </c>
      <c r="BW240" s="203">
        <v>0</v>
      </c>
      <c r="BX240" s="203">
        <v>0</v>
      </c>
      <c r="BY240" s="203">
        <v>0</v>
      </c>
      <c r="BZ240" s="203">
        <v>0</v>
      </c>
      <c r="CA240" s="208"/>
      <c r="CB240" s="203">
        <v>0</v>
      </c>
      <c r="CC240" s="203">
        <v>0</v>
      </c>
      <c r="CD240" s="203">
        <v>0</v>
      </c>
      <c r="CE240" s="203">
        <v>0</v>
      </c>
      <c r="CF240" s="203">
        <v>0</v>
      </c>
      <c r="CG240" s="208"/>
      <c r="CH240" s="203">
        <v>0</v>
      </c>
      <c r="CI240" s="203">
        <v>0</v>
      </c>
      <c r="CJ240" s="203">
        <v>0</v>
      </c>
      <c r="CK240" s="203">
        <v>0</v>
      </c>
      <c r="CL240" s="203">
        <v>0</v>
      </c>
      <c r="CM240" s="208"/>
      <c r="CN240" s="203">
        <v>0</v>
      </c>
      <c r="CO240" s="203">
        <v>0</v>
      </c>
      <c r="CP240" s="203">
        <v>0</v>
      </c>
      <c r="CQ240" s="203">
        <v>0</v>
      </c>
      <c r="CR240" s="203">
        <v>0</v>
      </c>
      <c r="CS240" s="208"/>
      <c r="CT240" s="203">
        <v>0</v>
      </c>
      <c r="CU240" s="203">
        <v>0</v>
      </c>
      <c r="CV240" s="203">
        <v>0</v>
      </c>
      <c r="CW240" s="203">
        <v>0</v>
      </c>
      <c r="CX240" s="203">
        <v>0</v>
      </c>
      <c r="CY240" s="208"/>
      <c r="CZ240" s="203">
        <v>0</v>
      </c>
      <c r="DA240" s="203">
        <v>0</v>
      </c>
      <c r="DB240" s="203">
        <v>0</v>
      </c>
      <c r="DC240" s="203">
        <v>0</v>
      </c>
      <c r="DD240" s="203">
        <v>0</v>
      </c>
      <c r="DE240" s="208"/>
      <c r="DF240" s="203">
        <v>0</v>
      </c>
      <c r="DG240" s="203">
        <v>0</v>
      </c>
      <c r="DH240" s="203">
        <v>0</v>
      </c>
      <c r="DI240" s="203">
        <v>0</v>
      </c>
      <c r="DJ240" s="203">
        <v>0</v>
      </c>
      <c r="DK240" s="208"/>
      <c r="DL240" s="203">
        <v>0</v>
      </c>
      <c r="DM240" s="203">
        <v>0</v>
      </c>
      <c r="DN240" s="203">
        <v>0</v>
      </c>
      <c r="DO240" s="203">
        <v>0</v>
      </c>
      <c r="DP240" s="203">
        <v>0</v>
      </c>
      <c r="DQ240" s="208"/>
      <c r="DR240" s="203">
        <v>0</v>
      </c>
      <c r="DS240" s="203">
        <v>0</v>
      </c>
      <c r="DT240" s="203">
        <v>0</v>
      </c>
      <c r="DU240" s="203">
        <v>0</v>
      </c>
      <c r="DV240" s="203">
        <v>0</v>
      </c>
      <c r="DW240" s="208"/>
      <c r="DX240" s="203">
        <v>0</v>
      </c>
      <c r="DY240" s="203">
        <v>0</v>
      </c>
      <c r="DZ240" s="203">
        <v>0</v>
      </c>
      <c r="EA240" s="203">
        <v>0</v>
      </c>
      <c r="EB240" s="203">
        <v>0</v>
      </c>
      <c r="EC240" s="208"/>
      <c r="ED240" s="203">
        <v>0</v>
      </c>
      <c r="EE240" s="203">
        <v>0</v>
      </c>
      <c r="EF240" s="203">
        <v>0</v>
      </c>
      <c r="EG240" s="203">
        <v>0</v>
      </c>
      <c r="EH240" s="203">
        <v>0</v>
      </c>
      <c r="EI240" s="208"/>
      <c r="EJ240" s="203">
        <v>0</v>
      </c>
      <c r="EK240" s="203">
        <v>0</v>
      </c>
      <c r="EL240" s="203">
        <v>0</v>
      </c>
      <c r="EM240" s="203">
        <v>0</v>
      </c>
      <c r="EN240" s="203">
        <v>0</v>
      </c>
      <c r="EO240" s="208"/>
      <c r="EP240" s="203">
        <v>0</v>
      </c>
      <c r="EQ240" s="203">
        <v>0</v>
      </c>
      <c r="ER240" s="203">
        <v>0</v>
      </c>
      <c r="ES240" s="203">
        <v>0</v>
      </c>
      <c r="ET240" s="203">
        <v>0</v>
      </c>
      <c r="EU240" s="208"/>
      <c r="EV240" s="203">
        <v>0</v>
      </c>
      <c r="EW240" s="203">
        <v>0</v>
      </c>
      <c r="EX240" s="203">
        <v>0</v>
      </c>
      <c r="EY240" s="203">
        <v>0</v>
      </c>
      <c r="EZ240" s="203">
        <v>0</v>
      </c>
      <c r="FA240" s="208"/>
      <c r="FB240" s="203">
        <v>0</v>
      </c>
      <c r="FC240" s="203">
        <v>0</v>
      </c>
      <c r="FD240" s="203">
        <v>0</v>
      </c>
      <c r="FE240" s="203">
        <v>0</v>
      </c>
      <c r="FF240" s="203">
        <v>0</v>
      </c>
      <c r="FG240" s="208"/>
      <c r="FH240" s="203">
        <v>0</v>
      </c>
      <c r="FI240" s="203">
        <v>0</v>
      </c>
      <c r="FJ240" s="203">
        <v>0</v>
      </c>
      <c r="FK240" s="203">
        <v>0</v>
      </c>
      <c r="FL240" s="203">
        <v>0</v>
      </c>
      <c r="FM240" s="208"/>
      <c r="FN240" s="203">
        <v>0</v>
      </c>
      <c r="FO240" s="203">
        <v>0</v>
      </c>
      <c r="FP240" s="203">
        <v>0</v>
      </c>
      <c r="FQ240" s="203">
        <v>0</v>
      </c>
      <c r="FR240" s="203">
        <v>0</v>
      </c>
      <c r="FS240" s="208"/>
      <c r="FT240" s="203">
        <v>0</v>
      </c>
      <c r="FU240" s="203">
        <v>0</v>
      </c>
      <c r="FV240" s="203">
        <v>0</v>
      </c>
      <c r="FW240" s="203">
        <v>0</v>
      </c>
      <c r="FX240" s="203">
        <v>0</v>
      </c>
      <c r="FY240" s="208"/>
    </row>
    <row r="241" spans="1:181" ht="12.75" customHeight="1" x14ac:dyDescent="0.2">
      <c r="A241" s="107" t="s">
        <v>131</v>
      </c>
      <c r="B241" s="203">
        <v>0</v>
      </c>
      <c r="C241" s="203">
        <v>0</v>
      </c>
      <c r="D241" s="203">
        <v>0</v>
      </c>
      <c r="E241" s="203">
        <v>0</v>
      </c>
      <c r="F241" s="203">
        <v>0</v>
      </c>
      <c r="G241" s="208"/>
      <c r="H241" s="203">
        <v>0</v>
      </c>
      <c r="I241" s="203">
        <v>0</v>
      </c>
      <c r="J241" s="203">
        <v>0</v>
      </c>
      <c r="K241" s="203">
        <v>0</v>
      </c>
      <c r="L241" s="203">
        <v>0</v>
      </c>
      <c r="M241" s="208"/>
      <c r="N241" s="203">
        <v>0</v>
      </c>
      <c r="O241" s="203">
        <v>0</v>
      </c>
      <c r="P241" s="203">
        <v>0</v>
      </c>
      <c r="Q241" s="203">
        <v>0</v>
      </c>
      <c r="R241" s="203">
        <v>0</v>
      </c>
      <c r="S241" s="208"/>
      <c r="T241" s="203">
        <v>0</v>
      </c>
      <c r="U241" s="203">
        <v>0</v>
      </c>
      <c r="V241" s="203">
        <v>0</v>
      </c>
      <c r="W241" s="203">
        <v>0</v>
      </c>
      <c r="X241" s="203">
        <v>0</v>
      </c>
      <c r="Y241" s="208"/>
      <c r="Z241" s="203">
        <v>0</v>
      </c>
      <c r="AA241" s="203">
        <v>0</v>
      </c>
      <c r="AB241" s="203">
        <v>0</v>
      </c>
      <c r="AC241" s="203">
        <v>0</v>
      </c>
      <c r="AD241" s="203">
        <v>0</v>
      </c>
      <c r="AE241" s="208"/>
      <c r="AF241" s="203">
        <v>0</v>
      </c>
      <c r="AG241" s="203">
        <v>0</v>
      </c>
      <c r="AH241" s="203">
        <v>0</v>
      </c>
      <c r="AI241" s="203">
        <v>0</v>
      </c>
      <c r="AJ241" s="203">
        <v>0</v>
      </c>
      <c r="AK241" s="208"/>
      <c r="AL241" s="203">
        <v>0</v>
      </c>
      <c r="AM241" s="203">
        <v>0</v>
      </c>
      <c r="AN241" s="203">
        <v>0</v>
      </c>
      <c r="AO241" s="203">
        <v>0</v>
      </c>
      <c r="AP241" s="203">
        <v>0</v>
      </c>
      <c r="AQ241" s="208"/>
      <c r="AR241" s="203">
        <v>0</v>
      </c>
      <c r="AS241" s="203">
        <v>0</v>
      </c>
      <c r="AT241" s="203">
        <v>0</v>
      </c>
      <c r="AU241" s="203">
        <v>0</v>
      </c>
      <c r="AV241" s="203">
        <v>0</v>
      </c>
      <c r="AW241" s="208"/>
      <c r="AX241" s="203">
        <v>0</v>
      </c>
      <c r="AY241" s="203">
        <v>0</v>
      </c>
      <c r="AZ241" s="203">
        <v>0</v>
      </c>
      <c r="BA241" s="203">
        <v>0</v>
      </c>
      <c r="BB241" s="203">
        <v>0</v>
      </c>
      <c r="BC241" s="208"/>
      <c r="BD241" s="203">
        <v>0</v>
      </c>
      <c r="BE241" s="203">
        <v>0</v>
      </c>
      <c r="BF241" s="203">
        <v>0</v>
      </c>
      <c r="BG241" s="203">
        <v>0</v>
      </c>
      <c r="BH241" s="203">
        <v>0</v>
      </c>
      <c r="BI241" s="208"/>
      <c r="BJ241" s="203">
        <v>0</v>
      </c>
      <c r="BK241" s="203">
        <v>0</v>
      </c>
      <c r="BL241" s="203">
        <v>0</v>
      </c>
      <c r="BM241" s="203">
        <v>0</v>
      </c>
      <c r="BN241" s="203">
        <v>0</v>
      </c>
      <c r="BO241" s="208"/>
      <c r="BP241" s="203">
        <v>0</v>
      </c>
      <c r="BQ241" s="203">
        <v>0</v>
      </c>
      <c r="BR241" s="203">
        <v>0</v>
      </c>
      <c r="BS241" s="203">
        <v>0</v>
      </c>
      <c r="BT241" s="203">
        <v>0</v>
      </c>
      <c r="BU241" s="208"/>
      <c r="BV241" s="203">
        <v>0</v>
      </c>
      <c r="BW241" s="203">
        <v>0</v>
      </c>
      <c r="BX241" s="203">
        <v>0</v>
      </c>
      <c r="BY241" s="203">
        <v>0</v>
      </c>
      <c r="BZ241" s="203">
        <v>0</v>
      </c>
      <c r="CA241" s="208"/>
      <c r="CB241" s="203">
        <v>0</v>
      </c>
      <c r="CC241" s="203">
        <v>0</v>
      </c>
      <c r="CD241" s="203">
        <v>0</v>
      </c>
      <c r="CE241" s="203">
        <v>0</v>
      </c>
      <c r="CF241" s="203">
        <v>0</v>
      </c>
      <c r="CG241" s="208"/>
      <c r="CH241" s="203">
        <v>0</v>
      </c>
      <c r="CI241" s="203">
        <v>0</v>
      </c>
      <c r="CJ241" s="203">
        <v>0</v>
      </c>
      <c r="CK241" s="203">
        <v>0</v>
      </c>
      <c r="CL241" s="203">
        <v>0</v>
      </c>
      <c r="CM241" s="208"/>
      <c r="CN241" s="203">
        <v>0</v>
      </c>
      <c r="CO241" s="203">
        <v>0</v>
      </c>
      <c r="CP241" s="203">
        <v>0</v>
      </c>
      <c r="CQ241" s="203">
        <v>0</v>
      </c>
      <c r="CR241" s="203">
        <v>0</v>
      </c>
      <c r="CS241" s="208"/>
      <c r="CT241" s="203">
        <v>0</v>
      </c>
      <c r="CU241" s="203">
        <v>0</v>
      </c>
      <c r="CV241" s="203">
        <v>0</v>
      </c>
      <c r="CW241" s="203">
        <v>0</v>
      </c>
      <c r="CX241" s="203">
        <v>0</v>
      </c>
      <c r="CY241" s="208"/>
      <c r="CZ241" s="203">
        <v>0</v>
      </c>
      <c r="DA241" s="203">
        <v>0</v>
      </c>
      <c r="DB241" s="203">
        <v>0</v>
      </c>
      <c r="DC241" s="203">
        <v>0</v>
      </c>
      <c r="DD241" s="203">
        <v>0</v>
      </c>
      <c r="DE241" s="208"/>
      <c r="DF241" s="203">
        <v>0</v>
      </c>
      <c r="DG241" s="203">
        <v>0</v>
      </c>
      <c r="DH241" s="203">
        <v>0</v>
      </c>
      <c r="DI241" s="203">
        <v>0</v>
      </c>
      <c r="DJ241" s="203">
        <v>0</v>
      </c>
      <c r="DK241" s="208"/>
      <c r="DL241" s="203">
        <v>0</v>
      </c>
      <c r="DM241" s="203">
        <v>0</v>
      </c>
      <c r="DN241" s="203">
        <v>0</v>
      </c>
      <c r="DO241" s="203">
        <v>0</v>
      </c>
      <c r="DP241" s="203">
        <v>0</v>
      </c>
      <c r="DQ241" s="208"/>
      <c r="DR241" s="203">
        <v>0</v>
      </c>
      <c r="DS241" s="203">
        <v>0</v>
      </c>
      <c r="DT241" s="203">
        <v>0</v>
      </c>
      <c r="DU241" s="203">
        <v>0</v>
      </c>
      <c r="DV241" s="203">
        <v>0</v>
      </c>
      <c r="DW241" s="208"/>
      <c r="DX241" s="203">
        <v>0</v>
      </c>
      <c r="DY241" s="203">
        <v>0</v>
      </c>
      <c r="DZ241" s="203">
        <v>0</v>
      </c>
      <c r="EA241" s="203">
        <v>0</v>
      </c>
      <c r="EB241" s="203">
        <v>0</v>
      </c>
      <c r="EC241" s="208"/>
      <c r="ED241" s="203">
        <v>0</v>
      </c>
      <c r="EE241" s="203">
        <v>0</v>
      </c>
      <c r="EF241" s="203">
        <v>0</v>
      </c>
      <c r="EG241" s="203">
        <v>0</v>
      </c>
      <c r="EH241" s="203">
        <v>0</v>
      </c>
      <c r="EI241" s="208"/>
      <c r="EJ241" s="203">
        <v>0</v>
      </c>
      <c r="EK241" s="203">
        <v>0</v>
      </c>
      <c r="EL241" s="203">
        <v>0</v>
      </c>
      <c r="EM241" s="203">
        <v>0</v>
      </c>
      <c r="EN241" s="203">
        <v>0</v>
      </c>
      <c r="EO241" s="208"/>
      <c r="EP241" s="203">
        <v>0</v>
      </c>
      <c r="EQ241" s="203">
        <v>0</v>
      </c>
      <c r="ER241" s="203">
        <v>0</v>
      </c>
      <c r="ES241" s="203">
        <v>0</v>
      </c>
      <c r="ET241" s="203">
        <v>0</v>
      </c>
      <c r="EU241" s="208"/>
      <c r="EV241" s="203">
        <v>0</v>
      </c>
      <c r="EW241" s="203">
        <v>0</v>
      </c>
      <c r="EX241" s="203">
        <v>0</v>
      </c>
      <c r="EY241" s="203">
        <v>0</v>
      </c>
      <c r="EZ241" s="203">
        <v>0</v>
      </c>
      <c r="FA241" s="208"/>
      <c r="FB241" s="203">
        <v>0</v>
      </c>
      <c r="FC241" s="203">
        <v>0</v>
      </c>
      <c r="FD241" s="203">
        <v>0</v>
      </c>
      <c r="FE241" s="203">
        <v>0</v>
      </c>
      <c r="FF241" s="203">
        <v>0</v>
      </c>
      <c r="FG241" s="208"/>
      <c r="FH241" s="203">
        <v>0</v>
      </c>
      <c r="FI241" s="203">
        <v>0</v>
      </c>
      <c r="FJ241" s="203">
        <v>0</v>
      </c>
      <c r="FK241" s="203">
        <v>0</v>
      </c>
      <c r="FL241" s="203">
        <v>0</v>
      </c>
      <c r="FM241" s="208"/>
      <c r="FN241" s="203">
        <v>0</v>
      </c>
      <c r="FO241" s="203">
        <v>0</v>
      </c>
      <c r="FP241" s="203">
        <v>0</v>
      </c>
      <c r="FQ241" s="203">
        <v>0</v>
      </c>
      <c r="FR241" s="203">
        <v>0</v>
      </c>
      <c r="FS241" s="208"/>
      <c r="FT241" s="203">
        <v>0</v>
      </c>
      <c r="FU241" s="203">
        <v>0</v>
      </c>
      <c r="FV241" s="203">
        <v>0</v>
      </c>
      <c r="FW241" s="203">
        <v>0</v>
      </c>
      <c r="FX241" s="203">
        <v>0</v>
      </c>
      <c r="FY241" s="208"/>
    </row>
    <row r="242" spans="1:181" ht="12.75" customHeight="1" x14ac:dyDescent="0.2">
      <c r="A242" s="107" t="s">
        <v>105</v>
      </c>
      <c r="B242" s="203">
        <v>0</v>
      </c>
      <c r="C242" s="203">
        <v>0</v>
      </c>
      <c r="D242" s="203">
        <v>0</v>
      </c>
      <c r="E242" s="203">
        <v>0</v>
      </c>
      <c r="F242" s="203">
        <v>0</v>
      </c>
      <c r="G242" s="208"/>
      <c r="H242" s="203">
        <v>0</v>
      </c>
      <c r="I242" s="203">
        <v>0</v>
      </c>
      <c r="J242" s="203">
        <v>0</v>
      </c>
      <c r="K242" s="203">
        <v>0</v>
      </c>
      <c r="L242" s="203">
        <v>0</v>
      </c>
      <c r="M242" s="208"/>
      <c r="N242" s="203">
        <v>0</v>
      </c>
      <c r="O242" s="203">
        <v>0</v>
      </c>
      <c r="P242" s="203">
        <v>0</v>
      </c>
      <c r="Q242" s="203">
        <v>0</v>
      </c>
      <c r="R242" s="203">
        <v>0</v>
      </c>
      <c r="S242" s="208"/>
      <c r="T242" s="203">
        <v>0</v>
      </c>
      <c r="U242" s="203">
        <v>0</v>
      </c>
      <c r="V242" s="203">
        <v>0</v>
      </c>
      <c r="W242" s="203">
        <v>0</v>
      </c>
      <c r="X242" s="203">
        <v>0</v>
      </c>
      <c r="Y242" s="208"/>
      <c r="Z242" s="203">
        <v>0</v>
      </c>
      <c r="AA242" s="203">
        <v>0</v>
      </c>
      <c r="AB242" s="203">
        <v>0</v>
      </c>
      <c r="AC242" s="203">
        <v>0</v>
      </c>
      <c r="AD242" s="203">
        <v>0</v>
      </c>
      <c r="AE242" s="208"/>
      <c r="AF242" s="203">
        <v>0</v>
      </c>
      <c r="AG242" s="203">
        <v>0</v>
      </c>
      <c r="AH242" s="203">
        <v>0</v>
      </c>
      <c r="AI242" s="203">
        <v>0</v>
      </c>
      <c r="AJ242" s="203">
        <v>0</v>
      </c>
      <c r="AK242" s="208"/>
      <c r="AL242" s="203">
        <v>0</v>
      </c>
      <c r="AM242" s="203">
        <v>0</v>
      </c>
      <c r="AN242" s="203">
        <v>0</v>
      </c>
      <c r="AO242" s="203">
        <v>0</v>
      </c>
      <c r="AP242" s="203">
        <v>0</v>
      </c>
      <c r="AQ242" s="208"/>
      <c r="AR242" s="203">
        <v>0</v>
      </c>
      <c r="AS242" s="203">
        <v>0</v>
      </c>
      <c r="AT242" s="203">
        <v>0</v>
      </c>
      <c r="AU242" s="203">
        <v>0</v>
      </c>
      <c r="AV242" s="203">
        <v>0</v>
      </c>
      <c r="AW242" s="208"/>
      <c r="AX242" s="203">
        <v>0</v>
      </c>
      <c r="AY242" s="203">
        <v>0</v>
      </c>
      <c r="AZ242" s="203">
        <v>0</v>
      </c>
      <c r="BA242" s="203">
        <v>0</v>
      </c>
      <c r="BB242" s="203">
        <v>0</v>
      </c>
      <c r="BC242" s="208"/>
      <c r="BD242" s="203">
        <v>0</v>
      </c>
      <c r="BE242" s="203">
        <v>0</v>
      </c>
      <c r="BF242" s="203">
        <v>0</v>
      </c>
      <c r="BG242" s="203">
        <v>0</v>
      </c>
      <c r="BH242" s="203">
        <v>0</v>
      </c>
      <c r="BI242" s="208"/>
      <c r="BJ242" s="203">
        <v>0</v>
      </c>
      <c r="BK242" s="203">
        <v>0</v>
      </c>
      <c r="BL242" s="203">
        <v>0</v>
      </c>
      <c r="BM242" s="203">
        <v>0</v>
      </c>
      <c r="BN242" s="203">
        <v>0</v>
      </c>
      <c r="BO242" s="208"/>
      <c r="BP242" s="203">
        <v>0</v>
      </c>
      <c r="BQ242" s="203">
        <v>0</v>
      </c>
      <c r="BR242" s="203">
        <v>0</v>
      </c>
      <c r="BS242" s="203">
        <v>0</v>
      </c>
      <c r="BT242" s="203">
        <v>0</v>
      </c>
      <c r="BU242" s="208"/>
      <c r="BV242" s="203">
        <v>0</v>
      </c>
      <c r="BW242" s="203">
        <v>0</v>
      </c>
      <c r="BX242" s="203">
        <v>0</v>
      </c>
      <c r="BY242" s="203">
        <v>0</v>
      </c>
      <c r="BZ242" s="203">
        <v>0</v>
      </c>
      <c r="CA242" s="208"/>
      <c r="CB242" s="203">
        <v>0</v>
      </c>
      <c r="CC242" s="203">
        <v>0</v>
      </c>
      <c r="CD242" s="203">
        <v>0</v>
      </c>
      <c r="CE242" s="203">
        <v>0</v>
      </c>
      <c r="CF242" s="203">
        <v>0</v>
      </c>
      <c r="CG242" s="208"/>
      <c r="CH242" s="203">
        <v>0</v>
      </c>
      <c r="CI242" s="203">
        <v>0</v>
      </c>
      <c r="CJ242" s="203">
        <v>0</v>
      </c>
      <c r="CK242" s="203">
        <v>0</v>
      </c>
      <c r="CL242" s="203">
        <v>0</v>
      </c>
      <c r="CM242" s="208"/>
      <c r="CN242" s="203">
        <v>0</v>
      </c>
      <c r="CO242" s="203">
        <v>0</v>
      </c>
      <c r="CP242" s="203">
        <v>0</v>
      </c>
      <c r="CQ242" s="203">
        <v>0</v>
      </c>
      <c r="CR242" s="203">
        <v>0</v>
      </c>
      <c r="CS242" s="208"/>
      <c r="CT242" s="203">
        <v>0</v>
      </c>
      <c r="CU242" s="203">
        <v>0</v>
      </c>
      <c r="CV242" s="203">
        <v>0</v>
      </c>
      <c r="CW242" s="203">
        <v>0</v>
      </c>
      <c r="CX242" s="203">
        <v>0</v>
      </c>
      <c r="CY242" s="208"/>
      <c r="CZ242" s="203">
        <v>0</v>
      </c>
      <c r="DA242" s="203">
        <v>0</v>
      </c>
      <c r="DB242" s="203">
        <v>0</v>
      </c>
      <c r="DC242" s="203">
        <v>0</v>
      </c>
      <c r="DD242" s="203">
        <v>0</v>
      </c>
      <c r="DE242" s="208"/>
      <c r="DF242" s="203">
        <v>0</v>
      </c>
      <c r="DG242" s="203">
        <v>0</v>
      </c>
      <c r="DH242" s="203">
        <v>0</v>
      </c>
      <c r="DI242" s="203">
        <v>0</v>
      </c>
      <c r="DJ242" s="203">
        <v>0</v>
      </c>
      <c r="DK242" s="208"/>
      <c r="DL242" s="203">
        <v>0</v>
      </c>
      <c r="DM242" s="203">
        <v>0</v>
      </c>
      <c r="DN242" s="203">
        <v>0</v>
      </c>
      <c r="DO242" s="203">
        <v>0</v>
      </c>
      <c r="DP242" s="203">
        <v>0</v>
      </c>
      <c r="DQ242" s="208"/>
      <c r="DR242" s="203">
        <v>0</v>
      </c>
      <c r="DS242" s="203">
        <v>0</v>
      </c>
      <c r="DT242" s="203">
        <v>0</v>
      </c>
      <c r="DU242" s="203">
        <v>0</v>
      </c>
      <c r="DV242" s="203">
        <v>0</v>
      </c>
      <c r="DW242" s="208"/>
      <c r="DX242" s="203">
        <v>0</v>
      </c>
      <c r="DY242" s="203">
        <v>0</v>
      </c>
      <c r="DZ242" s="203">
        <v>0</v>
      </c>
      <c r="EA242" s="203">
        <v>0</v>
      </c>
      <c r="EB242" s="203">
        <v>0</v>
      </c>
      <c r="EC242" s="208"/>
      <c r="ED242" s="203">
        <v>0</v>
      </c>
      <c r="EE242" s="203">
        <v>0</v>
      </c>
      <c r="EF242" s="203">
        <v>0</v>
      </c>
      <c r="EG242" s="203">
        <v>0</v>
      </c>
      <c r="EH242" s="203">
        <v>0</v>
      </c>
      <c r="EI242" s="208"/>
      <c r="EJ242" s="203">
        <v>0</v>
      </c>
      <c r="EK242" s="203">
        <v>0</v>
      </c>
      <c r="EL242" s="203">
        <v>0</v>
      </c>
      <c r="EM242" s="203">
        <v>0</v>
      </c>
      <c r="EN242" s="203">
        <v>0</v>
      </c>
      <c r="EO242" s="208"/>
      <c r="EP242" s="203">
        <v>0</v>
      </c>
      <c r="EQ242" s="203">
        <v>0</v>
      </c>
      <c r="ER242" s="203">
        <v>0</v>
      </c>
      <c r="ES242" s="203">
        <v>0</v>
      </c>
      <c r="ET242" s="203">
        <v>0</v>
      </c>
      <c r="EU242" s="208"/>
      <c r="EV242" s="203">
        <v>0</v>
      </c>
      <c r="EW242" s="203">
        <v>0</v>
      </c>
      <c r="EX242" s="203">
        <v>0</v>
      </c>
      <c r="EY242" s="203">
        <v>0</v>
      </c>
      <c r="EZ242" s="203">
        <v>0</v>
      </c>
      <c r="FA242" s="208"/>
      <c r="FB242" s="203">
        <v>0</v>
      </c>
      <c r="FC242" s="203">
        <v>0</v>
      </c>
      <c r="FD242" s="203">
        <v>0</v>
      </c>
      <c r="FE242" s="203">
        <v>0</v>
      </c>
      <c r="FF242" s="203">
        <v>0</v>
      </c>
      <c r="FG242" s="208"/>
      <c r="FH242" s="203">
        <v>0</v>
      </c>
      <c r="FI242" s="203">
        <v>0</v>
      </c>
      <c r="FJ242" s="203">
        <v>0</v>
      </c>
      <c r="FK242" s="203">
        <v>0</v>
      </c>
      <c r="FL242" s="203">
        <v>0</v>
      </c>
      <c r="FM242" s="208"/>
      <c r="FN242" s="203">
        <v>0</v>
      </c>
      <c r="FO242" s="203">
        <v>0</v>
      </c>
      <c r="FP242" s="203">
        <v>0</v>
      </c>
      <c r="FQ242" s="203">
        <v>0</v>
      </c>
      <c r="FR242" s="203">
        <v>0</v>
      </c>
      <c r="FS242" s="208"/>
      <c r="FT242" s="203">
        <v>0</v>
      </c>
      <c r="FU242" s="203">
        <v>0</v>
      </c>
      <c r="FV242" s="203">
        <v>0</v>
      </c>
      <c r="FW242" s="203">
        <v>0</v>
      </c>
      <c r="FX242" s="203">
        <v>0</v>
      </c>
      <c r="FY242" s="208"/>
    </row>
    <row r="243" spans="1:181" ht="12.75" customHeight="1" x14ac:dyDescent="0.2">
      <c r="A243" s="107" t="s">
        <v>106</v>
      </c>
      <c r="B243" s="203">
        <v>0</v>
      </c>
      <c r="C243" s="203">
        <v>0</v>
      </c>
      <c r="D243" s="203">
        <v>0</v>
      </c>
      <c r="E243" s="203">
        <v>0</v>
      </c>
      <c r="F243" s="203">
        <v>0</v>
      </c>
      <c r="G243" s="208"/>
      <c r="H243" s="203">
        <v>0</v>
      </c>
      <c r="I243" s="203">
        <v>0</v>
      </c>
      <c r="J243" s="203">
        <v>0</v>
      </c>
      <c r="K243" s="203">
        <v>0</v>
      </c>
      <c r="L243" s="203">
        <v>0</v>
      </c>
      <c r="M243" s="208"/>
      <c r="N243" s="203">
        <v>0</v>
      </c>
      <c r="O243" s="203">
        <v>0</v>
      </c>
      <c r="P243" s="203">
        <v>0</v>
      </c>
      <c r="Q243" s="203">
        <v>0</v>
      </c>
      <c r="R243" s="203">
        <v>0</v>
      </c>
      <c r="S243" s="208"/>
      <c r="T243" s="203">
        <v>0</v>
      </c>
      <c r="U243" s="203">
        <v>0</v>
      </c>
      <c r="V243" s="203">
        <v>0</v>
      </c>
      <c r="W243" s="203">
        <v>0</v>
      </c>
      <c r="X243" s="203">
        <v>0</v>
      </c>
      <c r="Y243" s="208"/>
      <c r="Z243" s="203">
        <v>0</v>
      </c>
      <c r="AA243" s="203">
        <v>0</v>
      </c>
      <c r="AB243" s="203">
        <v>0</v>
      </c>
      <c r="AC243" s="203">
        <v>0</v>
      </c>
      <c r="AD243" s="203">
        <v>0</v>
      </c>
      <c r="AE243" s="208"/>
      <c r="AF243" s="203">
        <v>0</v>
      </c>
      <c r="AG243" s="203">
        <v>0</v>
      </c>
      <c r="AH243" s="203">
        <v>0</v>
      </c>
      <c r="AI243" s="203">
        <v>0</v>
      </c>
      <c r="AJ243" s="203">
        <v>0</v>
      </c>
      <c r="AK243" s="208"/>
      <c r="AL243" s="203">
        <v>0</v>
      </c>
      <c r="AM243" s="203">
        <v>0</v>
      </c>
      <c r="AN243" s="203">
        <v>0</v>
      </c>
      <c r="AO243" s="203">
        <v>0</v>
      </c>
      <c r="AP243" s="203">
        <v>0</v>
      </c>
      <c r="AQ243" s="208"/>
      <c r="AR243" s="203">
        <v>0</v>
      </c>
      <c r="AS243" s="203">
        <v>0</v>
      </c>
      <c r="AT243" s="203">
        <v>0</v>
      </c>
      <c r="AU243" s="203">
        <v>0</v>
      </c>
      <c r="AV243" s="203">
        <v>0</v>
      </c>
      <c r="AW243" s="208"/>
      <c r="AX243" s="203">
        <v>0</v>
      </c>
      <c r="AY243" s="203">
        <v>0</v>
      </c>
      <c r="AZ243" s="203">
        <v>0</v>
      </c>
      <c r="BA243" s="203">
        <v>0</v>
      </c>
      <c r="BB243" s="203">
        <v>0</v>
      </c>
      <c r="BC243" s="208"/>
      <c r="BD243" s="203">
        <v>0</v>
      </c>
      <c r="BE243" s="203">
        <v>0</v>
      </c>
      <c r="BF243" s="203">
        <v>0</v>
      </c>
      <c r="BG243" s="203">
        <v>0</v>
      </c>
      <c r="BH243" s="203">
        <v>0</v>
      </c>
      <c r="BI243" s="208"/>
      <c r="BJ243" s="203">
        <v>0</v>
      </c>
      <c r="BK243" s="203">
        <v>0</v>
      </c>
      <c r="BL243" s="203">
        <v>0</v>
      </c>
      <c r="BM243" s="203">
        <v>0</v>
      </c>
      <c r="BN243" s="203">
        <v>0</v>
      </c>
      <c r="BO243" s="208"/>
      <c r="BP243" s="203">
        <v>0</v>
      </c>
      <c r="BQ243" s="203">
        <v>0</v>
      </c>
      <c r="BR243" s="203">
        <v>0</v>
      </c>
      <c r="BS243" s="203">
        <v>0</v>
      </c>
      <c r="BT243" s="203">
        <v>0</v>
      </c>
      <c r="BU243" s="208"/>
      <c r="BV243" s="203">
        <v>0</v>
      </c>
      <c r="BW243" s="203">
        <v>0</v>
      </c>
      <c r="BX243" s="203">
        <v>0</v>
      </c>
      <c r="BY243" s="203">
        <v>0</v>
      </c>
      <c r="BZ243" s="203">
        <v>0</v>
      </c>
      <c r="CA243" s="208"/>
      <c r="CB243" s="203">
        <v>0</v>
      </c>
      <c r="CC243" s="203">
        <v>0</v>
      </c>
      <c r="CD243" s="203">
        <v>0</v>
      </c>
      <c r="CE243" s="203">
        <v>0</v>
      </c>
      <c r="CF243" s="203">
        <v>0</v>
      </c>
      <c r="CG243" s="208"/>
      <c r="CH243" s="203">
        <v>0</v>
      </c>
      <c r="CI243" s="203">
        <v>0</v>
      </c>
      <c r="CJ243" s="203">
        <v>0</v>
      </c>
      <c r="CK243" s="203">
        <v>0</v>
      </c>
      <c r="CL243" s="203">
        <v>0</v>
      </c>
      <c r="CM243" s="208"/>
      <c r="CN243" s="203">
        <v>0</v>
      </c>
      <c r="CO243" s="203">
        <v>0</v>
      </c>
      <c r="CP243" s="203">
        <v>0</v>
      </c>
      <c r="CQ243" s="203">
        <v>0</v>
      </c>
      <c r="CR243" s="203">
        <v>0</v>
      </c>
      <c r="CS243" s="208"/>
      <c r="CT243" s="203">
        <v>0</v>
      </c>
      <c r="CU243" s="203">
        <v>0</v>
      </c>
      <c r="CV243" s="203">
        <v>0</v>
      </c>
      <c r="CW243" s="203">
        <v>0</v>
      </c>
      <c r="CX243" s="203">
        <v>0</v>
      </c>
      <c r="CY243" s="208"/>
      <c r="CZ243" s="203">
        <v>0</v>
      </c>
      <c r="DA243" s="203">
        <v>0</v>
      </c>
      <c r="DB243" s="203">
        <v>0</v>
      </c>
      <c r="DC243" s="203">
        <v>0</v>
      </c>
      <c r="DD243" s="203">
        <v>0</v>
      </c>
      <c r="DE243" s="208"/>
      <c r="DF243" s="203">
        <v>0</v>
      </c>
      <c r="DG243" s="203">
        <v>0</v>
      </c>
      <c r="DH243" s="203">
        <v>0</v>
      </c>
      <c r="DI243" s="203">
        <v>0</v>
      </c>
      <c r="DJ243" s="203">
        <v>0</v>
      </c>
      <c r="DK243" s="208"/>
      <c r="DL243" s="203">
        <v>0</v>
      </c>
      <c r="DM243" s="203">
        <v>0</v>
      </c>
      <c r="DN243" s="203">
        <v>0</v>
      </c>
      <c r="DO243" s="203">
        <v>0</v>
      </c>
      <c r="DP243" s="203">
        <v>0</v>
      </c>
      <c r="DQ243" s="208"/>
      <c r="DR243" s="203">
        <v>0</v>
      </c>
      <c r="DS243" s="203">
        <v>0</v>
      </c>
      <c r="DT243" s="203">
        <v>0</v>
      </c>
      <c r="DU243" s="203">
        <v>0</v>
      </c>
      <c r="DV243" s="203">
        <v>0</v>
      </c>
      <c r="DW243" s="208"/>
      <c r="DX243" s="203">
        <v>0</v>
      </c>
      <c r="DY243" s="203">
        <v>0</v>
      </c>
      <c r="DZ243" s="203">
        <v>0</v>
      </c>
      <c r="EA243" s="203">
        <v>0</v>
      </c>
      <c r="EB243" s="203">
        <v>0</v>
      </c>
      <c r="EC243" s="208"/>
      <c r="ED243" s="203">
        <v>0</v>
      </c>
      <c r="EE243" s="203">
        <v>0</v>
      </c>
      <c r="EF243" s="203">
        <v>0</v>
      </c>
      <c r="EG243" s="203">
        <v>0</v>
      </c>
      <c r="EH243" s="203">
        <v>0</v>
      </c>
      <c r="EI243" s="208"/>
      <c r="EJ243" s="203">
        <v>0</v>
      </c>
      <c r="EK243" s="203">
        <v>0</v>
      </c>
      <c r="EL243" s="203">
        <v>0</v>
      </c>
      <c r="EM243" s="203">
        <v>0</v>
      </c>
      <c r="EN243" s="203">
        <v>0</v>
      </c>
      <c r="EO243" s="208"/>
      <c r="EP243" s="203">
        <v>0</v>
      </c>
      <c r="EQ243" s="203">
        <v>0</v>
      </c>
      <c r="ER243" s="203">
        <v>0</v>
      </c>
      <c r="ES243" s="203">
        <v>0</v>
      </c>
      <c r="ET243" s="203">
        <v>0</v>
      </c>
      <c r="EU243" s="208"/>
      <c r="EV243" s="203">
        <v>0</v>
      </c>
      <c r="EW243" s="203">
        <v>0</v>
      </c>
      <c r="EX243" s="203">
        <v>0</v>
      </c>
      <c r="EY243" s="203">
        <v>0</v>
      </c>
      <c r="EZ243" s="203">
        <v>0</v>
      </c>
      <c r="FA243" s="208"/>
      <c r="FB243" s="203">
        <v>0</v>
      </c>
      <c r="FC243" s="203">
        <v>0</v>
      </c>
      <c r="FD243" s="203">
        <v>0</v>
      </c>
      <c r="FE243" s="203">
        <v>0</v>
      </c>
      <c r="FF243" s="203">
        <v>0</v>
      </c>
      <c r="FG243" s="208"/>
      <c r="FH243" s="203">
        <v>0</v>
      </c>
      <c r="FI243" s="203">
        <v>0</v>
      </c>
      <c r="FJ243" s="203">
        <v>0</v>
      </c>
      <c r="FK243" s="203">
        <v>0</v>
      </c>
      <c r="FL243" s="203">
        <v>0</v>
      </c>
      <c r="FM243" s="208"/>
      <c r="FN243" s="203">
        <v>0</v>
      </c>
      <c r="FO243" s="203">
        <v>0</v>
      </c>
      <c r="FP243" s="203">
        <v>0</v>
      </c>
      <c r="FQ243" s="203">
        <v>0</v>
      </c>
      <c r="FR243" s="203">
        <v>0</v>
      </c>
      <c r="FS243" s="208"/>
      <c r="FT243" s="203">
        <v>0</v>
      </c>
      <c r="FU243" s="203">
        <v>0</v>
      </c>
      <c r="FV243" s="203">
        <v>0</v>
      </c>
      <c r="FW243" s="203">
        <v>0</v>
      </c>
      <c r="FX243" s="203">
        <v>0</v>
      </c>
      <c r="FY243" s="208"/>
    </row>
    <row r="244" spans="1:181" ht="12.75" customHeight="1" x14ac:dyDescent="0.2">
      <c r="A244" s="107" t="s">
        <v>107</v>
      </c>
      <c r="B244" s="203">
        <v>0</v>
      </c>
      <c r="C244" s="203">
        <v>0</v>
      </c>
      <c r="D244" s="203">
        <v>0</v>
      </c>
      <c r="E244" s="203">
        <v>0</v>
      </c>
      <c r="F244" s="203">
        <v>0</v>
      </c>
      <c r="G244" s="208"/>
      <c r="H244" s="203">
        <v>0</v>
      </c>
      <c r="I244" s="203">
        <v>0</v>
      </c>
      <c r="J244" s="203">
        <v>0</v>
      </c>
      <c r="K244" s="203">
        <v>0</v>
      </c>
      <c r="L244" s="203">
        <v>0</v>
      </c>
      <c r="M244" s="208"/>
      <c r="N244" s="203">
        <v>0</v>
      </c>
      <c r="O244" s="203">
        <v>0</v>
      </c>
      <c r="P244" s="203">
        <v>0</v>
      </c>
      <c r="Q244" s="203">
        <v>0</v>
      </c>
      <c r="R244" s="203">
        <v>0</v>
      </c>
      <c r="S244" s="208"/>
      <c r="T244" s="203">
        <v>0</v>
      </c>
      <c r="U244" s="203">
        <v>0</v>
      </c>
      <c r="V244" s="203">
        <v>0</v>
      </c>
      <c r="W244" s="203">
        <v>0</v>
      </c>
      <c r="X244" s="203">
        <v>0</v>
      </c>
      <c r="Y244" s="208"/>
      <c r="Z244" s="203">
        <v>0</v>
      </c>
      <c r="AA244" s="203">
        <v>0</v>
      </c>
      <c r="AB244" s="203">
        <v>0</v>
      </c>
      <c r="AC244" s="203">
        <v>0</v>
      </c>
      <c r="AD244" s="203">
        <v>0</v>
      </c>
      <c r="AE244" s="208"/>
      <c r="AF244" s="203">
        <v>0</v>
      </c>
      <c r="AG244" s="203">
        <v>0</v>
      </c>
      <c r="AH244" s="203">
        <v>0</v>
      </c>
      <c r="AI244" s="203">
        <v>0</v>
      </c>
      <c r="AJ244" s="203">
        <v>0</v>
      </c>
      <c r="AK244" s="208"/>
      <c r="AL244" s="203">
        <v>0</v>
      </c>
      <c r="AM244" s="203">
        <v>0</v>
      </c>
      <c r="AN244" s="203">
        <v>0</v>
      </c>
      <c r="AO244" s="203">
        <v>0</v>
      </c>
      <c r="AP244" s="203">
        <v>0</v>
      </c>
      <c r="AQ244" s="208"/>
      <c r="AR244" s="203">
        <v>0</v>
      </c>
      <c r="AS244" s="203">
        <v>0</v>
      </c>
      <c r="AT244" s="203">
        <v>0</v>
      </c>
      <c r="AU244" s="203">
        <v>0</v>
      </c>
      <c r="AV244" s="203">
        <v>0</v>
      </c>
      <c r="AW244" s="208"/>
      <c r="AX244" s="203">
        <v>0</v>
      </c>
      <c r="AY244" s="203">
        <v>0</v>
      </c>
      <c r="AZ244" s="203">
        <v>0</v>
      </c>
      <c r="BA244" s="203">
        <v>0</v>
      </c>
      <c r="BB244" s="203">
        <v>0</v>
      </c>
      <c r="BC244" s="208"/>
      <c r="BD244" s="203">
        <v>0</v>
      </c>
      <c r="BE244" s="203">
        <v>0</v>
      </c>
      <c r="BF244" s="203">
        <v>0</v>
      </c>
      <c r="BG244" s="203">
        <v>0</v>
      </c>
      <c r="BH244" s="203">
        <v>0</v>
      </c>
      <c r="BI244" s="208"/>
      <c r="BJ244" s="203">
        <v>0</v>
      </c>
      <c r="BK244" s="203">
        <v>0</v>
      </c>
      <c r="BL244" s="203">
        <v>0</v>
      </c>
      <c r="BM244" s="203">
        <v>0</v>
      </c>
      <c r="BN244" s="203">
        <v>0</v>
      </c>
      <c r="BO244" s="208"/>
      <c r="BP244" s="203">
        <v>0</v>
      </c>
      <c r="BQ244" s="203">
        <v>0</v>
      </c>
      <c r="BR244" s="203">
        <v>0</v>
      </c>
      <c r="BS244" s="203">
        <v>0</v>
      </c>
      <c r="BT244" s="203">
        <v>0</v>
      </c>
      <c r="BU244" s="208"/>
      <c r="BV244" s="203">
        <v>0</v>
      </c>
      <c r="BW244" s="203">
        <v>0</v>
      </c>
      <c r="BX244" s="203">
        <v>0</v>
      </c>
      <c r="BY244" s="203">
        <v>0</v>
      </c>
      <c r="BZ244" s="203">
        <v>0</v>
      </c>
      <c r="CA244" s="208"/>
      <c r="CB244" s="203">
        <v>0</v>
      </c>
      <c r="CC244" s="203">
        <v>0</v>
      </c>
      <c r="CD244" s="203">
        <v>0</v>
      </c>
      <c r="CE244" s="203">
        <v>0</v>
      </c>
      <c r="CF244" s="203">
        <v>0</v>
      </c>
      <c r="CG244" s="208"/>
      <c r="CH244" s="203">
        <v>0</v>
      </c>
      <c r="CI244" s="203">
        <v>0</v>
      </c>
      <c r="CJ244" s="203">
        <v>0</v>
      </c>
      <c r="CK244" s="203">
        <v>0</v>
      </c>
      <c r="CL244" s="203">
        <v>0</v>
      </c>
      <c r="CM244" s="208"/>
      <c r="CN244" s="203">
        <v>0</v>
      </c>
      <c r="CO244" s="203">
        <v>0</v>
      </c>
      <c r="CP244" s="203">
        <v>0</v>
      </c>
      <c r="CQ244" s="203">
        <v>0</v>
      </c>
      <c r="CR244" s="203">
        <v>0</v>
      </c>
      <c r="CS244" s="208"/>
      <c r="CT244" s="203">
        <v>0</v>
      </c>
      <c r="CU244" s="203">
        <v>0</v>
      </c>
      <c r="CV244" s="203">
        <v>0</v>
      </c>
      <c r="CW244" s="203">
        <v>0</v>
      </c>
      <c r="CX244" s="203">
        <v>0</v>
      </c>
      <c r="CY244" s="208"/>
      <c r="CZ244" s="203">
        <v>0</v>
      </c>
      <c r="DA244" s="203">
        <v>0</v>
      </c>
      <c r="DB244" s="203">
        <v>0</v>
      </c>
      <c r="DC244" s="203">
        <v>0</v>
      </c>
      <c r="DD244" s="203">
        <v>0</v>
      </c>
      <c r="DE244" s="208"/>
      <c r="DF244" s="203">
        <v>0</v>
      </c>
      <c r="DG244" s="203">
        <v>0</v>
      </c>
      <c r="DH244" s="203">
        <v>0</v>
      </c>
      <c r="DI244" s="203">
        <v>0</v>
      </c>
      <c r="DJ244" s="203">
        <v>0</v>
      </c>
      <c r="DK244" s="208"/>
      <c r="DL244" s="203">
        <v>0</v>
      </c>
      <c r="DM244" s="203">
        <v>0</v>
      </c>
      <c r="DN244" s="203">
        <v>0</v>
      </c>
      <c r="DO244" s="203">
        <v>0</v>
      </c>
      <c r="DP244" s="203">
        <v>0</v>
      </c>
      <c r="DQ244" s="208"/>
      <c r="DR244" s="203">
        <v>0</v>
      </c>
      <c r="DS244" s="203">
        <v>0</v>
      </c>
      <c r="DT244" s="203">
        <v>0</v>
      </c>
      <c r="DU244" s="203">
        <v>0</v>
      </c>
      <c r="DV244" s="203">
        <v>0</v>
      </c>
      <c r="DW244" s="208"/>
      <c r="DX244" s="203">
        <v>0</v>
      </c>
      <c r="DY244" s="203">
        <v>0</v>
      </c>
      <c r="DZ244" s="203">
        <v>0</v>
      </c>
      <c r="EA244" s="203">
        <v>0</v>
      </c>
      <c r="EB244" s="203">
        <v>0</v>
      </c>
      <c r="EC244" s="208"/>
      <c r="ED244" s="203">
        <v>0</v>
      </c>
      <c r="EE244" s="203">
        <v>0</v>
      </c>
      <c r="EF244" s="203">
        <v>0</v>
      </c>
      <c r="EG244" s="203">
        <v>0</v>
      </c>
      <c r="EH244" s="203">
        <v>0</v>
      </c>
      <c r="EI244" s="208"/>
      <c r="EJ244" s="203">
        <v>0</v>
      </c>
      <c r="EK244" s="203">
        <v>0</v>
      </c>
      <c r="EL244" s="203">
        <v>0</v>
      </c>
      <c r="EM244" s="203">
        <v>0</v>
      </c>
      <c r="EN244" s="203">
        <v>0</v>
      </c>
      <c r="EO244" s="208"/>
      <c r="EP244" s="203">
        <v>0</v>
      </c>
      <c r="EQ244" s="203">
        <v>0</v>
      </c>
      <c r="ER244" s="203">
        <v>0</v>
      </c>
      <c r="ES244" s="203">
        <v>0</v>
      </c>
      <c r="ET244" s="203">
        <v>0</v>
      </c>
      <c r="EU244" s="208"/>
      <c r="EV244" s="203">
        <v>0</v>
      </c>
      <c r="EW244" s="203">
        <v>0</v>
      </c>
      <c r="EX244" s="203">
        <v>0</v>
      </c>
      <c r="EY244" s="203">
        <v>0</v>
      </c>
      <c r="EZ244" s="203">
        <v>0</v>
      </c>
      <c r="FA244" s="208"/>
      <c r="FB244" s="203">
        <v>0</v>
      </c>
      <c r="FC244" s="203">
        <v>0</v>
      </c>
      <c r="FD244" s="203">
        <v>0</v>
      </c>
      <c r="FE244" s="203">
        <v>0</v>
      </c>
      <c r="FF244" s="203">
        <v>0</v>
      </c>
      <c r="FG244" s="208"/>
      <c r="FH244" s="203">
        <v>0</v>
      </c>
      <c r="FI244" s="203">
        <v>0</v>
      </c>
      <c r="FJ244" s="203">
        <v>0</v>
      </c>
      <c r="FK244" s="203">
        <v>0</v>
      </c>
      <c r="FL244" s="203">
        <v>0</v>
      </c>
      <c r="FM244" s="208"/>
      <c r="FN244" s="203">
        <v>0</v>
      </c>
      <c r="FO244" s="203">
        <v>0</v>
      </c>
      <c r="FP244" s="203">
        <v>0</v>
      </c>
      <c r="FQ244" s="203">
        <v>0</v>
      </c>
      <c r="FR244" s="203">
        <v>0</v>
      </c>
      <c r="FS244" s="208"/>
      <c r="FT244" s="203">
        <v>0</v>
      </c>
      <c r="FU244" s="203">
        <v>0</v>
      </c>
      <c r="FV244" s="203">
        <v>0</v>
      </c>
      <c r="FW244" s="203">
        <v>0</v>
      </c>
      <c r="FX244" s="203">
        <v>0</v>
      </c>
      <c r="FY244" s="208"/>
    </row>
    <row r="245" spans="1:181" ht="12.75" customHeight="1" x14ac:dyDescent="0.2">
      <c r="A245" s="107" t="s">
        <v>108</v>
      </c>
      <c r="B245" s="203">
        <v>0</v>
      </c>
      <c r="C245" s="203">
        <v>0</v>
      </c>
      <c r="D245" s="203">
        <v>0</v>
      </c>
      <c r="E245" s="203">
        <v>0</v>
      </c>
      <c r="F245" s="203">
        <v>0</v>
      </c>
      <c r="G245" s="208"/>
      <c r="H245" s="203">
        <v>0</v>
      </c>
      <c r="I245" s="203">
        <v>0</v>
      </c>
      <c r="J245" s="203">
        <v>0</v>
      </c>
      <c r="K245" s="203">
        <v>0</v>
      </c>
      <c r="L245" s="203">
        <v>0</v>
      </c>
      <c r="M245" s="208"/>
      <c r="N245" s="203">
        <v>0</v>
      </c>
      <c r="O245" s="203">
        <v>0</v>
      </c>
      <c r="P245" s="203">
        <v>0</v>
      </c>
      <c r="Q245" s="203">
        <v>0</v>
      </c>
      <c r="R245" s="203">
        <v>0</v>
      </c>
      <c r="S245" s="208"/>
      <c r="T245" s="203">
        <v>0</v>
      </c>
      <c r="U245" s="203">
        <v>0</v>
      </c>
      <c r="V245" s="203">
        <v>0</v>
      </c>
      <c r="W245" s="203">
        <v>0</v>
      </c>
      <c r="X245" s="203">
        <v>0</v>
      </c>
      <c r="Y245" s="208"/>
      <c r="Z245" s="203">
        <v>0</v>
      </c>
      <c r="AA245" s="203">
        <v>0</v>
      </c>
      <c r="AB245" s="203">
        <v>0</v>
      </c>
      <c r="AC245" s="203">
        <v>0</v>
      </c>
      <c r="AD245" s="203">
        <v>0</v>
      </c>
      <c r="AE245" s="208"/>
      <c r="AF245" s="203">
        <v>0</v>
      </c>
      <c r="AG245" s="203">
        <v>0</v>
      </c>
      <c r="AH245" s="203">
        <v>0</v>
      </c>
      <c r="AI245" s="203">
        <v>0</v>
      </c>
      <c r="AJ245" s="203">
        <v>0</v>
      </c>
      <c r="AK245" s="208"/>
      <c r="AL245" s="203">
        <v>0</v>
      </c>
      <c r="AM245" s="203">
        <v>0</v>
      </c>
      <c r="AN245" s="203">
        <v>0</v>
      </c>
      <c r="AO245" s="203">
        <v>0</v>
      </c>
      <c r="AP245" s="203">
        <v>0</v>
      </c>
      <c r="AQ245" s="208"/>
      <c r="AR245" s="203">
        <v>0</v>
      </c>
      <c r="AS245" s="203">
        <v>0</v>
      </c>
      <c r="AT245" s="203">
        <v>0</v>
      </c>
      <c r="AU245" s="203">
        <v>0</v>
      </c>
      <c r="AV245" s="203">
        <v>0</v>
      </c>
      <c r="AW245" s="208"/>
      <c r="AX245" s="203">
        <v>0</v>
      </c>
      <c r="AY245" s="203">
        <v>0</v>
      </c>
      <c r="AZ245" s="203">
        <v>0</v>
      </c>
      <c r="BA245" s="203">
        <v>0</v>
      </c>
      <c r="BB245" s="203">
        <v>0</v>
      </c>
      <c r="BC245" s="208"/>
      <c r="BD245" s="203">
        <v>0</v>
      </c>
      <c r="BE245" s="203">
        <v>0</v>
      </c>
      <c r="BF245" s="203">
        <v>0</v>
      </c>
      <c r="BG245" s="203">
        <v>0</v>
      </c>
      <c r="BH245" s="203">
        <v>0</v>
      </c>
      <c r="BI245" s="208"/>
      <c r="BJ245" s="203">
        <v>0</v>
      </c>
      <c r="BK245" s="203">
        <v>0</v>
      </c>
      <c r="BL245" s="203">
        <v>0</v>
      </c>
      <c r="BM245" s="203">
        <v>0</v>
      </c>
      <c r="BN245" s="203">
        <v>0</v>
      </c>
      <c r="BO245" s="208"/>
      <c r="BP245" s="203">
        <v>0</v>
      </c>
      <c r="BQ245" s="203">
        <v>0</v>
      </c>
      <c r="BR245" s="203">
        <v>0</v>
      </c>
      <c r="BS245" s="203">
        <v>0</v>
      </c>
      <c r="BT245" s="203">
        <v>0</v>
      </c>
      <c r="BU245" s="208"/>
      <c r="BV245" s="203">
        <v>0</v>
      </c>
      <c r="BW245" s="203">
        <v>0</v>
      </c>
      <c r="BX245" s="203">
        <v>0</v>
      </c>
      <c r="BY245" s="203">
        <v>0</v>
      </c>
      <c r="BZ245" s="203">
        <v>0</v>
      </c>
      <c r="CA245" s="208"/>
      <c r="CB245" s="203">
        <v>0</v>
      </c>
      <c r="CC245" s="203">
        <v>0</v>
      </c>
      <c r="CD245" s="203">
        <v>0</v>
      </c>
      <c r="CE245" s="203">
        <v>0</v>
      </c>
      <c r="CF245" s="203">
        <v>0</v>
      </c>
      <c r="CG245" s="208"/>
      <c r="CH245" s="203">
        <v>0</v>
      </c>
      <c r="CI245" s="203">
        <v>0</v>
      </c>
      <c r="CJ245" s="203">
        <v>0</v>
      </c>
      <c r="CK245" s="203">
        <v>0</v>
      </c>
      <c r="CL245" s="203">
        <v>0</v>
      </c>
      <c r="CM245" s="208"/>
      <c r="CN245" s="203">
        <v>0</v>
      </c>
      <c r="CO245" s="203">
        <v>0</v>
      </c>
      <c r="CP245" s="203">
        <v>0</v>
      </c>
      <c r="CQ245" s="203">
        <v>0</v>
      </c>
      <c r="CR245" s="203">
        <v>0</v>
      </c>
      <c r="CS245" s="208"/>
      <c r="CT245" s="203">
        <v>0</v>
      </c>
      <c r="CU245" s="203">
        <v>0</v>
      </c>
      <c r="CV245" s="203">
        <v>0</v>
      </c>
      <c r="CW245" s="203">
        <v>0</v>
      </c>
      <c r="CX245" s="203">
        <v>0</v>
      </c>
      <c r="CY245" s="208"/>
      <c r="CZ245" s="203">
        <v>0</v>
      </c>
      <c r="DA245" s="203">
        <v>0</v>
      </c>
      <c r="DB245" s="203">
        <v>0</v>
      </c>
      <c r="DC245" s="203">
        <v>0</v>
      </c>
      <c r="DD245" s="203">
        <v>0</v>
      </c>
      <c r="DE245" s="208"/>
      <c r="DF245" s="203">
        <v>0</v>
      </c>
      <c r="DG245" s="203">
        <v>0</v>
      </c>
      <c r="DH245" s="203">
        <v>0</v>
      </c>
      <c r="DI245" s="203">
        <v>0</v>
      </c>
      <c r="DJ245" s="203">
        <v>0</v>
      </c>
      <c r="DK245" s="208"/>
      <c r="DL245" s="203">
        <v>0</v>
      </c>
      <c r="DM245" s="203">
        <v>0</v>
      </c>
      <c r="DN245" s="203">
        <v>0</v>
      </c>
      <c r="DO245" s="203">
        <v>0</v>
      </c>
      <c r="DP245" s="203">
        <v>0</v>
      </c>
      <c r="DQ245" s="208"/>
      <c r="DR245" s="203">
        <v>0</v>
      </c>
      <c r="DS245" s="203">
        <v>0</v>
      </c>
      <c r="DT245" s="203">
        <v>0</v>
      </c>
      <c r="DU245" s="203">
        <v>0</v>
      </c>
      <c r="DV245" s="203">
        <v>0</v>
      </c>
      <c r="DW245" s="208"/>
      <c r="DX245" s="203">
        <v>0</v>
      </c>
      <c r="DY245" s="203">
        <v>0</v>
      </c>
      <c r="DZ245" s="203">
        <v>0</v>
      </c>
      <c r="EA245" s="203">
        <v>0</v>
      </c>
      <c r="EB245" s="203">
        <v>0</v>
      </c>
      <c r="EC245" s="208"/>
      <c r="ED245" s="203">
        <v>0</v>
      </c>
      <c r="EE245" s="203">
        <v>0</v>
      </c>
      <c r="EF245" s="203">
        <v>0</v>
      </c>
      <c r="EG245" s="203">
        <v>0</v>
      </c>
      <c r="EH245" s="203">
        <v>0</v>
      </c>
      <c r="EI245" s="208"/>
      <c r="EJ245" s="203">
        <v>0</v>
      </c>
      <c r="EK245" s="203">
        <v>0</v>
      </c>
      <c r="EL245" s="203">
        <v>0</v>
      </c>
      <c r="EM245" s="203">
        <v>0</v>
      </c>
      <c r="EN245" s="203">
        <v>0</v>
      </c>
      <c r="EO245" s="208"/>
      <c r="EP245" s="203">
        <v>0</v>
      </c>
      <c r="EQ245" s="203">
        <v>0</v>
      </c>
      <c r="ER245" s="203">
        <v>0</v>
      </c>
      <c r="ES245" s="203">
        <v>0</v>
      </c>
      <c r="ET245" s="203">
        <v>0</v>
      </c>
      <c r="EU245" s="208"/>
      <c r="EV245" s="203">
        <v>0</v>
      </c>
      <c r="EW245" s="203">
        <v>0</v>
      </c>
      <c r="EX245" s="203">
        <v>0</v>
      </c>
      <c r="EY245" s="203">
        <v>0</v>
      </c>
      <c r="EZ245" s="203">
        <v>0</v>
      </c>
      <c r="FA245" s="208"/>
      <c r="FB245" s="203">
        <v>0</v>
      </c>
      <c r="FC245" s="203">
        <v>0</v>
      </c>
      <c r="FD245" s="203">
        <v>0</v>
      </c>
      <c r="FE245" s="203">
        <v>0</v>
      </c>
      <c r="FF245" s="203">
        <v>0</v>
      </c>
      <c r="FG245" s="208"/>
      <c r="FH245" s="203">
        <v>0</v>
      </c>
      <c r="FI245" s="203">
        <v>0</v>
      </c>
      <c r="FJ245" s="203">
        <v>0</v>
      </c>
      <c r="FK245" s="203">
        <v>0</v>
      </c>
      <c r="FL245" s="203">
        <v>0</v>
      </c>
      <c r="FM245" s="208"/>
      <c r="FN245" s="203">
        <v>0</v>
      </c>
      <c r="FO245" s="203">
        <v>0</v>
      </c>
      <c r="FP245" s="203">
        <v>0</v>
      </c>
      <c r="FQ245" s="203">
        <v>0</v>
      </c>
      <c r="FR245" s="203">
        <v>0</v>
      </c>
      <c r="FS245" s="208"/>
      <c r="FT245" s="203">
        <v>0</v>
      </c>
      <c r="FU245" s="203">
        <v>0</v>
      </c>
      <c r="FV245" s="203">
        <v>0</v>
      </c>
      <c r="FW245" s="203">
        <v>0</v>
      </c>
      <c r="FX245" s="203">
        <v>0</v>
      </c>
      <c r="FY245" s="208"/>
    </row>
    <row r="246" spans="1:181" ht="12.75" customHeight="1" x14ac:dyDescent="0.2">
      <c r="A246" s="107" t="s">
        <v>109</v>
      </c>
      <c r="B246" s="203">
        <v>0</v>
      </c>
      <c r="C246" s="203">
        <v>0</v>
      </c>
      <c r="D246" s="203">
        <v>0</v>
      </c>
      <c r="E246" s="203">
        <v>0</v>
      </c>
      <c r="F246" s="203">
        <v>0</v>
      </c>
      <c r="G246" s="208"/>
      <c r="H246" s="203">
        <v>0</v>
      </c>
      <c r="I246" s="203">
        <v>0</v>
      </c>
      <c r="J246" s="203">
        <v>0</v>
      </c>
      <c r="K246" s="203">
        <v>0</v>
      </c>
      <c r="L246" s="203">
        <v>0</v>
      </c>
      <c r="M246" s="208"/>
      <c r="N246" s="203">
        <v>0</v>
      </c>
      <c r="O246" s="203">
        <v>0</v>
      </c>
      <c r="P246" s="203">
        <v>0</v>
      </c>
      <c r="Q246" s="203">
        <v>0</v>
      </c>
      <c r="R246" s="203">
        <v>0</v>
      </c>
      <c r="S246" s="208"/>
      <c r="T246" s="203">
        <v>0</v>
      </c>
      <c r="U246" s="203">
        <v>0</v>
      </c>
      <c r="V246" s="203">
        <v>0</v>
      </c>
      <c r="W246" s="203">
        <v>0</v>
      </c>
      <c r="X246" s="203">
        <v>0</v>
      </c>
      <c r="Y246" s="208"/>
      <c r="Z246" s="203">
        <v>0</v>
      </c>
      <c r="AA246" s="203">
        <v>0</v>
      </c>
      <c r="AB246" s="203">
        <v>0</v>
      </c>
      <c r="AC246" s="203">
        <v>0</v>
      </c>
      <c r="AD246" s="203">
        <v>0</v>
      </c>
      <c r="AE246" s="208"/>
      <c r="AF246" s="203">
        <v>0</v>
      </c>
      <c r="AG246" s="203">
        <v>0</v>
      </c>
      <c r="AH246" s="203">
        <v>0</v>
      </c>
      <c r="AI246" s="203">
        <v>0</v>
      </c>
      <c r="AJ246" s="203">
        <v>0</v>
      </c>
      <c r="AK246" s="208"/>
      <c r="AL246" s="203">
        <v>0</v>
      </c>
      <c r="AM246" s="203">
        <v>0</v>
      </c>
      <c r="AN246" s="203">
        <v>0</v>
      </c>
      <c r="AO246" s="203">
        <v>0</v>
      </c>
      <c r="AP246" s="203">
        <v>0</v>
      </c>
      <c r="AQ246" s="208"/>
      <c r="AR246" s="203">
        <v>0</v>
      </c>
      <c r="AS246" s="203">
        <v>0</v>
      </c>
      <c r="AT246" s="203">
        <v>0</v>
      </c>
      <c r="AU246" s="203">
        <v>0</v>
      </c>
      <c r="AV246" s="203">
        <v>0</v>
      </c>
      <c r="AW246" s="208"/>
      <c r="AX246" s="203">
        <v>0</v>
      </c>
      <c r="AY246" s="203">
        <v>0</v>
      </c>
      <c r="AZ246" s="203">
        <v>0</v>
      </c>
      <c r="BA246" s="203">
        <v>0</v>
      </c>
      <c r="BB246" s="203">
        <v>0</v>
      </c>
      <c r="BC246" s="208"/>
      <c r="BD246" s="203">
        <v>0</v>
      </c>
      <c r="BE246" s="203">
        <v>0</v>
      </c>
      <c r="BF246" s="203">
        <v>0</v>
      </c>
      <c r="BG246" s="203">
        <v>0</v>
      </c>
      <c r="BH246" s="203">
        <v>0</v>
      </c>
      <c r="BI246" s="208"/>
      <c r="BJ246" s="203">
        <v>0</v>
      </c>
      <c r="BK246" s="203">
        <v>0</v>
      </c>
      <c r="BL246" s="203">
        <v>0</v>
      </c>
      <c r="BM246" s="203">
        <v>0</v>
      </c>
      <c r="BN246" s="203">
        <v>0</v>
      </c>
      <c r="BO246" s="208"/>
      <c r="BP246" s="203">
        <v>0</v>
      </c>
      <c r="BQ246" s="203">
        <v>0</v>
      </c>
      <c r="BR246" s="203">
        <v>0</v>
      </c>
      <c r="BS246" s="203">
        <v>0</v>
      </c>
      <c r="BT246" s="203">
        <v>0</v>
      </c>
      <c r="BU246" s="208"/>
      <c r="BV246" s="203">
        <v>0</v>
      </c>
      <c r="BW246" s="203">
        <v>0</v>
      </c>
      <c r="BX246" s="203">
        <v>0</v>
      </c>
      <c r="BY246" s="203">
        <v>0</v>
      </c>
      <c r="BZ246" s="203">
        <v>0</v>
      </c>
      <c r="CA246" s="208"/>
      <c r="CB246" s="203">
        <v>0</v>
      </c>
      <c r="CC246" s="203">
        <v>0</v>
      </c>
      <c r="CD246" s="203">
        <v>0</v>
      </c>
      <c r="CE246" s="203">
        <v>0</v>
      </c>
      <c r="CF246" s="203">
        <v>0</v>
      </c>
      <c r="CG246" s="208"/>
      <c r="CH246" s="203">
        <v>0</v>
      </c>
      <c r="CI246" s="203">
        <v>0</v>
      </c>
      <c r="CJ246" s="203">
        <v>0</v>
      </c>
      <c r="CK246" s="203">
        <v>0</v>
      </c>
      <c r="CL246" s="203">
        <v>0</v>
      </c>
      <c r="CM246" s="208"/>
      <c r="CN246" s="203">
        <v>0</v>
      </c>
      <c r="CO246" s="203">
        <v>0</v>
      </c>
      <c r="CP246" s="203">
        <v>0</v>
      </c>
      <c r="CQ246" s="203">
        <v>0</v>
      </c>
      <c r="CR246" s="203">
        <v>0</v>
      </c>
      <c r="CS246" s="208"/>
      <c r="CT246" s="203">
        <v>0</v>
      </c>
      <c r="CU246" s="203">
        <v>0</v>
      </c>
      <c r="CV246" s="203">
        <v>0</v>
      </c>
      <c r="CW246" s="203">
        <v>0</v>
      </c>
      <c r="CX246" s="203">
        <v>0</v>
      </c>
      <c r="CY246" s="208"/>
      <c r="CZ246" s="203">
        <v>0</v>
      </c>
      <c r="DA246" s="203">
        <v>0</v>
      </c>
      <c r="DB246" s="203">
        <v>0</v>
      </c>
      <c r="DC246" s="203">
        <v>0</v>
      </c>
      <c r="DD246" s="203">
        <v>0</v>
      </c>
      <c r="DE246" s="208"/>
      <c r="DF246" s="203">
        <v>0</v>
      </c>
      <c r="DG246" s="203">
        <v>0</v>
      </c>
      <c r="DH246" s="203">
        <v>0</v>
      </c>
      <c r="DI246" s="203">
        <v>0</v>
      </c>
      <c r="DJ246" s="203">
        <v>0</v>
      </c>
      <c r="DK246" s="208"/>
      <c r="DL246" s="203">
        <v>0</v>
      </c>
      <c r="DM246" s="203">
        <v>0</v>
      </c>
      <c r="DN246" s="203">
        <v>0</v>
      </c>
      <c r="DO246" s="203">
        <v>0</v>
      </c>
      <c r="DP246" s="203">
        <v>0</v>
      </c>
      <c r="DQ246" s="208"/>
      <c r="DR246" s="203">
        <v>0</v>
      </c>
      <c r="DS246" s="203">
        <v>0</v>
      </c>
      <c r="DT246" s="203">
        <v>0</v>
      </c>
      <c r="DU246" s="203">
        <v>0</v>
      </c>
      <c r="DV246" s="203">
        <v>0</v>
      </c>
      <c r="DW246" s="208"/>
      <c r="DX246" s="203">
        <v>0</v>
      </c>
      <c r="DY246" s="203">
        <v>0</v>
      </c>
      <c r="DZ246" s="203">
        <v>0</v>
      </c>
      <c r="EA246" s="203">
        <v>0</v>
      </c>
      <c r="EB246" s="203">
        <v>0</v>
      </c>
      <c r="EC246" s="208"/>
      <c r="ED246" s="203">
        <v>0</v>
      </c>
      <c r="EE246" s="203">
        <v>0</v>
      </c>
      <c r="EF246" s="203">
        <v>0</v>
      </c>
      <c r="EG246" s="203">
        <v>0</v>
      </c>
      <c r="EH246" s="203">
        <v>0</v>
      </c>
      <c r="EI246" s="208"/>
      <c r="EJ246" s="203">
        <v>0</v>
      </c>
      <c r="EK246" s="203">
        <v>0</v>
      </c>
      <c r="EL246" s="203">
        <v>0</v>
      </c>
      <c r="EM246" s="203">
        <v>0</v>
      </c>
      <c r="EN246" s="203">
        <v>0</v>
      </c>
      <c r="EO246" s="208"/>
      <c r="EP246" s="203">
        <v>0</v>
      </c>
      <c r="EQ246" s="203">
        <v>0</v>
      </c>
      <c r="ER246" s="203">
        <v>0</v>
      </c>
      <c r="ES246" s="203">
        <v>0</v>
      </c>
      <c r="ET246" s="203">
        <v>0</v>
      </c>
      <c r="EU246" s="208"/>
      <c r="EV246" s="203">
        <v>0</v>
      </c>
      <c r="EW246" s="203">
        <v>0</v>
      </c>
      <c r="EX246" s="203">
        <v>0</v>
      </c>
      <c r="EY246" s="203">
        <v>0</v>
      </c>
      <c r="EZ246" s="203">
        <v>0</v>
      </c>
      <c r="FA246" s="208"/>
      <c r="FB246" s="203">
        <v>0</v>
      </c>
      <c r="FC246" s="203">
        <v>0</v>
      </c>
      <c r="FD246" s="203">
        <v>0</v>
      </c>
      <c r="FE246" s="203">
        <v>0</v>
      </c>
      <c r="FF246" s="203">
        <v>0</v>
      </c>
      <c r="FG246" s="208"/>
      <c r="FH246" s="203">
        <v>0</v>
      </c>
      <c r="FI246" s="203">
        <v>0</v>
      </c>
      <c r="FJ246" s="203">
        <v>0</v>
      </c>
      <c r="FK246" s="203">
        <v>0</v>
      </c>
      <c r="FL246" s="203">
        <v>0</v>
      </c>
      <c r="FM246" s="208"/>
      <c r="FN246" s="203">
        <v>0</v>
      </c>
      <c r="FO246" s="203">
        <v>0</v>
      </c>
      <c r="FP246" s="203">
        <v>0</v>
      </c>
      <c r="FQ246" s="203">
        <v>0</v>
      </c>
      <c r="FR246" s="203">
        <v>0</v>
      </c>
      <c r="FS246" s="208"/>
      <c r="FT246" s="203">
        <v>0</v>
      </c>
      <c r="FU246" s="203">
        <v>0</v>
      </c>
      <c r="FV246" s="203">
        <v>0</v>
      </c>
      <c r="FW246" s="203">
        <v>0</v>
      </c>
      <c r="FX246" s="203">
        <v>0</v>
      </c>
      <c r="FY246" s="208"/>
    </row>
    <row r="247" spans="1:181" ht="12.75" customHeight="1" x14ac:dyDescent="0.2">
      <c r="A247" s="107" t="s">
        <v>110</v>
      </c>
      <c r="B247" s="203">
        <v>0</v>
      </c>
      <c r="C247" s="203">
        <v>0</v>
      </c>
      <c r="D247" s="203">
        <v>0</v>
      </c>
      <c r="E247" s="203">
        <v>0</v>
      </c>
      <c r="F247" s="203">
        <v>0</v>
      </c>
      <c r="G247" s="208"/>
      <c r="H247" s="203">
        <v>0</v>
      </c>
      <c r="I247" s="203">
        <v>0</v>
      </c>
      <c r="J247" s="203">
        <v>0</v>
      </c>
      <c r="K247" s="203">
        <v>0</v>
      </c>
      <c r="L247" s="203">
        <v>0</v>
      </c>
      <c r="M247" s="208"/>
      <c r="N247" s="203">
        <v>0</v>
      </c>
      <c r="O247" s="203">
        <v>0</v>
      </c>
      <c r="P247" s="203">
        <v>0</v>
      </c>
      <c r="Q247" s="203">
        <v>0</v>
      </c>
      <c r="R247" s="203">
        <v>0</v>
      </c>
      <c r="S247" s="208"/>
      <c r="T247" s="203">
        <v>0</v>
      </c>
      <c r="U247" s="203">
        <v>0</v>
      </c>
      <c r="V247" s="203">
        <v>0</v>
      </c>
      <c r="W247" s="203">
        <v>0</v>
      </c>
      <c r="X247" s="203">
        <v>0</v>
      </c>
      <c r="Y247" s="208"/>
      <c r="Z247" s="203">
        <v>0</v>
      </c>
      <c r="AA247" s="203">
        <v>0</v>
      </c>
      <c r="AB247" s="203">
        <v>0</v>
      </c>
      <c r="AC247" s="203">
        <v>0</v>
      </c>
      <c r="AD247" s="203">
        <v>0</v>
      </c>
      <c r="AE247" s="208"/>
      <c r="AF247" s="203">
        <v>0</v>
      </c>
      <c r="AG247" s="203">
        <v>0</v>
      </c>
      <c r="AH247" s="203">
        <v>0</v>
      </c>
      <c r="AI247" s="203">
        <v>0</v>
      </c>
      <c r="AJ247" s="203">
        <v>0</v>
      </c>
      <c r="AK247" s="208"/>
      <c r="AL247" s="203">
        <v>0</v>
      </c>
      <c r="AM247" s="203">
        <v>0</v>
      </c>
      <c r="AN247" s="203">
        <v>0</v>
      </c>
      <c r="AO247" s="203">
        <v>0</v>
      </c>
      <c r="AP247" s="203">
        <v>0</v>
      </c>
      <c r="AQ247" s="208"/>
      <c r="AR247" s="203">
        <v>0</v>
      </c>
      <c r="AS247" s="203">
        <v>0</v>
      </c>
      <c r="AT247" s="203">
        <v>0</v>
      </c>
      <c r="AU247" s="203">
        <v>0</v>
      </c>
      <c r="AV247" s="203">
        <v>0</v>
      </c>
      <c r="AW247" s="208"/>
      <c r="AX247" s="203">
        <v>0</v>
      </c>
      <c r="AY247" s="203">
        <v>0</v>
      </c>
      <c r="AZ247" s="203">
        <v>0</v>
      </c>
      <c r="BA247" s="203">
        <v>0</v>
      </c>
      <c r="BB247" s="203">
        <v>0</v>
      </c>
      <c r="BC247" s="208"/>
      <c r="BD247" s="203">
        <v>0</v>
      </c>
      <c r="BE247" s="203">
        <v>0</v>
      </c>
      <c r="BF247" s="203">
        <v>0</v>
      </c>
      <c r="BG247" s="203">
        <v>0</v>
      </c>
      <c r="BH247" s="203">
        <v>0</v>
      </c>
      <c r="BI247" s="208"/>
      <c r="BJ247" s="203">
        <v>0</v>
      </c>
      <c r="BK247" s="203">
        <v>0</v>
      </c>
      <c r="BL247" s="203">
        <v>0</v>
      </c>
      <c r="BM247" s="203">
        <v>0</v>
      </c>
      <c r="BN247" s="203">
        <v>0</v>
      </c>
      <c r="BO247" s="208"/>
      <c r="BP247" s="203">
        <v>0</v>
      </c>
      <c r="BQ247" s="203">
        <v>0</v>
      </c>
      <c r="BR247" s="203">
        <v>0</v>
      </c>
      <c r="BS247" s="203">
        <v>0</v>
      </c>
      <c r="BT247" s="203">
        <v>0</v>
      </c>
      <c r="BU247" s="208"/>
      <c r="BV247" s="203">
        <v>0</v>
      </c>
      <c r="BW247" s="203">
        <v>0</v>
      </c>
      <c r="BX247" s="203">
        <v>0</v>
      </c>
      <c r="BY247" s="203">
        <v>0</v>
      </c>
      <c r="BZ247" s="203">
        <v>0</v>
      </c>
      <c r="CA247" s="208"/>
      <c r="CB247" s="203">
        <v>0</v>
      </c>
      <c r="CC247" s="203">
        <v>0</v>
      </c>
      <c r="CD247" s="203">
        <v>0</v>
      </c>
      <c r="CE247" s="203">
        <v>0</v>
      </c>
      <c r="CF247" s="203">
        <v>0</v>
      </c>
      <c r="CG247" s="208"/>
      <c r="CH247" s="203">
        <v>0</v>
      </c>
      <c r="CI247" s="203">
        <v>0</v>
      </c>
      <c r="CJ247" s="203">
        <v>0</v>
      </c>
      <c r="CK247" s="203">
        <v>0</v>
      </c>
      <c r="CL247" s="203">
        <v>0</v>
      </c>
      <c r="CM247" s="208"/>
      <c r="CN247" s="203">
        <v>0</v>
      </c>
      <c r="CO247" s="203">
        <v>0</v>
      </c>
      <c r="CP247" s="203">
        <v>0</v>
      </c>
      <c r="CQ247" s="203">
        <v>0</v>
      </c>
      <c r="CR247" s="203">
        <v>0</v>
      </c>
      <c r="CS247" s="208"/>
      <c r="CT247" s="203">
        <v>0</v>
      </c>
      <c r="CU247" s="203">
        <v>0</v>
      </c>
      <c r="CV247" s="203">
        <v>0</v>
      </c>
      <c r="CW247" s="203">
        <v>0</v>
      </c>
      <c r="CX247" s="203">
        <v>0</v>
      </c>
      <c r="CY247" s="208"/>
      <c r="CZ247" s="203">
        <v>0</v>
      </c>
      <c r="DA247" s="203">
        <v>0</v>
      </c>
      <c r="DB247" s="203">
        <v>0</v>
      </c>
      <c r="DC247" s="203">
        <v>0</v>
      </c>
      <c r="DD247" s="203">
        <v>0</v>
      </c>
      <c r="DE247" s="208"/>
      <c r="DF247" s="203">
        <v>0</v>
      </c>
      <c r="DG247" s="203">
        <v>0</v>
      </c>
      <c r="DH247" s="203">
        <v>0</v>
      </c>
      <c r="DI247" s="203">
        <v>0</v>
      </c>
      <c r="DJ247" s="203">
        <v>0</v>
      </c>
      <c r="DK247" s="208"/>
      <c r="DL247" s="203">
        <v>0</v>
      </c>
      <c r="DM247" s="203">
        <v>0</v>
      </c>
      <c r="DN247" s="203">
        <v>0</v>
      </c>
      <c r="DO247" s="203">
        <v>0</v>
      </c>
      <c r="DP247" s="203">
        <v>0</v>
      </c>
      <c r="DQ247" s="208"/>
      <c r="DR247" s="203">
        <v>0</v>
      </c>
      <c r="DS247" s="203">
        <v>0</v>
      </c>
      <c r="DT247" s="203">
        <v>0</v>
      </c>
      <c r="DU247" s="203">
        <v>0</v>
      </c>
      <c r="DV247" s="203">
        <v>0</v>
      </c>
      <c r="DW247" s="208"/>
      <c r="DX247" s="203">
        <v>0</v>
      </c>
      <c r="DY247" s="203">
        <v>0</v>
      </c>
      <c r="DZ247" s="203">
        <v>0</v>
      </c>
      <c r="EA247" s="203">
        <v>0</v>
      </c>
      <c r="EB247" s="203">
        <v>0</v>
      </c>
      <c r="EC247" s="208"/>
      <c r="ED247" s="203">
        <v>0</v>
      </c>
      <c r="EE247" s="203">
        <v>0</v>
      </c>
      <c r="EF247" s="203">
        <v>0</v>
      </c>
      <c r="EG247" s="203">
        <v>0</v>
      </c>
      <c r="EH247" s="203">
        <v>0</v>
      </c>
      <c r="EI247" s="208"/>
      <c r="EJ247" s="203">
        <v>0</v>
      </c>
      <c r="EK247" s="203">
        <v>0</v>
      </c>
      <c r="EL247" s="203">
        <v>0</v>
      </c>
      <c r="EM247" s="203">
        <v>0</v>
      </c>
      <c r="EN247" s="203">
        <v>0</v>
      </c>
      <c r="EO247" s="208"/>
      <c r="EP247" s="203">
        <v>0</v>
      </c>
      <c r="EQ247" s="203">
        <v>0</v>
      </c>
      <c r="ER247" s="203">
        <v>0</v>
      </c>
      <c r="ES247" s="203">
        <v>0</v>
      </c>
      <c r="ET247" s="203">
        <v>0</v>
      </c>
      <c r="EU247" s="208"/>
      <c r="EV247" s="203">
        <v>0</v>
      </c>
      <c r="EW247" s="203">
        <v>0</v>
      </c>
      <c r="EX247" s="203">
        <v>0</v>
      </c>
      <c r="EY247" s="203">
        <v>0</v>
      </c>
      <c r="EZ247" s="203">
        <v>0</v>
      </c>
      <c r="FA247" s="208"/>
      <c r="FB247" s="203">
        <v>0</v>
      </c>
      <c r="FC247" s="203">
        <v>0</v>
      </c>
      <c r="FD247" s="203">
        <v>0</v>
      </c>
      <c r="FE247" s="203">
        <v>0</v>
      </c>
      <c r="FF247" s="203">
        <v>0</v>
      </c>
      <c r="FG247" s="208"/>
      <c r="FH247" s="203">
        <v>0</v>
      </c>
      <c r="FI247" s="203">
        <v>0</v>
      </c>
      <c r="FJ247" s="203">
        <v>0</v>
      </c>
      <c r="FK247" s="203">
        <v>0</v>
      </c>
      <c r="FL247" s="203">
        <v>0</v>
      </c>
      <c r="FM247" s="208"/>
      <c r="FN247" s="203">
        <v>0</v>
      </c>
      <c r="FO247" s="203">
        <v>0</v>
      </c>
      <c r="FP247" s="203">
        <v>0</v>
      </c>
      <c r="FQ247" s="203">
        <v>0</v>
      </c>
      <c r="FR247" s="203">
        <v>0</v>
      </c>
      <c r="FS247" s="208"/>
      <c r="FT247" s="203">
        <v>0</v>
      </c>
      <c r="FU247" s="203">
        <v>0</v>
      </c>
      <c r="FV247" s="203">
        <v>0</v>
      </c>
      <c r="FW247" s="203">
        <v>0</v>
      </c>
      <c r="FX247" s="203">
        <v>0</v>
      </c>
      <c r="FY247" s="208"/>
    </row>
    <row r="248" spans="1:181" ht="12.75" customHeight="1" x14ac:dyDescent="0.2">
      <c r="A248" s="107" t="s">
        <v>111</v>
      </c>
      <c r="B248" s="203">
        <v>0</v>
      </c>
      <c r="C248" s="203">
        <v>0</v>
      </c>
      <c r="D248" s="203">
        <v>0</v>
      </c>
      <c r="E248" s="203">
        <v>0</v>
      </c>
      <c r="F248" s="203">
        <v>0</v>
      </c>
      <c r="G248" s="208"/>
      <c r="H248" s="203">
        <v>0</v>
      </c>
      <c r="I248" s="203">
        <v>0</v>
      </c>
      <c r="J248" s="203">
        <v>0</v>
      </c>
      <c r="K248" s="203">
        <v>0</v>
      </c>
      <c r="L248" s="203">
        <v>0</v>
      </c>
      <c r="M248" s="208"/>
      <c r="N248" s="203">
        <v>0</v>
      </c>
      <c r="O248" s="203">
        <v>0</v>
      </c>
      <c r="P248" s="203">
        <v>0</v>
      </c>
      <c r="Q248" s="203">
        <v>0</v>
      </c>
      <c r="R248" s="203">
        <v>0</v>
      </c>
      <c r="S248" s="208"/>
      <c r="T248" s="203">
        <v>0</v>
      </c>
      <c r="U248" s="203">
        <v>0</v>
      </c>
      <c r="V248" s="203">
        <v>0</v>
      </c>
      <c r="W248" s="203">
        <v>0</v>
      </c>
      <c r="X248" s="203">
        <v>0</v>
      </c>
      <c r="Y248" s="208"/>
      <c r="Z248" s="203">
        <v>0</v>
      </c>
      <c r="AA248" s="203">
        <v>0</v>
      </c>
      <c r="AB248" s="203">
        <v>0</v>
      </c>
      <c r="AC248" s="203">
        <v>0</v>
      </c>
      <c r="AD248" s="203">
        <v>0</v>
      </c>
      <c r="AE248" s="208"/>
      <c r="AF248" s="203">
        <v>0</v>
      </c>
      <c r="AG248" s="203">
        <v>0</v>
      </c>
      <c r="AH248" s="203">
        <v>0</v>
      </c>
      <c r="AI248" s="203">
        <v>0</v>
      </c>
      <c r="AJ248" s="203">
        <v>0</v>
      </c>
      <c r="AK248" s="208"/>
      <c r="AL248" s="203">
        <v>0</v>
      </c>
      <c r="AM248" s="203">
        <v>0</v>
      </c>
      <c r="AN248" s="203">
        <v>0</v>
      </c>
      <c r="AO248" s="203">
        <v>0</v>
      </c>
      <c r="AP248" s="203">
        <v>0</v>
      </c>
      <c r="AQ248" s="208"/>
      <c r="AR248" s="203">
        <v>0</v>
      </c>
      <c r="AS248" s="203">
        <v>0</v>
      </c>
      <c r="AT248" s="203">
        <v>0</v>
      </c>
      <c r="AU248" s="203">
        <v>0</v>
      </c>
      <c r="AV248" s="203">
        <v>0</v>
      </c>
      <c r="AW248" s="208"/>
      <c r="AX248" s="203">
        <v>0</v>
      </c>
      <c r="AY248" s="203">
        <v>0</v>
      </c>
      <c r="AZ248" s="203">
        <v>0</v>
      </c>
      <c r="BA248" s="203">
        <v>0</v>
      </c>
      <c r="BB248" s="203">
        <v>0</v>
      </c>
      <c r="BC248" s="208"/>
      <c r="BD248" s="203">
        <v>0</v>
      </c>
      <c r="BE248" s="203">
        <v>0</v>
      </c>
      <c r="BF248" s="203">
        <v>0</v>
      </c>
      <c r="BG248" s="203">
        <v>0</v>
      </c>
      <c r="BH248" s="203">
        <v>0</v>
      </c>
      <c r="BI248" s="208"/>
      <c r="BJ248" s="203">
        <v>0</v>
      </c>
      <c r="BK248" s="203">
        <v>0</v>
      </c>
      <c r="BL248" s="203">
        <v>0</v>
      </c>
      <c r="BM248" s="203">
        <v>0</v>
      </c>
      <c r="BN248" s="203">
        <v>0</v>
      </c>
      <c r="BO248" s="208"/>
      <c r="BP248" s="203">
        <v>0</v>
      </c>
      <c r="BQ248" s="203">
        <v>0</v>
      </c>
      <c r="BR248" s="203">
        <v>0</v>
      </c>
      <c r="BS248" s="203">
        <v>0</v>
      </c>
      <c r="BT248" s="203">
        <v>0</v>
      </c>
      <c r="BU248" s="208"/>
      <c r="BV248" s="203">
        <v>0</v>
      </c>
      <c r="BW248" s="203">
        <v>0</v>
      </c>
      <c r="BX248" s="203">
        <v>0</v>
      </c>
      <c r="BY248" s="203">
        <v>0</v>
      </c>
      <c r="BZ248" s="203">
        <v>0</v>
      </c>
      <c r="CA248" s="208"/>
      <c r="CB248" s="203">
        <v>0</v>
      </c>
      <c r="CC248" s="203">
        <v>0</v>
      </c>
      <c r="CD248" s="203">
        <v>0</v>
      </c>
      <c r="CE248" s="203">
        <v>0</v>
      </c>
      <c r="CF248" s="203">
        <v>0</v>
      </c>
      <c r="CG248" s="208"/>
      <c r="CH248" s="203">
        <v>0</v>
      </c>
      <c r="CI248" s="203">
        <v>0</v>
      </c>
      <c r="CJ248" s="203">
        <v>0</v>
      </c>
      <c r="CK248" s="203">
        <v>0</v>
      </c>
      <c r="CL248" s="203">
        <v>0</v>
      </c>
      <c r="CM248" s="208"/>
      <c r="CN248" s="203">
        <v>0</v>
      </c>
      <c r="CO248" s="203">
        <v>0</v>
      </c>
      <c r="CP248" s="203">
        <v>0</v>
      </c>
      <c r="CQ248" s="203">
        <v>0</v>
      </c>
      <c r="CR248" s="203">
        <v>0</v>
      </c>
      <c r="CS248" s="208"/>
      <c r="CT248" s="203">
        <v>0</v>
      </c>
      <c r="CU248" s="203">
        <v>0</v>
      </c>
      <c r="CV248" s="203">
        <v>0</v>
      </c>
      <c r="CW248" s="203">
        <v>0</v>
      </c>
      <c r="CX248" s="203">
        <v>0</v>
      </c>
      <c r="CY248" s="208"/>
      <c r="CZ248" s="203">
        <v>0</v>
      </c>
      <c r="DA248" s="203">
        <v>0</v>
      </c>
      <c r="DB248" s="203">
        <v>0</v>
      </c>
      <c r="DC248" s="203">
        <v>0</v>
      </c>
      <c r="DD248" s="203">
        <v>0</v>
      </c>
      <c r="DE248" s="208"/>
      <c r="DF248" s="203">
        <v>0</v>
      </c>
      <c r="DG248" s="203">
        <v>0</v>
      </c>
      <c r="DH248" s="203">
        <v>0</v>
      </c>
      <c r="DI248" s="203">
        <v>0</v>
      </c>
      <c r="DJ248" s="203">
        <v>0</v>
      </c>
      <c r="DK248" s="208"/>
      <c r="DL248" s="203">
        <v>0</v>
      </c>
      <c r="DM248" s="203">
        <v>0</v>
      </c>
      <c r="DN248" s="203">
        <v>0</v>
      </c>
      <c r="DO248" s="203">
        <v>0</v>
      </c>
      <c r="DP248" s="203">
        <v>0</v>
      </c>
      <c r="DQ248" s="208"/>
      <c r="DR248" s="203">
        <v>0</v>
      </c>
      <c r="DS248" s="203">
        <v>0</v>
      </c>
      <c r="DT248" s="203">
        <v>0</v>
      </c>
      <c r="DU248" s="203">
        <v>0</v>
      </c>
      <c r="DV248" s="203">
        <v>0</v>
      </c>
      <c r="DW248" s="208"/>
      <c r="DX248" s="203">
        <v>0</v>
      </c>
      <c r="DY248" s="203">
        <v>0</v>
      </c>
      <c r="DZ248" s="203">
        <v>0</v>
      </c>
      <c r="EA248" s="203">
        <v>0</v>
      </c>
      <c r="EB248" s="203">
        <v>0</v>
      </c>
      <c r="EC248" s="208"/>
      <c r="ED248" s="203">
        <v>0</v>
      </c>
      <c r="EE248" s="203">
        <v>0</v>
      </c>
      <c r="EF248" s="203">
        <v>0</v>
      </c>
      <c r="EG248" s="203">
        <v>0</v>
      </c>
      <c r="EH248" s="203">
        <v>0</v>
      </c>
      <c r="EI248" s="208"/>
      <c r="EJ248" s="203">
        <v>0</v>
      </c>
      <c r="EK248" s="203">
        <v>0</v>
      </c>
      <c r="EL248" s="203">
        <v>0</v>
      </c>
      <c r="EM248" s="203">
        <v>0</v>
      </c>
      <c r="EN248" s="203">
        <v>0</v>
      </c>
      <c r="EO248" s="208"/>
      <c r="EP248" s="203">
        <v>0</v>
      </c>
      <c r="EQ248" s="203">
        <v>0</v>
      </c>
      <c r="ER248" s="203">
        <v>0</v>
      </c>
      <c r="ES248" s="203">
        <v>0</v>
      </c>
      <c r="ET248" s="203">
        <v>0</v>
      </c>
      <c r="EU248" s="208"/>
      <c r="EV248" s="203">
        <v>0</v>
      </c>
      <c r="EW248" s="203">
        <v>0</v>
      </c>
      <c r="EX248" s="203">
        <v>0</v>
      </c>
      <c r="EY248" s="203">
        <v>0</v>
      </c>
      <c r="EZ248" s="203">
        <v>0</v>
      </c>
      <c r="FA248" s="208"/>
      <c r="FB248" s="203">
        <v>0</v>
      </c>
      <c r="FC248" s="203">
        <v>0</v>
      </c>
      <c r="FD248" s="203">
        <v>0</v>
      </c>
      <c r="FE248" s="203">
        <v>0</v>
      </c>
      <c r="FF248" s="203">
        <v>0</v>
      </c>
      <c r="FG248" s="208"/>
      <c r="FH248" s="203">
        <v>0</v>
      </c>
      <c r="FI248" s="203">
        <v>0</v>
      </c>
      <c r="FJ248" s="203">
        <v>0</v>
      </c>
      <c r="FK248" s="203">
        <v>0</v>
      </c>
      <c r="FL248" s="203">
        <v>0</v>
      </c>
      <c r="FM248" s="208"/>
      <c r="FN248" s="203">
        <v>0</v>
      </c>
      <c r="FO248" s="203">
        <v>0</v>
      </c>
      <c r="FP248" s="203">
        <v>0</v>
      </c>
      <c r="FQ248" s="203">
        <v>0</v>
      </c>
      <c r="FR248" s="203">
        <v>0</v>
      </c>
      <c r="FS248" s="208"/>
      <c r="FT248" s="203">
        <v>0</v>
      </c>
      <c r="FU248" s="203">
        <v>0</v>
      </c>
      <c r="FV248" s="203">
        <v>0</v>
      </c>
      <c r="FW248" s="203">
        <v>0</v>
      </c>
      <c r="FX248" s="203">
        <v>0</v>
      </c>
      <c r="FY248" s="208"/>
    </row>
    <row r="249" spans="1:181" ht="12.75" customHeight="1" x14ac:dyDescent="0.2">
      <c r="A249" s="107" t="s">
        <v>132</v>
      </c>
      <c r="B249" s="203">
        <v>0</v>
      </c>
      <c r="C249" s="203">
        <v>0</v>
      </c>
      <c r="D249" s="203">
        <v>0</v>
      </c>
      <c r="E249" s="203">
        <v>0</v>
      </c>
      <c r="F249" s="203">
        <v>0</v>
      </c>
      <c r="G249" s="208"/>
      <c r="H249" s="203">
        <v>0</v>
      </c>
      <c r="I249" s="203">
        <v>0</v>
      </c>
      <c r="J249" s="203">
        <v>0</v>
      </c>
      <c r="K249" s="203">
        <v>0</v>
      </c>
      <c r="L249" s="203">
        <v>0</v>
      </c>
      <c r="M249" s="208"/>
      <c r="N249" s="203">
        <v>0</v>
      </c>
      <c r="O249" s="203">
        <v>0</v>
      </c>
      <c r="P249" s="203">
        <v>0</v>
      </c>
      <c r="Q249" s="203">
        <v>0</v>
      </c>
      <c r="R249" s="203">
        <v>0</v>
      </c>
      <c r="S249" s="208"/>
      <c r="T249" s="203">
        <v>0</v>
      </c>
      <c r="U249" s="203">
        <v>0</v>
      </c>
      <c r="V249" s="203">
        <v>0</v>
      </c>
      <c r="W249" s="203">
        <v>0</v>
      </c>
      <c r="X249" s="203">
        <v>0</v>
      </c>
      <c r="Y249" s="208"/>
      <c r="Z249" s="203">
        <v>0</v>
      </c>
      <c r="AA249" s="203">
        <v>0</v>
      </c>
      <c r="AB249" s="203">
        <v>0</v>
      </c>
      <c r="AC249" s="203">
        <v>0</v>
      </c>
      <c r="AD249" s="203">
        <v>0</v>
      </c>
      <c r="AE249" s="208"/>
      <c r="AF249" s="203">
        <v>0</v>
      </c>
      <c r="AG249" s="203">
        <v>0</v>
      </c>
      <c r="AH249" s="203">
        <v>0</v>
      </c>
      <c r="AI249" s="203">
        <v>0</v>
      </c>
      <c r="AJ249" s="203">
        <v>0</v>
      </c>
      <c r="AK249" s="208"/>
      <c r="AL249" s="203">
        <v>0</v>
      </c>
      <c r="AM249" s="203">
        <v>0</v>
      </c>
      <c r="AN249" s="203">
        <v>0</v>
      </c>
      <c r="AO249" s="203">
        <v>0</v>
      </c>
      <c r="AP249" s="203">
        <v>0</v>
      </c>
      <c r="AQ249" s="208"/>
      <c r="AR249" s="203">
        <v>0</v>
      </c>
      <c r="AS249" s="203">
        <v>0</v>
      </c>
      <c r="AT249" s="203">
        <v>0</v>
      </c>
      <c r="AU249" s="203">
        <v>0</v>
      </c>
      <c r="AV249" s="203">
        <v>0</v>
      </c>
      <c r="AW249" s="208"/>
      <c r="AX249" s="203">
        <v>0</v>
      </c>
      <c r="AY249" s="203">
        <v>0</v>
      </c>
      <c r="AZ249" s="203">
        <v>0</v>
      </c>
      <c r="BA249" s="203">
        <v>0</v>
      </c>
      <c r="BB249" s="203">
        <v>0</v>
      </c>
      <c r="BC249" s="208"/>
      <c r="BD249" s="203">
        <v>0</v>
      </c>
      <c r="BE249" s="203">
        <v>0</v>
      </c>
      <c r="BF249" s="203">
        <v>0</v>
      </c>
      <c r="BG249" s="203">
        <v>0</v>
      </c>
      <c r="BH249" s="203">
        <v>0</v>
      </c>
      <c r="BI249" s="208"/>
      <c r="BJ249" s="203">
        <v>0</v>
      </c>
      <c r="BK249" s="203">
        <v>0</v>
      </c>
      <c r="BL249" s="203">
        <v>0</v>
      </c>
      <c r="BM249" s="203">
        <v>0</v>
      </c>
      <c r="BN249" s="203">
        <v>0</v>
      </c>
      <c r="BO249" s="208"/>
      <c r="BP249" s="203">
        <v>0</v>
      </c>
      <c r="BQ249" s="203">
        <v>0</v>
      </c>
      <c r="BR249" s="203">
        <v>0</v>
      </c>
      <c r="BS249" s="203">
        <v>0</v>
      </c>
      <c r="BT249" s="203">
        <v>0</v>
      </c>
      <c r="BU249" s="208"/>
      <c r="BV249" s="203">
        <v>0</v>
      </c>
      <c r="BW249" s="203">
        <v>0</v>
      </c>
      <c r="BX249" s="203">
        <v>0</v>
      </c>
      <c r="BY249" s="203">
        <v>0</v>
      </c>
      <c r="BZ249" s="203">
        <v>0</v>
      </c>
      <c r="CA249" s="208"/>
      <c r="CB249" s="203">
        <v>0</v>
      </c>
      <c r="CC249" s="203">
        <v>0</v>
      </c>
      <c r="CD249" s="203">
        <v>0</v>
      </c>
      <c r="CE249" s="203">
        <v>0</v>
      </c>
      <c r="CF249" s="203">
        <v>0</v>
      </c>
      <c r="CG249" s="208"/>
      <c r="CH249" s="203">
        <v>0</v>
      </c>
      <c r="CI249" s="203">
        <v>0</v>
      </c>
      <c r="CJ249" s="203">
        <v>0</v>
      </c>
      <c r="CK249" s="203">
        <v>0</v>
      </c>
      <c r="CL249" s="203">
        <v>0</v>
      </c>
      <c r="CM249" s="208"/>
      <c r="CN249" s="203">
        <v>0</v>
      </c>
      <c r="CO249" s="203">
        <v>0</v>
      </c>
      <c r="CP249" s="203">
        <v>0</v>
      </c>
      <c r="CQ249" s="203">
        <v>0</v>
      </c>
      <c r="CR249" s="203">
        <v>0</v>
      </c>
      <c r="CS249" s="208"/>
      <c r="CT249" s="203">
        <v>0</v>
      </c>
      <c r="CU249" s="203">
        <v>0</v>
      </c>
      <c r="CV249" s="203">
        <v>0</v>
      </c>
      <c r="CW249" s="203">
        <v>0</v>
      </c>
      <c r="CX249" s="203">
        <v>0</v>
      </c>
      <c r="CY249" s="208"/>
      <c r="CZ249" s="203">
        <v>0</v>
      </c>
      <c r="DA249" s="203">
        <v>0</v>
      </c>
      <c r="DB249" s="203">
        <v>0</v>
      </c>
      <c r="DC249" s="203">
        <v>0</v>
      </c>
      <c r="DD249" s="203">
        <v>0</v>
      </c>
      <c r="DE249" s="208"/>
      <c r="DF249" s="203">
        <v>0</v>
      </c>
      <c r="DG249" s="203">
        <v>0</v>
      </c>
      <c r="DH249" s="203">
        <v>0</v>
      </c>
      <c r="DI249" s="203">
        <v>0</v>
      </c>
      <c r="DJ249" s="203">
        <v>0</v>
      </c>
      <c r="DK249" s="208"/>
      <c r="DL249" s="203">
        <v>0</v>
      </c>
      <c r="DM249" s="203">
        <v>0</v>
      </c>
      <c r="DN249" s="203">
        <v>0</v>
      </c>
      <c r="DO249" s="203">
        <v>0</v>
      </c>
      <c r="DP249" s="203">
        <v>0</v>
      </c>
      <c r="DQ249" s="208"/>
      <c r="DR249" s="203">
        <v>0</v>
      </c>
      <c r="DS249" s="203">
        <v>0</v>
      </c>
      <c r="DT249" s="203">
        <v>0</v>
      </c>
      <c r="DU249" s="203">
        <v>0</v>
      </c>
      <c r="DV249" s="203">
        <v>0</v>
      </c>
      <c r="DW249" s="208"/>
      <c r="DX249" s="203">
        <v>0</v>
      </c>
      <c r="DY249" s="203">
        <v>0</v>
      </c>
      <c r="DZ249" s="203">
        <v>0</v>
      </c>
      <c r="EA249" s="203">
        <v>0</v>
      </c>
      <c r="EB249" s="203">
        <v>0</v>
      </c>
      <c r="EC249" s="208"/>
      <c r="ED249" s="203">
        <v>0</v>
      </c>
      <c r="EE249" s="203">
        <v>0</v>
      </c>
      <c r="EF249" s="203">
        <v>0</v>
      </c>
      <c r="EG249" s="203">
        <v>0</v>
      </c>
      <c r="EH249" s="203">
        <v>0</v>
      </c>
      <c r="EI249" s="208"/>
      <c r="EJ249" s="203">
        <v>0</v>
      </c>
      <c r="EK249" s="203">
        <v>0</v>
      </c>
      <c r="EL249" s="203">
        <v>0</v>
      </c>
      <c r="EM249" s="203">
        <v>0</v>
      </c>
      <c r="EN249" s="203">
        <v>0</v>
      </c>
      <c r="EO249" s="208"/>
      <c r="EP249" s="203">
        <v>0</v>
      </c>
      <c r="EQ249" s="203">
        <v>0</v>
      </c>
      <c r="ER249" s="203">
        <v>0</v>
      </c>
      <c r="ES249" s="203">
        <v>0</v>
      </c>
      <c r="ET249" s="203">
        <v>0</v>
      </c>
      <c r="EU249" s="208"/>
      <c r="EV249" s="203">
        <v>0</v>
      </c>
      <c r="EW249" s="203">
        <v>0</v>
      </c>
      <c r="EX249" s="203">
        <v>0</v>
      </c>
      <c r="EY249" s="203">
        <v>0</v>
      </c>
      <c r="EZ249" s="203">
        <v>0</v>
      </c>
      <c r="FA249" s="208"/>
      <c r="FB249" s="203">
        <v>0</v>
      </c>
      <c r="FC249" s="203">
        <v>0</v>
      </c>
      <c r="FD249" s="203">
        <v>0</v>
      </c>
      <c r="FE249" s="203">
        <v>0</v>
      </c>
      <c r="FF249" s="203">
        <v>0</v>
      </c>
      <c r="FG249" s="208"/>
      <c r="FH249" s="203">
        <v>0</v>
      </c>
      <c r="FI249" s="203">
        <v>0</v>
      </c>
      <c r="FJ249" s="203">
        <v>0</v>
      </c>
      <c r="FK249" s="203">
        <v>0</v>
      </c>
      <c r="FL249" s="203">
        <v>0</v>
      </c>
      <c r="FM249" s="208"/>
      <c r="FN249" s="203">
        <v>0</v>
      </c>
      <c r="FO249" s="203">
        <v>0</v>
      </c>
      <c r="FP249" s="203">
        <v>0</v>
      </c>
      <c r="FQ249" s="203">
        <v>0</v>
      </c>
      <c r="FR249" s="203">
        <v>0</v>
      </c>
      <c r="FS249" s="208"/>
      <c r="FT249" s="203">
        <v>0</v>
      </c>
      <c r="FU249" s="203">
        <v>0</v>
      </c>
      <c r="FV249" s="203">
        <v>0</v>
      </c>
      <c r="FW249" s="203">
        <v>0</v>
      </c>
      <c r="FX249" s="203">
        <v>0</v>
      </c>
      <c r="FY249" s="208"/>
    </row>
    <row r="250" spans="1:181" ht="12.75" customHeight="1" x14ac:dyDescent="0.2">
      <c r="A250" s="128" t="s">
        <v>137</v>
      </c>
      <c r="B250" s="154"/>
      <c r="C250" s="174"/>
      <c r="D250" s="174"/>
      <c r="E250" s="174"/>
      <c r="F250" s="174"/>
      <c r="G250" s="208"/>
      <c r="H250" s="154"/>
      <c r="I250" s="174"/>
      <c r="J250" s="174"/>
      <c r="K250" s="174"/>
      <c r="L250" s="174"/>
      <c r="M250" s="208"/>
      <c r="N250" s="154"/>
      <c r="O250" s="174"/>
      <c r="P250" s="174"/>
      <c r="Q250" s="174"/>
      <c r="R250" s="174"/>
      <c r="S250" s="208"/>
      <c r="T250" s="154"/>
      <c r="U250" s="174"/>
      <c r="V250" s="174"/>
      <c r="W250" s="174"/>
      <c r="X250" s="174"/>
      <c r="Y250" s="208"/>
      <c r="Z250" s="154"/>
      <c r="AA250" s="174"/>
      <c r="AB250" s="174"/>
      <c r="AC250" s="174"/>
      <c r="AD250" s="174"/>
      <c r="AE250" s="208"/>
      <c r="AF250" s="154"/>
      <c r="AG250" s="174"/>
      <c r="AH250" s="174"/>
      <c r="AI250" s="174"/>
      <c r="AJ250" s="174"/>
      <c r="AK250" s="208"/>
      <c r="AL250" s="154"/>
      <c r="AM250" s="174"/>
      <c r="AN250" s="174"/>
      <c r="AO250" s="174"/>
      <c r="AP250" s="174"/>
      <c r="AQ250" s="208"/>
      <c r="AR250" s="154"/>
      <c r="AS250" s="174"/>
      <c r="AT250" s="174"/>
      <c r="AU250" s="174"/>
      <c r="AV250" s="174"/>
      <c r="AW250" s="208"/>
      <c r="AX250" s="154"/>
      <c r="AY250" s="174"/>
      <c r="AZ250" s="174"/>
      <c r="BA250" s="174"/>
      <c r="BB250" s="174"/>
      <c r="BC250" s="208"/>
      <c r="BD250" s="154"/>
      <c r="BE250" s="174"/>
      <c r="BF250" s="174"/>
      <c r="BG250" s="174"/>
      <c r="BH250" s="174"/>
      <c r="BI250" s="208"/>
      <c r="BJ250" s="154"/>
      <c r="BK250" s="174"/>
      <c r="BL250" s="174"/>
      <c r="BM250" s="174"/>
      <c r="BN250" s="174"/>
      <c r="BO250" s="208"/>
      <c r="BP250" s="154"/>
      <c r="BQ250" s="174"/>
      <c r="BR250" s="174"/>
      <c r="BS250" s="174"/>
      <c r="BT250" s="174"/>
      <c r="BU250" s="208"/>
      <c r="BV250" s="154"/>
      <c r="BW250" s="174"/>
      <c r="BX250" s="174"/>
      <c r="BY250" s="174"/>
      <c r="BZ250" s="174"/>
      <c r="CA250" s="208"/>
      <c r="CB250" s="154"/>
      <c r="CC250" s="174"/>
      <c r="CD250" s="174"/>
      <c r="CE250" s="174"/>
      <c r="CF250" s="174"/>
      <c r="CG250" s="208"/>
      <c r="CH250" s="154"/>
      <c r="CI250" s="174"/>
      <c r="CJ250" s="174"/>
      <c r="CK250" s="174"/>
      <c r="CL250" s="174"/>
      <c r="CM250" s="208"/>
      <c r="CN250" s="154"/>
      <c r="CO250" s="174"/>
      <c r="CP250" s="174"/>
      <c r="CQ250" s="174"/>
      <c r="CR250" s="174"/>
      <c r="CS250" s="208"/>
      <c r="CT250" s="154"/>
      <c r="CU250" s="174"/>
      <c r="CV250" s="174"/>
      <c r="CW250" s="174"/>
      <c r="CX250" s="174"/>
      <c r="CY250" s="208"/>
      <c r="CZ250" s="154"/>
      <c r="DA250" s="174"/>
      <c r="DB250" s="174"/>
      <c r="DC250" s="174"/>
      <c r="DD250" s="174"/>
      <c r="DE250" s="208"/>
      <c r="DF250" s="154"/>
      <c r="DG250" s="174"/>
      <c r="DH250" s="174"/>
      <c r="DI250" s="174"/>
      <c r="DJ250" s="174"/>
      <c r="DK250" s="208"/>
      <c r="DL250" s="154"/>
      <c r="DM250" s="174"/>
      <c r="DN250" s="174"/>
      <c r="DO250" s="174"/>
      <c r="DP250" s="174"/>
      <c r="DQ250" s="208"/>
      <c r="DR250" s="154"/>
      <c r="DS250" s="174"/>
      <c r="DT250" s="174"/>
      <c r="DU250" s="174"/>
      <c r="DV250" s="174"/>
      <c r="DW250" s="208"/>
      <c r="DX250" s="154"/>
      <c r="DY250" s="174"/>
      <c r="DZ250" s="174"/>
      <c r="EA250" s="174"/>
      <c r="EB250" s="174"/>
      <c r="EC250" s="208"/>
      <c r="ED250" s="154"/>
      <c r="EE250" s="174"/>
      <c r="EF250" s="174"/>
      <c r="EG250" s="174"/>
      <c r="EH250" s="174"/>
      <c r="EI250" s="208"/>
      <c r="EJ250" s="154"/>
      <c r="EK250" s="174"/>
      <c r="EL250" s="174"/>
      <c r="EM250" s="174"/>
      <c r="EN250" s="174"/>
      <c r="EO250" s="208"/>
      <c r="EP250" s="154"/>
      <c r="EQ250" s="174"/>
      <c r="ER250" s="174"/>
      <c r="ES250" s="174"/>
      <c r="ET250" s="174"/>
      <c r="EU250" s="208"/>
      <c r="EV250" s="154"/>
      <c r="EW250" s="174"/>
      <c r="EX250" s="174"/>
      <c r="EY250" s="174"/>
      <c r="EZ250" s="174"/>
      <c r="FA250" s="208"/>
      <c r="FB250" s="154"/>
      <c r="FC250" s="174"/>
      <c r="FD250" s="174"/>
      <c r="FE250" s="174"/>
      <c r="FF250" s="174"/>
      <c r="FG250" s="208"/>
      <c r="FH250" s="154"/>
      <c r="FI250" s="174"/>
      <c r="FJ250" s="174"/>
      <c r="FK250" s="174"/>
      <c r="FL250" s="174"/>
      <c r="FM250" s="208"/>
      <c r="FN250" s="154"/>
      <c r="FO250" s="174"/>
      <c r="FP250" s="174"/>
      <c r="FQ250" s="174"/>
      <c r="FR250" s="174"/>
      <c r="FS250" s="208"/>
      <c r="FT250" s="154"/>
      <c r="FU250" s="174"/>
      <c r="FV250" s="174"/>
      <c r="FW250" s="174"/>
      <c r="FX250" s="174"/>
      <c r="FY250" s="208"/>
    </row>
    <row r="251" spans="1:181" ht="12.75" customHeight="1" x14ac:dyDescent="0.2">
      <c r="A251" s="119" t="s">
        <v>31</v>
      </c>
      <c r="B251" s="170"/>
      <c r="C251" s="150"/>
      <c r="D251" s="150"/>
      <c r="E251" s="150"/>
      <c r="F251" s="150"/>
      <c r="G251" s="208"/>
      <c r="H251" s="170"/>
      <c r="I251" s="150"/>
      <c r="J251" s="150"/>
      <c r="K251" s="150"/>
      <c r="L251" s="150"/>
      <c r="M251" s="208"/>
      <c r="N251" s="170"/>
      <c r="O251" s="150"/>
      <c r="P251" s="150"/>
      <c r="Q251" s="150"/>
      <c r="R251" s="150"/>
      <c r="S251" s="208"/>
      <c r="T251" s="170"/>
      <c r="U251" s="150"/>
      <c r="V251" s="150"/>
      <c r="W251" s="150"/>
      <c r="X251" s="150"/>
      <c r="Y251" s="208"/>
      <c r="Z251" s="170"/>
      <c r="AA251" s="150"/>
      <c r="AB251" s="150"/>
      <c r="AC251" s="150"/>
      <c r="AD251" s="150"/>
      <c r="AE251" s="208"/>
      <c r="AF251" s="170"/>
      <c r="AG251" s="150"/>
      <c r="AH251" s="150"/>
      <c r="AI251" s="150"/>
      <c r="AJ251" s="150"/>
      <c r="AK251" s="208"/>
      <c r="AL251" s="170"/>
      <c r="AM251" s="150"/>
      <c r="AN251" s="150"/>
      <c r="AO251" s="150"/>
      <c r="AP251" s="150"/>
      <c r="AQ251" s="208"/>
      <c r="AR251" s="170"/>
      <c r="AS251" s="150"/>
      <c r="AT251" s="150"/>
      <c r="AU251" s="150"/>
      <c r="AV251" s="150"/>
      <c r="AW251" s="208"/>
      <c r="AX251" s="170"/>
      <c r="AY251" s="150"/>
      <c r="AZ251" s="150"/>
      <c r="BA251" s="150"/>
      <c r="BB251" s="150"/>
      <c r="BC251" s="208"/>
      <c r="BD251" s="170"/>
      <c r="BE251" s="150"/>
      <c r="BF251" s="150"/>
      <c r="BG251" s="150"/>
      <c r="BH251" s="150"/>
      <c r="BI251" s="208"/>
      <c r="BJ251" s="170"/>
      <c r="BK251" s="150"/>
      <c r="BL251" s="150"/>
      <c r="BM251" s="150"/>
      <c r="BN251" s="150"/>
      <c r="BO251" s="208"/>
      <c r="BP251" s="170"/>
      <c r="BQ251" s="150"/>
      <c r="BR251" s="150"/>
      <c r="BS251" s="150"/>
      <c r="BT251" s="150"/>
      <c r="BU251" s="208"/>
      <c r="BV251" s="170"/>
      <c r="BW251" s="150"/>
      <c r="BX251" s="150"/>
      <c r="BY251" s="150"/>
      <c r="BZ251" s="150"/>
      <c r="CA251" s="208"/>
      <c r="CB251" s="170"/>
      <c r="CC251" s="150"/>
      <c r="CD251" s="150"/>
      <c r="CE251" s="150"/>
      <c r="CF251" s="150"/>
      <c r="CG251" s="208"/>
      <c r="CH251" s="170"/>
      <c r="CI251" s="150"/>
      <c r="CJ251" s="150"/>
      <c r="CK251" s="150"/>
      <c r="CL251" s="150"/>
      <c r="CM251" s="208"/>
      <c r="CN251" s="170"/>
      <c r="CO251" s="150"/>
      <c r="CP251" s="150"/>
      <c r="CQ251" s="150"/>
      <c r="CR251" s="150"/>
      <c r="CS251" s="208"/>
      <c r="CT251" s="170"/>
      <c r="CU251" s="150"/>
      <c r="CV251" s="150"/>
      <c r="CW251" s="150"/>
      <c r="CX251" s="150"/>
      <c r="CY251" s="208"/>
      <c r="CZ251" s="170"/>
      <c r="DA251" s="150"/>
      <c r="DB251" s="150"/>
      <c r="DC251" s="150"/>
      <c r="DD251" s="150"/>
      <c r="DE251" s="208"/>
      <c r="DF251" s="170"/>
      <c r="DG251" s="150"/>
      <c r="DH251" s="150"/>
      <c r="DI251" s="150"/>
      <c r="DJ251" s="150"/>
      <c r="DK251" s="208"/>
      <c r="DL251" s="170"/>
      <c r="DM251" s="150"/>
      <c r="DN251" s="150"/>
      <c r="DO251" s="150"/>
      <c r="DP251" s="150"/>
      <c r="DQ251" s="208"/>
      <c r="DR251" s="170"/>
      <c r="DS251" s="150"/>
      <c r="DT251" s="150"/>
      <c r="DU251" s="150"/>
      <c r="DV251" s="150"/>
      <c r="DW251" s="208"/>
      <c r="DX251" s="170"/>
      <c r="DY251" s="150"/>
      <c r="DZ251" s="150"/>
      <c r="EA251" s="150"/>
      <c r="EB251" s="150"/>
      <c r="EC251" s="208"/>
      <c r="ED251" s="170"/>
      <c r="EE251" s="150"/>
      <c r="EF251" s="150"/>
      <c r="EG251" s="150"/>
      <c r="EH251" s="150"/>
      <c r="EI251" s="208"/>
      <c r="EJ251" s="170"/>
      <c r="EK251" s="150"/>
      <c r="EL251" s="150"/>
      <c r="EM251" s="150"/>
      <c r="EN251" s="150"/>
      <c r="EO251" s="208"/>
      <c r="EP251" s="170"/>
      <c r="EQ251" s="150"/>
      <c r="ER251" s="150"/>
      <c r="ES251" s="150"/>
      <c r="ET251" s="150"/>
      <c r="EU251" s="208"/>
      <c r="EV251" s="170"/>
      <c r="EW251" s="150"/>
      <c r="EX251" s="150"/>
      <c r="EY251" s="150"/>
      <c r="EZ251" s="150"/>
      <c r="FA251" s="208"/>
      <c r="FB251" s="170"/>
      <c r="FC251" s="150"/>
      <c r="FD251" s="150"/>
      <c r="FE251" s="150"/>
      <c r="FF251" s="150"/>
      <c r="FG251" s="208"/>
      <c r="FH251" s="170"/>
      <c r="FI251" s="150"/>
      <c r="FJ251" s="150"/>
      <c r="FK251" s="150"/>
      <c r="FL251" s="150"/>
      <c r="FM251" s="208"/>
      <c r="FN251" s="170"/>
      <c r="FO251" s="150"/>
      <c r="FP251" s="150"/>
      <c r="FQ251" s="150"/>
      <c r="FR251" s="150"/>
      <c r="FS251" s="208"/>
      <c r="FT251" s="170"/>
      <c r="FU251" s="150"/>
      <c r="FV251" s="150"/>
      <c r="FW251" s="150"/>
      <c r="FX251" s="150"/>
      <c r="FY251" s="208"/>
    </row>
    <row r="252" spans="1:181" ht="12.75" customHeight="1" x14ac:dyDescent="0.2">
      <c r="A252" s="120" t="s">
        <v>32</v>
      </c>
      <c r="B252" s="171"/>
      <c r="C252" s="151"/>
      <c r="D252" s="151"/>
      <c r="E252" s="151"/>
      <c r="F252" s="151"/>
      <c r="G252" s="208"/>
      <c r="H252" s="171"/>
      <c r="I252" s="151"/>
      <c r="J252" s="151"/>
      <c r="K252" s="151"/>
      <c r="L252" s="151"/>
      <c r="M252" s="208"/>
      <c r="N252" s="171"/>
      <c r="O252" s="151"/>
      <c r="P252" s="151"/>
      <c r="Q252" s="151"/>
      <c r="R252" s="151"/>
      <c r="S252" s="208"/>
      <c r="T252" s="171"/>
      <c r="U252" s="151"/>
      <c r="V252" s="151"/>
      <c r="W252" s="151"/>
      <c r="X252" s="151"/>
      <c r="Y252" s="208"/>
      <c r="Z252" s="171"/>
      <c r="AA252" s="151"/>
      <c r="AB252" s="151"/>
      <c r="AC252" s="151"/>
      <c r="AD252" s="151"/>
      <c r="AE252" s="208"/>
      <c r="AF252" s="171"/>
      <c r="AG252" s="151"/>
      <c r="AH252" s="151"/>
      <c r="AI252" s="151"/>
      <c r="AJ252" s="151"/>
      <c r="AK252" s="208"/>
      <c r="AL252" s="171"/>
      <c r="AM252" s="151"/>
      <c r="AN252" s="151"/>
      <c r="AO252" s="151"/>
      <c r="AP252" s="151"/>
      <c r="AQ252" s="208"/>
      <c r="AR252" s="171"/>
      <c r="AS252" s="151"/>
      <c r="AT252" s="151"/>
      <c r="AU252" s="151"/>
      <c r="AV252" s="151"/>
      <c r="AW252" s="208"/>
      <c r="AX252" s="171"/>
      <c r="AY252" s="151"/>
      <c r="AZ252" s="151"/>
      <c r="BA252" s="151"/>
      <c r="BB252" s="151"/>
      <c r="BC252" s="208"/>
      <c r="BD252" s="171"/>
      <c r="BE252" s="151"/>
      <c r="BF252" s="151"/>
      <c r="BG252" s="151"/>
      <c r="BH252" s="151"/>
      <c r="BI252" s="208"/>
      <c r="BJ252" s="171"/>
      <c r="BK252" s="151"/>
      <c r="BL252" s="151"/>
      <c r="BM252" s="151"/>
      <c r="BN252" s="151"/>
      <c r="BO252" s="208"/>
      <c r="BP252" s="171"/>
      <c r="BQ252" s="151"/>
      <c r="BR252" s="151"/>
      <c r="BS252" s="151"/>
      <c r="BT252" s="151"/>
      <c r="BU252" s="208"/>
      <c r="BV252" s="171"/>
      <c r="BW252" s="151"/>
      <c r="BX252" s="151"/>
      <c r="BY252" s="151"/>
      <c r="BZ252" s="151"/>
      <c r="CA252" s="208"/>
      <c r="CB252" s="171"/>
      <c r="CC252" s="151"/>
      <c r="CD252" s="151"/>
      <c r="CE252" s="151"/>
      <c r="CF252" s="151"/>
      <c r="CG252" s="208"/>
      <c r="CH252" s="171"/>
      <c r="CI252" s="151"/>
      <c r="CJ252" s="151"/>
      <c r="CK252" s="151"/>
      <c r="CL252" s="151"/>
      <c r="CM252" s="208"/>
      <c r="CN252" s="171"/>
      <c r="CO252" s="151"/>
      <c r="CP252" s="151"/>
      <c r="CQ252" s="151"/>
      <c r="CR252" s="151"/>
      <c r="CS252" s="208"/>
      <c r="CT252" s="171"/>
      <c r="CU252" s="151"/>
      <c r="CV252" s="151"/>
      <c r="CW252" s="151"/>
      <c r="CX252" s="151"/>
      <c r="CY252" s="208"/>
      <c r="CZ252" s="171"/>
      <c r="DA252" s="151"/>
      <c r="DB252" s="151"/>
      <c r="DC252" s="151"/>
      <c r="DD252" s="151"/>
      <c r="DE252" s="208"/>
      <c r="DF252" s="171"/>
      <c r="DG252" s="151"/>
      <c r="DH252" s="151"/>
      <c r="DI252" s="151"/>
      <c r="DJ252" s="151"/>
      <c r="DK252" s="208"/>
      <c r="DL252" s="171"/>
      <c r="DM252" s="151"/>
      <c r="DN252" s="151"/>
      <c r="DO252" s="151"/>
      <c r="DP252" s="151"/>
      <c r="DQ252" s="208"/>
      <c r="DR252" s="171"/>
      <c r="DS252" s="151"/>
      <c r="DT252" s="151"/>
      <c r="DU252" s="151"/>
      <c r="DV252" s="151"/>
      <c r="DW252" s="208"/>
      <c r="DX252" s="171"/>
      <c r="DY252" s="151"/>
      <c r="DZ252" s="151"/>
      <c r="EA252" s="151"/>
      <c r="EB252" s="151"/>
      <c r="EC252" s="208"/>
      <c r="ED252" s="171"/>
      <c r="EE252" s="151"/>
      <c r="EF252" s="151"/>
      <c r="EG252" s="151"/>
      <c r="EH252" s="151"/>
      <c r="EI252" s="208"/>
      <c r="EJ252" s="171"/>
      <c r="EK252" s="151"/>
      <c r="EL252" s="151"/>
      <c r="EM252" s="151"/>
      <c r="EN252" s="151"/>
      <c r="EO252" s="208"/>
      <c r="EP252" s="171"/>
      <c r="EQ252" s="151"/>
      <c r="ER252" s="151"/>
      <c r="ES252" s="151"/>
      <c r="ET252" s="151"/>
      <c r="EU252" s="208"/>
      <c r="EV252" s="171"/>
      <c r="EW252" s="151"/>
      <c r="EX252" s="151"/>
      <c r="EY252" s="151"/>
      <c r="EZ252" s="151"/>
      <c r="FA252" s="208"/>
      <c r="FB252" s="171"/>
      <c r="FC252" s="151"/>
      <c r="FD252" s="151"/>
      <c r="FE252" s="151"/>
      <c r="FF252" s="151"/>
      <c r="FG252" s="208"/>
      <c r="FH252" s="171"/>
      <c r="FI252" s="151"/>
      <c r="FJ252" s="151"/>
      <c r="FK252" s="151"/>
      <c r="FL252" s="151"/>
      <c r="FM252" s="208"/>
      <c r="FN252" s="171"/>
      <c r="FO252" s="151"/>
      <c r="FP252" s="151"/>
      <c r="FQ252" s="151"/>
      <c r="FR252" s="151"/>
      <c r="FS252" s="208"/>
      <c r="FT252" s="171"/>
      <c r="FU252" s="151"/>
      <c r="FV252" s="151"/>
      <c r="FW252" s="151"/>
      <c r="FX252" s="151"/>
      <c r="FY252" s="208"/>
    </row>
    <row r="253" spans="1:181" ht="12.75" customHeight="1" x14ac:dyDescent="0.2">
      <c r="A253" s="119" t="s">
        <v>2</v>
      </c>
      <c r="B253" s="172"/>
      <c r="C253" s="152"/>
      <c r="D253" s="152"/>
      <c r="E253" s="152"/>
      <c r="F253" s="152"/>
      <c r="G253" s="208"/>
      <c r="H253" s="172"/>
      <c r="I253" s="152"/>
      <c r="J253" s="152"/>
      <c r="K253" s="152"/>
      <c r="L253" s="152"/>
      <c r="M253" s="208"/>
      <c r="N253" s="172"/>
      <c r="O253" s="152"/>
      <c r="P253" s="152"/>
      <c r="Q253" s="152"/>
      <c r="R253" s="152"/>
      <c r="S253" s="208"/>
      <c r="T253" s="172"/>
      <c r="U253" s="152"/>
      <c r="V253" s="152"/>
      <c r="W253" s="152"/>
      <c r="X253" s="152"/>
      <c r="Y253" s="208"/>
      <c r="Z253" s="172">
        <v>0.46627000000000002</v>
      </c>
      <c r="AA253" s="152"/>
      <c r="AB253" s="152"/>
      <c r="AC253" s="152"/>
      <c r="AD253" s="152">
        <v>0.48100999999999999</v>
      </c>
      <c r="AE253" s="208"/>
      <c r="AF253" s="172"/>
      <c r="AG253" s="152"/>
      <c r="AH253" s="152"/>
      <c r="AI253" s="152"/>
      <c r="AJ253" s="152"/>
      <c r="AK253" s="208"/>
      <c r="AL253" s="172"/>
      <c r="AM253" s="152"/>
      <c r="AN253" s="152"/>
      <c r="AO253" s="152"/>
      <c r="AP253" s="152"/>
      <c r="AQ253" s="208"/>
      <c r="AR253" s="172"/>
      <c r="AS253" s="152"/>
      <c r="AT253" s="152"/>
      <c r="AU253" s="152"/>
      <c r="AV253" s="152"/>
      <c r="AW253" s="208"/>
      <c r="AX253" s="172"/>
      <c r="AY253" s="152"/>
      <c r="AZ253" s="152"/>
      <c r="BA253" s="152"/>
      <c r="BB253" s="152"/>
      <c r="BC253" s="208"/>
      <c r="BD253" s="172"/>
      <c r="BE253" s="152"/>
      <c r="BF253" s="152"/>
      <c r="BG253" s="152"/>
      <c r="BH253" s="152"/>
      <c r="BI253" s="208"/>
      <c r="BJ253" s="172"/>
      <c r="BK253" s="152"/>
      <c r="BL253" s="152"/>
      <c r="BM253" s="152"/>
      <c r="BN253" s="152"/>
      <c r="BO253" s="208"/>
      <c r="BP253" s="172"/>
      <c r="BQ253" s="152"/>
      <c r="BR253" s="152"/>
      <c r="BS253" s="152"/>
      <c r="BT253" s="152"/>
      <c r="BU253" s="208"/>
      <c r="BV253" s="172"/>
      <c r="BW253" s="152"/>
      <c r="BX253" s="152"/>
      <c r="BY253" s="152"/>
      <c r="BZ253" s="152"/>
      <c r="CA253" s="208"/>
      <c r="CB253" s="172"/>
      <c r="CC253" s="152"/>
      <c r="CD253" s="152"/>
      <c r="CE253" s="152"/>
      <c r="CF253" s="152"/>
      <c r="CG253" s="208"/>
      <c r="CH253" s="172"/>
      <c r="CI253" s="152"/>
      <c r="CJ253" s="152"/>
      <c r="CK253" s="152"/>
      <c r="CL253" s="152"/>
      <c r="CM253" s="208"/>
      <c r="CN253" s="172"/>
      <c r="CO253" s="152"/>
      <c r="CP253" s="152"/>
      <c r="CQ253" s="152"/>
      <c r="CR253" s="152"/>
      <c r="CS253" s="208"/>
      <c r="CT253" s="172"/>
      <c r="CU253" s="152"/>
      <c r="CV253" s="152"/>
      <c r="CW253" s="152"/>
      <c r="CX253" s="152"/>
      <c r="CY253" s="208"/>
      <c r="CZ253" s="172"/>
      <c r="DA253" s="152"/>
      <c r="DB253" s="152"/>
      <c r="DC253" s="152"/>
      <c r="DD253" s="152"/>
      <c r="DE253" s="208"/>
      <c r="DF253" s="172"/>
      <c r="DG253" s="152"/>
      <c r="DH253" s="152"/>
      <c r="DI253" s="152"/>
      <c r="DJ253" s="152"/>
      <c r="DK253" s="208"/>
      <c r="DL253" s="172"/>
      <c r="DM253" s="152"/>
      <c r="DN253" s="152"/>
      <c r="DO253" s="152"/>
      <c r="DP253" s="152"/>
      <c r="DQ253" s="208"/>
      <c r="DR253" s="172"/>
      <c r="DS253" s="152"/>
      <c r="DT253" s="152"/>
      <c r="DU253" s="152"/>
      <c r="DV253" s="152"/>
      <c r="DW253" s="208"/>
      <c r="DX253" s="172"/>
      <c r="DY253" s="152"/>
      <c r="DZ253" s="152"/>
      <c r="EA253" s="152"/>
      <c r="EB253" s="152"/>
      <c r="EC253" s="208"/>
      <c r="ED253" s="172"/>
      <c r="EE253" s="152"/>
      <c r="EF253" s="152"/>
      <c r="EG253" s="152"/>
      <c r="EH253" s="152"/>
      <c r="EI253" s="208"/>
      <c r="EJ253" s="172"/>
      <c r="EK253" s="152"/>
      <c r="EL253" s="152"/>
      <c r="EM253" s="152"/>
      <c r="EN253" s="152"/>
      <c r="EO253" s="208"/>
      <c r="EP253" s="172"/>
      <c r="EQ253" s="152"/>
      <c r="ER253" s="152"/>
      <c r="ES253" s="152"/>
      <c r="ET253" s="152"/>
      <c r="EU253" s="208"/>
      <c r="EV253" s="172"/>
      <c r="EW253" s="152"/>
      <c r="EX253" s="152"/>
      <c r="EY253" s="152"/>
      <c r="EZ253" s="152"/>
      <c r="FA253" s="208"/>
      <c r="FB253" s="172"/>
      <c r="FC253" s="152"/>
      <c r="FD253" s="152"/>
      <c r="FE253" s="152"/>
      <c r="FF253" s="152"/>
      <c r="FG253" s="208"/>
      <c r="FH253" s="172"/>
      <c r="FI253" s="152"/>
      <c r="FJ253" s="152"/>
      <c r="FK253" s="152"/>
      <c r="FL253" s="152"/>
      <c r="FM253" s="208"/>
      <c r="FN253" s="172"/>
      <c r="FO253" s="152"/>
      <c r="FP253" s="152"/>
      <c r="FQ253" s="152"/>
      <c r="FR253" s="152"/>
      <c r="FS253" s="208"/>
      <c r="FT253" s="172"/>
      <c r="FU253" s="152"/>
      <c r="FV253" s="152"/>
      <c r="FW253" s="152"/>
      <c r="FX253" s="152"/>
      <c r="FY253" s="208"/>
    </row>
    <row r="254" spans="1:181" ht="12.75" customHeight="1" x14ac:dyDescent="0.2">
      <c r="A254" s="120" t="s">
        <v>3</v>
      </c>
      <c r="B254" s="171"/>
      <c r="C254" s="151"/>
      <c r="D254" s="151"/>
      <c r="E254" s="151"/>
      <c r="F254" s="151"/>
      <c r="G254" s="208"/>
      <c r="H254" s="171"/>
      <c r="I254" s="151"/>
      <c r="J254" s="151"/>
      <c r="K254" s="151"/>
      <c r="L254" s="151"/>
      <c r="M254" s="208"/>
      <c r="N254" s="171"/>
      <c r="O254" s="151"/>
      <c r="P254" s="151"/>
      <c r="Q254" s="151"/>
      <c r="R254" s="151"/>
      <c r="S254" s="208"/>
      <c r="T254" s="171"/>
      <c r="U254" s="151"/>
      <c r="V254" s="151"/>
      <c r="W254" s="151"/>
      <c r="X254" s="151"/>
      <c r="Y254" s="208"/>
      <c r="Z254" s="171">
        <v>0.44872000000000001</v>
      </c>
      <c r="AA254" s="151"/>
      <c r="AB254" s="151"/>
      <c r="AC254" s="151"/>
      <c r="AD254" s="151">
        <v>0.46365000000000001</v>
      </c>
      <c r="AE254" s="208"/>
      <c r="AF254" s="171"/>
      <c r="AG254" s="151"/>
      <c r="AH254" s="151"/>
      <c r="AI254" s="151"/>
      <c r="AJ254" s="151"/>
      <c r="AK254" s="208"/>
      <c r="AL254" s="171"/>
      <c r="AM254" s="151"/>
      <c r="AN254" s="151"/>
      <c r="AO254" s="151"/>
      <c r="AP254" s="151"/>
      <c r="AQ254" s="208"/>
      <c r="AR254" s="171"/>
      <c r="AS254" s="151"/>
      <c r="AT254" s="151"/>
      <c r="AU254" s="151"/>
      <c r="AV254" s="151"/>
      <c r="AW254" s="208"/>
      <c r="AX254" s="171"/>
      <c r="AY254" s="151"/>
      <c r="AZ254" s="151"/>
      <c r="BA254" s="151"/>
      <c r="BB254" s="151"/>
      <c r="BC254" s="208"/>
      <c r="BD254" s="171"/>
      <c r="BE254" s="151"/>
      <c r="BF254" s="151"/>
      <c r="BG254" s="151"/>
      <c r="BH254" s="151"/>
      <c r="BI254" s="208"/>
      <c r="BJ254" s="171"/>
      <c r="BK254" s="151"/>
      <c r="BL254" s="151"/>
      <c r="BM254" s="151"/>
      <c r="BN254" s="151"/>
      <c r="BO254" s="208"/>
      <c r="BP254" s="171"/>
      <c r="BQ254" s="151"/>
      <c r="BR254" s="151"/>
      <c r="BS254" s="151"/>
      <c r="BT254" s="151"/>
      <c r="BU254" s="208"/>
      <c r="BV254" s="171"/>
      <c r="BW254" s="151"/>
      <c r="BX254" s="151"/>
      <c r="BY254" s="151"/>
      <c r="BZ254" s="151"/>
      <c r="CA254" s="208"/>
      <c r="CB254" s="171"/>
      <c r="CC254" s="151"/>
      <c r="CD254" s="151"/>
      <c r="CE254" s="151"/>
      <c r="CF254" s="151"/>
      <c r="CG254" s="208"/>
      <c r="CH254" s="171"/>
      <c r="CI254" s="151"/>
      <c r="CJ254" s="151"/>
      <c r="CK254" s="151"/>
      <c r="CL254" s="151"/>
      <c r="CM254" s="208"/>
      <c r="CN254" s="171"/>
      <c r="CO254" s="151"/>
      <c r="CP254" s="151"/>
      <c r="CQ254" s="151"/>
      <c r="CR254" s="151"/>
      <c r="CS254" s="208"/>
      <c r="CT254" s="171"/>
      <c r="CU254" s="151"/>
      <c r="CV254" s="151"/>
      <c r="CW254" s="151"/>
      <c r="CX254" s="151"/>
      <c r="CY254" s="208"/>
      <c r="CZ254" s="171"/>
      <c r="DA254" s="151"/>
      <c r="DB254" s="151"/>
      <c r="DC254" s="151"/>
      <c r="DD254" s="151"/>
      <c r="DE254" s="208"/>
      <c r="DF254" s="171"/>
      <c r="DG254" s="151"/>
      <c r="DH254" s="151"/>
      <c r="DI254" s="151"/>
      <c r="DJ254" s="151"/>
      <c r="DK254" s="208"/>
      <c r="DL254" s="171"/>
      <c r="DM254" s="151"/>
      <c r="DN254" s="151"/>
      <c r="DO254" s="151"/>
      <c r="DP254" s="151"/>
      <c r="DQ254" s="208"/>
      <c r="DR254" s="171"/>
      <c r="DS254" s="151"/>
      <c r="DT254" s="151"/>
      <c r="DU254" s="151"/>
      <c r="DV254" s="151"/>
      <c r="DW254" s="208"/>
      <c r="DX254" s="171"/>
      <c r="DY254" s="151"/>
      <c r="DZ254" s="151"/>
      <c r="EA254" s="151"/>
      <c r="EB254" s="151"/>
      <c r="EC254" s="208"/>
      <c r="ED254" s="171"/>
      <c r="EE254" s="151"/>
      <c r="EF254" s="151"/>
      <c r="EG254" s="151"/>
      <c r="EH254" s="151"/>
      <c r="EI254" s="208"/>
      <c r="EJ254" s="171"/>
      <c r="EK254" s="151"/>
      <c r="EL254" s="151"/>
      <c r="EM254" s="151"/>
      <c r="EN254" s="151"/>
      <c r="EO254" s="208"/>
      <c r="EP254" s="171"/>
      <c r="EQ254" s="151"/>
      <c r="ER254" s="151"/>
      <c r="ES254" s="151"/>
      <c r="ET254" s="151"/>
      <c r="EU254" s="208"/>
      <c r="EV254" s="171"/>
      <c r="EW254" s="151"/>
      <c r="EX254" s="151"/>
      <c r="EY254" s="151"/>
      <c r="EZ254" s="151"/>
      <c r="FA254" s="208"/>
      <c r="FB254" s="171"/>
      <c r="FC254" s="151"/>
      <c r="FD254" s="151"/>
      <c r="FE254" s="151"/>
      <c r="FF254" s="151"/>
      <c r="FG254" s="208"/>
      <c r="FH254" s="171"/>
      <c r="FI254" s="151"/>
      <c r="FJ254" s="151"/>
      <c r="FK254" s="151"/>
      <c r="FL254" s="151"/>
      <c r="FM254" s="208"/>
      <c r="FN254" s="171"/>
      <c r="FO254" s="151"/>
      <c r="FP254" s="151"/>
      <c r="FQ254" s="151"/>
      <c r="FR254" s="151"/>
      <c r="FS254" s="208"/>
      <c r="FT254" s="171"/>
      <c r="FU254" s="151"/>
      <c r="FV254" s="151"/>
      <c r="FW254" s="151"/>
      <c r="FX254" s="151"/>
      <c r="FY254" s="208"/>
    </row>
    <row r="255" spans="1:181" ht="12.75" customHeight="1" x14ac:dyDescent="0.2">
      <c r="A255" s="119" t="s">
        <v>4</v>
      </c>
      <c r="B255" s="172"/>
      <c r="C255" s="152"/>
      <c r="D255" s="152"/>
      <c r="E255" s="152"/>
      <c r="F255" s="152"/>
      <c r="G255" s="208"/>
      <c r="H255" s="172"/>
      <c r="I255" s="152"/>
      <c r="J255" s="152"/>
      <c r="K255" s="152"/>
      <c r="L255" s="152"/>
      <c r="M255" s="208"/>
      <c r="N255" s="172"/>
      <c r="O255" s="152"/>
      <c r="P255" s="152"/>
      <c r="Q255" s="152"/>
      <c r="R255" s="152"/>
      <c r="S255" s="208"/>
      <c r="T255" s="172"/>
      <c r="U255" s="152"/>
      <c r="V255" s="152"/>
      <c r="W255" s="152"/>
      <c r="X255" s="152"/>
      <c r="Y255" s="208"/>
      <c r="Z255" s="172">
        <v>0.47793999999999998</v>
      </c>
      <c r="AA255" s="152"/>
      <c r="AB255" s="152"/>
      <c r="AC255" s="152"/>
      <c r="AD255" s="152">
        <v>0.4622</v>
      </c>
      <c r="AE255" s="208"/>
      <c r="AF255" s="172"/>
      <c r="AG255" s="152"/>
      <c r="AH255" s="152"/>
      <c r="AI255" s="152"/>
      <c r="AJ255" s="152"/>
      <c r="AK255" s="208"/>
      <c r="AL255" s="172"/>
      <c r="AM255" s="152"/>
      <c r="AN255" s="152"/>
      <c r="AO255" s="152"/>
      <c r="AP255" s="152"/>
      <c r="AQ255" s="208"/>
      <c r="AR255" s="172"/>
      <c r="AS255" s="152"/>
      <c r="AT255" s="152"/>
      <c r="AU255" s="152"/>
      <c r="AV255" s="152"/>
      <c r="AW255" s="208"/>
      <c r="AX255" s="172"/>
      <c r="AY255" s="152"/>
      <c r="AZ255" s="152"/>
      <c r="BA255" s="152"/>
      <c r="BB255" s="152"/>
      <c r="BC255" s="208"/>
      <c r="BD255" s="172"/>
      <c r="BE255" s="152"/>
      <c r="BF255" s="152"/>
      <c r="BG255" s="152"/>
      <c r="BH255" s="152"/>
      <c r="BI255" s="208"/>
      <c r="BJ255" s="172"/>
      <c r="BK255" s="152"/>
      <c r="BL255" s="152"/>
      <c r="BM255" s="152"/>
      <c r="BN255" s="152"/>
      <c r="BO255" s="208"/>
      <c r="BP255" s="172"/>
      <c r="BQ255" s="152"/>
      <c r="BR255" s="152"/>
      <c r="BS255" s="152"/>
      <c r="BT255" s="152"/>
      <c r="BU255" s="208"/>
      <c r="BV255" s="172"/>
      <c r="BW255" s="152"/>
      <c r="BX255" s="152"/>
      <c r="BY255" s="152"/>
      <c r="BZ255" s="152"/>
      <c r="CA255" s="208"/>
      <c r="CB255" s="172"/>
      <c r="CC255" s="152"/>
      <c r="CD255" s="152"/>
      <c r="CE255" s="152"/>
      <c r="CF255" s="152"/>
      <c r="CG255" s="208"/>
      <c r="CH255" s="172"/>
      <c r="CI255" s="152"/>
      <c r="CJ255" s="152"/>
      <c r="CK255" s="152"/>
      <c r="CL255" s="152"/>
      <c r="CM255" s="208"/>
      <c r="CN255" s="172"/>
      <c r="CO255" s="152"/>
      <c r="CP255" s="152"/>
      <c r="CQ255" s="152"/>
      <c r="CR255" s="152"/>
      <c r="CS255" s="208"/>
      <c r="CT255" s="172"/>
      <c r="CU255" s="152"/>
      <c r="CV255" s="152"/>
      <c r="CW255" s="152"/>
      <c r="CX255" s="152"/>
      <c r="CY255" s="208"/>
      <c r="CZ255" s="172"/>
      <c r="DA255" s="152"/>
      <c r="DB255" s="152"/>
      <c r="DC255" s="152"/>
      <c r="DD255" s="152"/>
      <c r="DE255" s="208"/>
      <c r="DF255" s="172"/>
      <c r="DG255" s="152"/>
      <c r="DH255" s="152"/>
      <c r="DI255" s="152"/>
      <c r="DJ255" s="152"/>
      <c r="DK255" s="208"/>
      <c r="DL255" s="172"/>
      <c r="DM255" s="152"/>
      <c r="DN255" s="152"/>
      <c r="DO255" s="152"/>
      <c r="DP255" s="152"/>
      <c r="DQ255" s="208"/>
      <c r="DR255" s="172"/>
      <c r="DS255" s="152"/>
      <c r="DT255" s="152"/>
      <c r="DU255" s="152"/>
      <c r="DV255" s="152"/>
      <c r="DW255" s="208"/>
      <c r="DX255" s="172"/>
      <c r="DY255" s="152"/>
      <c r="DZ255" s="152"/>
      <c r="EA255" s="152"/>
      <c r="EB255" s="152"/>
      <c r="EC255" s="208"/>
      <c r="ED255" s="172"/>
      <c r="EE255" s="152"/>
      <c r="EF255" s="152"/>
      <c r="EG255" s="152"/>
      <c r="EH255" s="152"/>
      <c r="EI255" s="208"/>
      <c r="EJ255" s="172"/>
      <c r="EK255" s="152"/>
      <c r="EL255" s="152"/>
      <c r="EM255" s="152"/>
      <c r="EN255" s="152"/>
      <c r="EO255" s="208"/>
      <c r="EP255" s="172"/>
      <c r="EQ255" s="152"/>
      <c r="ER255" s="152"/>
      <c r="ES255" s="152"/>
      <c r="ET255" s="152"/>
      <c r="EU255" s="208"/>
      <c r="EV255" s="172"/>
      <c r="EW255" s="152"/>
      <c r="EX255" s="152"/>
      <c r="EY255" s="152"/>
      <c r="EZ255" s="152"/>
      <c r="FA255" s="208"/>
      <c r="FB255" s="172"/>
      <c r="FC255" s="152"/>
      <c r="FD255" s="152"/>
      <c r="FE255" s="152"/>
      <c r="FF255" s="152"/>
      <c r="FG255" s="208"/>
      <c r="FH255" s="172"/>
      <c r="FI255" s="152"/>
      <c r="FJ255" s="152"/>
      <c r="FK255" s="152"/>
      <c r="FL255" s="152"/>
      <c r="FM255" s="208"/>
      <c r="FN255" s="172"/>
      <c r="FO255" s="152"/>
      <c r="FP255" s="152"/>
      <c r="FQ255" s="152"/>
      <c r="FR255" s="152"/>
      <c r="FS255" s="208"/>
      <c r="FT255" s="172"/>
      <c r="FU255" s="152"/>
      <c r="FV255" s="152"/>
      <c r="FW255" s="152"/>
      <c r="FX255" s="152"/>
      <c r="FY255" s="208"/>
    </row>
    <row r="256" spans="1:181" ht="12.75" customHeight="1" x14ac:dyDescent="0.2">
      <c r="A256" s="119" t="s">
        <v>5</v>
      </c>
      <c r="B256" s="172"/>
      <c r="C256" s="152"/>
      <c r="D256" s="152"/>
      <c r="E256" s="152"/>
      <c r="F256" s="152"/>
      <c r="G256" s="208"/>
      <c r="H256" s="172"/>
      <c r="I256" s="152"/>
      <c r="J256" s="152"/>
      <c r="K256" s="152"/>
      <c r="L256" s="152"/>
      <c r="M256" s="208"/>
      <c r="N256" s="172"/>
      <c r="O256" s="152"/>
      <c r="P256" s="152"/>
      <c r="Q256" s="152"/>
      <c r="R256" s="152"/>
      <c r="S256" s="208"/>
      <c r="T256" s="172"/>
      <c r="U256" s="152"/>
      <c r="V256" s="152"/>
      <c r="W256" s="152"/>
      <c r="X256" s="152"/>
      <c r="Y256" s="208"/>
      <c r="Z256" s="172">
        <v>0.23673</v>
      </c>
      <c r="AA256" s="152"/>
      <c r="AB256" s="152"/>
      <c r="AC256" s="152"/>
      <c r="AD256" s="152">
        <v>0.23807</v>
      </c>
      <c r="AE256" s="208"/>
      <c r="AF256" s="172"/>
      <c r="AG256" s="152"/>
      <c r="AH256" s="152"/>
      <c r="AI256" s="152"/>
      <c r="AJ256" s="152"/>
      <c r="AK256" s="208"/>
      <c r="AL256" s="172"/>
      <c r="AM256" s="152"/>
      <c r="AN256" s="152"/>
      <c r="AO256" s="152"/>
      <c r="AP256" s="152"/>
      <c r="AQ256" s="208"/>
      <c r="AR256" s="172"/>
      <c r="AS256" s="152"/>
      <c r="AT256" s="152"/>
      <c r="AU256" s="152"/>
      <c r="AV256" s="152"/>
      <c r="AW256" s="208"/>
      <c r="AX256" s="172"/>
      <c r="AY256" s="152"/>
      <c r="AZ256" s="152"/>
      <c r="BA256" s="152"/>
      <c r="BB256" s="152"/>
      <c r="BC256" s="208"/>
      <c r="BD256" s="172"/>
      <c r="BE256" s="152"/>
      <c r="BF256" s="152"/>
      <c r="BG256" s="152"/>
      <c r="BH256" s="152"/>
      <c r="BI256" s="208"/>
      <c r="BJ256" s="172"/>
      <c r="BK256" s="152"/>
      <c r="BL256" s="152"/>
      <c r="BM256" s="152"/>
      <c r="BN256" s="152"/>
      <c r="BO256" s="208"/>
      <c r="BP256" s="172"/>
      <c r="BQ256" s="152"/>
      <c r="BR256" s="152"/>
      <c r="BS256" s="152"/>
      <c r="BT256" s="152"/>
      <c r="BU256" s="208"/>
      <c r="BV256" s="172"/>
      <c r="BW256" s="152"/>
      <c r="BX256" s="152"/>
      <c r="BY256" s="152"/>
      <c r="BZ256" s="152"/>
      <c r="CA256" s="208"/>
      <c r="CB256" s="172"/>
      <c r="CC256" s="152"/>
      <c r="CD256" s="152"/>
      <c r="CE256" s="152"/>
      <c r="CF256" s="152"/>
      <c r="CG256" s="208"/>
      <c r="CH256" s="172"/>
      <c r="CI256" s="152"/>
      <c r="CJ256" s="152"/>
      <c r="CK256" s="152"/>
      <c r="CL256" s="152"/>
      <c r="CM256" s="208"/>
      <c r="CN256" s="172"/>
      <c r="CO256" s="152"/>
      <c r="CP256" s="152"/>
      <c r="CQ256" s="152"/>
      <c r="CR256" s="152"/>
      <c r="CS256" s="208"/>
      <c r="CT256" s="172"/>
      <c r="CU256" s="152"/>
      <c r="CV256" s="152"/>
      <c r="CW256" s="152"/>
      <c r="CX256" s="152"/>
      <c r="CY256" s="208"/>
      <c r="CZ256" s="172"/>
      <c r="DA256" s="152"/>
      <c r="DB256" s="152"/>
      <c r="DC256" s="152"/>
      <c r="DD256" s="152"/>
      <c r="DE256" s="208"/>
      <c r="DF256" s="172"/>
      <c r="DG256" s="152"/>
      <c r="DH256" s="152"/>
      <c r="DI256" s="152"/>
      <c r="DJ256" s="152"/>
      <c r="DK256" s="208"/>
      <c r="DL256" s="172"/>
      <c r="DM256" s="152"/>
      <c r="DN256" s="152"/>
      <c r="DO256" s="152"/>
      <c r="DP256" s="152"/>
      <c r="DQ256" s="208"/>
      <c r="DR256" s="172"/>
      <c r="DS256" s="152"/>
      <c r="DT256" s="152"/>
      <c r="DU256" s="152"/>
      <c r="DV256" s="152"/>
      <c r="DW256" s="208"/>
      <c r="DX256" s="172"/>
      <c r="DY256" s="152"/>
      <c r="DZ256" s="152"/>
      <c r="EA256" s="152"/>
      <c r="EB256" s="152"/>
      <c r="EC256" s="208"/>
      <c r="ED256" s="172"/>
      <c r="EE256" s="152"/>
      <c r="EF256" s="152"/>
      <c r="EG256" s="152"/>
      <c r="EH256" s="152"/>
      <c r="EI256" s="208"/>
      <c r="EJ256" s="172"/>
      <c r="EK256" s="152"/>
      <c r="EL256" s="152"/>
      <c r="EM256" s="152"/>
      <c r="EN256" s="152"/>
      <c r="EO256" s="208"/>
      <c r="EP256" s="172"/>
      <c r="EQ256" s="152"/>
      <c r="ER256" s="152"/>
      <c r="ES256" s="152"/>
      <c r="ET256" s="152"/>
      <c r="EU256" s="208"/>
      <c r="EV256" s="172"/>
      <c r="EW256" s="152"/>
      <c r="EX256" s="152"/>
      <c r="EY256" s="152"/>
      <c r="EZ256" s="152"/>
      <c r="FA256" s="208"/>
      <c r="FB256" s="172"/>
      <c r="FC256" s="152"/>
      <c r="FD256" s="152"/>
      <c r="FE256" s="152"/>
      <c r="FF256" s="152"/>
      <c r="FG256" s="208"/>
      <c r="FH256" s="172"/>
      <c r="FI256" s="152"/>
      <c r="FJ256" s="152"/>
      <c r="FK256" s="152"/>
      <c r="FL256" s="152"/>
      <c r="FM256" s="208"/>
      <c r="FN256" s="172"/>
      <c r="FO256" s="152"/>
      <c r="FP256" s="152"/>
      <c r="FQ256" s="152"/>
      <c r="FR256" s="152"/>
      <c r="FS256" s="208"/>
      <c r="FT256" s="172"/>
      <c r="FU256" s="152"/>
      <c r="FV256" s="152"/>
      <c r="FW256" s="152"/>
      <c r="FX256" s="152"/>
      <c r="FY256" s="208"/>
    </row>
    <row r="257" spans="1:181" ht="12.75" customHeight="1" x14ac:dyDescent="0.2">
      <c r="A257" s="121" t="s">
        <v>6</v>
      </c>
      <c r="B257" s="172"/>
      <c r="C257" s="152"/>
      <c r="D257" s="152"/>
      <c r="E257" s="152"/>
      <c r="F257" s="152"/>
      <c r="G257" s="208"/>
      <c r="H257" s="172"/>
      <c r="I257" s="152"/>
      <c r="J257" s="152"/>
      <c r="K257" s="152"/>
      <c r="L257" s="152"/>
      <c r="M257" s="208"/>
      <c r="N257" s="172"/>
      <c r="O257" s="152"/>
      <c r="P257" s="152"/>
      <c r="Q257" s="152"/>
      <c r="R257" s="152"/>
      <c r="S257" s="208"/>
      <c r="T257" s="172"/>
      <c r="U257" s="152"/>
      <c r="V257" s="152"/>
      <c r="W257" s="152"/>
      <c r="X257" s="152"/>
      <c r="Y257" s="208"/>
      <c r="Z257" s="172">
        <v>1.2384999999999999</v>
      </c>
      <c r="AA257" s="152"/>
      <c r="AB257" s="152"/>
      <c r="AC257" s="152"/>
      <c r="AD257" s="152">
        <v>1.2168000000000001</v>
      </c>
      <c r="AE257" s="208"/>
      <c r="AF257" s="172"/>
      <c r="AG257" s="152"/>
      <c r="AH257" s="152"/>
      <c r="AI257" s="152"/>
      <c r="AJ257" s="152"/>
      <c r="AK257" s="208"/>
      <c r="AL257" s="172"/>
      <c r="AM257" s="152"/>
      <c r="AN257" s="152"/>
      <c r="AO257" s="152"/>
      <c r="AP257" s="152"/>
      <c r="AQ257" s="208"/>
      <c r="AR257" s="172"/>
      <c r="AS257" s="152"/>
      <c r="AT257" s="152"/>
      <c r="AU257" s="152"/>
      <c r="AV257" s="152"/>
      <c r="AW257" s="208"/>
      <c r="AX257" s="172"/>
      <c r="AY257" s="152"/>
      <c r="AZ257" s="152"/>
      <c r="BA257" s="152"/>
      <c r="BB257" s="152"/>
      <c r="BC257" s="208"/>
      <c r="BD257" s="172"/>
      <c r="BE257" s="152"/>
      <c r="BF257" s="152"/>
      <c r="BG257" s="152"/>
      <c r="BH257" s="152"/>
      <c r="BI257" s="208"/>
      <c r="BJ257" s="172"/>
      <c r="BK257" s="152"/>
      <c r="BL257" s="152"/>
      <c r="BM257" s="152"/>
      <c r="BN257" s="152"/>
      <c r="BO257" s="208"/>
      <c r="BP257" s="172"/>
      <c r="BQ257" s="152"/>
      <c r="BR257" s="152"/>
      <c r="BS257" s="152"/>
      <c r="BT257" s="152"/>
      <c r="BU257" s="208"/>
      <c r="BV257" s="172"/>
      <c r="BW257" s="152"/>
      <c r="BX257" s="152"/>
      <c r="BY257" s="152"/>
      <c r="BZ257" s="152"/>
      <c r="CA257" s="208"/>
      <c r="CB257" s="172"/>
      <c r="CC257" s="152"/>
      <c r="CD257" s="152"/>
      <c r="CE257" s="152"/>
      <c r="CF257" s="152"/>
      <c r="CG257" s="208"/>
      <c r="CH257" s="172"/>
      <c r="CI257" s="152"/>
      <c r="CJ257" s="152"/>
      <c r="CK257" s="152"/>
      <c r="CL257" s="152"/>
      <c r="CM257" s="208"/>
      <c r="CN257" s="172"/>
      <c r="CO257" s="152"/>
      <c r="CP257" s="152"/>
      <c r="CQ257" s="152"/>
      <c r="CR257" s="152"/>
      <c r="CS257" s="208"/>
      <c r="CT257" s="172"/>
      <c r="CU257" s="152"/>
      <c r="CV257" s="152"/>
      <c r="CW257" s="152"/>
      <c r="CX257" s="152"/>
      <c r="CY257" s="208"/>
      <c r="CZ257" s="172"/>
      <c r="DA257" s="152"/>
      <c r="DB257" s="152"/>
      <c r="DC257" s="152"/>
      <c r="DD257" s="152"/>
      <c r="DE257" s="208"/>
      <c r="DF257" s="172"/>
      <c r="DG257" s="152"/>
      <c r="DH257" s="152"/>
      <c r="DI257" s="152"/>
      <c r="DJ257" s="152"/>
      <c r="DK257" s="208"/>
      <c r="DL257" s="172"/>
      <c r="DM257" s="152"/>
      <c r="DN257" s="152"/>
      <c r="DO257" s="152"/>
      <c r="DP257" s="152"/>
      <c r="DQ257" s="208"/>
      <c r="DR257" s="172"/>
      <c r="DS257" s="152"/>
      <c r="DT257" s="152"/>
      <c r="DU257" s="152"/>
      <c r="DV257" s="152"/>
      <c r="DW257" s="208"/>
      <c r="DX257" s="172"/>
      <c r="DY257" s="152"/>
      <c r="DZ257" s="152"/>
      <c r="EA257" s="152"/>
      <c r="EB257" s="152"/>
      <c r="EC257" s="208"/>
      <c r="ED257" s="172"/>
      <c r="EE257" s="152"/>
      <c r="EF257" s="152"/>
      <c r="EG257" s="152"/>
      <c r="EH257" s="152"/>
      <c r="EI257" s="208"/>
      <c r="EJ257" s="172"/>
      <c r="EK257" s="152"/>
      <c r="EL257" s="152"/>
      <c r="EM257" s="152"/>
      <c r="EN257" s="152"/>
      <c r="EO257" s="208"/>
      <c r="EP257" s="172"/>
      <c r="EQ257" s="152"/>
      <c r="ER257" s="152"/>
      <c r="ES257" s="152"/>
      <c r="ET257" s="152"/>
      <c r="EU257" s="208"/>
      <c r="EV257" s="172"/>
      <c r="EW257" s="152"/>
      <c r="EX257" s="152"/>
      <c r="EY257" s="152"/>
      <c r="EZ257" s="152"/>
      <c r="FA257" s="208"/>
      <c r="FB257" s="172"/>
      <c r="FC257" s="152"/>
      <c r="FD257" s="152"/>
      <c r="FE257" s="152"/>
      <c r="FF257" s="152"/>
      <c r="FG257" s="208"/>
      <c r="FH257" s="172"/>
      <c r="FI257" s="152"/>
      <c r="FJ257" s="152"/>
      <c r="FK257" s="152"/>
      <c r="FL257" s="152"/>
      <c r="FM257" s="208"/>
      <c r="FN257" s="172"/>
      <c r="FO257" s="152"/>
      <c r="FP257" s="152"/>
      <c r="FQ257" s="152"/>
      <c r="FR257" s="152"/>
      <c r="FS257" s="208"/>
      <c r="FT257" s="172"/>
      <c r="FU257" s="152"/>
      <c r="FV257" s="152"/>
      <c r="FW257" s="152"/>
      <c r="FX257" s="152"/>
      <c r="FY257" s="208"/>
    </row>
    <row r="258" spans="1:181" ht="12.75" customHeight="1" x14ac:dyDescent="0.2">
      <c r="A258" s="121" t="s">
        <v>7</v>
      </c>
      <c r="B258" s="172"/>
      <c r="C258" s="152"/>
      <c r="D258" s="152"/>
      <c r="E258" s="152"/>
      <c r="F258" s="152"/>
      <c r="G258" s="208"/>
      <c r="H258" s="172"/>
      <c r="I258" s="152"/>
      <c r="J258" s="152"/>
      <c r="K258" s="152"/>
      <c r="L258" s="152"/>
      <c r="M258" s="208"/>
      <c r="N258" s="172"/>
      <c r="O258" s="152"/>
      <c r="P258" s="152"/>
      <c r="Q258" s="152"/>
      <c r="R258" s="152"/>
      <c r="S258" s="208"/>
      <c r="T258" s="172"/>
      <c r="U258" s="152"/>
      <c r="V258" s="152"/>
      <c r="W258" s="152"/>
      <c r="X258" s="152"/>
      <c r="Y258" s="208"/>
      <c r="Z258" s="172">
        <v>0.56140999999999996</v>
      </c>
      <c r="AA258" s="152"/>
      <c r="AB258" s="152"/>
      <c r="AC258" s="152"/>
      <c r="AD258" s="152">
        <v>0.56066000000000005</v>
      </c>
      <c r="AE258" s="208"/>
      <c r="AF258" s="172"/>
      <c r="AG258" s="152"/>
      <c r="AH258" s="152"/>
      <c r="AI258" s="152"/>
      <c r="AJ258" s="152"/>
      <c r="AK258" s="208"/>
      <c r="AL258" s="172"/>
      <c r="AM258" s="152"/>
      <c r="AN258" s="152"/>
      <c r="AO258" s="152"/>
      <c r="AP258" s="152"/>
      <c r="AQ258" s="208"/>
      <c r="AR258" s="172"/>
      <c r="AS258" s="152"/>
      <c r="AT258" s="152"/>
      <c r="AU258" s="152"/>
      <c r="AV258" s="152"/>
      <c r="AW258" s="208"/>
      <c r="AX258" s="172"/>
      <c r="AY258" s="152"/>
      <c r="AZ258" s="152"/>
      <c r="BA258" s="152"/>
      <c r="BB258" s="152"/>
      <c r="BC258" s="208"/>
      <c r="BD258" s="172"/>
      <c r="BE258" s="152"/>
      <c r="BF258" s="152"/>
      <c r="BG258" s="152"/>
      <c r="BH258" s="152"/>
      <c r="BI258" s="208"/>
      <c r="BJ258" s="172"/>
      <c r="BK258" s="152"/>
      <c r="BL258" s="152"/>
      <c r="BM258" s="152"/>
      <c r="BN258" s="152"/>
      <c r="BO258" s="208"/>
      <c r="BP258" s="172"/>
      <c r="BQ258" s="152"/>
      <c r="BR258" s="152"/>
      <c r="BS258" s="152"/>
      <c r="BT258" s="152"/>
      <c r="BU258" s="208"/>
      <c r="BV258" s="172"/>
      <c r="BW258" s="152"/>
      <c r="BX258" s="152"/>
      <c r="BY258" s="152"/>
      <c r="BZ258" s="152"/>
      <c r="CA258" s="208"/>
      <c r="CB258" s="172"/>
      <c r="CC258" s="152"/>
      <c r="CD258" s="152"/>
      <c r="CE258" s="152"/>
      <c r="CF258" s="152"/>
      <c r="CG258" s="208"/>
      <c r="CH258" s="172"/>
      <c r="CI258" s="152"/>
      <c r="CJ258" s="152"/>
      <c r="CK258" s="152"/>
      <c r="CL258" s="152"/>
      <c r="CM258" s="208"/>
      <c r="CN258" s="172"/>
      <c r="CO258" s="152"/>
      <c r="CP258" s="152"/>
      <c r="CQ258" s="152"/>
      <c r="CR258" s="152"/>
      <c r="CS258" s="208"/>
      <c r="CT258" s="172"/>
      <c r="CU258" s="152"/>
      <c r="CV258" s="152"/>
      <c r="CW258" s="152"/>
      <c r="CX258" s="152"/>
      <c r="CY258" s="208"/>
      <c r="CZ258" s="172"/>
      <c r="DA258" s="152"/>
      <c r="DB258" s="152"/>
      <c r="DC258" s="152"/>
      <c r="DD258" s="152"/>
      <c r="DE258" s="208"/>
      <c r="DF258" s="172"/>
      <c r="DG258" s="152"/>
      <c r="DH258" s="152"/>
      <c r="DI258" s="152"/>
      <c r="DJ258" s="152"/>
      <c r="DK258" s="208"/>
      <c r="DL258" s="172"/>
      <c r="DM258" s="152"/>
      <c r="DN258" s="152"/>
      <c r="DO258" s="152"/>
      <c r="DP258" s="152"/>
      <c r="DQ258" s="208"/>
      <c r="DR258" s="172"/>
      <c r="DS258" s="152"/>
      <c r="DT258" s="152"/>
      <c r="DU258" s="152"/>
      <c r="DV258" s="152"/>
      <c r="DW258" s="208"/>
      <c r="DX258" s="172"/>
      <c r="DY258" s="152"/>
      <c r="DZ258" s="152"/>
      <c r="EA258" s="152"/>
      <c r="EB258" s="152"/>
      <c r="EC258" s="208"/>
      <c r="ED258" s="172"/>
      <c r="EE258" s="152"/>
      <c r="EF258" s="152"/>
      <c r="EG258" s="152"/>
      <c r="EH258" s="152"/>
      <c r="EI258" s="208"/>
      <c r="EJ258" s="172"/>
      <c r="EK258" s="152"/>
      <c r="EL258" s="152"/>
      <c r="EM258" s="152"/>
      <c r="EN258" s="152"/>
      <c r="EO258" s="208"/>
      <c r="EP258" s="172"/>
      <c r="EQ258" s="152"/>
      <c r="ER258" s="152"/>
      <c r="ES258" s="152"/>
      <c r="ET258" s="152"/>
      <c r="EU258" s="208"/>
      <c r="EV258" s="172"/>
      <c r="EW258" s="152"/>
      <c r="EX258" s="152"/>
      <c r="EY258" s="152"/>
      <c r="EZ258" s="152"/>
      <c r="FA258" s="208"/>
      <c r="FB258" s="172"/>
      <c r="FC258" s="152"/>
      <c r="FD258" s="152"/>
      <c r="FE258" s="152"/>
      <c r="FF258" s="152"/>
      <c r="FG258" s="208"/>
      <c r="FH258" s="172"/>
      <c r="FI258" s="152"/>
      <c r="FJ258" s="152"/>
      <c r="FK258" s="152"/>
      <c r="FL258" s="152"/>
      <c r="FM258" s="208"/>
      <c r="FN258" s="172"/>
      <c r="FO258" s="152"/>
      <c r="FP258" s="152"/>
      <c r="FQ258" s="152"/>
      <c r="FR258" s="152"/>
      <c r="FS258" s="208"/>
      <c r="FT258" s="172"/>
      <c r="FU258" s="152"/>
      <c r="FV258" s="152"/>
      <c r="FW258" s="152"/>
      <c r="FX258" s="152"/>
      <c r="FY258" s="208"/>
    </row>
    <row r="259" spans="1:181" ht="12.75" customHeight="1" x14ac:dyDescent="0.2">
      <c r="A259" s="122" t="s">
        <v>8</v>
      </c>
      <c r="B259" s="173"/>
      <c r="C259" s="153"/>
      <c r="D259" s="153"/>
      <c r="E259" s="153"/>
      <c r="F259" s="153"/>
      <c r="G259" s="208"/>
      <c r="H259" s="173"/>
      <c r="I259" s="153"/>
      <c r="J259" s="153"/>
      <c r="K259" s="153"/>
      <c r="L259" s="153"/>
      <c r="M259" s="208"/>
      <c r="N259" s="173"/>
      <c r="O259" s="153"/>
      <c r="P259" s="153"/>
      <c r="Q259" s="153"/>
      <c r="R259" s="153"/>
      <c r="S259" s="208"/>
      <c r="T259" s="173"/>
      <c r="U259" s="153"/>
      <c r="V259" s="153"/>
      <c r="W259" s="153"/>
      <c r="X259" s="153"/>
      <c r="Y259" s="208"/>
      <c r="Z259" s="173">
        <v>0.34971000000000002</v>
      </c>
      <c r="AA259" s="153"/>
      <c r="AB259" s="153"/>
      <c r="AC259" s="153"/>
      <c r="AD259" s="153">
        <v>0.35075000000000001</v>
      </c>
      <c r="AE259" s="208"/>
      <c r="AF259" s="173"/>
      <c r="AG259" s="153"/>
      <c r="AH259" s="153"/>
      <c r="AI259" s="153"/>
      <c r="AJ259" s="153"/>
      <c r="AK259" s="208"/>
      <c r="AL259" s="173"/>
      <c r="AM259" s="153"/>
      <c r="AN259" s="153"/>
      <c r="AO259" s="153"/>
      <c r="AP259" s="153"/>
      <c r="AQ259" s="208"/>
      <c r="AR259" s="173"/>
      <c r="AS259" s="153"/>
      <c r="AT259" s="153"/>
      <c r="AU259" s="153"/>
      <c r="AV259" s="153"/>
      <c r="AW259" s="208"/>
      <c r="AX259" s="173"/>
      <c r="AY259" s="153"/>
      <c r="AZ259" s="153"/>
      <c r="BA259" s="153"/>
      <c r="BB259" s="153"/>
      <c r="BC259" s="208"/>
      <c r="BD259" s="173"/>
      <c r="BE259" s="153"/>
      <c r="BF259" s="153"/>
      <c r="BG259" s="153"/>
      <c r="BH259" s="153"/>
      <c r="BI259" s="208"/>
      <c r="BJ259" s="173"/>
      <c r="BK259" s="153"/>
      <c r="BL259" s="153"/>
      <c r="BM259" s="153"/>
      <c r="BN259" s="153"/>
      <c r="BO259" s="208"/>
      <c r="BP259" s="173"/>
      <c r="BQ259" s="153"/>
      <c r="BR259" s="153"/>
      <c r="BS259" s="153"/>
      <c r="BT259" s="153"/>
      <c r="BU259" s="208"/>
      <c r="BV259" s="173"/>
      <c r="BW259" s="153"/>
      <c r="BX259" s="153"/>
      <c r="BY259" s="153"/>
      <c r="BZ259" s="153"/>
      <c r="CA259" s="208"/>
      <c r="CB259" s="173"/>
      <c r="CC259" s="153"/>
      <c r="CD259" s="153"/>
      <c r="CE259" s="153"/>
      <c r="CF259" s="153"/>
      <c r="CG259" s="208"/>
      <c r="CH259" s="173"/>
      <c r="CI259" s="153"/>
      <c r="CJ259" s="153"/>
      <c r="CK259" s="153"/>
      <c r="CL259" s="153"/>
      <c r="CM259" s="208"/>
      <c r="CN259" s="173"/>
      <c r="CO259" s="153"/>
      <c r="CP259" s="153"/>
      <c r="CQ259" s="153"/>
      <c r="CR259" s="153"/>
      <c r="CS259" s="208"/>
      <c r="CT259" s="173"/>
      <c r="CU259" s="153"/>
      <c r="CV259" s="153"/>
      <c r="CW259" s="153"/>
      <c r="CX259" s="153"/>
      <c r="CY259" s="208"/>
      <c r="CZ259" s="173"/>
      <c r="DA259" s="153"/>
      <c r="DB259" s="153"/>
      <c r="DC259" s="153"/>
      <c r="DD259" s="153"/>
      <c r="DE259" s="208"/>
      <c r="DF259" s="173"/>
      <c r="DG259" s="153"/>
      <c r="DH259" s="153"/>
      <c r="DI259" s="153"/>
      <c r="DJ259" s="153"/>
      <c r="DK259" s="208"/>
      <c r="DL259" s="173"/>
      <c r="DM259" s="153"/>
      <c r="DN259" s="153"/>
      <c r="DO259" s="153"/>
      <c r="DP259" s="153"/>
      <c r="DQ259" s="208"/>
      <c r="DR259" s="173"/>
      <c r="DS259" s="153"/>
      <c r="DT259" s="153"/>
      <c r="DU259" s="153"/>
      <c r="DV259" s="153"/>
      <c r="DW259" s="208"/>
      <c r="DX259" s="173"/>
      <c r="DY259" s="153"/>
      <c r="DZ259" s="153"/>
      <c r="EA259" s="153"/>
      <c r="EB259" s="153"/>
      <c r="EC259" s="208"/>
      <c r="ED259" s="173"/>
      <c r="EE259" s="153"/>
      <c r="EF259" s="153"/>
      <c r="EG259" s="153"/>
      <c r="EH259" s="153"/>
      <c r="EI259" s="208"/>
      <c r="EJ259" s="173"/>
      <c r="EK259" s="153"/>
      <c r="EL259" s="153"/>
      <c r="EM259" s="153"/>
      <c r="EN259" s="153"/>
      <c r="EO259" s="208"/>
      <c r="EP259" s="173"/>
      <c r="EQ259" s="153"/>
      <c r="ER259" s="153"/>
      <c r="ES259" s="153"/>
      <c r="ET259" s="153"/>
      <c r="EU259" s="208"/>
      <c r="EV259" s="173"/>
      <c r="EW259" s="153"/>
      <c r="EX259" s="153"/>
      <c r="EY259" s="153"/>
      <c r="EZ259" s="153"/>
      <c r="FA259" s="208"/>
      <c r="FB259" s="173"/>
      <c r="FC259" s="153"/>
      <c r="FD259" s="153"/>
      <c r="FE259" s="153"/>
      <c r="FF259" s="153"/>
      <c r="FG259" s="208"/>
      <c r="FH259" s="173"/>
      <c r="FI259" s="153"/>
      <c r="FJ259" s="153"/>
      <c r="FK259" s="153"/>
      <c r="FL259" s="153"/>
      <c r="FM259" s="208"/>
      <c r="FN259" s="173"/>
      <c r="FO259" s="153"/>
      <c r="FP259" s="153"/>
      <c r="FQ259" s="153"/>
      <c r="FR259" s="153"/>
      <c r="FS259" s="208"/>
      <c r="FT259" s="173"/>
      <c r="FU259" s="153"/>
      <c r="FV259" s="153"/>
      <c r="FW259" s="153"/>
      <c r="FX259" s="153"/>
      <c r="FY259" s="208"/>
    </row>
    <row r="260" spans="1:181" ht="12.75" customHeight="1" x14ac:dyDescent="0.2">
      <c r="A260" s="121" t="s">
        <v>9</v>
      </c>
      <c r="B260" s="172"/>
      <c r="C260" s="152"/>
      <c r="D260" s="152"/>
      <c r="E260" s="152"/>
      <c r="F260" s="152"/>
      <c r="G260" s="208"/>
      <c r="H260" s="172"/>
      <c r="I260" s="152"/>
      <c r="J260" s="152"/>
      <c r="K260" s="152"/>
      <c r="L260" s="152"/>
      <c r="M260" s="208"/>
      <c r="N260" s="172"/>
      <c r="O260" s="152"/>
      <c r="P260" s="152"/>
      <c r="Q260" s="152"/>
      <c r="R260" s="152"/>
      <c r="S260" s="208"/>
      <c r="T260" s="172"/>
      <c r="U260" s="152"/>
      <c r="V260" s="152"/>
      <c r="W260" s="152"/>
      <c r="X260" s="152"/>
      <c r="Y260" s="208"/>
      <c r="Z260" s="172">
        <v>0.40575</v>
      </c>
      <c r="AA260" s="152"/>
      <c r="AB260" s="152"/>
      <c r="AC260" s="152"/>
      <c r="AD260" s="152">
        <v>0.40816000000000002</v>
      </c>
      <c r="AE260" s="208"/>
      <c r="AF260" s="172"/>
      <c r="AG260" s="152"/>
      <c r="AH260" s="152"/>
      <c r="AI260" s="152"/>
      <c r="AJ260" s="152"/>
      <c r="AK260" s="208"/>
      <c r="AL260" s="172"/>
      <c r="AM260" s="152"/>
      <c r="AN260" s="152"/>
      <c r="AO260" s="152"/>
      <c r="AP260" s="152"/>
      <c r="AQ260" s="208"/>
      <c r="AR260" s="172"/>
      <c r="AS260" s="152"/>
      <c r="AT260" s="152"/>
      <c r="AU260" s="152"/>
      <c r="AV260" s="152"/>
      <c r="AW260" s="208"/>
      <c r="AX260" s="172"/>
      <c r="AY260" s="152"/>
      <c r="AZ260" s="152"/>
      <c r="BA260" s="152"/>
      <c r="BB260" s="152"/>
      <c r="BC260" s="208"/>
      <c r="BD260" s="172"/>
      <c r="BE260" s="152"/>
      <c r="BF260" s="152"/>
      <c r="BG260" s="152"/>
      <c r="BH260" s="152"/>
      <c r="BI260" s="208"/>
      <c r="BJ260" s="172"/>
      <c r="BK260" s="152"/>
      <c r="BL260" s="152"/>
      <c r="BM260" s="152"/>
      <c r="BN260" s="152"/>
      <c r="BO260" s="208"/>
      <c r="BP260" s="172"/>
      <c r="BQ260" s="152"/>
      <c r="BR260" s="152"/>
      <c r="BS260" s="152"/>
      <c r="BT260" s="152"/>
      <c r="BU260" s="208"/>
      <c r="BV260" s="172"/>
      <c r="BW260" s="152"/>
      <c r="BX260" s="152"/>
      <c r="BY260" s="152"/>
      <c r="BZ260" s="152"/>
      <c r="CA260" s="208"/>
      <c r="CB260" s="172"/>
      <c r="CC260" s="152"/>
      <c r="CD260" s="152"/>
      <c r="CE260" s="152"/>
      <c r="CF260" s="152"/>
      <c r="CG260" s="208"/>
      <c r="CH260" s="172"/>
      <c r="CI260" s="152"/>
      <c r="CJ260" s="152"/>
      <c r="CK260" s="152"/>
      <c r="CL260" s="152"/>
      <c r="CM260" s="208"/>
      <c r="CN260" s="172"/>
      <c r="CO260" s="152"/>
      <c r="CP260" s="152"/>
      <c r="CQ260" s="152"/>
      <c r="CR260" s="152"/>
      <c r="CS260" s="208"/>
      <c r="CT260" s="172"/>
      <c r="CU260" s="152"/>
      <c r="CV260" s="152"/>
      <c r="CW260" s="152"/>
      <c r="CX260" s="152"/>
      <c r="CY260" s="208"/>
      <c r="CZ260" s="172"/>
      <c r="DA260" s="152"/>
      <c r="DB260" s="152"/>
      <c r="DC260" s="152"/>
      <c r="DD260" s="152"/>
      <c r="DE260" s="208"/>
      <c r="DF260" s="172"/>
      <c r="DG260" s="152"/>
      <c r="DH260" s="152"/>
      <c r="DI260" s="152"/>
      <c r="DJ260" s="152"/>
      <c r="DK260" s="208"/>
      <c r="DL260" s="172"/>
      <c r="DM260" s="152"/>
      <c r="DN260" s="152"/>
      <c r="DO260" s="152"/>
      <c r="DP260" s="152"/>
      <c r="DQ260" s="208"/>
      <c r="DR260" s="172"/>
      <c r="DS260" s="152"/>
      <c r="DT260" s="152"/>
      <c r="DU260" s="152"/>
      <c r="DV260" s="152"/>
      <c r="DW260" s="208"/>
      <c r="DX260" s="172"/>
      <c r="DY260" s="152"/>
      <c r="DZ260" s="152"/>
      <c r="EA260" s="152"/>
      <c r="EB260" s="152"/>
      <c r="EC260" s="208"/>
      <c r="ED260" s="172"/>
      <c r="EE260" s="152"/>
      <c r="EF260" s="152"/>
      <c r="EG260" s="152"/>
      <c r="EH260" s="152"/>
      <c r="EI260" s="208"/>
      <c r="EJ260" s="172"/>
      <c r="EK260" s="152"/>
      <c r="EL260" s="152"/>
      <c r="EM260" s="152"/>
      <c r="EN260" s="152"/>
      <c r="EO260" s="208"/>
      <c r="EP260" s="172"/>
      <c r="EQ260" s="152"/>
      <c r="ER260" s="152"/>
      <c r="ES260" s="152"/>
      <c r="ET260" s="152"/>
      <c r="EU260" s="208"/>
      <c r="EV260" s="172"/>
      <c r="EW260" s="152"/>
      <c r="EX260" s="152"/>
      <c r="EY260" s="152"/>
      <c r="EZ260" s="152"/>
      <c r="FA260" s="208"/>
      <c r="FB260" s="172"/>
      <c r="FC260" s="152"/>
      <c r="FD260" s="152"/>
      <c r="FE260" s="152"/>
      <c r="FF260" s="152"/>
      <c r="FG260" s="208"/>
      <c r="FH260" s="172"/>
      <c r="FI260" s="152"/>
      <c r="FJ260" s="152"/>
      <c r="FK260" s="152"/>
      <c r="FL260" s="152"/>
      <c r="FM260" s="208"/>
      <c r="FN260" s="172"/>
      <c r="FO260" s="152"/>
      <c r="FP260" s="152"/>
      <c r="FQ260" s="152"/>
      <c r="FR260" s="152"/>
      <c r="FS260" s="208"/>
      <c r="FT260" s="172"/>
      <c r="FU260" s="152"/>
      <c r="FV260" s="152"/>
      <c r="FW260" s="152"/>
      <c r="FX260" s="152"/>
      <c r="FY260" s="208"/>
    </row>
    <row r="261" spans="1:181" ht="12.75" customHeight="1" x14ac:dyDescent="0.2">
      <c r="A261" s="122" t="s">
        <v>10</v>
      </c>
      <c r="B261" s="173"/>
      <c r="C261" s="153"/>
      <c r="D261" s="153"/>
      <c r="E261" s="153"/>
      <c r="F261" s="153"/>
      <c r="G261" s="208"/>
      <c r="H261" s="173"/>
      <c r="I261" s="153"/>
      <c r="J261" s="153"/>
      <c r="K261" s="153"/>
      <c r="L261" s="153"/>
      <c r="M261" s="208"/>
      <c r="N261" s="173"/>
      <c r="O261" s="153"/>
      <c r="P261" s="153"/>
      <c r="Q261" s="153"/>
      <c r="R261" s="153"/>
      <c r="S261" s="208"/>
      <c r="T261" s="173"/>
      <c r="U261" s="153"/>
      <c r="V261" s="153"/>
      <c r="W261" s="153"/>
      <c r="X261" s="153"/>
      <c r="Y261" s="208"/>
      <c r="Z261" s="173">
        <v>0.35177000000000003</v>
      </c>
      <c r="AA261" s="153"/>
      <c r="AB261" s="153"/>
      <c r="AC261" s="153"/>
      <c r="AD261" s="153">
        <v>0.35260999999999998</v>
      </c>
      <c r="AE261" s="208"/>
      <c r="AF261" s="173"/>
      <c r="AG261" s="153"/>
      <c r="AH261" s="153"/>
      <c r="AI261" s="153"/>
      <c r="AJ261" s="153"/>
      <c r="AK261" s="208"/>
      <c r="AL261" s="173"/>
      <c r="AM261" s="153"/>
      <c r="AN261" s="153"/>
      <c r="AO261" s="153"/>
      <c r="AP261" s="153"/>
      <c r="AQ261" s="208"/>
      <c r="AR261" s="173"/>
      <c r="AS261" s="153"/>
      <c r="AT261" s="153"/>
      <c r="AU261" s="153"/>
      <c r="AV261" s="153"/>
      <c r="AW261" s="208"/>
      <c r="AX261" s="173"/>
      <c r="AY261" s="153"/>
      <c r="AZ261" s="153"/>
      <c r="BA261" s="153"/>
      <c r="BB261" s="153"/>
      <c r="BC261" s="208"/>
      <c r="BD261" s="173"/>
      <c r="BE261" s="153"/>
      <c r="BF261" s="153"/>
      <c r="BG261" s="153"/>
      <c r="BH261" s="153"/>
      <c r="BI261" s="208"/>
      <c r="BJ261" s="173"/>
      <c r="BK261" s="153"/>
      <c r="BL261" s="153"/>
      <c r="BM261" s="153"/>
      <c r="BN261" s="153"/>
      <c r="BO261" s="208"/>
      <c r="BP261" s="173"/>
      <c r="BQ261" s="153"/>
      <c r="BR261" s="153"/>
      <c r="BS261" s="153"/>
      <c r="BT261" s="153"/>
      <c r="BU261" s="208"/>
      <c r="BV261" s="173"/>
      <c r="BW261" s="153"/>
      <c r="BX261" s="153"/>
      <c r="BY261" s="153"/>
      <c r="BZ261" s="153"/>
      <c r="CA261" s="208"/>
      <c r="CB261" s="173"/>
      <c r="CC261" s="153"/>
      <c r="CD261" s="153"/>
      <c r="CE261" s="153"/>
      <c r="CF261" s="153"/>
      <c r="CG261" s="208"/>
      <c r="CH261" s="173"/>
      <c r="CI261" s="153"/>
      <c r="CJ261" s="153"/>
      <c r="CK261" s="153"/>
      <c r="CL261" s="153"/>
      <c r="CM261" s="208"/>
      <c r="CN261" s="173"/>
      <c r="CO261" s="153"/>
      <c r="CP261" s="153"/>
      <c r="CQ261" s="153"/>
      <c r="CR261" s="153"/>
      <c r="CS261" s="208"/>
      <c r="CT261" s="173"/>
      <c r="CU261" s="153"/>
      <c r="CV261" s="153"/>
      <c r="CW261" s="153"/>
      <c r="CX261" s="153"/>
      <c r="CY261" s="208"/>
      <c r="CZ261" s="173"/>
      <c r="DA261" s="153"/>
      <c r="DB261" s="153"/>
      <c r="DC261" s="153"/>
      <c r="DD261" s="153"/>
      <c r="DE261" s="208"/>
      <c r="DF261" s="173"/>
      <c r="DG261" s="153"/>
      <c r="DH261" s="153"/>
      <c r="DI261" s="153"/>
      <c r="DJ261" s="153"/>
      <c r="DK261" s="208"/>
      <c r="DL261" s="173"/>
      <c r="DM261" s="153"/>
      <c r="DN261" s="153"/>
      <c r="DO261" s="153"/>
      <c r="DP261" s="153"/>
      <c r="DQ261" s="208"/>
      <c r="DR261" s="173"/>
      <c r="DS261" s="153"/>
      <c r="DT261" s="153"/>
      <c r="DU261" s="153"/>
      <c r="DV261" s="153"/>
      <c r="DW261" s="208"/>
      <c r="DX261" s="173"/>
      <c r="DY261" s="153"/>
      <c r="DZ261" s="153"/>
      <c r="EA261" s="153"/>
      <c r="EB261" s="153"/>
      <c r="EC261" s="208"/>
      <c r="ED261" s="173"/>
      <c r="EE261" s="153"/>
      <c r="EF261" s="153"/>
      <c r="EG261" s="153"/>
      <c r="EH261" s="153"/>
      <c r="EI261" s="208"/>
      <c r="EJ261" s="173"/>
      <c r="EK261" s="153"/>
      <c r="EL261" s="153"/>
      <c r="EM261" s="153"/>
      <c r="EN261" s="153"/>
      <c r="EO261" s="208"/>
      <c r="EP261" s="173"/>
      <c r="EQ261" s="153"/>
      <c r="ER261" s="153"/>
      <c r="ES261" s="153"/>
      <c r="ET261" s="153"/>
      <c r="EU261" s="208"/>
      <c r="EV261" s="173"/>
      <c r="EW261" s="153"/>
      <c r="EX261" s="153"/>
      <c r="EY261" s="153"/>
      <c r="EZ261" s="153"/>
      <c r="FA261" s="208"/>
      <c r="FB261" s="173"/>
      <c r="FC261" s="153"/>
      <c r="FD261" s="153"/>
      <c r="FE261" s="153"/>
      <c r="FF261" s="153"/>
      <c r="FG261" s="208"/>
      <c r="FH261" s="173"/>
      <c r="FI261" s="153"/>
      <c r="FJ261" s="153"/>
      <c r="FK261" s="153"/>
      <c r="FL261" s="153"/>
      <c r="FM261" s="208"/>
      <c r="FN261" s="173"/>
      <c r="FO261" s="153"/>
      <c r="FP261" s="153"/>
      <c r="FQ261" s="153"/>
      <c r="FR261" s="153"/>
      <c r="FS261" s="208"/>
      <c r="FT261" s="173"/>
      <c r="FU261" s="153"/>
      <c r="FV261" s="153"/>
      <c r="FW261" s="153"/>
      <c r="FX261" s="153"/>
      <c r="FY261" s="208"/>
    </row>
    <row r="262" spans="1:181" ht="12.75" customHeight="1" x14ac:dyDescent="0.2">
      <c r="A262" s="121" t="s">
        <v>11</v>
      </c>
      <c r="B262" s="172"/>
      <c r="C262" s="152"/>
      <c r="D262" s="152"/>
      <c r="E262" s="152"/>
      <c r="F262" s="152"/>
      <c r="G262" s="208"/>
      <c r="H262" s="172"/>
      <c r="I262" s="152"/>
      <c r="J262" s="152"/>
      <c r="K262" s="152"/>
      <c r="L262" s="152"/>
      <c r="M262" s="208"/>
      <c r="N262" s="172"/>
      <c r="O262" s="152"/>
      <c r="P262" s="152"/>
      <c r="Q262" s="152"/>
      <c r="R262" s="152"/>
      <c r="S262" s="208"/>
      <c r="T262" s="172"/>
      <c r="U262" s="152"/>
      <c r="V262" s="152"/>
      <c r="W262" s="152"/>
      <c r="X262" s="152"/>
      <c r="Y262" s="208"/>
      <c r="Z262" s="172">
        <v>0.33173000000000002</v>
      </c>
      <c r="AA262" s="152"/>
      <c r="AB262" s="152"/>
      <c r="AC262" s="152"/>
      <c r="AD262" s="152">
        <v>0.33294000000000001</v>
      </c>
      <c r="AE262" s="208"/>
      <c r="AF262" s="172"/>
      <c r="AG262" s="152"/>
      <c r="AH262" s="152"/>
      <c r="AI262" s="152"/>
      <c r="AJ262" s="152"/>
      <c r="AK262" s="208"/>
      <c r="AL262" s="172"/>
      <c r="AM262" s="152"/>
      <c r="AN262" s="152"/>
      <c r="AO262" s="152"/>
      <c r="AP262" s="152"/>
      <c r="AQ262" s="208"/>
      <c r="AR262" s="172"/>
      <c r="AS262" s="152"/>
      <c r="AT262" s="152"/>
      <c r="AU262" s="152"/>
      <c r="AV262" s="152"/>
      <c r="AW262" s="208"/>
      <c r="AX262" s="172"/>
      <c r="AY262" s="152"/>
      <c r="AZ262" s="152"/>
      <c r="BA262" s="152"/>
      <c r="BB262" s="152"/>
      <c r="BC262" s="208"/>
      <c r="BD262" s="172"/>
      <c r="BE262" s="152"/>
      <c r="BF262" s="152"/>
      <c r="BG262" s="152"/>
      <c r="BH262" s="152"/>
      <c r="BI262" s="208"/>
      <c r="BJ262" s="172"/>
      <c r="BK262" s="152"/>
      <c r="BL262" s="152"/>
      <c r="BM262" s="152"/>
      <c r="BN262" s="152"/>
      <c r="BO262" s="208"/>
      <c r="BP262" s="172"/>
      <c r="BQ262" s="152"/>
      <c r="BR262" s="152"/>
      <c r="BS262" s="152"/>
      <c r="BT262" s="152"/>
      <c r="BU262" s="208"/>
      <c r="BV262" s="172"/>
      <c r="BW262" s="152"/>
      <c r="BX262" s="152"/>
      <c r="BY262" s="152"/>
      <c r="BZ262" s="152"/>
      <c r="CA262" s="208"/>
      <c r="CB262" s="172"/>
      <c r="CC262" s="152"/>
      <c r="CD262" s="152"/>
      <c r="CE262" s="152"/>
      <c r="CF262" s="152"/>
      <c r="CG262" s="208"/>
      <c r="CH262" s="172"/>
      <c r="CI262" s="152"/>
      <c r="CJ262" s="152"/>
      <c r="CK262" s="152"/>
      <c r="CL262" s="152"/>
      <c r="CM262" s="208"/>
      <c r="CN262" s="172"/>
      <c r="CO262" s="152"/>
      <c r="CP262" s="152"/>
      <c r="CQ262" s="152"/>
      <c r="CR262" s="152"/>
      <c r="CS262" s="208"/>
      <c r="CT262" s="172"/>
      <c r="CU262" s="152"/>
      <c r="CV262" s="152"/>
      <c r="CW262" s="152"/>
      <c r="CX262" s="152"/>
      <c r="CY262" s="208"/>
      <c r="CZ262" s="172"/>
      <c r="DA262" s="152"/>
      <c r="DB262" s="152"/>
      <c r="DC262" s="152"/>
      <c r="DD262" s="152"/>
      <c r="DE262" s="208"/>
      <c r="DF262" s="172"/>
      <c r="DG262" s="152"/>
      <c r="DH262" s="152"/>
      <c r="DI262" s="152"/>
      <c r="DJ262" s="152"/>
      <c r="DK262" s="208"/>
      <c r="DL262" s="172"/>
      <c r="DM262" s="152"/>
      <c r="DN262" s="152"/>
      <c r="DO262" s="152"/>
      <c r="DP262" s="152"/>
      <c r="DQ262" s="208"/>
      <c r="DR262" s="172"/>
      <c r="DS262" s="152"/>
      <c r="DT262" s="152"/>
      <c r="DU262" s="152"/>
      <c r="DV262" s="152"/>
      <c r="DW262" s="208"/>
      <c r="DX262" s="172"/>
      <c r="DY262" s="152"/>
      <c r="DZ262" s="152"/>
      <c r="EA262" s="152"/>
      <c r="EB262" s="152"/>
      <c r="EC262" s="208"/>
      <c r="ED262" s="172"/>
      <c r="EE262" s="152"/>
      <c r="EF262" s="152"/>
      <c r="EG262" s="152"/>
      <c r="EH262" s="152"/>
      <c r="EI262" s="208"/>
      <c r="EJ262" s="172"/>
      <c r="EK262" s="152"/>
      <c r="EL262" s="152"/>
      <c r="EM262" s="152"/>
      <c r="EN262" s="152"/>
      <c r="EO262" s="208"/>
      <c r="EP262" s="172"/>
      <c r="EQ262" s="152"/>
      <c r="ER262" s="152"/>
      <c r="ES262" s="152"/>
      <c r="ET262" s="152"/>
      <c r="EU262" s="208"/>
      <c r="EV262" s="172"/>
      <c r="EW262" s="152"/>
      <c r="EX262" s="152"/>
      <c r="EY262" s="152"/>
      <c r="EZ262" s="152"/>
      <c r="FA262" s="208"/>
      <c r="FB262" s="172"/>
      <c r="FC262" s="152"/>
      <c r="FD262" s="152"/>
      <c r="FE262" s="152"/>
      <c r="FF262" s="152"/>
      <c r="FG262" s="208"/>
      <c r="FH262" s="172"/>
      <c r="FI262" s="152"/>
      <c r="FJ262" s="152"/>
      <c r="FK262" s="152"/>
      <c r="FL262" s="152"/>
      <c r="FM262" s="208"/>
      <c r="FN262" s="172"/>
      <c r="FO262" s="152"/>
      <c r="FP262" s="152"/>
      <c r="FQ262" s="152"/>
      <c r="FR262" s="152"/>
      <c r="FS262" s="208"/>
      <c r="FT262" s="172"/>
      <c r="FU262" s="152"/>
      <c r="FV262" s="152"/>
      <c r="FW262" s="152"/>
      <c r="FX262" s="152"/>
      <c r="FY262" s="208"/>
    </row>
    <row r="263" spans="1:181" ht="12.75" customHeight="1" x14ac:dyDescent="0.2">
      <c r="A263" s="121" t="s">
        <v>12</v>
      </c>
      <c r="B263" s="172"/>
      <c r="C263" s="152"/>
      <c r="D263" s="152"/>
      <c r="E263" s="152"/>
      <c r="F263" s="152"/>
      <c r="G263" s="208"/>
      <c r="H263" s="172"/>
      <c r="I263" s="152"/>
      <c r="J263" s="152"/>
      <c r="K263" s="152"/>
      <c r="L263" s="152"/>
      <c r="M263" s="208"/>
      <c r="N263" s="172"/>
      <c r="O263" s="152"/>
      <c r="P263" s="152"/>
      <c r="Q263" s="152"/>
      <c r="R263" s="152"/>
      <c r="S263" s="208"/>
      <c r="T263" s="172"/>
      <c r="U263" s="152"/>
      <c r="V263" s="152"/>
      <c r="W263" s="152"/>
      <c r="X263" s="152"/>
      <c r="Y263" s="208"/>
      <c r="Z263" s="172"/>
      <c r="AA263" s="152"/>
      <c r="AB263" s="152"/>
      <c r="AC263" s="152"/>
      <c r="AD263" s="152"/>
      <c r="AE263" s="208"/>
      <c r="AF263" s="172"/>
      <c r="AG263" s="152"/>
      <c r="AH263" s="152"/>
      <c r="AI263" s="152"/>
      <c r="AJ263" s="152"/>
      <c r="AK263" s="208"/>
      <c r="AL263" s="172"/>
      <c r="AM263" s="152"/>
      <c r="AN263" s="152"/>
      <c r="AO263" s="152"/>
      <c r="AP263" s="152"/>
      <c r="AQ263" s="208"/>
      <c r="AR263" s="172"/>
      <c r="AS263" s="152"/>
      <c r="AT263" s="152"/>
      <c r="AU263" s="152"/>
      <c r="AV263" s="152"/>
      <c r="AW263" s="208"/>
      <c r="AX263" s="172"/>
      <c r="AY263" s="152"/>
      <c r="AZ263" s="152"/>
      <c r="BA263" s="152"/>
      <c r="BB263" s="152"/>
      <c r="BC263" s="208"/>
      <c r="BD263" s="172"/>
      <c r="BE263" s="152"/>
      <c r="BF263" s="152"/>
      <c r="BG263" s="152"/>
      <c r="BH263" s="152"/>
      <c r="BI263" s="208"/>
      <c r="BJ263" s="172"/>
      <c r="BK263" s="152"/>
      <c r="BL263" s="152"/>
      <c r="BM263" s="152"/>
      <c r="BN263" s="152"/>
      <c r="BO263" s="208"/>
      <c r="BP263" s="172"/>
      <c r="BQ263" s="152"/>
      <c r="BR263" s="152"/>
      <c r="BS263" s="152"/>
      <c r="BT263" s="152"/>
      <c r="BU263" s="208"/>
      <c r="BV263" s="172"/>
      <c r="BW263" s="152"/>
      <c r="BX263" s="152"/>
      <c r="BY263" s="152"/>
      <c r="BZ263" s="152"/>
      <c r="CA263" s="208"/>
      <c r="CB263" s="172"/>
      <c r="CC263" s="152"/>
      <c r="CD263" s="152"/>
      <c r="CE263" s="152"/>
      <c r="CF263" s="152"/>
      <c r="CG263" s="208"/>
      <c r="CH263" s="172"/>
      <c r="CI263" s="152"/>
      <c r="CJ263" s="152"/>
      <c r="CK263" s="152"/>
      <c r="CL263" s="152"/>
      <c r="CM263" s="208"/>
      <c r="CN263" s="172"/>
      <c r="CO263" s="152"/>
      <c r="CP263" s="152"/>
      <c r="CQ263" s="152"/>
      <c r="CR263" s="152"/>
      <c r="CS263" s="208"/>
      <c r="CT263" s="172"/>
      <c r="CU263" s="152"/>
      <c r="CV263" s="152"/>
      <c r="CW263" s="152"/>
      <c r="CX263" s="152"/>
      <c r="CY263" s="208"/>
      <c r="CZ263" s="172"/>
      <c r="DA263" s="152"/>
      <c r="DB263" s="152"/>
      <c r="DC263" s="152"/>
      <c r="DD263" s="152"/>
      <c r="DE263" s="208"/>
      <c r="DF263" s="172"/>
      <c r="DG263" s="152"/>
      <c r="DH263" s="152"/>
      <c r="DI263" s="152"/>
      <c r="DJ263" s="152"/>
      <c r="DK263" s="208"/>
      <c r="DL263" s="172"/>
      <c r="DM263" s="152"/>
      <c r="DN263" s="152"/>
      <c r="DO263" s="152"/>
      <c r="DP263" s="152"/>
      <c r="DQ263" s="208"/>
      <c r="DR263" s="172"/>
      <c r="DS263" s="152"/>
      <c r="DT263" s="152"/>
      <c r="DU263" s="152"/>
      <c r="DV263" s="152"/>
      <c r="DW263" s="208"/>
      <c r="DX263" s="172"/>
      <c r="DY263" s="152"/>
      <c r="DZ263" s="152"/>
      <c r="EA263" s="152"/>
      <c r="EB263" s="152"/>
      <c r="EC263" s="208"/>
      <c r="ED263" s="172"/>
      <c r="EE263" s="152"/>
      <c r="EF263" s="152"/>
      <c r="EG263" s="152"/>
      <c r="EH263" s="152"/>
      <c r="EI263" s="208"/>
      <c r="EJ263" s="172"/>
      <c r="EK263" s="152"/>
      <c r="EL263" s="152"/>
      <c r="EM263" s="152"/>
      <c r="EN263" s="152"/>
      <c r="EO263" s="208"/>
      <c r="EP263" s="172"/>
      <c r="EQ263" s="152"/>
      <c r="ER263" s="152"/>
      <c r="ES263" s="152"/>
      <c r="ET263" s="152"/>
      <c r="EU263" s="208"/>
      <c r="EV263" s="172"/>
      <c r="EW263" s="152"/>
      <c r="EX263" s="152"/>
      <c r="EY263" s="152"/>
      <c r="EZ263" s="152"/>
      <c r="FA263" s="208"/>
      <c r="FB263" s="172"/>
      <c r="FC263" s="152"/>
      <c r="FD263" s="152"/>
      <c r="FE263" s="152"/>
      <c r="FF263" s="152"/>
      <c r="FG263" s="208"/>
      <c r="FH263" s="172"/>
      <c r="FI263" s="152"/>
      <c r="FJ263" s="152"/>
      <c r="FK263" s="152"/>
      <c r="FL263" s="152"/>
      <c r="FM263" s="208"/>
      <c r="FN263" s="172"/>
      <c r="FO263" s="152"/>
      <c r="FP263" s="152"/>
      <c r="FQ263" s="152"/>
      <c r="FR263" s="152"/>
      <c r="FS263" s="208"/>
      <c r="FT263" s="172"/>
      <c r="FU263" s="152"/>
      <c r="FV263" s="152"/>
      <c r="FW263" s="152"/>
      <c r="FX263" s="152"/>
      <c r="FY263" s="208"/>
    </row>
    <row r="264" spans="1:181" ht="12.75" customHeight="1" x14ac:dyDescent="0.2">
      <c r="A264" s="121" t="s">
        <v>13</v>
      </c>
      <c r="B264" s="172"/>
      <c r="C264" s="152"/>
      <c r="D264" s="152"/>
      <c r="E264" s="152"/>
      <c r="F264" s="152"/>
      <c r="G264" s="208"/>
      <c r="H264" s="172"/>
      <c r="I264" s="152"/>
      <c r="J264" s="152"/>
      <c r="K264" s="152"/>
      <c r="L264" s="152"/>
      <c r="M264" s="208"/>
      <c r="N264" s="172"/>
      <c r="O264" s="152"/>
      <c r="P264" s="152"/>
      <c r="Q264" s="152"/>
      <c r="R264" s="152"/>
      <c r="S264" s="208"/>
      <c r="T264" s="172"/>
      <c r="U264" s="152"/>
      <c r="V264" s="152"/>
      <c r="W264" s="152"/>
      <c r="X264" s="152"/>
      <c r="Y264" s="208"/>
      <c r="Z264" s="172">
        <v>1.3292999999999999</v>
      </c>
      <c r="AA264" s="152"/>
      <c r="AB264" s="152"/>
      <c r="AC264" s="152"/>
      <c r="AD264" s="152">
        <v>1.3339000000000001</v>
      </c>
      <c r="AE264" s="208"/>
      <c r="AF264" s="172"/>
      <c r="AG264" s="152"/>
      <c r="AH264" s="152"/>
      <c r="AI264" s="152"/>
      <c r="AJ264" s="152"/>
      <c r="AK264" s="208"/>
      <c r="AL264" s="172"/>
      <c r="AM264" s="152"/>
      <c r="AN264" s="152"/>
      <c r="AO264" s="152"/>
      <c r="AP264" s="152"/>
      <c r="AQ264" s="208"/>
      <c r="AR264" s="172"/>
      <c r="AS264" s="152"/>
      <c r="AT264" s="152"/>
      <c r="AU264" s="152"/>
      <c r="AV264" s="152"/>
      <c r="AW264" s="208"/>
      <c r="AX264" s="172"/>
      <c r="AY264" s="152"/>
      <c r="AZ264" s="152"/>
      <c r="BA264" s="152"/>
      <c r="BB264" s="152"/>
      <c r="BC264" s="208"/>
      <c r="BD264" s="172"/>
      <c r="BE264" s="152"/>
      <c r="BF264" s="152"/>
      <c r="BG264" s="152"/>
      <c r="BH264" s="152"/>
      <c r="BI264" s="208"/>
      <c r="BJ264" s="172"/>
      <c r="BK264" s="152"/>
      <c r="BL264" s="152"/>
      <c r="BM264" s="152"/>
      <c r="BN264" s="152"/>
      <c r="BO264" s="208"/>
      <c r="BP264" s="172"/>
      <c r="BQ264" s="152"/>
      <c r="BR264" s="152"/>
      <c r="BS264" s="152"/>
      <c r="BT264" s="152"/>
      <c r="BU264" s="208"/>
      <c r="BV264" s="172"/>
      <c r="BW264" s="152"/>
      <c r="BX264" s="152"/>
      <c r="BY264" s="152"/>
      <c r="BZ264" s="152"/>
      <c r="CA264" s="208"/>
      <c r="CB264" s="172"/>
      <c r="CC264" s="152"/>
      <c r="CD264" s="152"/>
      <c r="CE264" s="152"/>
      <c r="CF264" s="152"/>
      <c r="CG264" s="208"/>
      <c r="CH264" s="172"/>
      <c r="CI264" s="152"/>
      <c r="CJ264" s="152"/>
      <c r="CK264" s="152"/>
      <c r="CL264" s="152"/>
      <c r="CM264" s="208"/>
      <c r="CN264" s="172"/>
      <c r="CO264" s="152"/>
      <c r="CP264" s="152"/>
      <c r="CQ264" s="152"/>
      <c r="CR264" s="152"/>
      <c r="CS264" s="208"/>
      <c r="CT264" s="172"/>
      <c r="CU264" s="152"/>
      <c r="CV264" s="152"/>
      <c r="CW264" s="152"/>
      <c r="CX264" s="152"/>
      <c r="CY264" s="208"/>
      <c r="CZ264" s="172"/>
      <c r="DA264" s="152"/>
      <c r="DB264" s="152"/>
      <c r="DC264" s="152"/>
      <c r="DD264" s="152"/>
      <c r="DE264" s="208"/>
      <c r="DF264" s="172"/>
      <c r="DG264" s="152"/>
      <c r="DH264" s="152"/>
      <c r="DI264" s="152"/>
      <c r="DJ264" s="152"/>
      <c r="DK264" s="208"/>
      <c r="DL264" s="172"/>
      <c r="DM264" s="152"/>
      <c r="DN264" s="152"/>
      <c r="DO264" s="152"/>
      <c r="DP264" s="152"/>
      <c r="DQ264" s="208"/>
      <c r="DR264" s="172"/>
      <c r="DS264" s="152"/>
      <c r="DT264" s="152"/>
      <c r="DU264" s="152"/>
      <c r="DV264" s="152"/>
      <c r="DW264" s="208"/>
      <c r="DX264" s="172"/>
      <c r="DY264" s="152"/>
      <c r="DZ264" s="152"/>
      <c r="EA264" s="152"/>
      <c r="EB264" s="152"/>
      <c r="EC264" s="208"/>
      <c r="ED264" s="172"/>
      <c r="EE264" s="152"/>
      <c r="EF264" s="152"/>
      <c r="EG264" s="152"/>
      <c r="EH264" s="152"/>
      <c r="EI264" s="208"/>
      <c r="EJ264" s="172"/>
      <c r="EK264" s="152"/>
      <c r="EL264" s="152"/>
      <c r="EM264" s="152"/>
      <c r="EN264" s="152"/>
      <c r="EO264" s="208"/>
      <c r="EP264" s="172"/>
      <c r="EQ264" s="152"/>
      <c r="ER264" s="152"/>
      <c r="ES264" s="152"/>
      <c r="ET264" s="152"/>
      <c r="EU264" s="208"/>
      <c r="EV264" s="172"/>
      <c r="EW264" s="152"/>
      <c r="EX264" s="152"/>
      <c r="EY264" s="152"/>
      <c r="EZ264" s="152"/>
      <c r="FA264" s="208"/>
      <c r="FB264" s="172"/>
      <c r="FC264" s="152"/>
      <c r="FD264" s="152"/>
      <c r="FE264" s="152"/>
      <c r="FF264" s="152"/>
      <c r="FG264" s="208"/>
      <c r="FH264" s="172"/>
      <c r="FI264" s="152"/>
      <c r="FJ264" s="152"/>
      <c r="FK264" s="152"/>
      <c r="FL264" s="152"/>
      <c r="FM264" s="208"/>
      <c r="FN264" s="172"/>
      <c r="FO264" s="152"/>
      <c r="FP264" s="152"/>
      <c r="FQ264" s="152"/>
      <c r="FR264" s="152"/>
      <c r="FS264" s="208"/>
      <c r="FT264" s="172"/>
      <c r="FU264" s="152"/>
      <c r="FV264" s="152"/>
      <c r="FW264" s="152"/>
      <c r="FX264" s="152"/>
      <c r="FY264" s="208"/>
    </row>
    <row r="265" spans="1:181" ht="12.75" customHeight="1" x14ac:dyDescent="0.2">
      <c r="A265" s="122" t="s">
        <v>35</v>
      </c>
      <c r="B265" s="173"/>
      <c r="C265" s="153"/>
      <c r="D265" s="153"/>
      <c r="E265" s="153"/>
      <c r="F265" s="153"/>
      <c r="G265" s="208"/>
      <c r="H265" s="173"/>
      <c r="I265" s="153"/>
      <c r="J265" s="153"/>
      <c r="K265" s="153"/>
      <c r="L265" s="153"/>
      <c r="M265" s="208"/>
      <c r="N265" s="173"/>
      <c r="O265" s="153"/>
      <c r="P265" s="153"/>
      <c r="Q265" s="153"/>
      <c r="R265" s="153"/>
      <c r="S265" s="208"/>
      <c r="T265" s="173"/>
      <c r="U265" s="153"/>
      <c r="V265" s="153"/>
      <c r="W265" s="153"/>
      <c r="X265" s="153"/>
      <c r="Y265" s="208"/>
      <c r="Z265" s="173">
        <v>0.27195999999999998</v>
      </c>
      <c r="AA265" s="153"/>
      <c r="AB265" s="153"/>
      <c r="AC265" s="153"/>
      <c r="AD265" s="153">
        <v>0.27089000000000002</v>
      </c>
      <c r="AE265" s="208"/>
      <c r="AF265" s="173"/>
      <c r="AG265" s="153"/>
      <c r="AH265" s="153"/>
      <c r="AI265" s="153"/>
      <c r="AJ265" s="153"/>
      <c r="AK265" s="208"/>
      <c r="AL265" s="173"/>
      <c r="AM265" s="153"/>
      <c r="AN265" s="153"/>
      <c r="AO265" s="153"/>
      <c r="AP265" s="153"/>
      <c r="AQ265" s="208"/>
      <c r="AR265" s="173"/>
      <c r="AS265" s="153"/>
      <c r="AT265" s="153"/>
      <c r="AU265" s="153"/>
      <c r="AV265" s="153"/>
      <c r="AW265" s="208"/>
      <c r="AX265" s="173"/>
      <c r="AY265" s="153"/>
      <c r="AZ265" s="153"/>
      <c r="BA265" s="153"/>
      <c r="BB265" s="153"/>
      <c r="BC265" s="208"/>
      <c r="BD265" s="173"/>
      <c r="BE265" s="153"/>
      <c r="BF265" s="153"/>
      <c r="BG265" s="153"/>
      <c r="BH265" s="153"/>
      <c r="BI265" s="208"/>
      <c r="BJ265" s="173"/>
      <c r="BK265" s="153"/>
      <c r="BL265" s="153"/>
      <c r="BM265" s="153"/>
      <c r="BN265" s="153"/>
      <c r="BO265" s="208"/>
      <c r="BP265" s="173"/>
      <c r="BQ265" s="153"/>
      <c r="BR265" s="153"/>
      <c r="BS265" s="153"/>
      <c r="BT265" s="153"/>
      <c r="BU265" s="208"/>
      <c r="BV265" s="173"/>
      <c r="BW265" s="153"/>
      <c r="BX265" s="153"/>
      <c r="BY265" s="153"/>
      <c r="BZ265" s="153"/>
      <c r="CA265" s="208"/>
      <c r="CB265" s="173"/>
      <c r="CC265" s="153"/>
      <c r="CD265" s="153"/>
      <c r="CE265" s="153"/>
      <c r="CF265" s="153"/>
      <c r="CG265" s="208"/>
      <c r="CH265" s="173"/>
      <c r="CI265" s="153"/>
      <c r="CJ265" s="153"/>
      <c r="CK265" s="153"/>
      <c r="CL265" s="153"/>
      <c r="CM265" s="208"/>
      <c r="CN265" s="173"/>
      <c r="CO265" s="153"/>
      <c r="CP265" s="153"/>
      <c r="CQ265" s="153"/>
      <c r="CR265" s="153"/>
      <c r="CS265" s="208"/>
      <c r="CT265" s="173"/>
      <c r="CU265" s="153"/>
      <c r="CV265" s="153"/>
      <c r="CW265" s="153"/>
      <c r="CX265" s="153"/>
      <c r="CY265" s="208"/>
      <c r="CZ265" s="173"/>
      <c r="DA265" s="153"/>
      <c r="DB265" s="153"/>
      <c r="DC265" s="153"/>
      <c r="DD265" s="153"/>
      <c r="DE265" s="208"/>
      <c r="DF265" s="173"/>
      <c r="DG265" s="153"/>
      <c r="DH265" s="153"/>
      <c r="DI265" s="153"/>
      <c r="DJ265" s="153"/>
      <c r="DK265" s="208"/>
      <c r="DL265" s="173"/>
      <c r="DM265" s="153"/>
      <c r="DN265" s="153"/>
      <c r="DO265" s="153"/>
      <c r="DP265" s="153"/>
      <c r="DQ265" s="208"/>
      <c r="DR265" s="173"/>
      <c r="DS265" s="153"/>
      <c r="DT265" s="153"/>
      <c r="DU265" s="153"/>
      <c r="DV265" s="153"/>
      <c r="DW265" s="208"/>
      <c r="DX265" s="173"/>
      <c r="DY265" s="153"/>
      <c r="DZ265" s="153"/>
      <c r="EA265" s="153"/>
      <c r="EB265" s="153"/>
      <c r="EC265" s="208"/>
      <c r="ED265" s="173"/>
      <c r="EE265" s="153"/>
      <c r="EF265" s="153"/>
      <c r="EG265" s="153"/>
      <c r="EH265" s="153"/>
      <c r="EI265" s="208"/>
      <c r="EJ265" s="173"/>
      <c r="EK265" s="153"/>
      <c r="EL265" s="153"/>
      <c r="EM265" s="153"/>
      <c r="EN265" s="153"/>
      <c r="EO265" s="208"/>
      <c r="EP265" s="173"/>
      <c r="EQ265" s="153"/>
      <c r="ER265" s="153"/>
      <c r="ES265" s="153"/>
      <c r="ET265" s="153"/>
      <c r="EU265" s="208"/>
      <c r="EV265" s="173"/>
      <c r="EW265" s="153"/>
      <c r="EX265" s="153"/>
      <c r="EY265" s="153"/>
      <c r="EZ265" s="153"/>
      <c r="FA265" s="208"/>
      <c r="FB265" s="173"/>
      <c r="FC265" s="153"/>
      <c r="FD265" s="153"/>
      <c r="FE265" s="153"/>
      <c r="FF265" s="153"/>
      <c r="FG265" s="208"/>
      <c r="FH265" s="173"/>
      <c r="FI265" s="153"/>
      <c r="FJ265" s="153"/>
      <c r="FK265" s="153"/>
      <c r="FL265" s="153"/>
      <c r="FM265" s="208"/>
      <c r="FN265" s="173"/>
      <c r="FO265" s="153"/>
      <c r="FP265" s="153"/>
      <c r="FQ265" s="153"/>
      <c r="FR265" s="153"/>
      <c r="FS265" s="208"/>
      <c r="FT265" s="173"/>
      <c r="FU265" s="153"/>
      <c r="FV265" s="153"/>
      <c r="FW265" s="153"/>
      <c r="FX265" s="153"/>
      <c r="FY265" s="208"/>
    </row>
    <row r="266" spans="1:181" ht="12.75" customHeight="1" x14ac:dyDescent="0.2">
      <c r="A266" s="121" t="s">
        <v>14</v>
      </c>
      <c r="B266" s="172"/>
      <c r="C266" s="152"/>
      <c r="D266" s="152"/>
      <c r="E266" s="152"/>
      <c r="F266" s="152"/>
      <c r="G266" s="208"/>
      <c r="H266" s="172"/>
      <c r="I266" s="152"/>
      <c r="J266" s="152"/>
      <c r="K266" s="152"/>
      <c r="L266" s="152"/>
      <c r="M266" s="208"/>
      <c r="N266" s="172"/>
      <c r="O266" s="152"/>
      <c r="P266" s="152"/>
      <c r="Q266" s="152"/>
      <c r="R266" s="152"/>
      <c r="S266" s="208"/>
      <c r="T266" s="172"/>
      <c r="U266" s="152"/>
      <c r="V266" s="152"/>
      <c r="W266" s="152"/>
      <c r="X266" s="152"/>
      <c r="Y266" s="208"/>
      <c r="Z266" s="172">
        <v>1.0116000000000001</v>
      </c>
      <c r="AA266" s="152"/>
      <c r="AB266" s="152"/>
      <c r="AC266" s="152"/>
      <c r="AD266" s="152">
        <v>1.0221</v>
      </c>
      <c r="AE266" s="208"/>
      <c r="AF266" s="172"/>
      <c r="AG266" s="152"/>
      <c r="AH266" s="152"/>
      <c r="AI266" s="152"/>
      <c r="AJ266" s="152"/>
      <c r="AK266" s="208"/>
      <c r="AL266" s="172"/>
      <c r="AM266" s="152"/>
      <c r="AN266" s="152"/>
      <c r="AO266" s="152"/>
      <c r="AP266" s="152"/>
      <c r="AQ266" s="208"/>
      <c r="AR266" s="172"/>
      <c r="AS266" s="152"/>
      <c r="AT266" s="152"/>
      <c r="AU266" s="152"/>
      <c r="AV266" s="152"/>
      <c r="AW266" s="208"/>
      <c r="AX266" s="172"/>
      <c r="AY266" s="152"/>
      <c r="AZ266" s="152"/>
      <c r="BA266" s="152"/>
      <c r="BB266" s="152"/>
      <c r="BC266" s="208"/>
      <c r="BD266" s="172"/>
      <c r="BE266" s="152"/>
      <c r="BF266" s="152"/>
      <c r="BG266" s="152"/>
      <c r="BH266" s="152"/>
      <c r="BI266" s="208"/>
      <c r="BJ266" s="172"/>
      <c r="BK266" s="152"/>
      <c r="BL266" s="152"/>
      <c r="BM266" s="152"/>
      <c r="BN266" s="152"/>
      <c r="BO266" s="208"/>
      <c r="BP266" s="172"/>
      <c r="BQ266" s="152"/>
      <c r="BR266" s="152"/>
      <c r="BS266" s="152"/>
      <c r="BT266" s="152"/>
      <c r="BU266" s="208"/>
      <c r="BV266" s="172"/>
      <c r="BW266" s="152"/>
      <c r="BX266" s="152"/>
      <c r="BY266" s="152"/>
      <c r="BZ266" s="152"/>
      <c r="CA266" s="208"/>
      <c r="CB266" s="172"/>
      <c r="CC266" s="152"/>
      <c r="CD266" s="152"/>
      <c r="CE266" s="152"/>
      <c r="CF266" s="152"/>
      <c r="CG266" s="208"/>
      <c r="CH266" s="172"/>
      <c r="CI266" s="152"/>
      <c r="CJ266" s="152"/>
      <c r="CK266" s="152"/>
      <c r="CL266" s="152"/>
      <c r="CM266" s="208"/>
      <c r="CN266" s="172"/>
      <c r="CO266" s="152"/>
      <c r="CP266" s="152"/>
      <c r="CQ266" s="152"/>
      <c r="CR266" s="152"/>
      <c r="CS266" s="208"/>
      <c r="CT266" s="172"/>
      <c r="CU266" s="152"/>
      <c r="CV266" s="152"/>
      <c r="CW266" s="152"/>
      <c r="CX266" s="152"/>
      <c r="CY266" s="208"/>
      <c r="CZ266" s="172"/>
      <c r="DA266" s="152"/>
      <c r="DB266" s="152"/>
      <c r="DC266" s="152"/>
      <c r="DD266" s="152"/>
      <c r="DE266" s="208"/>
      <c r="DF266" s="172"/>
      <c r="DG266" s="152"/>
      <c r="DH266" s="152"/>
      <c r="DI266" s="152"/>
      <c r="DJ266" s="152"/>
      <c r="DK266" s="208"/>
      <c r="DL266" s="172"/>
      <c r="DM266" s="152"/>
      <c r="DN266" s="152"/>
      <c r="DO266" s="152"/>
      <c r="DP266" s="152"/>
      <c r="DQ266" s="208"/>
      <c r="DR266" s="172"/>
      <c r="DS266" s="152"/>
      <c r="DT266" s="152"/>
      <c r="DU266" s="152"/>
      <c r="DV266" s="152"/>
      <c r="DW266" s="208"/>
      <c r="DX266" s="172"/>
      <c r="DY266" s="152"/>
      <c r="DZ266" s="152"/>
      <c r="EA266" s="152"/>
      <c r="EB266" s="152"/>
      <c r="EC266" s="208"/>
      <c r="ED266" s="172"/>
      <c r="EE266" s="152"/>
      <c r="EF266" s="152"/>
      <c r="EG266" s="152"/>
      <c r="EH266" s="152"/>
      <c r="EI266" s="208"/>
      <c r="EJ266" s="172"/>
      <c r="EK266" s="152"/>
      <c r="EL266" s="152"/>
      <c r="EM266" s="152"/>
      <c r="EN266" s="152"/>
      <c r="EO266" s="208"/>
      <c r="EP266" s="172"/>
      <c r="EQ266" s="152"/>
      <c r="ER266" s="152"/>
      <c r="ES266" s="152"/>
      <c r="ET266" s="152"/>
      <c r="EU266" s="208"/>
      <c r="EV266" s="172"/>
      <c r="EW266" s="152"/>
      <c r="EX266" s="152"/>
      <c r="EY266" s="152"/>
      <c r="EZ266" s="152"/>
      <c r="FA266" s="208"/>
      <c r="FB266" s="172"/>
      <c r="FC266" s="152"/>
      <c r="FD266" s="152"/>
      <c r="FE266" s="152"/>
      <c r="FF266" s="152"/>
      <c r="FG266" s="208"/>
      <c r="FH266" s="172"/>
      <c r="FI266" s="152"/>
      <c r="FJ266" s="152"/>
      <c r="FK266" s="152"/>
      <c r="FL266" s="152"/>
      <c r="FM266" s="208"/>
      <c r="FN266" s="172"/>
      <c r="FO266" s="152"/>
      <c r="FP266" s="152"/>
      <c r="FQ266" s="152"/>
      <c r="FR266" s="152"/>
      <c r="FS266" s="208"/>
      <c r="FT266" s="172"/>
      <c r="FU266" s="152"/>
      <c r="FV266" s="152"/>
      <c r="FW266" s="152"/>
      <c r="FX266" s="152"/>
      <c r="FY266" s="208"/>
    </row>
    <row r="267" spans="1:181" ht="12.75" customHeight="1" x14ac:dyDescent="0.2">
      <c r="A267" s="121" t="s">
        <v>15</v>
      </c>
      <c r="B267" s="172"/>
      <c r="C267" s="152"/>
      <c r="D267" s="152"/>
      <c r="E267" s="152"/>
      <c r="F267" s="152"/>
      <c r="G267" s="208"/>
      <c r="H267" s="172"/>
      <c r="I267" s="152"/>
      <c r="J267" s="152"/>
      <c r="K267" s="152"/>
      <c r="L267" s="152"/>
      <c r="M267" s="208"/>
      <c r="N267" s="172"/>
      <c r="O267" s="152"/>
      <c r="P267" s="152"/>
      <c r="Q267" s="152"/>
      <c r="R267" s="152"/>
      <c r="S267" s="208"/>
      <c r="T267" s="172"/>
      <c r="U267" s="152"/>
      <c r="V267" s="152"/>
      <c r="W267" s="152"/>
      <c r="X267" s="152"/>
      <c r="Y267" s="208"/>
      <c r="Z267" s="172">
        <v>0.22206000000000001</v>
      </c>
      <c r="AA267" s="152"/>
      <c r="AB267" s="152"/>
      <c r="AC267" s="152"/>
      <c r="AD267" s="152">
        <v>0.22266</v>
      </c>
      <c r="AE267" s="208"/>
      <c r="AF267" s="172"/>
      <c r="AG267" s="152"/>
      <c r="AH267" s="152"/>
      <c r="AI267" s="152"/>
      <c r="AJ267" s="152"/>
      <c r="AK267" s="208"/>
      <c r="AL267" s="172"/>
      <c r="AM267" s="152"/>
      <c r="AN267" s="152"/>
      <c r="AO267" s="152"/>
      <c r="AP267" s="152"/>
      <c r="AQ267" s="208"/>
      <c r="AR267" s="172"/>
      <c r="AS267" s="152"/>
      <c r="AT267" s="152"/>
      <c r="AU267" s="152"/>
      <c r="AV267" s="152"/>
      <c r="AW267" s="208"/>
      <c r="AX267" s="172"/>
      <c r="AY267" s="152"/>
      <c r="AZ267" s="152"/>
      <c r="BA267" s="152"/>
      <c r="BB267" s="152"/>
      <c r="BC267" s="208"/>
      <c r="BD267" s="172"/>
      <c r="BE267" s="152"/>
      <c r="BF267" s="152"/>
      <c r="BG267" s="152"/>
      <c r="BH267" s="152"/>
      <c r="BI267" s="208"/>
      <c r="BJ267" s="172"/>
      <c r="BK267" s="152"/>
      <c r="BL267" s="152"/>
      <c r="BM267" s="152"/>
      <c r="BN267" s="152"/>
      <c r="BO267" s="208"/>
      <c r="BP267" s="172"/>
      <c r="BQ267" s="152"/>
      <c r="BR267" s="152"/>
      <c r="BS267" s="152"/>
      <c r="BT267" s="152"/>
      <c r="BU267" s="208"/>
      <c r="BV267" s="172"/>
      <c r="BW267" s="152"/>
      <c r="BX267" s="152"/>
      <c r="BY267" s="152"/>
      <c r="BZ267" s="152"/>
      <c r="CA267" s="208"/>
      <c r="CB267" s="172"/>
      <c r="CC267" s="152"/>
      <c r="CD267" s="152"/>
      <c r="CE267" s="152"/>
      <c r="CF267" s="152"/>
      <c r="CG267" s="208"/>
      <c r="CH267" s="172"/>
      <c r="CI267" s="152"/>
      <c r="CJ267" s="152"/>
      <c r="CK267" s="152"/>
      <c r="CL267" s="152"/>
      <c r="CM267" s="208"/>
      <c r="CN267" s="172"/>
      <c r="CO267" s="152"/>
      <c r="CP267" s="152"/>
      <c r="CQ267" s="152"/>
      <c r="CR267" s="152"/>
      <c r="CS267" s="208"/>
      <c r="CT267" s="172"/>
      <c r="CU267" s="152"/>
      <c r="CV267" s="152"/>
      <c r="CW267" s="152"/>
      <c r="CX267" s="152"/>
      <c r="CY267" s="208"/>
      <c r="CZ267" s="172"/>
      <c r="DA267" s="152"/>
      <c r="DB267" s="152"/>
      <c r="DC267" s="152"/>
      <c r="DD267" s="152"/>
      <c r="DE267" s="208"/>
      <c r="DF267" s="172"/>
      <c r="DG267" s="152"/>
      <c r="DH267" s="152"/>
      <c r="DI267" s="152"/>
      <c r="DJ267" s="152"/>
      <c r="DK267" s="208"/>
      <c r="DL267" s="172"/>
      <c r="DM267" s="152"/>
      <c r="DN267" s="152"/>
      <c r="DO267" s="152"/>
      <c r="DP267" s="152"/>
      <c r="DQ267" s="208"/>
      <c r="DR267" s="172"/>
      <c r="DS267" s="152"/>
      <c r="DT267" s="152"/>
      <c r="DU267" s="152"/>
      <c r="DV267" s="152"/>
      <c r="DW267" s="208"/>
      <c r="DX267" s="172"/>
      <c r="DY267" s="152"/>
      <c r="DZ267" s="152"/>
      <c r="EA267" s="152"/>
      <c r="EB267" s="152"/>
      <c r="EC267" s="208"/>
      <c r="ED267" s="172"/>
      <c r="EE267" s="152"/>
      <c r="EF267" s="152"/>
      <c r="EG267" s="152"/>
      <c r="EH267" s="152"/>
      <c r="EI267" s="208"/>
      <c r="EJ267" s="172"/>
      <c r="EK267" s="152"/>
      <c r="EL267" s="152"/>
      <c r="EM267" s="152"/>
      <c r="EN267" s="152"/>
      <c r="EO267" s="208"/>
      <c r="EP267" s="172"/>
      <c r="EQ267" s="152"/>
      <c r="ER267" s="152"/>
      <c r="ES267" s="152"/>
      <c r="ET267" s="152"/>
      <c r="EU267" s="208"/>
      <c r="EV267" s="172"/>
      <c r="EW267" s="152"/>
      <c r="EX267" s="152"/>
      <c r="EY267" s="152"/>
      <c r="EZ267" s="152"/>
      <c r="FA267" s="208"/>
      <c r="FB267" s="172"/>
      <c r="FC267" s="152"/>
      <c r="FD267" s="152"/>
      <c r="FE267" s="152"/>
      <c r="FF267" s="152"/>
      <c r="FG267" s="208"/>
      <c r="FH267" s="172"/>
      <c r="FI267" s="152"/>
      <c r="FJ267" s="152"/>
      <c r="FK267" s="152"/>
      <c r="FL267" s="152"/>
      <c r="FM267" s="208"/>
      <c r="FN267" s="172"/>
      <c r="FO267" s="152"/>
      <c r="FP267" s="152"/>
      <c r="FQ267" s="152"/>
      <c r="FR267" s="152"/>
      <c r="FS267" s="208"/>
      <c r="FT267" s="172"/>
      <c r="FU267" s="152"/>
      <c r="FV267" s="152"/>
      <c r="FW267" s="152"/>
      <c r="FX267" s="152"/>
      <c r="FY267" s="208"/>
    </row>
    <row r="268" spans="1:181" ht="12.75" customHeight="1" x14ac:dyDescent="0.2">
      <c r="A268" s="122" t="s">
        <v>16</v>
      </c>
      <c r="B268" s="173"/>
      <c r="C268" s="153"/>
      <c r="D268" s="153"/>
      <c r="E268" s="153"/>
      <c r="F268" s="153"/>
      <c r="G268" s="208"/>
      <c r="H268" s="173"/>
      <c r="I268" s="153"/>
      <c r="J268" s="153"/>
      <c r="K268" s="153"/>
      <c r="L268" s="153"/>
      <c r="M268" s="208"/>
      <c r="N268" s="173"/>
      <c r="O268" s="153"/>
      <c r="P268" s="153"/>
      <c r="Q268" s="153"/>
      <c r="R268" s="153"/>
      <c r="S268" s="208"/>
      <c r="T268" s="173"/>
      <c r="U268" s="153"/>
      <c r="V268" s="153"/>
      <c r="W268" s="153"/>
      <c r="X268" s="153"/>
      <c r="Y268" s="208"/>
      <c r="Z268" s="173">
        <v>0.18054999999999999</v>
      </c>
      <c r="AA268" s="153"/>
      <c r="AB268" s="153"/>
      <c r="AC268" s="153"/>
      <c r="AD268" s="153">
        <v>0.17774000000000001</v>
      </c>
      <c r="AE268" s="208"/>
      <c r="AF268" s="173"/>
      <c r="AG268" s="153"/>
      <c r="AH268" s="153"/>
      <c r="AI268" s="153"/>
      <c r="AJ268" s="153"/>
      <c r="AK268" s="208"/>
      <c r="AL268" s="173"/>
      <c r="AM268" s="153"/>
      <c r="AN268" s="153"/>
      <c r="AO268" s="153"/>
      <c r="AP268" s="153"/>
      <c r="AQ268" s="208"/>
      <c r="AR268" s="173"/>
      <c r="AS268" s="153"/>
      <c r="AT268" s="153"/>
      <c r="AU268" s="153"/>
      <c r="AV268" s="153"/>
      <c r="AW268" s="208"/>
      <c r="AX268" s="173"/>
      <c r="AY268" s="153"/>
      <c r="AZ268" s="153"/>
      <c r="BA268" s="153"/>
      <c r="BB268" s="153"/>
      <c r="BC268" s="208"/>
      <c r="BD268" s="173"/>
      <c r="BE268" s="153"/>
      <c r="BF268" s="153"/>
      <c r="BG268" s="153"/>
      <c r="BH268" s="153"/>
      <c r="BI268" s="208"/>
      <c r="BJ268" s="173"/>
      <c r="BK268" s="153"/>
      <c r="BL268" s="153"/>
      <c r="BM268" s="153"/>
      <c r="BN268" s="153"/>
      <c r="BO268" s="208"/>
      <c r="BP268" s="173"/>
      <c r="BQ268" s="153"/>
      <c r="BR268" s="153"/>
      <c r="BS268" s="153"/>
      <c r="BT268" s="153"/>
      <c r="BU268" s="208"/>
      <c r="BV268" s="173"/>
      <c r="BW268" s="153"/>
      <c r="BX268" s="153"/>
      <c r="BY268" s="153"/>
      <c r="BZ268" s="153"/>
      <c r="CA268" s="208"/>
      <c r="CB268" s="173"/>
      <c r="CC268" s="153"/>
      <c r="CD268" s="153"/>
      <c r="CE268" s="153"/>
      <c r="CF268" s="153"/>
      <c r="CG268" s="208"/>
      <c r="CH268" s="173"/>
      <c r="CI268" s="153"/>
      <c r="CJ268" s="153"/>
      <c r="CK268" s="153"/>
      <c r="CL268" s="153"/>
      <c r="CM268" s="208"/>
      <c r="CN268" s="173"/>
      <c r="CO268" s="153"/>
      <c r="CP268" s="153"/>
      <c r="CQ268" s="153"/>
      <c r="CR268" s="153"/>
      <c r="CS268" s="208"/>
      <c r="CT268" s="173"/>
      <c r="CU268" s="153"/>
      <c r="CV268" s="153"/>
      <c r="CW268" s="153"/>
      <c r="CX268" s="153"/>
      <c r="CY268" s="208"/>
      <c r="CZ268" s="173"/>
      <c r="DA268" s="153"/>
      <c r="DB268" s="153"/>
      <c r="DC268" s="153"/>
      <c r="DD268" s="153"/>
      <c r="DE268" s="208"/>
      <c r="DF268" s="173"/>
      <c r="DG268" s="153"/>
      <c r="DH268" s="153"/>
      <c r="DI268" s="153"/>
      <c r="DJ268" s="153"/>
      <c r="DK268" s="208"/>
      <c r="DL268" s="173"/>
      <c r="DM268" s="153"/>
      <c r="DN268" s="153"/>
      <c r="DO268" s="153"/>
      <c r="DP268" s="153"/>
      <c r="DQ268" s="208"/>
      <c r="DR268" s="173"/>
      <c r="DS268" s="153"/>
      <c r="DT268" s="153"/>
      <c r="DU268" s="153"/>
      <c r="DV268" s="153"/>
      <c r="DW268" s="208"/>
      <c r="DX268" s="173"/>
      <c r="DY268" s="153"/>
      <c r="DZ268" s="153"/>
      <c r="EA268" s="153"/>
      <c r="EB268" s="153"/>
      <c r="EC268" s="208"/>
      <c r="ED268" s="173"/>
      <c r="EE268" s="153"/>
      <c r="EF268" s="153"/>
      <c r="EG268" s="153"/>
      <c r="EH268" s="153"/>
      <c r="EI268" s="208"/>
      <c r="EJ268" s="173"/>
      <c r="EK268" s="153"/>
      <c r="EL268" s="153"/>
      <c r="EM268" s="153"/>
      <c r="EN268" s="153"/>
      <c r="EO268" s="208"/>
      <c r="EP268" s="173"/>
      <c r="EQ268" s="153"/>
      <c r="ER268" s="153"/>
      <c r="ES268" s="153"/>
      <c r="ET268" s="153"/>
      <c r="EU268" s="208"/>
      <c r="EV268" s="173"/>
      <c r="EW268" s="153"/>
      <c r="EX268" s="153"/>
      <c r="EY268" s="153"/>
      <c r="EZ268" s="153"/>
      <c r="FA268" s="208"/>
      <c r="FB268" s="173"/>
      <c r="FC268" s="153"/>
      <c r="FD268" s="153"/>
      <c r="FE268" s="153"/>
      <c r="FF268" s="153"/>
      <c r="FG268" s="208"/>
      <c r="FH268" s="173"/>
      <c r="FI268" s="153"/>
      <c r="FJ268" s="153"/>
      <c r="FK268" s="153"/>
      <c r="FL268" s="153"/>
      <c r="FM268" s="208"/>
      <c r="FN268" s="173"/>
      <c r="FO268" s="153"/>
      <c r="FP268" s="153"/>
      <c r="FQ268" s="153"/>
      <c r="FR268" s="153"/>
      <c r="FS268" s="208"/>
      <c r="FT268" s="173"/>
      <c r="FU268" s="153"/>
      <c r="FV268" s="153"/>
      <c r="FW268" s="153"/>
      <c r="FX268" s="153"/>
      <c r="FY268" s="208"/>
    </row>
    <row r="269" spans="1:181" ht="12.75" customHeight="1" x14ac:dyDescent="0.2">
      <c r="A269" s="121" t="s">
        <v>17</v>
      </c>
      <c r="B269" s="172"/>
      <c r="C269" s="152"/>
      <c r="D269" s="152"/>
      <c r="E269" s="152"/>
      <c r="F269" s="152"/>
      <c r="G269" s="208"/>
      <c r="H269" s="172"/>
      <c r="I269" s="152"/>
      <c r="J269" s="152"/>
      <c r="K269" s="152"/>
      <c r="L269" s="152"/>
      <c r="M269" s="208"/>
      <c r="N269" s="172"/>
      <c r="O269" s="152"/>
      <c r="P269" s="152"/>
      <c r="Q269" s="152"/>
      <c r="R269" s="152"/>
      <c r="S269" s="208"/>
      <c r="T269" s="172"/>
      <c r="U269" s="152"/>
      <c r="V269" s="152"/>
      <c r="W269" s="152"/>
      <c r="X269" s="152"/>
      <c r="Y269" s="208"/>
      <c r="Z269" s="172">
        <v>0.66724000000000006</v>
      </c>
      <c r="AA269" s="152"/>
      <c r="AB269" s="152"/>
      <c r="AC269" s="152"/>
      <c r="AD269" s="152">
        <v>0.67403000000000002</v>
      </c>
      <c r="AE269" s="208"/>
      <c r="AF269" s="172"/>
      <c r="AG269" s="152"/>
      <c r="AH269" s="152"/>
      <c r="AI269" s="152"/>
      <c r="AJ269" s="152"/>
      <c r="AK269" s="208"/>
      <c r="AL269" s="172"/>
      <c r="AM269" s="152"/>
      <c r="AN269" s="152"/>
      <c r="AO269" s="152"/>
      <c r="AP269" s="152"/>
      <c r="AQ269" s="208"/>
      <c r="AR269" s="172"/>
      <c r="AS269" s="152"/>
      <c r="AT269" s="152"/>
      <c r="AU269" s="152"/>
      <c r="AV269" s="152"/>
      <c r="AW269" s="208"/>
      <c r="AX269" s="172"/>
      <c r="AY269" s="152"/>
      <c r="AZ269" s="152"/>
      <c r="BA269" s="152"/>
      <c r="BB269" s="152"/>
      <c r="BC269" s="208"/>
      <c r="BD269" s="172"/>
      <c r="BE269" s="152"/>
      <c r="BF269" s="152"/>
      <c r="BG269" s="152"/>
      <c r="BH269" s="152"/>
      <c r="BI269" s="208"/>
      <c r="BJ269" s="172"/>
      <c r="BK269" s="152"/>
      <c r="BL269" s="152"/>
      <c r="BM269" s="152"/>
      <c r="BN269" s="152"/>
      <c r="BO269" s="208"/>
      <c r="BP269" s="172"/>
      <c r="BQ269" s="152"/>
      <c r="BR269" s="152"/>
      <c r="BS269" s="152"/>
      <c r="BT269" s="152"/>
      <c r="BU269" s="208"/>
      <c r="BV269" s="172"/>
      <c r="BW269" s="152"/>
      <c r="BX269" s="152"/>
      <c r="BY269" s="152"/>
      <c r="BZ269" s="152"/>
      <c r="CA269" s="208"/>
      <c r="CB269" s="172"/>
      <c r="CC269" s="152"/>
      <c r="CD269" s="152"/>
      <c r="CE269" s="152"/>
      <c r="CF269" s="152"/>
      <c r="CG269" s="208"/>
      <c r="CH269" s="172"/>
      <c r="CI269" s="152"/>
      <c r="CJ269" s="152"/>
      <c r="CK269" s="152"/>
      <c r="CL269" s="152"/>
      <c r="CM269" s="208"/>
      <c r="CN269" s="172"/>
      <c r="CO269" s="152"/>
      <c r="CP269" s="152"/>
      <c r="CQ269" s="152"/>
      <c r="CR269" s="152"/>
      <c r="CS269" s="208"/>
      <c r="CT269" s="172"/>
      <c r="CU269" s="152"/>
      <c r="CV269" s="152"/>
      <c r="CW269" s="152"/>
      <c r="CX269" s="152"/>
      <c r="CY269" s="208"/>
      <c r="CZ269" s="172"/>
      <c r="DA269" s="152"/>
      <c r="DB269" s="152"/>
      <c r="DC269" s="152"/>
      <c r="DD269" s="152"/>
      <c r="DE269" s="208"/>
      <c r="DF269" s="172"/>
      <c r="DG269" s="152"/>
      <c r="DH269" s="152"/>
      <c r="DI269" s="152"/>
      <c r="DJ269" s="152"/>
      <c r="DK269" s="208"/>
      <c r="DL269" s="172"/>
      <c r="DM269" s="152"/>
      <c r="DN269" s="152"/>
      <c r="DO269" s="152"/>
      <c r="DP269" s="152"/>
      <c r="DQ269" s="208"/>
      <c r="DR269" s="172"/>
      <c r="DS269" s="152"/>
      <c r="DT269" s="152"/>
      <c r="DU269" s="152"/>
      <c r="DV269" s="152"/>
      <c r="DW269" s="208"/>
      <c r="DX269" s="172"/>
      <c r="DY269" s="152"/>
      <c r="DZ269" s="152"/>
      <c r="EA269" s="152"/>
      <c r="EB269" s="152"/>
      <c r="EC269" s="208"/>
      <c r="ED269" s="172"/>
      <c r="EE269" s="152"/>
      <c r="EF269" s="152"/>
      <c r="EG269" s="152"/>
      <c r="EH269" s="152"/>
      <c r="EI269" s="208"/>
      <c r="EJ269" s="172"/>
      <c r="EK269" s="152"/>
      <c r="EL269" s="152"/>
      <c r="EM269" s="152"/>
      <c r="EN269" s="152"/>
      <c r="EO269" s="208"/>
      <c r="EP269" s="172"/>
      <c r="EQ269" s="152"/>
      <c r="ER269" s="152"/>
      <c r="ES269" s="152"/>
      <c r="ET269" s="152"/>
      <c r="EU269" s="208"/>
      <c r="EV269" s="172"/>
      <c r="EW269" s="152"/>
      <c r="EX269" s="152"/>
      <c r="EY269" s="152"/>
      <c r="EZ269" s="152"/>
      <c r="FA269" s="208"/>
      <c r="FB269" s="172"/>
      <c r="FC269" s="152"/>
      <c r="FD269" s="152"/>
      <c r="FE269" s="152"/>
      <c r="FF269" s="152"/>
      <c r="FG269" s="208"/>
      <c r="FH269" s="172"/>
      <c r="FI269" s="152"/>
      <c r="FJ269" s="152"/>
      <c r="FK269" s="152"/>
      <c r="FL269" s="152"/>
      <c r="FM269" s="208"/>
      <c r="FN269" s="172"/>
      <c r="FO269" s="152"/>
      <c r="FP269" s="152"/>
      <c r="FQ269" s="152"/>
      <c r="FR269" s="152"/>
      <c r="FS269" s="208"/>
      <c r="FT269" s="172"/>
      <c r="FU269" s="152"/>
      <c r="FV269" s="152"/>
      <c r="FW269" s="152"/>
      <c r="FX269" s="152"/>
      <c r="FY269" s="208"/>
    </row>
    <row r="270" spans="1:181" ht="12.75" customHeight="1" x14ac:dyDescent="0.2">
      <c r="A270" s="122" t="s">
        <v>18</v>
      </c>
      <c r="B270" s="173"/>
      <c r="C270" s="153"/>
      <c r="D270" s="153"/>
      <c r="E270" s="153"/>
      <c r="F270" s="153"/>
      <c r="G270" s="208"/>
      <c r="H270" s="173"/>
      <c r="I270" s="153"/>
      <c r="J270" s="153"/>
      <c r="K270" s="153"/>
      <c r="L270" s="153"/>
      <c r="M270" s="208"/>
      <c r="N270" s="173"/>
      <c r="O270" s="153"/>
      <c r="P270" s="153"/>
      <c r="Q270" s="153"/>
      <c r="R270" s="153"/>
      <c r="S270" s="208"/>
      <c r="T270" s="173"/>
      <c r="U270" s="153"/>
      <c r="V270" s="153"/>
      <c r="W270" s="153"/>
      <c r="X270" s="153"/>
      <c r="Y270" s="208"/>
      <c r="Z270" s="173">
        <v>0.25839000000000001</v>
      </c>
      <c r="AA270" s="153"/>
      <c r="AB270" s="153"/>
      <c r="AC270" s="153"/>
      <c r="AD270" s="153">
        <v>0.25749</v>
      </c>
      <c r="AE270" s="208"/>
      <c r="AF270" s="173"/>
      <c r="AG270" s="153"/>
      <c r="AH270" s="153"/>
      <c r="AI270" s="153"/>
      <c r="AJ270" s="153"/>
      <c r="AK270" s="208"/>
      <c r="AL270" s="173"/>
      <c r="AM270" s="153"/>
      <c r="AN270" s="153"/>
      <c r="AO270" s="153"/>
      <c r="AP270" s="153"/>
      <c r="AQ270" s="208"/>
      <c r="AR270" s="173"/>
      <c r="AS270" s="153"/>
      <c r="AT270" s="153"/>
      <c r="AU270" s="153"/>
      <c r="AV270" s="153"/>
      <c r="AW270" s="208"/>
      <c r="AX270" s="173"/>
      <c r="AY270" s="153"/>
      <c r="AZ270" s="153"/>
      <c r="BA270" s="153"/>
      <c r="BB270" s="153"/>
      <c r="BC270" s="208"/>
      <c r="BD270" s="173"/>
      <c r="BE270" s="153"/>
      <c r="BF270" s="153"/>
      <c r="BG270" s="153"/>
      <c r="BH270" s="153"/>
      <c r="BI270" s="208"/>
      <c r="BJ270" s="173"/>
      <c r="BK270" s="153"/>
      <c r="BL270" s="153"/>
      <c r="BM270" s="153"/>
      <c r="BN270" s="153"/>
      <c r="BO270" s="208"/>
      <c r="BP270" s="173"/>
      <c r="BQ270" s="153"/>
      <c r="BR270" s="153"/>
      <c r="BS270" s="153"/>
      <c r="BT270" s="153"/>
      <c r="BU270" s="208"/>
      <c r="BV270" s="173"/>
      <c r="BW270" s="153"/>
      <c r="BX270" s="153"/>
      <c r="BY270" s="153"/>
      <c r="BZ270" s="153"/>
      <c r="CA270" s="208"/>
      <c r="CB270" s="173"/>
      <c r="CC270" s="153"/>
      <c r="CD270" s="153"/>
      <c r="CE270" s="153"/>
      <c r="CF270" s="153"/>
      <c r="CG270" s="208"/>
      <c r="CH270" s="173"/>
      <c r="CI270" s="153"/>
      <c r="CJ270" s="153"/>
      <c r="CK270" s="153"/>
      <c r="CL270" s="153"/>
      <c r="CM270" s="208"/>
      <c r="CN270" s="173"/>
      <c r="CO270" s="153"/>
      <c r="CP270" s="153"/>
      <c r="CQ270" s="153"/>
      <c r="CR270" s="153"/>
      <c r="CS270" s="208"/>
      <c r="CT270" s="173"/>
      <c r="CU270" s="153"/>
      <c r="CV270" s="153"/>
      <c r="CW270" s="153"/>
      <c r="CX270" s="153"/>
      <c r="CY270" s="208"/>
      <c r="CZ270" s="173"/>
      <c r="DA270" s="153"/>
      <c r="DB270" s="153"/>
      <c r="DC270" s="153"/>
      <c r="DD270" s="153"/>
      <c r="DE270" s="208"/>
      <c r="DF270" s="173"/>
      <c r="DG270" s="153"/>
      <c r="DH270" s="153"/>
      <c r="DI270" s="153"/>
      <c r="DJ270" s="153"/>
      <c r="DK270" s="208"/>
      <c r="DL270" s="173"/>
      <c r="DM270" s="153"/>
      <c r="DN270" s="153"/>
      <c r="DO270" s="153"/>
      <c r="DP270" s="153"/>
      <c r="DQ270" s="208"/>
      <c r="DR270" s="173"/>
      <c r="DS270" s="153"/>
      <c r="DT270" s="153"/>
      <c r="DU270" s="153"/>
      <c r="DV270" s="153"/>
      <c r="DW270" s="208"/>
      <c r="DX270" s="173"/>
      <c r="DY270" s="153"/>
      <c r="DZ270" s="153"/>
      <c r="EA270" s="153"/>
      <c r="EB270" s="153"/>
      <c r="EC270" s="208"/>
      <c r="ED270" s="173"/>
      <c r="EE270" s="153"/>
      <c r="EF270" s="153"/>
      <c r="EG270" s="153"/>
      <c r="EH270" s="153"/>
      <c r="EI270" s="208"/>
      <c r="EJ270" s="173"/>
      <c r="EK270" s="153"/>
      <c r="EL270" s="153"/>
      <c r="EM270" s="153"/>
      <c r="EN270" s="153"/>
      <c r="EO270" s="208"/>
      <c r="EP270" s="173"/>
      <c r="EQ270" s="153"/>
      <c r="ER270" s="153"/>
      <c r="ES270" s="153"/>
      <c r="ET270" s="153"/>
      <c r="EU270" s="208"/>
      <c r="EV270" s="173"/>
      <c r="EW270" s="153"/>
      <c r="EX270" s="153"/>
      <c r="EY270" s="153"/>
      <c r="EZ270" s="153"/>
      <c r="FA270" s="208"/>
      <c r="FB270" s="173"/>
      <c r="FC270" s="153"/>
      <c r="FD270" s="153"/>
      <c r="FE270" s="153"/>
      <c r="FF270" s="153"/>
      <c r="FG270" s="208"/>
      <c r="FH270" s="173"/>
      <c r="FI270" s="153"/>
      <c r="FJ270" s="153"/>
      <c r="FK270" s="153"/>
      <c r="FL270" s="153"/>
      <c r="FM270" s="208"/>
      <c r="FN270" s="173"/>
      <c r="FO270" s="153"/>
      <c r="FP270" s="153"/>
      <c r="FQ270" s="153"/>
      <c r="FR270" s="153"/>
      <c r="FS270" s="208"/>
      <c r="FT270" s="173"/>
      <c r="FU270" s="153"/>
      <c r="FV270" s="153"/>
      <c r="FW270" s="153"/>
      <c r="FX270" s="153"/>
      <c r="FY270" s="208"/>
    </row>
    <row r="271" spans="1:181" ht="12.75" customHeight="1" x14ac:dyDescent="0.2">
      <c r="A271" s="121" t="s">
        <v>19</v>
      </c>
      <c r="B271" s="172"/>
      <c r="C271" s="152"/>
      <c r="D271" s="152"/>
      <c r="E271" s="152"/>
      <c r="F271" s="152"/>
      <c r="G271" s="208"/>
      <c r="H271" s="172"/>
      <c r="I271" s="152"/>
      <c r="J271" s="152"/>
      <c r="K271" s="152"/>
      <c r="L271" s="152"/>
      <c r="M271" s="208"/>
      <c r="N271" s="172"/>
      <c r="O271" s="152"/>
      <c r="P271" s="152"/>
      <c r="Q271" s="152"/>
      <c r="R271" s="152"/>
      <c r="S271" s="208"/>
      <c r="T271" s="172"/>
      <c r="U271" s="152"/>
      <c r="V271" s="152"/>
      <c r="W271" s="152"/>
      <c r="X271" s="152"/>
      <c r="Y271" s="208"/>
      <c r="Z271" s="172">
        <v>0.18187</v>
      </c>
      <c r="AA271" s="152"/>
      <c r="AB271" s="152"/>
      <c r="AC271" s="152"/>
      <c r="AD271" s="152">
        <v>0.18135000000000001</v>
      </c>
      <c r="AE271" s="208"/>
      <c r="AF271" s="172"/>
      <c r="AG271" s="152"/>
      <c r="AH271" s="152"/>
      <c r="AI271" s="152"/>
      <c r="AJ271" s="152"/>
      <c r="AK271" s="208"/>
      <c r="AL271" s="172"/>
      <c r="AM271" s="152"/>
      <c r="AN271" s="152"/>
      <c r="AO271" s="152"/>
      <c r="AP271" s="152"/>
      <c r="AQ271" s="208"/>
      <c r="AR271" s="172"/>
      <c r="AS271" s="152"/>
      <c r="AT271" s="152"/>
      <c r="AU271" s="152"/>
      <c r="AV271" s="152"/>
      <c r="AW271" s="208"/>
      <c r="AX271" s="172"/>
      <c r="AY271" s="152"/>
      <c r="AZ271" s="152"/>
      <c r="BA271" s="152"/>
      <c r="BB271" s="152"/>
      <c r="BC271" s="208"/>
      <c r="BD271" s="172"/>
      <c r="BE271" s="152"/>
      <c r="BF271" s="152"/>
      <c r="BG271" s="152"/>
      <c r="BH271" s="152"/>
      <c r="BI271" s="208"/>
      <c r="BJ271" s="172"/>
      <c r="BK271" s="152"/>
      <c r="BL271" s="152"/>
      <c r="BM271" s="152"/>
      <c r="BN271" s="152"/>
      <c r="BO271" s="208"/>
      <c r="BP271" s="172"/>
      <c r="BQ271" s="152"/>
      <c r="BR271" s="152"/>
      <c r="BS271" s="152"/>
      <c r="BT271" s="152"/>
      <c r="BU271" s="208"/>
      <c r="BV271" s="172"/>
      <c r="BW271" s="152"/>
      <c r="BX271" s="152"/>
      <c r="BY271" s="152"/>
      <c r="BZ271" s="152"/>
      <c r="CA271" s="208"/>
      <c r="CB271" s="172"/>
      <c r="CC271" s="152"/>
      <c r="CD271" s="152"/>
      <c r="CE271" s="152"/>
      <c r="CF271" s="152"/>
      <c r="CG271" s="208"/>
      <c r="CH271" s="172"/>
      <c r="CI271" s="152"/>
      <c r="CJ271" s="152"/>
      <c r="CK271" s="152"/>
      <c r="CL271" s="152"/>
      <c r="CM271" s="208"/>
      <c r="CN271" s="172"/>
      <c r="CO271" s="152"/>
      <c r="CP271" s="152"/>
      <c r="CQ271" s="152"/>
      <c r="CR271" s="152"/>
      <c r="CS271" s="208"/>
      <c r="CT271" s="172"/>
      <c r="CU271" s="152"/>
      <c r="CV271" s="152"/>
      <c r="CW271" s="152"/>
      <c r="CX271" s="152"/>
      <c r="CY271" s="208"/>
      <c r="CZ271" s="172"/>
      <c r="DA271" s="152"/>
      <c r="DB271" s="152"/>
      <c r="DC271" s="152"/>
      <c r="DD271" s="152"/>
      <c r="DE271" s="208"/>
      <c r="DF271" s="172"/>
      <c r="DG271" s="152"/>
      <c r="DH271" s="152"/>
      <c r="DI271" s="152"/>
      <c r="DJ271" s="152"/>
      <c r="DK271" s="208"/>
      <c r="DL271" s="172"/>
      <c r="DM271" s="152"/>
      <c r="DN271" s="152"/>
      <c r="DO271" s="152"/>
      <c r="DP271" s="152"/>
      <c r="DQ271" s="208"/>
      <c r="DR271" s="172"/>
      <c r="DS271" s="152"/>
      <c r="DT271" s="152"/>
      <c r="DU271" s="152"/>
      <c r="DV271" s="152"/>
      <c r="DW271" s="208"/>
      <c r="DX271" s="172"/>
      <c r="DY271" s="152"/>
      <c r="DZ271" s="152"/>
      <c r="EA271" s="152"/>
      <c r="EB271" s="152"/>
      <c r="EC271" s="208"/>
      <c r="ED271" s="172"/>
      <c r="EE271" s="152"/>
      <c r="EF271" s="152"/>
      <c r="EG271" s="152"/>
      <c r="EH271" s="152"/>
      <c r="EI271" s="208"/>
      <c r="EJ271" s="172"/>
      <c r="EK271" s="152"/>
      <c r="EL271" s="152"/>
      <c r="EM271" s="152"/>
      <c r="EN271" s="152"/>
      <c r="EO271" s="208"/>
      <c r="EP271" s="172"/>
      <c r="EQ271" s="152"/>
      <c r="ER271" s="152"/>
      <c r="ES271" s="152"/>
      <c r="ET271" s="152"/>
      <c r="EU271" s="208"/>
      <c r="EV271" s="172"/>
      <c r="EW271" s="152"/>
      <c r="EX271" s="152"/>
      <c r="EY271" s="152"/>
      <c r="EZ271" s="152"/>
      <c r="FA271" s="208"/>
      <c r="FB271" s="172"/>
      <c r="FC271" s="152"/>
      <c r="FD271" s="152"/>
      <c r="FE271" s="152"/>
      <c r="FF271" s="152"/>
      <c r="FG271" s="208"/>
      <c r="FH271" s="172"/>
      <c r="FI271" s="152"/>
      <c r="FJ271" s="152"/>
      <c r="FK271" s="152"/>
      <c r="FL271" s="152"/>
      <c r="FM271" s="208"/>
      <c r="FN271" s="172"/>
      <c r="FO271" s="152"/>
      <c r="FP271" s="152"/>
      <c r="FQ271" s="152"/>
      <c r="FR271" s="152"/>
      <c r="FS271" s="208"/>
      <c r="FT271" s="172"/>
      <c r="FU271" s="152"/>
      <c r="FV271" s="152"/>
      <c r="FW271" s="152"/>
      <c r="FX271" s="152"/>
      <c r="FY271" s="208"/>
    </row>
    <row r="272" spans="1:181" ht="12.75" customHeight="1" x14ac:dyDescent="0.2">
      <c r="A272" s="122" t="s">
        <v>20</v>
      </c>
      <c r="B272" s="173"/>
      <c r="C272" s="153"/>
      <c r="D272" s="153"/>
      <c r="E272" s="153"/>
      <c r="F272" s="153"/>
      <c r="G272" s="208"/>
      <c r="H272" s="173"/>
      <c r="I272" s="153"/>
      <c r="J272" s="153"/>
      <c r="K272" s="153"/>
      <c r="L272" s="153"/>
      <c r="M272" s="208"/>
      <c r="N272" s="173"/>
      <c r="O272" s="153"/>
      <c r="P272" s="153"/>
      <c r="Q272" s="153"/>
      <c r="R272" s="153"/>
      <c r="S272" s="208"/>
      <c r="T272" s="173"/>
      <c r="U272" s="153"/>
      <c r="V272" s="153"/>
      <c r="W272" s="153"/>
      <c r="X272" s="153"/>
      <c r="Y272" s="208"/>
      <c r="Z272" s="173">
        <v>0.26002999999999998</v>
      </c>
      <c r="AA272" s="153"/>
      <c r="AB272" s="153"/>
      <c r="AC272" s="153"/>
      <c r="AD272" s="153">
        <v>0.25528000000000001</v>
      </c>
      <c r="AE272" s="208"/>
      <c r="AF272" s="173"/>
      <c r="AG272" s="153"/>
      <c r="AH272" s="153"/>
      <c r="AI272" s="153"/>
      <c r="AJ272" s="153"/>
      <c r="AK272" s="208"/>
      <c r="AL272" s="173"/>
      <c r="AM272" s="153"/>
      <c r="AN272" s="153"/>
      <c r="AO272" s="153"/>
      <c r="AP272" s="153"/>
      <c r="AQ272" s="208"/>
      <c r="AR272" s="173"/>
      <c r="AS272" s="153"/>
      <c r="AT272" s="153"/>
      <c r="AU272" s="153"/>
      <c r="AV272" s="153"/>
      <c r="AW272" s="208"/>
      <c r="AX272" s="173"/>
      <c r="AY272" s="153"/>
      <c r="AZ272" s="153"/>
      <c r="BA272" s="153"/>
      <c r="BB272" s="153"/>
      <c r="BC272" s="208"/>
      <c r="BD272" s="173"/>
      <c r="BE272" s="153"/>
      <c r="BF272" s="153"/>
      <c r="BG272" s="153"/>
      <c r="BH272" s="153"/>
      <c r="BI272" s="208"/>
      <c r="BJ272" s="173"/>
      <c r="BK272" s="153"/>
      <c r="BL272" s="153"/>
      <c r="BM272" s="153"/>
      <c r="BN272" s="153"/>
      <c r="BO272" s="208"/>
      <c r="BP272" s="173"/>
      <c r="BQ272" s="153"/>
      <c r="BR272" s="153"/>
      <c r="BS272" s="153"/>
      <c r="BT272" s="153"/>
      <c r="BU272" s="208"/>
      <c r="BV272" s="173"/>
      <c r="BW272" s="153"/>
      <c r="BX272" s="153"/>
      <c r="BY272" s="153"/>
      <c r="BZ272" s="153"/>
      <c r="CA272" s="208"/>
      <c r="CB272" s="173"/>
      <c r="CC272" s="153"/>
      <c r="CD272" s="153"/>
      <c r="CE272" s="153"/>
      <c r="CF272" s="153"/>
      <c r="CG272" s="208"/>
      <c r="CH272" s="173"/>
      <c r="CI272" s="153"/>
      <c r="CJ272" s="153"/>
      <c r="CK272" s="153"/>
      <c r="CL272" s="153"/>
      <c r="CM272" s="208"/>
      <c r="CN272" s="173"/>
      <c r="CO272" s="153"/>
      <c r="CP272" s="153"/>
      <c r="CQ272" s="153"/>
      <c r="CR272" s="153"/>
      <c r="CS272" s="208"/>
      <c r="CT272" s="173"/>
      <c r="CU272" s="153"/>
      <c r="CV272" s="153"/>
      <c r="CW272" s="153"/>
      <c r="CX272" s="153"/>
      <c r="CY272" s="208"/>
      <c r="CZ272" s="173"/>
      <c r="DA272" s="153"/>
      <c r="DB272" s="153"/>
      <c r="DC272" s="153"/>
      <c r="DD272" s="153"/>
      <c r="DE272" s="208"/>
      <c r="DF272" s="173"/>
      <c r="DG272" s="153"/>
      <c r="DH272" s="153"/>
      <c r="DI272" s="153"/>
      <c r="DJ272" s="153"/>
      <c r="DK272" s="208"/>
      <c r="DL272" s="173"/>
      <c r="DM272" s="153"/>
      <c r="DN272" s="153"/>
      <c r="DO272" s="153"/>
      <c r="DP272" s="153"/>
      <c r="DQ272" s="208"/>
      <c r="DR272" s="173"/>
      <c r="DS272" s="153"/>
      <c r="DT272" s="153"/>
      <c r="DU272" s="153"/>
      <c r="DV272" s="153"/>
      <c r="DW272" s="208"/>
      <c r="DX272" s="173"/>
      <c r="DY272" s="153"/>
      <c r="DZ272" s="153"/>
      <c r="EA272" s="153"/>
      <c r="EB272" s="153"/>
      <c r="EC272" s="208"/>
      <c r="ED272" s="173"/>
      <c r="EE272" s="153"/>
      <c r="EF272" s="153"/>
      <c r="EG272" s="153"/>
      <c r="EH272" s="153"/>
      <c r="EI272" s="208"/>
      <c r="EJ272" s="173"/>
      <c r="EK272" s="153"/>
      <c r="EL272" s="153"/>
      <c r="EM272" s="153"/>
      <c r="EN272" s="153"/>
      <c r="EO272" s="208"/>
      <c r="EP272" s="173"/>
      <c r="EQ272" s="153"/>
      <c r="ER272" s="153"/>
      <c r="ES272" s="153"/>
      <c r="ET272" s="153"/>
      <c r="EU272" s="208"/>
      <c r="EV272" s="173"/>
      <c r="EW272" s="153"/>
      <c r="EX272" s="153"/>
      <c r="EY272" s="153"/>
      <c r="EZ272" s="153"/>
      <c r="FA272" s="208"/>
      <c r="FB272" s="173"/>
      <c r="FC272" s="153"/>
      <c r="FD272" s="153"/>
      <c r="FE272" s="153"/>
      <c r="FF272" s="153"/>
      <c r="FG272" s="208"/>
      <c r="FH272" s="173"/>
      <c r="FI272" s="153"/>
      <c r="FJ272" s="153"/>
      <c r="FK272" s="153"/>
      <c r="FL272" s="153"/>
      <c r="FM272" s="208"/>
      <c r="FN272" s="173"/>
      <c r="FO272" s="153"/>
      <c r="FP272" s="153"/>
      <c r="FQ272" s="153"/>
      <c r="FR272" s="153"/>
      <c r="FS272" s="208"/>
      <c r="FT272" s="173"/>
      <c r="FU272" s="153"/>
      <c r="FV272" s="153"/>
      <c r="FW272" s="153"/>
      <c r="FX272" s="153"/>
      <c r="FY272" s="208"/>
    </row>
    <row r="273" spans="1:181" ht="12.75" customHeight="1" x14ac:dyDescent="0.2">
      <c r="A273" s="121" t="s">
        <v>21</v>
      </c>
      <c r="B273" s="172"/>
      <c r="C273" s="152"/>
      <c r="D273" s="152"/>
      <c r="E273" s="152"/>
      <c r="F273" s="152"/>
      <c r="G273" s="208"/>
      <c r="H273" s="172"/>
      <c r="I273" s="152"/>
      <c r="J273" s="152"/>
      <c r="K273" s="152"/>
      <c r="L273" s="152"/>
      <c r="M273" s="208"/>
      <c r="N273" s="172"/>
      <c r="O273" s="152"/>
      <c r="P273" s="152"/>
      <c r="Q273" s="152"/>
      <c r="R273" s="152"/>
      <c r="S273" s="208"/>
      <c r="T273" s="172"/>
      <c r="U273" s="152"/>
      <c r="V273" s="152"/>
      <c r="W273" s="152"/>
      <c r="X273" s="152"/>
      <c r="Y273" s="208"/>
      <c r="Z273" s="172">
        <v>0.20505999999999999</v>
      </c>
      <c r="AA273" s="152"/>
      <c r="AB273" s="152"/>
      <c r="AC273" s="152"/>
      <c r="AD273" s="152">
        <v>0.20028000000000001</v>
      </c>
      <c r="AE273" s="208"/>
      <c r="AF273" s="172"/>
      <c r="AG273" s="152"/>
      <c r="AH273" s="152"/>
      <c r="AI273" s="152"/>
      <c r="AJ273" s="152"/>
      <c r="AK273" s="208"/>
      <c r="AL273" s="172"/>
      <c r="AM273" s="152"/>
      <c r="AN273" s="152"/>
      <c r="AO273" s="152"/>
      <c r="AP273" s="152"/>
      <c r="AQ273" s="208"/>
      <c r="AR273" s="172"/>
      <c r="AS273" s="152"/>
      <c r="AT273" s="152"/>
      <c r="AU273" s="152"/>
      <c r="AV273" s="152"/>
      <c r="AW273" s="208"/>
      <c r="AX273" s="172"/>
      <c r="AY273" s="152"/>
      <c r="AZ273" s="152"/>
      <c r="BA273" s="152"/>
      <c r="BB273" s="152"/>
      <c r="BC273" s="208"/>
      <c r="BD273" s="172"/>
      <c r="BE273" s="152"/>
      <c r="BF273" s="152"/>
      <c r="BG273" s="152"/>
      <c r="BH273" s="152"/>
      <c r="BI273" s="208"/>
      <c r="BJ273" s="172"/>
      <c r="BK273" s="152"/>
      <c r="BL273" s="152"/>
      <c r="BM273" s="152"/>
      <c r="BN273" s="152"/>
      <c r="BO273" s="208"/>
      <c r="BP273" s="172"/>
      <c r="BQ273" s="152"/>
      <c r="BR273" s="152"/>
      <c r="BS273" s="152"/>
      <c r="BT273" s="152"/>
      <c r="BU273" s="208"/>
      <c r="BV273" s="172"/>
      <c r="BW273" s="152"/>
      <c r="BX273" s="152"/>
      <c r="BY273" s="152"/>
      <c r="BZ273" s="152"/>
      <c r="CA273" s="208"/>
      <c r="CB273" s="172"/>
      <c r="CC273" s="152"/>
      <c r="CD273" s="152"/>
      <c r="CE273" s="152"/>
      <c r="CF273" s="152"/>
      <c r="CG273" s="208"/>
      <c r="CH273" s="172"/>
      <c r="CI273" s="152"/>
      <c r="CJ273" s="152"/>
      <c r="CK273" s="152"/>
      <c r="CL273" s="152"/>
      <c r="CM273" s="208"/>
      <c r="CN273" s="172"/>
      <c r="CO273" s="152"/>
      <c r="CP273" s="152"/>
      <c r="CQ273" s="152"/>
      <c r="CR273" s="152"/>
      <c r="CS273" s="208"/>
      <c r="CT273" s="172"/>
      <c r="CU273" s="152"/>
      <c r="CV273" s="152"/>
      <c r="CW273" s="152"/>
      <c r="CX273" s="152"/>
      <c r="CY273" s="208"/>
      <c r="CZ273" s="172"/>
      <c r="DA273" s="152"/>
      <c r="DB273" s="152"/>
      <c r="DC273" s="152"/>
      <c r="DD273" s="152"/>
      <c r="DE273" s="208"/>
      <c r="DF273" s="172"/>
      <c r="DG273" s="152"/>
      <c r="DH273" s="152"/>
      <c r="DI273" s="152"/>
      <c r="DJ273" s="152"/>
      <c r="DK273" s="208"/>
      <c r="DL273" s="172"/>
      <c r="DM273" s="152"/>
      <c r="DN273" s="152"/>
      <c r="DO273" s="152"/>
      <c r="DP273" s="152"/>
      <c r="DQ273" s="208"/>
      <c r="DR273" s="172"/>
      <c r="DS273" s="152"/>
      <c r="DT273" s="152"/>
      <c r="DU273" s="152"/>
      <c r="DV273" s="152"/>
      <c r="DW273" s="208"/>
      <c r="DX273" s="172"/>
      <c r="DY273" s="152"/>
      <c r="DZ273" s="152"/>
      <c r="EA273" s="152"/>
      <c r="EB273" s="152"/>
      <c r="EC273" s="208"/>
      <c r="ED273" s="172"/>
      <c r="EE273" s="152"/>
      <c r="EF273" s="152"/>
      <c r="EG273" s="152"/>
      <c r="EH273" s="152"/>
      <c r="EI273" s="208"/>
      <c r="EJ273" s="172"/>
      <c r="EK273" s="152"/>
      <c r="EL273" s="152"/>
      <c r="EM273" s="152"/>
      <c r="EN273" s="152"/>
      <c r="EO273" s="208"/>
      <c r="EP273" s="172"/>
      <c r="EQ273" s="152"/>
      <c r="ER273" s="152"/>
      <c r="ES273" s="152"/>
      <c r="ET273" s="152"/>
      <c r="EU273" s="208"/>
      <c r="EV273" s="172"/>
      <c r="EW273" s="152"/>
      <c r="EX273" s="152"/>
      <c r="EY273" s="152"/>
      <c r="EZ273" s="152"/>
      <c r="FA273" s="208"/>
      <c r="FB273" s="172"/>
      <c r="FC273" s="152"/>
      <c r="FD273" s="152"/>
      <c r="FE273" s="152"/>
      <c r="FF273" s="152"/>
      <c r="FG273" s="208"/>
      <c r="FH273" s="172"/>
      <c r="FI273" s="152"/>
      <c r="FJ273" s="152"/>
      <c r="FK273" s="152"/>
      <c r="FL273" s="152"/>
      <c r="FM273" s="208"/>
      <c r="FN273" s="172"/>
      <c r="FO273" s="152"/>
      <c r="FP273" s="152"/>
      <c r="FQ273" s="152"/>
      <c r="FR273" s="152"/>
      <c r="FS273" s="208"/>
      <c r="FT273" s="172"/>
      <c r="FU273" s="152"/>
      <c r="FV273" s="152"/>
      <c r="FW273" s="152"/>
      <c r="FX273" s="152"/>
      <c r="FY273" s="208"/>
    </row>
    <row r="274" spans="1:181" ht="12.75" customHeight="1" x14ac:dyDescent="0.2">
      <c r="A274" s="121" t="s">
        <v>36</v>
      </c>
      <c r="B274" s="172"/>
      <c r="C274" s="152"/>
      <c r="D274" s="152"/>
      <c r="E274" s="152"/>
      <c r="F274" s="152"/>
      <c r="G274" s="208"/>
      <c r="H274" s="172"/>
      <c r="I274" s="152"/>
      <c r="J274" s="152"/>
      <c r="K274" s="152"/>
      <c r="L274" s="152"/>
      <c r="M274" s="208"/>
      <c r="N274" s="172"/>
      <c r="O274" s="152"/>
      <c r="P274" s="152"/>
      <c r="Q274" s="152"/>
      <c r="R274" s="152"/>
      <c r="S274" s="208"/>
      <c r="T274" s="172"/>
      <c r="U274" s="152"/>
      <c r="V274" s="152"/>
      <c r="W274" s="152"/>
      <c r="X274" s="152"/>
      <c r="Y274" s="208"/>
      <c r="Z274" s="172"/>
      <c r="AA274" s="152"/>
      <c r="AB274" s="152"/>
      <c r="AC274" s="152"/>
      <c r="AD274" s="152"/>
      <c r="AE274" s="208"/>
      <c r="AF274" s="172"/>
      <c r="AG274" s="152"/>
      <c r="AH274" s="152"/>
      <c r="AI274" s="152"/>
      <c r="AJ274" s="152"/>
      <c r="AK274" s="208"/>
      <c r="AL274" s="172"/>
      <c r="AM274" s="152"/>
      <c r="AN274" s="152"/>
      <c r="AO274" s="152"/>
      <c r="AP274" s="152"/>
      <c r="AQ274" s="208"/>
      <c r="AR274" s="172"/>
      <c r="AS274" s="152"/>
      <c r="AT274" s="152"/>
      <c r="AU274" s="152"/>
      <c r="AV274" s="152"/>
      <c r="AW274" s="208"/>
      <c r="AX274" s="172"/>
      <c r="AY274" s="152"/>
      <c r="AZ274" s="152"/>
      <c r="BA274" s="152"/>
      <c r="BB274" s="152"/>
      <c r="BC274" s="208"/>
      <c r="BD274" s="172"/>
      <c r="BE274" s="152"/>
      <c r="BF274" s="152"/>
      <c r="BG274" s="152"/>
      <c r="BH274" s="152"/>
      <c r="BI274" s="208"/>
      <c r="BJ274" s="172"/>
      <c r="BK274" s="152"/>
      <c r="BL274" s="152"/>
      <c r="BM274" s="152"/>
      <c r="BN274" s="152"/>
      <c r="BO274" s="208"/>
      <c r="BP274" s="172"/>
      <c r="BQ274" s="152"/>
      <c r="BR274" s="152"/>
      <c r="BS274" s="152"/>
      <c r="BT274" s="152"/>
      <c r="BU274" s="208"/>
      <c r="BV274" s="172"/>
      <c r="BW274" s="152"/>
      <c r="BX274" s="152"/>
      <c r="BY274" s="152"/>
      <c r="BZ274" s="152"/>
      <c r="CA274" s="208"/>
      <c r="CB274" s="172"/>
      <c r="CC274" s="152"/>
      <c r="CD274" s="152"/>
      <c r="CE274" s="152"/>
      <c r="CF274" s="152"/>
      <c r="CG274" s="208"/>
      <c r="CH274" s="172"/>
      <c r="CI274" s="152"/>
      <c r="CJ274" s="152"/>
      <c r="CK274" s="152"/>
      <c r="CL274" s="152"/>
      <c r="CM274" s="208"/>
      <c r="CN274" s="172"/>
      <c r="CO274" s="152"/>
      <c r="CP274" s="152"/>
      <c r="CQ274" s="152"/>
      <c r="CR274" s="152"/>
      <c r="CS274" s="208"/>
      <c r="CT274" s="172"/>
      <c r="CU274" s="152"/>
      <c r="CV274" s="152"/>
      <c r="CW274" s="152"/>
      <c r="CX274" s="152"/>
      <c r="CY274" s="208"/>
      <c r="CZ274" s="172"/>
      <c r="DA274" s="152"/>
      <c r="DB274" s="152"/>
      <c r="DC274" s="152"/>
      <c r="DD274" s="152"/>
      <c r="DE274" s="208"/>
      <c r="DF274" s="172"/>
      <c r="DG274" s="152"/>
      <c r="DH274" s="152"/>
      <c r="DI274" s="152"/>
      <c r="DJ274" s="152"/>
      <c r="DK274" s="208"/>
      <c r="DL274" s="172"/>
      <c r="DM274" s="152"/>
      <c r="DN274" s="152"/>
      <c r="DO274" s="152"/>
      <c r="DP274" s="152"/>
      <c r="DQ274" s="208"/>
      <c r="DR274" s="172"/>
      <c r="DS274" s="152"/>
      <c r="DT274" s="152"/>
      <c r="DU274" s="152"/>
      <c r="DV274" s="152"/>
      <c r="DW274" s="208"/>
      <c r="DX274" s="172"/>
      <c r="DY274" s="152"/>
      <c r="DZ274" s="152"/>
      <c r="EA274" s="152"/>
      <c r="EB274" s="152"/>
      <c r="EC274" s="208"/>
      <c r="ED274" s="172"/>
      <c r="EE274" s="152"/>
      <c r="EF274" s="152"/>
      <c r="EG274" s="152"/>
      <c r="EH274" s="152"/>
      <c r="EI274" s="208"/>
      <c r="EJ274" s="172"/>
      <c r="EK274" s="152"/>
      <c r="EL274" s="152"/>
      <c r="EM274" s="152"/>
      <c r="EN274" s="152"/>
      <c r="EO274" s="208"/>
      <c r="EP274" s="172"/>
      <c r="EQ274" s="152"/>
      <c r="ER274" s="152"/>
      <c r="ES274" s="152"/>
      <c r="ET274" s="152"/>
      <c r="EU274" s="208"/>
      <c r="EV274" s="172"/>
      <c r="EW274" s="152"/>
      <c r="EX274" s="152"/>
      <c r="EY274" s="152"/>
      <c r="EZ274" s="152"/>
      <c r="FA274" s="208"/>
      <c r="FB274" s="172"/>
      <c r="FC274" s="152"/>
      <c r="FD274" s="152"/>
      <c r="FE274" s="152"/>
      <c r="FF274" s="152"/>
      <c r="FG274" s="208"/>
      <c r="FH274" s="172"/>
      <c r="FI274" s="152"/>
      <c r="FJ274" s="152"/>
      <c r="FK274" s="152"/>
      <c r="FL274" s="152"/>
      <c r="FM274" s="208"/>
      <c r="FN274" s="172"/>
      <c r="FO274" s="152"/>
      <c r="FP274" s="152"/>
      <c r="FQ274" s="152"/>
      <c r="FR274" s="152"/>
      <c r="FS274" s="208"/>
      <c r="FT274" s="172"/>
      <c r="FU274" s="152"/>
      <c r="FV274" s="152"/>
      <c r="FW274" s="152"/>
      <c r="FX274" s="152"/>
      <c r="FY274" s="208"/>
    </row>
    <row r="275" spans="1:181" ht="12.75" customHeight="1" x14ac:dyDescent="0.2">
      <c r="A275" s="121" t="s">
        <v>83</v>
      </c>
      <c r="B275" s="172"/>
      <c r="C275" s="152"/>
      <c r="D275" s="152"/>
      <c r="E275" s="152"/>
      <c r="F275" s="152"/>
      <c r="G275" s="208"/>
      <c r="H275" s="172"/>
      <c r="I275" s="152"/>
      <c r="J275" s="152"/>
      <c r="K275" s="152"/>
      <c r="L275" s="152"/>
      <c r="M275" s="208"/>
      <c r="N275" s="172"/>
      <c r="O275" s="152"/>
      <c r="P275" s="152"/>
      <c r="Q275" s="152"/>
      <c r="R275" s="152"/>
      <c r="S275" s="208"/>
      <c r="T275" s="172"/>
      <c r="U275" s="152"/>
      <c r="V275" s="152"/>
      <c r="W275" s="152"/>
      <c r="X275" s="152"/>
      <c r="Y275" s="208"/>
      <c r="Z275" s="172">
        <v>0.62244999999999995</v>
      </c>
      <c r="AA275" s="152"/>
      <c r="AB275" s="152"/>
      <c r="AC275" s="152"/>
      <c r="AD275" s="152">
        <v>0.60285999999999995</v>
      </c>
      <c r="AE275" s="208"/>
      <c r="AF275" s="172"/>
      <c r="AG275" s="152"/>
      <c r="AH275" s="152"/>
      <c r="AI275" s="152"/>
      <c r="AJ275" s="152"/>
      <c r="AK275" s="208"/>
      <c r="AL275" s="172"/>
      <c r="AM275" s="152"/>
      <c r="AN275" s="152"/>
      <c r="AO275" s="152"/>
      <c r="AP275" s="152"/>
      <c r="AQ275" s="208"/>
      <c r="AR275" s="172"/>
      <c r="AS275" s="152"/>
      <c r="AT275" s="152"/>
      <c r="AU275" s="152"/>
      <c r="AV275" s="152"/>
      <c r="AW275" s="208"/>
      <c r="AX275" s="172"/>
      <c r="AY275" s="152"/>
      <c r="AZ275" s="152"/>
      <c r="BA275" s="152"/>
      <c r="BB275" s="152"/>
      <c r="BC275" s="208"/>
      <c r="BD275" s="172"/>
      <c r="BE275" s="152"/>
      <c r="BF275" s="152"/>
      <c r="BG275" s="152"/>
      <c r="BH275" s="152"/>
      <c r="BI275" s="208"/>
      <c r="BJ275" s="172"/>
      <c r="BK275" s="152"/>
      <c r="BL275" s="152"/>
      <c r="BM275" s="152"/>
      <c r="BN275" s="152"/>
      <c r="BO275" s="208"/>
      <c r="BP275" s="172"/>
      <c r="BQ275" s="152"/>
      <c r="BR275" s="152"/>
      <c r="BS275" s="152"/>
      <c r="BT275" s="152"/>
      <c r="BU275" s="208"/>
      <c r="BV275" s="172"/>
      <c r="BW275" s="152"/>
      <c r="BX275" s="152"/>
      <c r="BY275" s="152"/>
      <c r="BZ275" s="152"/>
      <c r="CA275" s="208"/>
      <c r="CB275" s="172"/>
      <c r="CC275" s="152"/>
      <c r="CD275" s="152"/>
      <c r="CE275" s="152"/>
      <c r="CF275" s="152"/>
      <c r="CG275" s="208"/>
      <c r="CH275" s="172"/>
      <c r="CI275" s="152"/>
      <c r="CJ275" s="152"/>
      <c r="CK275" s="152"/>
      <c r="CL275" s="152"/>
      <c r="CM275" s="208"/>
      <c r="CN275" s="172"/>
      <c r="CO275" s="152"/>
      <c r="CP275" s="152"/>
      <c r="CQ275" s="152"/>
      <c r="CR275" s="152"/>
      <c r="CS275" s="208"/>
      <c r="CT275" s="172"/>
      <c r="CU275" s="152"/>
      <c r="CV275" s="152"/>
      <c r="CW275" s="152"/>
      <c r="CX275" s="152"/>
      <c r="CY275" s="208"/>
      <c r="CZ275" s="172"/>
      <c r="DA275" s="152"/>
      <c r="DB275" s="152"/>
      <c r="DC275" s="152"/>
      <c r="DD275" s="152"/>
      <c r="DE275" s="208"/>
      <c r="DF275" s="172"/>
      <c r="DG275" s="152"/>
      <c r="DH275" s="152"/>
      <c r="DI275" s="152"/>
      <c r="DJ275" s="152"/>
      <c r="DK275" s="208"/>
      <c r="DL275" s="172"/>
      <c r="DM275" s="152"/>
      <c r="DN275" s="152"/>
      <c r="DO275" s="152"/>
      <c r="DP275" s="152"/>
      <c r="DQ275" s="208"/>
      <c r="DR275" s="172"/>
      <c r="DS275" s="152"/>
      <c r="DT275" s="152"/>
      <c r="DU275" s="152"/>
      <c r="DV275" s="152"/>
      <c r="DW275" s="208"/>
      <c r="DX275" s="172"/>
      <c r="DY275" s="152"/>
      <c r="DZ275" s="152"/>
      <c r="EA275" s="152"/>
      <c r="EB275" s="152"/>
      <c r="EC275" s="208"/>
      <c r="ED275" s="172"/>
      <c r="EE275" s="152"/>
      <c r="EF275" s="152"/>
      <c r="EG275" s="152"/>
      <c r="EH275" s="152"/>
      <c r="EI275" s="208"/>
      <c r="EJ275" s="172"/>
      <c r="EK275" s="152"/>
      <c r="EL275" s="152"/>
      <c r="EM275" s="152"/>
      <c r="EN275" s="152"/>
      <c r="EO275" s="208"/>
      <c r="EP275" s="172"/>
      <c r="EQ275" s="152"/>
      <c r="ER275" s="152"/>
      <c r="ES275" s="152"/>
      <c r="ET275" s="152"/>
      <c r="EU275" s="208"/>
      <c r="EV275" s="172"/>
      <c r="EW275" s="152"/>
      <c r="EX275" s="152"/>
      <c r="EY275" s="152"/>
      <c r="EZ275" s="152"/>
      <c r="FA275" s="208"/>
      <c r="FB275" s="172"/>
      <c r="FC275" s="152"/>
      <c r="FD275" s="152"/>
      <c r="FE275" s="152"/>
      <c r="FF275" s="152"/>
      <c r="FG275" s="208"/>
      <c r="FH275" s="172"/>
      <c r="FI275" s="152"/>
      <c r="FJ275" s="152"/>
      <c r="FK275" s="152"/>
      <c r="FL275" s="152"/>
      <c r="FM275" s="208"/>
      <c r="FN275" s="172"/>
      <c r="FO275" s="152"/>
      <c r="FP275" s="152"/>
      <c r="FQ275" s="152"/>
      <c r="FR275" s="152"/>
      <c r="FS275" s="208"/>
      <c r="FT275" s="172"/>
      <c r="FU275" s="152"/>
      <c r="FV275" s="152"/>
      <c r="FW275" s="152"/>
      <c r="FX275" s="152"/>
      <c r="FY275" s="208"/>
    </row>
    <row r="276" spans="1:181" ht="12.75" customHeight="1" x14ac:dyDescent="0.2">
      <c r="A276" s="122" t="s">
        <v>39</v>
      </c>
      <c r="B276" s="173"/>
      <c r="C276" s="153"/>
      <c r="D276" s="153"/>
      <c r="E276" s="153"/>
      <c r="F276" s="153"/>
      <c r="G276" s="208"/>
      <c r="H276" s="173"/>
      <c r="I276" s="153"/>
      <c r="J276" s="153"/>
      <c r="K276" s="153"/>
      <c r="L276" s="153"/>
      <c r="M276" s="208"/>
      <c r="N276" s="173"/>
      <c r="O276" s="153"/>
      <c r="P276" s="153"/>
      <c r="Q276" s="153"/>
      <c r="R276" s="153"/>
      <c r="S276" s="208"/>
      <c r="T276" s="173"/>
      <c r="U276" s="153"/>
      <c r="V276" s="153"/>
      <c r="W276" s="153"/>
      <c r="X276" s="153"/>
      <c r="Y276" s="208"/>
      <c r="Z276" s="173">
        <v>0.28158</v>
      </c>
      <c r="AA276" s="153"/>
      <c r="AB276" s="153"/>
      <c r="AC276" s="153"/>
      <c r="AD276" s="153">
        <v>0.27572999999999998</v>
      </c>
      <c r="AE276" s="208"/>
      <c r="AF276" s="173"/>
      <c r="AG276" s="153"/>
      <c r="AH276" s="153"/>
      <c r="AI276" s="153"/>
      <c r="AJ276" s="153"/>
      <c r="AK276" s="208"/>
      <c r="AL276" s="173"/>
      <c r="AM276" s="153"/>
      <c r="AN276" s="153"/>
      <c r="AO276" s="153"/>
      <c r="AP276" s="153"/>
      <c r="AQ276" s="208"/>
      <c r="AR276" s="173"/>
      <c r="AS276" s="153"/>
      <c r="AT276" s="153"/>
      <c r="AU276" s="153"/>
      <c r="AV276" s="153"/>
      <c r="AW276" s="208"/>
      <c r="AX276" s="173"/>
      <c r="AY276" s="153"/>
      <c r="AZ276" s="153"/>
      <c r="BA276" s="153"/>
      <c r="BB276" s="153"/>
      <c r="BC276" s="208"/>
      <c r="BD276" s="173"/>
      <c r="BE276" s="153"/>
      <c r="BF276" s="153"/>
      <c r="BG276" s="153"/>
      <c r="BH276" s="153"/>
      <c r="BI276" s="208"/>
      <c r="BJ276" s="173"/>
      <c r="BK276" s="153"/>
      <c r="BL276" s="153"/>
      <c r="BM276" s="153"/>
      <c r="BN276" s="153"/>
      <c r="BO276" s="208"/>
      <c r="BP276" s="173"/>
      <c r="BQ276" s="153"/>
      <c r="BR276" s="153"/>
      <c r="BS276" s="153"/>
      <c r="BT276" s="153"/>
      <c r="BU276" s="208"/>
      <c r="BV276" s="173"/>
      <c r="BW276" s="153"/>
      <c r="BX276" s="153"/>
      <c r="BY276" s="153"/>
      <c r="BZ276" s="153"/>
      <c r="CA276" s="208"/>
      <c r="CB276" s="173"/>
      <c r="CC276" s="153"/>
      <c r="CD276" s="153"/>
      <c r="CE276" s="153"/>
      <c r="CF276" s="153"/>
      <c r="CG276" s="208"/>
      <c r="CH276" s="173"/>
      <c r="CI276" s="153"/>
      <c r="CJ276" s="153"/>
      <c r="CK276" s="153"/>
      <c r="CL276" s="153"/>
      <c r="CM276" s="208"/>
      <c r="CN276" s="173"/>
      <c r="CO276" s="153"/>
      <c r="CP276" s="153"/>
      <c r="CQ276" s="153"/>
      <c r="CR276" s="153"/>
      <c r="CS276" s="208"/>
      <c r="CT276" s="173"/>
      <c r="CU276" s="153"/>
      <c r="CV276" s="153"/>
      <c r="CW276" s="153"/>
      <c r="CX276" s="153"/>
      <c r="CY276" s="208"/>
      <c r="CZ276" s="173"/>
      <c r="DA276" s="153"/>
      <c r="DB276" s="153"/>
      <c r="DC276" s="153"/>
      <c r="DD276" s="153"/>
      <c r="DE276" s="208"/>
      <c r="DF276" s="173"/>
      <c r="DG276" s="153"/>
      <c r="DH276" s="153"/>
      <c r="DI276" s="153"/>
      <c r="DJ276" s="153"/>
      <c r="DK276" s="208"/>
      <c r="DL276" s="173"/>
      <c r="DM276" s="153"/>
      <c r="DN276" s="153"/>
      <c r="DO276" s="153"/>
      <c r="DP276" s="153"/>
      <c r="DQ276" s="208"/>
      <c r="DR276" s="173"/>
      <c r="DS276" s="153"/>
      <c r="DT276" s="153"/>
      <c r="DU276" s="153"/>
      <c r="DV276" s="153"/>
      <c r="DW276" s="208"/>
      <c r="DX276" s="173"/>
      <c r="DY276" s="153"/>
      <c r="DZ276" s="153"/>
      <c r="EA276" s="153"/>
      <c r="EB276" s="153"/>
      <c r="EC276" s="208"/>
      <c r="ED276" s="173"/>
      <c r="EE276" s="153"/>
      <c r="EF276" s="153"/>
      <c r="EG276" s="153"/>
      <c r="EH276" s="153"/>
      <c r="EI276" s="208"/>
      <c r="EJ276" s="173"/>
      <c r="EK276" s="153"/>
      <c r="EL276" s="153"/>
      <c r="EM276" s="153"/>
      <c r="EN276" s="153"/>
      <c r="EO276" s="208"/>
      <c r="EP276" s="173"/>
      <c r="EQ276" s="153"/>
      <c r="ER276" s="153"/>
      <c r="ES276" s="153"/>
      <c r="ET276" s="153"/>
      <c r="EU276" s="208"/>
      <c r="EV276" s="173"/>
      <c r="EW276" s="153"/>
      <c r="EX276" s="153"/>
      <c r="EY276" s="153"/>
      <c r="EZ276" s="153"/>
      <c r="FA276" s="208"/>
      <c r="FB276" s="173"/>
      <c r="FC276" s="153"/>
      <c r="FD276" s="153"/>
      <c r="FE276" s="153"/>
      <c r="FF276" s="153"/>
      <c r="FG276" s="208"/>
      <c r="FH276" s="173"/>
      <c r="FI276" s="153"/>
      <c r="FJ276" s="153"/>
      <c r="FK276" s="153"/>
      <c r="FL276" s="153"/>
      <c r="FM276" s="208"/>
      <c r="FN276" s="173"/>
      <c r="FO276" s="153"/>
      <c r="FP276" s="153"/>
      <c r="FQ276" s="153"/>
      <c r="FR276" s="153"/>
      <c r="FS276" s="208"/>
      <c r="FT276" s="173"/>
      <c r="FU276" s="153"/>
      <c r="FV276" s="153"/>
      <c r="FW276" s="153"/>
      <c r="FX276" s="153"/>
      <c r="FY276" s="208"/>
    </row>
    <row r="277" spans="1:181" ht="12.75" customHeight="1" x14ac:dyDescent="0.2">
      <c r="A277" s="121" t="s">
        <v>37</v>
      </c>
      <c r="B277" s="172"/>
      <c r="C277" s="152"/>
      <c r="D277" s="152"/>
      <c r="E277" s="152"/>
      <c r="F277" s="152"/>
      <c r="G277" s="208"/>
      <c r="H277" s="172"/>
      <c r="I277" s="152"/>
      <c r="J277" s="152"/>
      <c r="K277" s="152"/>
      <c r="L277" s="152"/>
      <c r="M277" s="208"/>
      <c r="N277" s="172"/>
      <c r="O277" s="152"/>
      <c r="P277" s="152"/>
      <c r="Q277" s="152"/>
      <c r="R277" s="152"/>
      <c r="S277" s="208"/>
      <c r="T277" s="172"/>
      <c r="U277" s="152"/>
      <c r="V277" s="152"/>
      <c r="W277" s="152"/>
      <c r="X277" s="152"/>
      <c r="Y277" s="208"/>
      <c r="Z277" s="172">
        <v>0.33285999999999999</v>
      </c>
      <c r="AA277" s="152"/>
      <c r="AB277" s="152"/>
      <c r="AC277" s="152"/>
      <c r="AD277" s="152">
        <v>0.31591999999999998</v>
      </c>
      <c r="AE277" s="208"/>
      <c r="AF277" s="172"/>
      <c r="AG277" s="152"/>
      <c r="AH277" s="152"/>
      <c r="AI277" s="152"/>
      <c r="AJ277" s="152"/>
      <c r="AK277" s="208"/>
      <c r="AL277" s="172"/>
      <c r="AM277" s="152"/>
      <c r="AN277" s="152"/>
      <c r="AO277" s="152"/>
      <c r="AP277" s="152"/>
      <c r="AQ277" s="208"/>
      <c r="AR277" s="172"/>
      <c r="AS277" s="152"/>
      <c r="AT277" s="152"/>
      <c r="AU277" s="152"/>
      <c r="AV277" s="152"/>
      <c r="AW277" s="208"/>
      <c r="AX277" s="172"/>
      <c r="AY277" s="152"/>
      <c r="AZ277" s="152"/>
      <c r="BA277" s="152"/>
      <c r="BB277" s="152"/>
      <c r="BC277" s="208"/>
      <c r="BD277" s="172"/>
      <c r="BE277" s="152"/>
      <c r="BF277" s="152"/>
      <c r="BG277" s="152"/>
      <c r="BH277" s="152"/>
      <c r="BI277" s="208"/>
      <c r="BJ277" s="172"/>
      <c r="BK277" s="152"/>
      <c r="BL277" s="152"/>
      <c r="BM277" s="152"/>
      <c r="BN277" s="152"/>
      <c r="BO277" s="208"/>
      <c r="BP277" s="172"/>
      <c r="BQ277" s="152"/>
      <c r="BR277" s="152"/>
      <c r="BS277" s="152"/>
      <c r="BT277" s="152"/>
      <c r="BU277" s="208"/>
      <c r="BV277" s="172"/>
      <c r="BW277" s="152"/>
      <c r="BX277" s="152"/>
      <c r="BY277" s="152"/>
      <c r="BZ277" s="152"/>
      <c r="CA277" s="208"/>
      <c r="CB277" s="172"/>
      <c r="CC277" s="152"/>
      <c r="CD277" s="152"/>
      <c r="CE277" s="152"/>
      <c r="CF277" s="152"/>
      <c r="CG277" s="208"/>
      <c r="CH277" s="172"/>
      <c r="CI277" s="152"/>
      <c r="CJ277" s="152"/>
      <c r="CK277" s="152"/>
      <c r="CL277" s="152"/>
      <c r="CM277" s="208"/>
      <c r="CN277" s="172"/>
      <c r="CO277" s="152"/>
      <c r="CP277" s="152"/>
      <c r="CQ277" s="152"/>
      <c r="CR277" s="152"/>
      <c r="CS277" s="208"/>
      <c r="CT277" s="172"/>
      <c r="CU277" s="152"/>
      <c r="CV277" s="152"/>
      <c r="CW277" s="152"/>
      <c r="CX277" s="152"/>
      <c r="CY277" s="208"/>
      <c r="CZ277" s="172"/>
      <c r="DA277" s="152"/>
      <c r="DB277" s="152"/>
      <c r="DC277" s="152"/>
      <c r="DD277" s="152"/>
      <c r="DE277" s="208"/>
      <c r="DF277" s="172"/>
      <c r="DG277" s="152"/>
      <c r="DH277" s="152"/>
      <c r="DI277" s="152"/>
      <c r="DJ277" s="152"/>
      <c r="DK277" s="208"/>
      <c r="DL277" s="172"/>
      <c r="DM277" s="152"/>
      <c r="DN277" s="152"/>
      <c r="DO277" s="152"/>
      <c r="DP277" s="152"/>
      <c r="DQ277" s="208"/>
      <c r="DR277" s="172"/>
      <c r="DS277" s="152"/>
      <c r="DT277" s="152"/>
      <c r="DU277" s="152"/>
      <c r="DV277" s="152"/>
      <c r="DW277" s="208"/>
      <c r="DX277" s="172"/>
      <c r="DY277" s="152"/>
      <c r="DZ277" s="152"/>
      <c r="EA277" s="152"/>
      <c r="EB277" s="152"/>
      <c r="EC277" s="208"/>
      <c r="ED277" s="172"/>
      <c r="EE277" s="152"/>
      <c r="EF277" s="152"/>
      <c r="EG277" s="152"/>
      <c r="EH277" s="152"/>
      <c r="EI277" s="208"/>
      <c r="EJ277" s="172"/>
      <c r="EK277" s="152"/>
      <c r="EL277" s="152"/>
      <c r="EM277" s="152"/>
      <c r="EN277" s="152"/>
      <c r="EO277" s="208"/>
      <c r="EP277" s="172"/>
      <c r="EQ277" s="152"/>
      <c r="ER277" s="152"/>
      <c r="ES277" s="152"/>
      <c r="ET277" s="152"/>
      <c r="EU277" s="208"/>
      <c r="EV277" s="172"/>
      <c r="EW277" s="152"/>
      <c r="EX277" s="152"/>
      <c r="EY277" s="152"/>
      <c r="EZ277" s="152"/>
      <c r="FA277" s="208"/>
      <c r="FB277" s="172"/>
      <c r="FC277" s="152"/>
      <c r="FD277" s="152"/>
      <c r="FE277" s="152"/>
      <c r="FF277" s="152"/>
      <c r="FG277" s="208"/>
      <c r="FH277" s="172"/>
      <c r="FI277" s="152"/>
      <c r="FJ277" s="152"/>
      <c r="FK277" s="152"/>
      <c r="FL277" s="152"/>
      <c r="FM277" s="208"/>
      <c r="FN277" s="172"/>
      <c r="FO277" s="152"/>
      <c r="FP277" s="152"/>
      <c r="FQ277" s="152"/>
      <c r="FR277" s="152"/>
      <c r="FS277" s="208"/>
      <c r="FT277" s="172"/>
      <c r="FU277" s="152"/>
      <c r="FV277" s="152"/>
      <c r="FW277" s="152"/>
      <c r="FX277" s="152"/>
      <c r="FY277" s="208"/>
    </row>
    <row r="278" spans="1:181" ht="12.75" customHeight="1" x14ac:dyDescent="0.2">
      <c r="A278" s="122" t="s">
        <v>40</v>
      </c>
      <c r="B278" s="173"/>
      <c r="C278" s="153"/>
      <c r="D278" s="153"/>
      <c r="E278" s="153"/>
      <c r="F278" s="153"/>
      <c r="G278" s="208"/>
      <c r="H278" s="173"/>
      <c r="I278" s="153"/>
      <c r="J278" s="153"/>
      <c r="K278" s="153"/>
      <c r="L278" s="153"/>
      <c r="M278" s="208"/>
      <c r="N278" s="173"/>
      <c r="O278" s="153"/>
      <c r="P278" s="153"/>
      <c r="Q278" s="153"/>
      <c r="R278" s="153"/>
      <c r="S278" s="208"/>
      <c r="T278" s="173"/>
      <c r="U278" s="153"/>
      <c r="V278" s="153"/>
      <c r="W278" s="153"/>
      <c r="X278" s="153"/>
      <c r="Y278" s="208"/>
      <c r="Z278" s="173">
        <v>0.24962999999999999</v>
      </c>
      <c r="AA278" s="153"/>
      <c r="AB278" s="153"/>
      <c r="AC278" s="153"/>
      <c r="AD278" s="153">
        <v>0.25503999999999999</v>
      </c>
      <c r="AE278" s="208"/>
      <c r="AF278" s="173"/>
      <c r="AG278" s="153"/>
      <c r="AH278" s="153"/>
      <c r="AI278" s="153"/>
      <c r="AJ278" s="153"/>
      <c r="AK278" s="208"/>
      <c r="AL278" s="173"/>
      <c r="AM278" s="153"/>
      <c r="AN278" s="153"/>
      <c r="AO278" s="153"/>
      <c r="AP278" s="153"/>
      <c r="AQ278" s="208"/>
      <c r="AR278" s="173"/>
      <c r="AS278" s="153"/>
      <c r="AT278" s="153"/>
      <c r="AU278" s="153"/>
      <c r="AV278" s="153"/>
      <c r="AW278" s="208"/>
      <c r="AX278" s="173"/>
      <c r="AY278" s="153"/>
      <c r="AZ278" s="153"/>
      <c r="BA278" s="153"/>
      <c r="BB278" s="153"/>
      <c r="BC278" s="208"/>
      <c r="BD278" s="173"/>
      <c r="BE278" s="153"/>
      <c r="BF278" s="153"/>
      <c r="BG278" s="153"/>
      <c r="BH278" s="153"/>
      <c r="BI278" s="208"/>
      <c r="BJ278" s="173"/>
      <c r="BK278" s="153"/>
      <c r="BL278" s="153"/>
      <c r="BM278" s="153"/>
      <c r="BN278" s="153"/>
      <c r="BO278" s="208"/>
      <c r="BP278" s="173"/>
      <c r="BQ278" s="153"/>
      <c r="BR278" s="153"/>
      <c r="BS278" s="153"/>
      <c r="BT278" s="153"/>
      <c r="BU278" s="208"/>
      <c r="BV278" s="173"/>
      <c r="BW278" s="153"/>
      <c r="BX278" s="153"/>
      <c r="BY278" s="153"/>
      <c r="BZ278" s="153"/>
      <c r="CA278" s="208"/>
      <c r="CB278" s="173"/>
      <c r="CC278" s="153"/>
      <c r="CD278" s="153"/>
      <c r="CE278" s="153"/>
      <c r="CF278" s="153"/>
      <c r="CG278" s="208"/>
      <c r="CH278" s="173"/>
      <c r="CI278" s="153"/>
      <c r="CJ278" s="153"/>
      <c r="CK278" s="153"/>
      <c r="CL278" s="153"/>
      <c r="CM278" s="208"/>
      <c r="CN278" s="173"/>
      <c r="CO278" s="153"/>
      <c r="CP278" s="153"/>
      <c r="CQ278" s="153"/>
      <c r="CR278" s="153"/>
      <c r="CS278" s="208"/>
      <c r="CT278" s="173"/>
      <c r="CU278" s="153"/>
      <c r="CV278" s="153"/>
      <c r="CW278" s="153"/>
      <c r="CX278" s="153"/>
      <c r="CY278" s="208"/>
      <c r="CZ278" s="173"/>
      <c r="DA278" s="153"/>
      <c r="DB278" s="153"/>
      <c r="DC278" s="153"/>
      <c r="DD278" s="153"/>
      <c r="DE278" s="208"/>
      <c r="DF278" s="173"/>
      <c r="DG278" s="153"/>
      <c r="DH278" s="153"/>
      <c r="DI278" s="153"/>
      <c r="DJ278" s="153"/>
      <c r="DK278" s="208"/>
      <c r="DL278" s="173"/>
      <c r="DM278" s="153"/>
      <c r="DN278" s="153"/>
      <c r="DO278" s="153"/>
      <c r="DP278" s="153"/>
      <c r="DQ278" s="208"/>
      <c r="DR278" s="173"/>
      <c r="DS278" s="153"/>
      <c r="DT278" s="153"/>
      <c r="DU278" s="153"/>
      <c r="DV278" s="153"/>
      <c r="DW278" s="208"/>
      <c r="DX278" s="173"/>
      <c r="DY278" s="153"/>
      <c r="DZ278" s="153"/>
      <c r="EA278" s="153"/>
      <c r="EB278" s="153"/>
      <c r="EC278" s="208"/>
      <c r="ED278" s="173"/>
      <c r="EE278" s="153"/>
      <c r="EF278" s="153"/>
      <c r="EG278" s="153"/>
      <c r="EH278" s="153"/>
      <c r="EI278" s="208"/>
      <c r="EJ278" s="173"/>
      <c r="EK278" s="153"/>
      <c r="EL278" s="153"/>
      <c r="EM278" s="153"/>
      <c r="EN278" s="153"/>
      <c r="EO278" s="208"/>
      <c r="EP278" s="173"/>
      <c r="EQ278" s="153"/>
      <c r="ER278" s="153"/>
      <c r="ES278" s="153"/>
      <c r="ET278" s="153"/>
      <c r="EU278" s="208"/>
      <c r="EV278" s="173"/>
      <c r="EW278" s="153"/>
      <c r="EX278" s="153"/>
      <c r="EY278" s="153"/>
      <c r="EZ278" s="153"/>
      <c r="FA278" s="208"/>
      <c r="FB278" s="173"/>
      <c r="FC278" s="153"/>
      <c r="FD278" s="153"/>
      <c r="FE278" s="153"/>
      <c r="FF278" s="153"/>
      <c r="FG278" s="208"/>
      <c r="FH278" s="173"/>
      <c r="FI278" s="153"/>
      <c r="FJ278" s="153"/>
      <c r="FK278" s="153"/>
      <c r="FL278" s="153"/>
      <c r="FM278" s="208"/>
      <c r="FN278" s="173"/>
      <c r="FO278" s="153"/>
      <c r="FP278" s="153"/>
      <c r="FQ278" s="153"/>
      <c r="FR278" s="153"/>
      <c r="FS278" s="208"/>
      <c r="FT278" s="173"/>
      <c r="FU278" s="153"/>
      <c r="FV278" s="153"/>
      <c r="FW278" s="153"/>
      <c r="FX278" s="153"/>
      <c r="FY278" s="208"/>
    </row>
    <row r="279" spans="1:181" ht="12.75" customHeight="1" x14ac:dyDescent="0.2">
      <c r="A279" s="121" t="s">
        <v>64</v>
      </c>
      <c r="B279" s="172"/>
      <c r="C279" s="152"/>
      <c r="D279" s="152"/>
      <c r="E279" s="152"/>
      <c r="F279" s="152"/>
      <c r="G279" s="208"/>
      <c r="H279" s="172"/>
      <c r="I279" s="152"/>
      <c r="J279" s="152"/>
      <c r="K279" s="152"/>
      <c r="L279" s="152"/>
      <c r="M279" s="208"/>
      <c r="N279" s="172"/>
      <c r="O279" s="152"/>
      <c r="P279" s="152"/>
      <c r="Q279" s="152"/>
      <c r="R279" s="152"/>
      <c r="S279" s="208"/>
      <c r="T279" s="172"/>
      <c r="U279" s="152"/>
      <c r="V279" s="152"/>
      <c r="W279" s="152"/>
      <c r="X279" s="152"/>
      <c r="Y279" s="208"/>
      <c r="Z279" s="172">
        <v>0.23243</v>
      </c>
      <c r="AA279" s="152"/>
      <c r="AB279" s="152"/>
      <c r="AC279" s="152"/>
      <c r="AD279" s="152">
        <v>0.24257000000000001</v>
      </c>
      <c r="AE279" s="208"/>
      <c r="AF279" s="172"/>
      <c r="AG279" s="152"/>
      <c r="AH279" s="152"/>
      <c r="AI279" s="152"/>
      <c r="AJ279" s="152"/>
      <c r="AK279" s="208"/>
      <c r="AL279" s="172"/>
      <c r="AM279" s="152"/>
      <c r="AN279" s="152"/>
      <c r="AO279" s="152"/>
      <c r="AP279" s="152"/>
      <c r="AQ279" s="208"/>
      <c r="AR279" s="172"/>
      <c r="AS279" s="152"/>
      <c r="AT279" s="152"/>
      <c r="AU279" s="152"/>
      <c r="AV279" s="152"/>
      <c r="AW279" s="208"/>
      <c r="AX279" s="172"/>
      <c r="AY279" s="152"/>
      <c r="AZ279" s="152"/>
      <c r="BA279" s="152"/>
      <c r="BB279" s="152"/>
      <c r="BC279" s="208"/>
      <c r="BD279" s="172"/>
      <c r="BE279" s="152"/>
      <c r="BF279" s="152"/>
      <c r="BG279" s="152"/>
      <c r="BH279" s="152"/>
      <c r="BI279" s="208"/>
      <c r="BJ279" s="172"/>
      <c r="BK279" s="152"/>
      <c r="BL279" s="152"/>
      <c r="BM279" s="152"/>
      <c r="BN279" s="152"/>
      <c r="BO279" s="208"/>
      <c r="BP279" s="172"/>
      <c r="BQ279" s="152"/>
      <c r="BR279" s="152"/>
      <c r="BS279" s="152"/>
      <c r="BT279" s="152"/>
      <c r="BU279" s="208"/>
      <c r="BV279" s="172"/>
      <c r="BW279" s="152"/>
      <c r="BX279" s="152"/>
      <c r="BY279" s="152"/>
      <c r="BZ279" s="152"/>
      <c r="CA279" s="208"/>
      <c r="CB279" s="172"/>
      <c r="CC279" s="152"/>
      <c r="CD279" s="152"/>
      <c r="CE279" s="152"/>
      <c r="CF279" s="152"/>
      <c r="CG279" s="208"/>
      <c r="CH279" s="172"/>
      <c r="CI279" s="152"/>
      <c r="CJ279" s="152"/>
      <c r="CK279" s="152"/>
      <c r="CL279" s="152"/>
      <c r="CM279" s="208"/>
      <c r="CN279" s="172"/>
      <c r="CO279" s="152"/>
      <c r="CP279" s="152"/>
      <c r="CQ279" s="152"/>
      <c r="CR279" s="152"/>
      <c r="CS279" s="208"/>
      <c r="CT279" s="172"/>
      <c r="CU279" s="152"/>
      <c r="CV279" s="152"/>
      <c r="CW279" s="152"/>
      <c r="CX279" s="152"/>
      <c r="CY279" s="208"/>
      <c r="CZ279" s="172"/>
      <c r="DA279" s="152"/>
      <c r="DB279" s="152"/>
      <c r="DC279" s="152"/>
      <c r="DD279" s="152"/>
      <c r="DE279" s="208"/>
      <c r="DF279" s="172"/>
      <c r="DG279" s="152"/>
      <c r="DH279" s="152"/>
      <c r="DI279" s="152"/>
      <c r="DJ279" s="152"/>
      <c r="DK279" s="208"/>
      <c r="DL279" s="172"/>
      <c r="DM279" s="152"/>
      <c r="DN279" s="152"/>
      <c r="DO279" s="152"/>
      <c r="DP279" s="152"/>
      <c r="DQ279" s="208"/>
      <c r="DR279" s="172"/>
      <c r="DS279" s="152"/>
      <c r="DT279" s="152"/>
      <c r="DU279" s="152"/>
      <c r="DV279" s="152"/>
      <c r="DW279" s="208"/>
      <c r="DX279" s="172"/>
      <c r="DY279" s="152"/>
      <c r="DZ279" s="152"/>
      <c r="EA279" s="152"/>
      <c r="EB279" s="152"/>
      <c r="EC279" s="208"/>
      <c r="ED279" s="172"/>
      <c r="EE279" s="152"/>
      <c r="EF279" s="152"/>
      <c r="EG279" s="152"/>
      <c r="EH279" s="152"/>
      <c r="EI279" s="208"/>
      <c r="EJ279" s="172"/>
      <c r="EK279" s="152"/>
      <c r="EL279" s="152"/>
      <c r="EM279" s="152"/>
      <c r="EN279" s="152"/>
      <c r="EO279" s="208"/>
      <c r="EP279" s="172"/>
      <c r="EQ279" s="152"/>
      <c r="ER279" s="152"/>
      <c r="ES279" s="152"/>
      <c r="ET279" s="152"/>
      <c r="EU279" s="208"/>
      <c r="EV279" s="172"/>
      <c r="EW279" s="152"/>
      <c r="EX279" s="152"/>
      <c r="EY279" s="152"/>
      <c r="EZ279" s="152"/>
      <c r="FA279" s="208"/>
      <c r="FB279" s="172"/>
      <c r="FC279" s="152"/>
      <c r="FD279" s="152"/>
      <c r="FE279" s="152"/>
      <c r="FF279" s="152"/>
      <c r="FG279" s="208"/>
      <c r="FH279" s="172"/>
      <c r="FI279" s="152"/>
      <c r="FJ279" s="152"/>
      <c r="FK279" s="152"/>
      <c r="FL279" s="152"/>
      <c r="FM279" s="208"/>
      <c r="FN279" s="172"/>
      <c r="FO279" s="152"/>
      <c r="FP279" s="152"/>
      <c r="FQ279" s="152"/>
      <c r="FR279" s="152"/>
      <c r="FS279" s="208"/>
      <c r="FT279" s="172"/>
      <c r="FU279" s="152"/>
      <c r="FV279" s="152"/>
      <c r="FW279" s="152"/>
      <c r="FX279" s="152"/>
      <c r="FY279" s="208"/>
    </row>
    <row r="280" spans="1:181" ht="12.75" customHeight="1" x14ac:dyDescent="0.2">
      <c r="A280" s="199" t="s">
        <v>42</v>
      </c>
      <c r="B280" s="203">
        <v>0</v>
      </c>
      <c r="C280" s="203">
        <v>0</v>
      </c>
      <c r="D280" s="203">
        <v>0</v>
      </c>
      <c r="E280" s="203">
        <v>0</v>
      </c>
      <c r="F280" s="203">
        <v>0</v>
      </c>
      <c r="G280" s="208"/>
      <c r="H280" s="203">
        <v>0</v>
      </c>
      <c r="I280" s="203">
        <v>0</v>
      </c>
      <c r="J280" s="203">
        <v>0</v>
      </c>
      <c r="K280" s="203">
        <v>0</v>
      </c>
      <c r="L280" s="203">
        <v>0</v>
      </c>
      <c r="M280" s="208"/>
      <c r="N280" s="203">
        <v>0</v>
      </c>
      <c r="O280" s="203">
        <v>0</v>
      </c>
      <c r="P280" s="203">
        <v>0</v>
      </c>
      <c r="Q280" s="203">
        <v>0</v>
      </c>
      <c r="R280" s="203">
        <v>0</v>
      </c>
      <c r="S280" s="208"/>
      <c r="T280" s="203">
        <v>0</v>
      </c>
      <c r="U280" s="203">
        <v>0</v>
      </c>
      <c r="V280" s="203">
        <v>0</v>
      </c>
      <c r="W280" s="203">
        <v>0</v>
      </c>
      <c r="X280" s="203">
        <v>0</v>
      </c>
      <c r="Y280" s="208"/>
      <c r="Z280" s="203">
        <v>0</v>
      </c>
      <c r="AA280" s="203">
        <v>0</v>
      </c>
      <c r="AB280" s="203">
        <v>0</v>
      </c>
      <c r="AC280" s="203">
        <v>0</v>
      </c>
      <c r="AD280" s="203">
        <v>0</v>
      </c>
      <c r="AE280" s="208"/>
      <c r="AF280" s="203">
        <v>0</v>
      </c>
      <c r="AG280" s="203">
        <v>0</v>
      </c>
      <c r="AH280" s="203">
        <v>0</v>
      </c>
      <c r="AI280" s="203">
        <v>0</v>
      </c>
      <c r="AJ280" s="203">
        <v>0</v>
      </c>
      <c r="AK280" s="208"/>
      <c r="AL280" s="203">
        <v>0</v>
      </c>
      <c r="AM280" s="203">
        <v>0</v>
      </c>
      <c r="AN280" s="203">
        <v>0</v>
      </c>
      <c r="AO280" s="203">
        <v>0</v>
      </c>
      <c r="AP280" s="203">
        <v>0</v>
      </c>
      <c r="AQ280" s="208"/>
      <c r="AR280" s="203">
        <v>0</v>
      </c>
      <c r="AS280" s="203">
        <v>0</v>
      </c>
      <c r="AT280" s="203">
        <v>0</v>
      </c>
      <c r="AU280" s="203">
        <v>0</v>
      </c>
      <c r="AV280" s="203">
        <v>0</v>
      </c>
      <c r="AW280" s="208"/>
      <c r="AX280" s="203">
        <v>0</v>
      </c>
      <c r="AY280" s="203">
        <v>0</v>
      </c>
      <c r="AZ280" s="203">
        <v>0</v>
      </c>
      <c r="BA280" s="203">
        <v>0</v>
      </c>
      <c r="BB280" s="203">
        <v>0</v>
      </c>
      <c r="BC280" s="208"/>
      <c r="BD280" s="203">
        <v>0</v>
      </c>
      <c r="BE280" s="203">
        <v>0</v>
      </c>
      <c r="BF280" s="203">
        <v>0</v>
      </c>
      <c r="BG280" s="203">
        <v>0</v>
      </c>
      <c r="BH280" s="203">
        <v>0</v>
      </c>
      <c r="BI280" s="208"/>
      <c r="BJ280" s="203">
        <v>0</v>
      </c>
      <c r="BK280" s="203">
        <v>0</v>
      </c>
      <c r="BL280" s="203">
        <v>0</v>
      </c>
      <c r="BM280" s="203">
        <v>0</v>
      </c>
      <c r="BN280" s="203">
        <v>0</v>
      </c>
      <c r="BO280" s="208"/>
      <c r="BP280" s="203">
        <v>0</v>
      </c>
      <c r="BQ280" s="203">
        <v>0</v>
      </c>
      <c r="BR280" s="203">
        <v>0</v>
      </c>
      <c r="BS280" s="203">
        <v>0</v>
      </c>
      <c r="BT280" s="203">
        <v>0</v>
      </c>
      <c r="BU280" s="208"/>
      <c r="BV280" s="203">
        <v>0</v>
      </c>
      <c r="BW280" s="203">
        <v>0</v>
      </c>
      <c r="BX280" s="203">
        <v>0</v>
      </c>
      <c r="BY280" s="203">
        <v>0</v>
      </c>
      <c r="BZ280" s="203">
        <v>0</v>
      </c>
      <c r="CA280" s="208"/>
      <c r="CB280" s="203">
        <v>0</v>
      </c>
      <c r="CC280" s="203">
        <v>0</v>
      </c>
      <c r="CD280" s="203">
        <v>0</v>
      </c>
      <c r="CE280" s="203">
        <v>0</v>
      </c>
      <c r="CF280" s="203">
        <v>0</v>
      </c>
      <c r="CG280" s="208"/>
      <c r="CH280" s="203">
        <v>0</v>
      </c>
      <c r="CI280" s="203">
        <v>0</v>
      </c>
      <c r="CJ280" s="203">
        <v>0</v>
      </c>
      <c r="CK280" s="203">
        <v>0</v>
      </c>
      <c r="CL280" s="203">
        <v>0</v>
      </c>
      <c r="CM280" s="208"/>
      <c r="CN280" s="203">
        <v>0</v>
      </c>
      <c r="CO280" s="203">
        <v>0</v>
      </c>
      <c r="CP280" s="203">
        <v>0</v>
      </c>
      <c r="CQ280" s="203">
        <v>0</v>
      </c>
      <c r="CR280" s="203">
        <v>0</v>
      </c>
      <c r="CS280" s="208"/>
      <c r="CT280" s="203">
        <v>0</v>
      </c>
      <c r="CU280" s="203">
        <v>0</v>
      </c>
      <c r="CV280" s="203">
        <v>0</v>
      </c>
      <c r="CW280" s="203">
        <v>0</v>
      </c>
      <c r="CX280" s="203">
        <v>0</v>
      </c>
      <c r="CY280" s="208"/>
      <c r="CZ280" s="203">
        <v>0</v>
      </c>
      <c r="DA280" s="203">
        <v>0</v>
      </c>
      <c r="DB280" s="203">
        <v>0</v>
      </c>
      <c r="DC280" s="203">
        <v>0</v>
      </c>
      <c r="DD280" s="203">
        <v>0</v>
      </c>
      <c r="DE280" s="208"/>
      <c r="DF280" s="203">
        <v>0</v>
      </c>
      <c r="DG280" s="203">
        <v>0</v>
      </c>
      <c r="DH280" s="203">
        <v>0</v>
      </c>
      <c r="DI280" s="203">
        <v>0</v>
      </c>
      <c r="DJ280" s="203">
        <v>0</v>
      </c>
      <c r="DK280" s="208"/>
      <c r="DL280" s="203">
        <v>0</v>
      </c>
      <c r="DM280" s="203">
        <v>0</v>
      </c>
      <c r="DN280" s="203">
        <v>0</v>
      </c>
      <c r="DO280" s="203">
        <v>0</v>
      </c>
      <c r="DP280" s="203">
        <v>0</v>
      </c>
      <c r="DQ280" s="208"/>
      <c r="DR280" s="203">
        <v>0</v>
      </c>
      <c r="DS280" s="203">
        <v>0</v>
      </c>
      <c r="DT280" s="203">
        <v>0</v>
      </c>
      <c r="DU280" s="203">
        <v>0</v>
      </c>
      <c r="DV280" s="203">
        <v>0</v>
      </c>
      <c r="DW280" s="208"/>
      <c r="DX280" s="203">
        <v>0</v>
      </c>
      <c r="DY280" s="203">
        <v>0</v>
      </c>
      <c r="DZ280" s="203">
        <v>0</v>
      </c>
      <c r="EA280" s="203">
        <v>0</v>
      </c>
      <c r="EB280" s="203">
        <v>0</v>
      </c>
      <c r="EC280" s="208"/>
      <c r="ED280" s="203">
        <v>0</v>
      </c>
      <c r="EE280" s="203">
        <v>0</v>
      </c>
      <c r="EF280" s="203">
        <v>0</v>
      </c>
      <c r="EG280" s="203">
        <v>0</v>
      </c>
      <c r="EH280" s="203">
        <v>0</v>
      </c>
      <c r="EI280" s="208"/>
      <c r="EJ280" s="203">
        <v>0</v>
      </c>
      <c r="EK280" s="203">
        <v>0</v>
      </c>
      <c r="EL280" s="203">
        <v>0</v>
      </c>
      <c r="EM280" s="203">
        <v>0</v>
      </c>
      <c r="EN280" s="203">
        <v>0</v>
      </c>
      <c r="EO280" s="208"/>
      <c r="EP280" s="203">
        <v>0</v>
      </c>
      <c r="EQ280" s="203">
        <v>0</v>
      </c>
      <c r="ER280" s="203">
        <v>0</v>
      </c>
      <c r="ES280" s="203">
        <v>0</v>
      </c>
      <c r="ET280" s="203">
        <v>0</v>
      </c>
      <c r="EU280" s="208"/>
      <c r="EV280" s="203">
        <v>0</v>
      </c>
      <c r="EW280" s="203">
        <v>0</v>
      </c>
      <c r="EX280" s="203">
        <v>0</v>
      </c>
      <c r="EY280" s="203">
        <v>0</v>
      </c>
      <c r="EZ280" s="203">
        <v>0</v>
      </c>
      <c r="FA280" s="208"/>
      <c r="FB280" s="203">
        <v>0</v>
      </c>
      <c r="FC280" s="203">
        <v>0</v>
      </c>
      <c r="FD280" s="203">
        <v>0</v>
      </c>
      <c r="FE280" s="203">
        <v>0</v>
      </c>
      <c r="FF280" s="203">
        <v>0</v>
      </c>
      <c r="FG280" s="208"/>
      <c r="FH280" s="203">
        <v>0</v>
      </c>
      <c r="FI280" s="203">
        <v>0</v>
      </c>
      <c r="FJ280" s="203">
        <v>0</v>
      </c>
      <c r="FK280" s="203">
        <v>0</v>
      </c>
      <c r="FL280" s="203">
        <v>0</v>
      </c>
      <c r="FM280" s="208"/>
      <c r="FN280" s="203">
        <v>0</v>
      </c>
      <c r="FO280" s="203">
        <v>0</v>
      </c>
      <c r="FP280" s="203">
        <v>0</v>
      </c>
      <c r="FQ280" s="203">
        <v>0</v>
      </c>
      <c r="FR280" s="203">
        <v>0</v>
      </c>
      <c r="FS280" s="208"/>
      <c r="FT280" s="203">
        <v>0</v>
      </c>
      <c r="FU280" s="203">
        <v>0</v>
      </c>
      <c r="FV280" s="203">
        <v>0</v>
      </c>
      <c r="FW280" s="203">
        <v>0</v>
      </c>
      <c r="FX280" s="203">
        <v>0</v>
      </c>
      <c r="FY280" s="208"/>
    </row>
    <row r="281" spans="1:181" ht="12.75" customHeight="1" x14ac:dyDescent="0.2">
      <c r="A281" s="199" t="s">
        <v>33</v>
      </c>
      <c r="B281" s="203">
        <v>0</v>
      </c>
      <c r="C281" s="203">
        <v>0</v>
      </c>
      <c r="D281" s="203">
        <v>0</v>
      </c>
      <c r="E281" s="203">
        <v>0</v>
      </c>
      <c r="F281" s="203">
        <v>0</v>
      </c>
      <c r="G281" s="208"/>
      <c r="H281" s="203">
        <v>0</v>
      </c>
      <c r="I281" s="203">
        <v>0</v>
      </c>
      <c r="J281" s="203">
        <v>0</v>
      </c>
      <c r="K281" s="203">
        <v>0</v>
      </c>
      <c r="L281" s="203">
        <v>0</v>
      </c>
      <c r="M281" s="208"/>
      <c r="N281" s="203">
        <v>0</v>
      </c>
      <c r="O281" s="203">
        <v>0</v>
      </c>
      <c r="P281" s="203">
        <v>0</v>
      </c>
      <c r="Q281" s="203">
        <v>0</v>
      </c>
      <c r="R281" s="203">
        <v>0</v>
      </c>
      <c r="S281" s="208"/>
      <c r="T281" s="203">
        <v>0</v>
      </c>
      <c r="U281" s="203">
        <v>0</v>
      </c>
      <c r="V281" s="203">
        <v>0</v>
      </c>
      <c r="W281" s="203">
        <v>0</v>
      </c>
      <c r="X281" s="203">
        <v>0</v>
      </c>
      <c r="Y281" s="208"/>
      <c r="Z281" s="203">
        <v>0</v>
      </c>
      <c r="AA281" s="203">
        <v>0</v>
      </c>
      <c r="AB281" s="203">
        <v>0</v>
      </c>
      <c r="AC281" s="203">
        <v>0</v>
      </c>
      <c r="AD281" s="203">
        <v>0</v>
      </c>
      <c r="AE281" s="208"/>
      <c r="AF281" s="203">
        <v>0</v>
      </c>
      <c r="AG281" s="203">
        <v>0</v>
      </c>
      <c r="AH281" s="203">
        <v>0</v>
      </c>
      <c r="AI281" s="203">
        <v>0</v>
      </c>
      <c r="AJ281" s="203">
        <v>0</v>
      </c>
      <c r="AK281" s="208"/>
      <c r="AL281" s="203">
        <v>0</v>
      </c>
      <c r="AM281" s="203">
        <v>0</v>
      </c>
      <c r="AN281" s="203">
        <v>0</v>
      </c>
      <c r="AO281" s="203">
        <v>0</v>
      </c>
      <c r="AP281" s="203">
        <v>0</v>
      </c>
      <c r="AQ281" s="208"/>
      <c r="AR281" s="203">
        <v>0</v>
      </c>
      <c r="AS281" s="203">
        <v>0</v>
      </c>
      <c r="AT281" s="203">
        <v>0</v>
      </c>
      <c r="AU281" s="203">
        <v>0</v>
      </c>
      <c r="AV281" s="203">
        <v>0</v>
      </c>
      <c r="AW281" s="208"/>
      <c r="AX281" s="203">
        <v>0</v>
      </c>
      <c r="AY281" s="203">
        <v>0</v>
      </c>
      <c r="AZ281" s="203">
        <v>0</v>
      </c>
      <c r="BA281" s="203">
        <v>0</v>
      </c>
      <c r="BB281" s="203">
        <v>0</v>
      </c>
      <c r="BC281" s="208"/>
      <c r="BD281" s="203">
        <v>0</v>
      </c>
      <c r="BE281" s="203">
        <v>0</v>
      </c>
      <c r="BF281" s="203">
        <v>0</v>
      </c>
      <c r="BG281" s="203">
        <v>0</v>
      </c>
      <c r="BH281" s="203">
        <v>0</v>
      </c>
      <c r="BI281" s="208"/>
      <c r="BJ281" s="203">
        <v>0</v>
      </c>
      <c r="BK281" s="203">
        <v>0</v>
      </c>
      <c r="BL281" s="203">
        <v>0</v>
      </c>
      <c r="BM281" s="203">
        <v>0</v>
      </c>
      <c r="BN281" s="203">
        <v>0</v>
      </c>
      <c r="BO281" s="208"/>
      <c r="BP281" s="203">
        <v>0</v>
      </c>
      <c r="BQ281" s="203">
        <v>0</v>
      </c>
      <c r="BR281" s="203">
        <v>0</v>
      </c>
      <c r="BS281" s="203">
        <v>0</v>
      </c>
      <c r="BT281" s="203">
        <v>0</v>
      </c>
      <c r="BU281" s="208"/>
      <c r="BV281" s="203">
        <v>0</v>
      </c>
      <c r="BW281" s="203">
        <v>0</v>
      </c>
      <c r="BX281" s="203">
        <v>0</v>
      </c>
      <c r="BY281" s="203">
        <v>0</v>
      </c>
      <c r="BZ281" s="203">
        <v>0</v>
      </c>
      <c r="CA281" s="208"/>
      <c r="CB281" s="203">
        <v>0</v>
      </c>
      <c r="CC281" s="203">
        <v>0</v>
      </c>
      <c r="CD281" s="203">
        <v>0</v>
      </c>
      <c r="CE281" s="203">
        <v>0</v>
      </c>
      <c r="CF281" s="203">
        <v>0</v>
      </c>
      <c r="CG281" s="208"/>
      <c r="CH281" s="203">
        <v>0</v>
      </c>
      <c r="CI281" s="203">
        <v>0</v>
      </c>
      <c r="CJ281" s="203">
        <v>0</v>
      </c>
      <c r="CK281" s="203">
        <v>0</v>
      </c>
      <c r="CL281" s="203">
        <v>0</v>
      </c>
      <c r="CM281" s="208"/>
      <c r="CN281" s="203">
        <v>0</v>
      </c>
      <c r="CO281" s="203">
        <v>0</v>
      </c>
      <c r="CP281" s="203">
        <v>0</v>
      </c>
      <c r="CQ281" s="203">
        <v>0</v>
      </c>
      <c r="CR281" s="203">
        <v>0</v>
      </c>
      <c r="CS281" s="208"/>
      <c r="CT281" s="203">
        <v>0</v>
      </c>
      <c r="CU281" s="203">
        <v>0</v>
      </c>
      <c r="CV281" s="203">
        <v>0</v>
      </c>
      <c r="CW281" s="203">
        <v>0</v>
      </c>
      <c r="CX281" s="203">
        <v>0</v>
      </c>
      <c r="CY281" s="208"/>
      <c r="CZ281" s="203">
        <v>0</v>
      </c>
      <c r="DA281" s="203">
        <v>0</v>
      </c>
      <c r="DB281" s="203">
        <v>0</v>
      </c>
      <c r="DC281" s="203">
        <v>0</v>
      </c>
      <c r="DD281" s="203">
        <v>0</v>
      </c>
      <c r="DE281" s="208"/>
      <c r="DF281" s="203">
        <v>0</v>
      </c>
      <c r="DG281" s="203">
        <v>0</v>
      </c>
      <c r="DH281" s="203">
        <v>0</v>
      </c>
      <c r="DI281" s="203">
        <v>0</v>
      </c>
      <c r="DJ281" s="203">
        <v>0</v>
      </c>
      <c r="DK281" s="208"/>
      <c r="DL281" s="203">
        <v>0</v>
      </c>
      <c r="DM281" s="203">
        <v>0</v>
      </c>
      <c r="DN281" s="203">
        <v>0</v>
      </c>
      <c r="DO281" s="203">
        <v>0</v>
      </c>
      <c r="DP281" s="203">
        <v>0</v>
      </c>
      <c r="DQ281" s="208"/>
      <c r="DR281" s="203">
        <v>0</v>
      </c>
      <c r="DS281" s="203">
        <v>0</v>
      </c>
      <c r="DT281" s="203">
        <v>0</v>
      </c>
      <c r="DU281" s="203">
        <v>0</v>
      </c>
      <c r="DV281" s="203">
        <v>0</v>
      </c>
      <c r="DW281" s="208"/>
      <c r="DX281" s="203">
        <v>0</v>
      </c>
      <c r="DY281" s="203">
        <v>0</v>
      </c>
      <c r="DZ281" s="203">
        <v>0</v>
      </c>
      <c r="EA281" s="203">
        <v>0</v>
      </c>
      <c r="EB281" s="203">
        <v>0</v>
      </c>
      <c r="EC281" s="208"/>
      <c r="ED281" s="203">
        <v>0</v>
      </c>
      <c r="EE281" s="203">
        <v>0</v>
      </c>
      <c r="EF281" s="203">
        <v>0</v>
      </c>
      <c r="EG281" s="203">
        <v>0</v>
      </c>
      <c r="EH281" s="203">
        <v>0</v>
      </c>
      <c r="EI281" s="208"/>
      <c r="EJ281" s="203">
        <v>0</v>
      </c>
      <c r="EK281" s="203">
        <v>0</v>
      </c>
      <c r="EL281" s="203">
        <v>0</v>
      </c>
      <c r="EM281" s="203">
        <v>0</v>
      </c>
      <c r="EN281" s="203">
        <v>0</v>
      </c>
      <c r="EO281" s="208"/>
      <c r="EP281" s="203">
        <v>0</v>
      </c>
      <c r="EQ281" s="203">
        <v>0</v>
      </c>
      <c r="ER281" s="203">
        <v>0</v>
      </c>
      <c r="ES281" s="203">
        <v>0</v>
      </c>
      <c r="ET281" s="203">
        <v>0</v>
      </c>
      <c r="EU281" s="208"/>
      <c r="EV281" s="203">
        <v>0</v>
      </c>
      <c r="EW281" s="203">
        <v>0</v>
      </c>
      <c r="EX281" s="203">
        <v>0</v>
      </c>
      <c r="EY281" s="203">
        <v>0</v>
      </c>
      <c r="EZ281" s="203">
        <v>0</v>
      </c>
      <c r="FA281" s="208"/>
      <c r="FB281" s="203">
        <v>0</v>
      </c>
      <c r="FC281" s="203">
        <v>0</v>
      </c>
      <c r="FD281" s="203">
        <v>0</v>
      </c>
      <c r="FE281" s="203">
        <v>0</v>
      </c>
      <c r="FF281" s="203">
        <v>0</v>
      </c>
      <c r="FG281" s="208"/>
      <c r="FH281" s="203">
        <v>0</v>
      </c>
      <c r="FI281" s="203">
        <v>0</v>
      </c>
      <c r="FJ281" s="203">
        <v>0</v>
      </c>
      <c r="FK281" s="203">
        <v>0</v>
      </c>
      <c r="FL281" s="203">
        <v>0</v>
      </c>
      <c r="FM281" s="208"/>
      <c r="FN281" s="203">
        <v>0</v>
      </c>
      <c r="FO281" s="203">
        <v>0</v>
      </c>
      <c r="FP281" s="203">
        <v>0</v>
      </c>
      <c r="FQ281" s="203">
        <v>0</v>
      </c>
      <c r="FR281" s="203">
        <v>0</v>
      </c>
      <c r="FS281" s="208"/>
      <c r="FT281" s="203">
        <v>0</v>
      </c>
      <c r="FU281" s="203">
        <v>0</v>
      </c>
      <c r="FV281" s="203">
        <v>0</v>
      </c>
      <c r="FW281" s="203">
        <v>0</v>
      </c>
      <c r="FX281" s="203">
        <v>0</v>
      </c>
      <c r="FY281" s="208"/>
    </row>
    <row r="282" spans="1:181" ht="12.75" customHeight="1" x14ac:dyDescent="0.2">
      <c r="A282" s="199" t="s">
        <v>85</v>
      </c>
      <c r="B282" s="203">
        <v>0</v>
      </c>
      <c r="C282" s="203">
        <v>0</v>
      </c>
      <c r="D282" s="203">
        <v>0</v>
      </c>
      <c r="E282" s="203">
        <v>0</v>
      </c>
      <c r="F282" s="203">
        <v>0</v>
      </c>
      <c r="G282" s="208"/>
      <c r="H282" s="203">
        <v>0</v>
      </c>
      <c r="I282" s="203">
        <v>0</v>
      </c>
      <c r="J282" s="203">
        <v>0</v>
      </c>
      <c r="K282" s="203">
        <v>0</v>
      </c>
      <c r="L282" s="203">
        <v>0</v>
      </c>
      <c r="M282" s="208"/>
      <c r="N282" s="203">
        <v>0</v>
      </c>
      <c r="O282" s="203">
        <v>0</v>
      </c>
      <c r="P282" s="203">
        <v>0</v>
      </c>
      <c r="Q282" s="203">
        <v>0</v>
      </c>
      <c r="R282" s="203">
        <v>0</v>
      </c>
      <c r="S282" s="208"/>
      <c r="T282" s="203">
        <v>0</v>
      </c>
      <c r="U282" s="203">
        <v>0</v>
      </c>
      <c r="V282" s="203">
        <v>0</v>
      </c>
      <c r="W282" s="203">
        <v>0</v>
      </c>
      <c r="X282" s="203">
        <v>0</v>
      </c>
      <c r="Y282" s="208"/>
      <c r="Z282" s="203">
        <v>0</v>
      </c>
      <c r="AA282" s="203">
        <v>0</v>
      </c>
      <c r="AB282" s="203">
        <v>0</v>
      </c>
      <c r="AC282" s="203">
        <v>0</v>
      </c>
      <c r="AD282" s="203">
        <v>0</v>
      </c>
      <c r="AE282" s="208"/>
      <c r="AF282" s="203">
        <v>0</v>
      </c>
      <c r="AG282" s="203">
        <v>0</v>
      </c>
      <c r="AH282" s="203">
        <v>0</v>
      </c>
      <c r="AI282" s="203">
        <v>0</v>
      </c>
      <c r="AJ282" s="203">
        <v>0</v>
      </c>
      <c r="AK282" s="208"/>
      <c r="AL282" s="203">
        <v>0</v>
      </c>
      <c r="AM282" s="203">
        <v>0</v>
      </c>
      <c r="AN282" s="203">
        <v>0</v>
      </c>
      <c r="AO282" s="203">
        <v>0</v>
      </c>
      <c r="AP282" s="203">
        <v>0</v>
      </c>
      <c r="AQ282" s="208"/>
      <c r="AR282" s="203">
        <v>0</v>
      </c>
      <c r="AS282" s="203">
        <v>0</v>
      </c>
      <c r="AT282" s="203">
        <v>0</v>
      </c>
      <c r="AU282" s="203">
        <v>0</v>
      </c>
      <c r="AV282" s="203">
        <v>0</v>
      </c>
      <c r="AW282" s="208"/>
      <c r="AX282" s="203">
        <v>0</v>
      </c>
      <c r="AY282" s="203">
        <v>0</v>
      </c>
      <c r="AZ282" s="203">
        <v>0</v>
      </c>
      <c r="BA282" s="203">
        <v>0</v>
      </c>
      <c r="BB282" s="203">
        <v>0</v>
      </c>
      <c r="BC282" s="208"/>
      <c r="BD282" s="203">
        <v>0</v>
      </c>
      <c r="BE282" s="203">
        <v>0</v>
      </c>
      <c r="BF282" s="203">
        <v>0</v>
      </c>
      <c r="BG282" s="203">
        <v>0</v>
      </c>
      <c r="BH282" s="203">
        <v>0</v>
      </c>
      <c r="BI282" s="208"/>
      <c r="BJ282" s="203">
        <v>0</v>
      </c>
      <c r="BK282" s="203">
        <v>0</v>
      </c>
      <c r="BL282" s="203">
        <v>0</v>
      </c>
      <c r="BM282" s="203">
        <v>0</v>
      </c>
      <c r="BN282" s="203">
        <v>0</v>
      </c>
      <c r="BO282" s="208"/>
      <c r="BP282" s="203">
        <v>0</v>
      </c>
      <c r="BQ282" s="203">
        <v>0</v>
      </c>
      <c r="BR282" s="203">
        <v>0</v>
      </c>
      <c r="BS282" s="203">
        <v>0</v>
      </c>
      <c r="BT282" s="203">
        <v>0</v>
      </c>
      <c r="BU282" s="208"/>
      <c r="BV282" s="203">
        <v>0</v>
      </c>
      <c r="BW282" s="203">
        <v>0</v>
      </c>
      <c r="BX282" s="203">
        <v>0</v>
      </c>
      <c r="BY282" s="203">
        <v>0</v>
      </c>
      <c r="BZ282" s="203">
        <v>0</v>
      </c>
      <c r="CA282" s="208"/>
      <c r="CB282" s="203">
        <v>0</v>
      </c>
      <c r="CC282" s="203">
        <v>0</v>
      </c>
      <c r="CD282" s="203">
        <v>0</v>
      </c>
      <c r="CE282" s="203">
        <v>0</v>
      </c>
      <c r="CF282" s="203">
        <v>0</v>
      </c>
      <c r="CG282" s="208"/>
      <c r="CH282" s="203">
        <v>0</v>
      </c>
      <c r="CI282" s="203">
        <v>0</v>
      </c>
      <c r="CJ282" s="203">
        <v>0</v>
      </c>
      <c r="CK282" s="203">
        <v>0</v>
      </c>
      <c r="CL282" s="203">
        <v>0</v>
      </c>
      <c r="CM282" s="208"/>
      <c r="CN282" s="203">
        <v>0</v>
      </c>
      <c r="CO282" s="203">
        <v>0</v>
      </c>
      <c r="CP282" s="203">
        <v>0</v>
      </c>
      <c r="CQ282" s="203">
        <v>0</v>
      </c>
      <c r="CR282" s="203">
        <v>0</v>
      </c>
      <c r="CS282" s="208"/>
      <c r="CT282" s="203">
        <v>0</v>
      </c>
      <c r="CU282" s="203">
        <v>0</v>
      </c>
      <c r="CV282" s="203">
        <v>0</v>
      </c>
      <c r="CW282" s="203">
        <v>0</v>
      </c>
      <c r="CX282" s="203">
        <v>0</v>
      </c>
      <c r="CY282" s="208"/>
      <c r="CZ282" s="203">
        <v>0</v>
      </c>
      <c r="DA282" s="203">
        <v>0</v>
      </c>
      <c r="DB282" s="203">
        <v>0</v>
      </c>
      <c r="DC282" s="203">
        <v>0</v>
      </c>
      <c r="DD282" s="203">
        <v>0</v>
      </c>
      <c r="DE282" s="208"/>
      <c r="DF282" s="203">
        <v>0</v>
      </c>
      <c r="DG282" s="203">
        <v>0</v>
      </c>
      <c r="DH282" s="203">
        <v>0</v>
      </c>
      <c r="DI282" s="203">
        <v>0</v>
      </c>
      <c r="DJ282" s="203">
        <v>0</v>
      </c>
      <c r="DK282" s="208"/>
      <c r="DL282" s="203">
        <v>0</v>
      </c>
      <c r="DM282" s="203">
        <v>0</v>
      </c>
      <c r="DN282" s="203">
        <v>0</v>
      </c>
      <c r="DO282" s="203">
        <v>0</v>
      </c>
      <c r="DP282" s="203">
        <v>0</v>
      </c>
      <c r="DQ282" s="208"/>
      <c r="DR282" s="203">
        <v>0</v>
      </c>
      <c r="DS282" s="203">
        <v>0</v>
      </c>
      <c r="DT282" s="203">
        <v>0</v>
      </c>
      <c r="DU282" s="203">
        <v>0</v>
      </c>
      <c r="DV282" s="203">
        <v>0</v>
      </c>
      <c r="DW282" s="208"/>
      <c r="DX282" s="203">
        <v>0</v>
      </c>
      <c r="DY282" s="203">
        <v>0</v>
      </c>
      <c r="DZ282" s="203">
        <v>0</v>
      </c>
      <c r="EA282" s="203">
        <v>0</v>
      </c>
      <c r="EB282" s="203">
        <v>0</v>
      </c>
      <c r="EC282" s="208"/>
      <c r="ED282" s="203">
        <v>0</v>
      </c>
      <c r="EE282" s="203">
        <v>0</v>
      </c>
      <c r="EF282" s="203">
        <v>0</v>
      </c>
      <c r="EG282" s="203">
        <v>0</v>
      </c>
      <c r="EH282" s="203">
        <v>0</v>
      </c>
      <c r="EI282" s="208"/>
      <c r="EJ282" s="203">
        <v>0</v>
      </c>
      <c r="EK282" s="203">
        <v>0</v>
      </c>
      <c r="EL282" s="203">
        <v>0</v>
      </c>
      <c r="EM282" s="203">
        <v>0</v>
      </c>
      <c r="EN282" s="203">
        <v>0</v>
      </c>
      <c r="EO282" s="208"/>
      <c r="EP282" s="203">
        <v>0</v>
      </c>
      <c r="EQ282" s="203">
        <v>0</v>
      </c>
      <c r="ER282" s="203">
        <v>0</v>
      </c>
      <c r="ES282" s="203">
        <v>0</v>
      </c>
      <c r="ET282" s="203">
        <v>0</v>
      </c>
      <c r="EU282" s="208"/>
      <c r="EV282" s="203">
        <v>0</v>
      </c>
      <c r="EW282" s="203">
        <v>0</v>
      </c>
      <c r="EX282" s="203">
        <v>0</v>
      </c>
      <c r="EY282" s="203">
        <v>0</v>
      </c>
      <c r="EZ282" s="203">
        <v>0</v>
      </c>
      <c r="FA282" s="208"/>
      <c r="FB282" s="203">
        <v>0</v>
      </c>
      <c r="FC282" s="203">
        <v>0</v>
      </c>
      <c r="FD282" s="203">
        <v>0</v>
      </c>
      <c r="FE282" s="203">
        <v>0</v>
      </c>
      <c r="FF282" s="203">
        <v>0</v>
      </c>
      <c r="FG282" s="208"/>
      <c r="FH282" s="203">
        <v>0</v>
      </c>
      <c r="FI282" s="203">
        <v>0</v>
      </c>
      <c r="FJ282" s="203">
        <v>0</v>
      </c>
      <c r="FK282" s="203">
        <v>0</v>
      </c>
      <c r="FL282" s="203">
        <v>0</v>
      </c>
      <c r="FM282" s="208"/>
      <c r="FN282" s="203">
        <v>0</v>
      </c>
      <c r="FO282" s="203">
        <v>0</v>
      </c>
      <c r="FP282" s="203">
        <v>0</v>
      </c>
      <c r="FQ282" s="203">
        <v>0</v>
      </c>
      <c r="FR282" s="203">
        <v>0</v>
      </c>
      <c r="FS282" s="208"/>
      <c r="FT282" s="203">
        <v>0</v>
      </c>
      <c r="FU282" s="203">
        <v>0</v>
      </c>
      <c r="FV282" s="203">
        <v>0</v>
      </c>
      <c r="FW282" s="203">
        <v>0</v>
      </c>
      <c r="FX282" s="203">
        <v>0</v>
      </c>
      <c r="FY282" s="208"/>
    </row>
    <row r="283" spans="1:181" ht="12.75" customHeight="1" x14ac:dyDescent="0.2">
      <c r="A283" s="200" t="s">
        <v>44</v>
      </c>
      <c r="B283" s="203">
        <v>0</v>
      </c>
      <c r="C283" s="203">
        <v>0</v>
      </c>
      <c r="D283" s="203">
        <v>0</v>
      </c>
      <c r="E283" s="203">
        <v>0</v>
      </c>
      <c r="F283" s="203">
        <v>0</v>
      </c>
      <c r="G283" s="208"/>
      <c r="H283" s="203">
        <v>0</v>
      </c>
      <c r="I283" s="203">
        <v>0</v>
      </c>
      <c r="J283" s="203">
        <v>0</v>
      </c>
      <c r="K283" s="203">
        <v>0</v>
      </c>
      <c r="L283" s="203">
        <v>0</v>
      </c>
      <c r="M283" s="208"/>
      <c r="N283" s="203">
        <v>0</v>
      </c>
      <c r="O283" s="203">
        <v>0</v>
      </c>
      <c r="P283" s="203">
        <v>0</v>
      </c>
      <c r="Q283" s="203">
        <v>0</v>
      </c>
      <c r="R283" s="203">
        <v>0</v>
      </c>
      <c r="S283" s="208"/>
      <c r="T283" s="203">
        <v>0</v>
      </c>
      <c r="U283" s="203">
        <v>0</v>
      </c>
      <c r="V283" s="203">
        <v>0</v>
      </c>
      <c r="W283" s="203">
        <v>0</v>
      </c>
      <c r="X283" s="203">
        <v>0</v>
      </c>
      <c r="Y283" s="208"/>
      <c r="Z283" s="203">
        <v>0</v>
      </c>
      <c r="AA283" s="203">
        <v>0</v>
      </c>
      <c r="AB283" s="203">
        <v>0</v>
      </c>
      <c r="AC283" s="203">
        <v>0</v>
      </c>
      <c r="AD283" s="203">
        <v>0</v>
      </c>
      <c r="AE283" s="208"/>
      <c r="AF283" s="203">
        <v>0</v>
      </c>
      <c r="AG283" s="203">
        <v>0</v>
      </c>
      <c r="AH283" s="203">
        <v>0</v>
      </c>
      <c r="AI283" s="203">
        <v>0</v>
      </c>
      <c r="AJ283" s="203">
        <v>0</v>
      </c>
      <c r="AK283" s="208"/>
      <c r="AL283" s="203">
        <v>0</v>
      </c>
      <c r="AM283" s="203">
        <v>0</v>
      </c>
      <c r="AN283" s="203">
        <v>0</v>
      </c>
      <c r="AO283" s="203">
        <v>0</v>
      </c>
      <c r="AP283" s="203">
        <v>0</v>
      </c>
      <c r="AQ283" s="208"/>
      <c r="AR283" s="203">
        <v>0</v>
      </c>
      <c r="AS283" s="203">
        <v>0</v>
      </c>
      <c r="AT283" s="203">
        <v>0</v>
      </c>
      <c r="AU283" s="203">
        <v>0</v>
      </c>
      <c r="AV283" s="203">
        <v>0</v>
      </c>
      <c r="AW283" s="208"/>
      <c r="AX283" s="203">
        <v>0</v>
      </c>
      <c r="AY283" s="203">
        <v>0</v>
      </c>
      <c r="AZ283" s="203">
        <v>0</v>
      </c>
      <c r="BA283" s="203">
        <v>0</v>
      </c>
      <c r="BB283" s="203">
        <v>0</v>
      </c>
      <c r="BC283" s="208"/>
      <c r="BD283" s="203">
        <v>0</v>
      </c>
      <c r="BE283" s="203">
        <v>0</v>
      </c>
      <c r="BF283" s="203">
        <v>0</v>
      </c>
      <c r="BG283" s="203">
        <v>0</v>
      </c>
      <c r="BH283" s="203">
        <v>0</v>
      </c>
      <c r="BI283" s="208"/>
      <c r="BJ283" s="203">
        <v>0</v>
      </c>
      <c r="BK283" s="203">
        <v>0</v>
      </c>
      <c r="BL283" s="203">
        <v>0</v>
      </c>
      <c r="BM283" s="203">
        <v>0</v>
      </c>
      <c r="BN283" s="203">
        <v>0</v>
      </c>
      <c r="BO283" s="208"/>
      <c r="BP283" s="203">
        <v>0</v>
      </c>
      <c r="BQ283" s="203">
        <v>0</v>
      </c>
      <c r="BR283" s="203">
        <v>0</v>
      </c>
      <c r="BS283" s="203">
        <v>0</v>
      </c>
      <c r="BT283" s="203">
        <v>0</v>
      </c>
      <c r="BU283" s="208"/>
      <c r="BV283" s="203">
        <v>0</v>
      </c>
      <c r="BW283" s="203">
        <v>0</v>
      </c>
      <c r="BX283" s="203">
        <v>0</v>
      </c>
      <c r="BY283" s="203">
        <v>0</v>
      </c>
      <c r="BZ283" s="203">
        <v>0</v>
      </c>
      <c r="CA283" s="208"/>
      <c r="CB283" s="203">
        <v>0</v>
      </c>
      <c r="CC283" s="203">
        <v>0</v>
      </c>
      <c r="CD283" s="203">
        <v>0</v>
      </c>
      <c r="CE283" s="203">
        <v>0</v>
      </c>
      <c r="CF283" s="203">
        <v>0</v>
      </c>
      <c r="CG283" s="208"/>
      <c r="CH283" s="203">
        <v>0</v>
      </c>
      <c r="CI283" s="203">
        <v>0</v>
      </c>
      <c r="CJ283" s="203">
        <v>0</v>
      </c>
      <c r="CK283" s="203">
        <v>0</v>
      </c>
      <c r="CL283" s="203">
        <v>0</v>
      </c>
      <c r="CM283" s="208"/>
      <c r="CN283" s="203">
        <v>0</v>
      </c>
      <c r="CO283" s="203">
        <v>0</v>
      </c>
      <c r="CP283" s="203">
        <v>0</v>
      </c>
      <c r="CQ283" s="203">
        <v>0</v>
      </c>
      <c r="CR283" s="203">
        <v>0</v>
      </c>
      <c r="CS283" s="208"/>
      <c r="CT283" s="203">
        <v>0</v>
      </c>
      <c r="CU283" s="203">
        <v>0</v>
      </c>
      <c r="CV283" s="203">
        <v>0</v>
      </c>
      <c r="CW283" s="203">
        <v>0</v>
      </c>
      <c r="CX283" s="203">
        <v>0</v>
      </c>
      <c r="CY283" s="208"/>
      <c r="CZ283" s="203">
        <v>0</v>
      </c>
      <c r="DA283" s="203">
        <v>0</v>
      </c>
      <c r="DB283" s="203">
        <v>0</v>
      </c>
      <c r="DC283" s="203">
        <v>0</v>
      </c>
      <c r="DD283" s="203">
        <v>0</v>
      </c>
      <c r="DE283" s="208"/>
      <c r="DF283" s="203">
        <v>0</v>
      </c>
      <c r="DG283" s="203">
        <v>0</v>
      </c>
      <c r="DH283" s="203">
        <v>0</v>
      </c>
      <c r="DI283" s="203">
        <v>0</v>
      </c>
      <c r="DJ283" s="203">
        <v>0</v>
      </c>
      <c r="DK283" s="208"/>
      <c r="DL283" s="203">
        <v>0</v>
      </c>
      <c r="DM283" s="203">
        <v>0</v>
      </c>
      <c r="DN283" s="203">
        <v>0</v>
      </c>
      <c r="DO283" s="203">
        <v>0</v>
      </c>
      <c r="DP283" s="203">
        <v>0</v>
      </c>
      <c r="DQ283" s="208"/>
      <c r="DR283" s="203">
        <v>0</v>
      </c>
      <c r="DS283" s="203">
        <v>0</v>
      </c>
      <c r="DT283" s="203">
        <v>0</v>
      </c>
      <c r="DU283" s="203">
        <v>0</v>
      </c>
      <c r="DV283" s="203">
        <v>0</v>
      </c>
      <c r="DW283" s="208"/>
      <c r="DX283" s="203">
        <v>0</v>
      </c>
      <c r="DY283" s="203">
        <v>0</v>
      </c>
      <c r="DZ283" s="203">
        <v>0</v>
      </c>
      <c r="EA283" s="203">
        <v>0</v>
      </c>
      <c r="EB283" s="203">
        <v>0</v>
      </c>
      <c r="EC283" s="208"/>
      <c r="ED283" s="203">
        <v>0</v>
      </c>
      <c r="EE283" s="203">
        <v>0</v>
      </c>
      <c r="EF283" s="203">
        <v>0</v>
      </c>
      <c r="EG283" s="203">
        <v>0</v>
      </c>
      <c r="EH283" s="203">
        <v>0</v>
      </c>
      <c r="EI283" s="208"/>
      <c r="EJ283" s="203">
        <v>0</v>
      </c>
      <c r="EK283" s="203">
        <v>0</v>
      </c>
      <c r="EL283" s="203">
        <v>0</v>
      </c>
      <c r="EM283" s="203">
        <v>0</v>
      </c>
      <c r="EN283" s="203">
        <v>0</v>
      </c>
      <c r="EO283" s="208"/>
      <c r="EP283" s="203">
        <v>0</v>
      </c>
      <c r="EQ283" s="203">
        <v>0</v>
      </c>
      <c r="ER283" s="203">
        <v>0</v>
      </c>
      <c r="ES283" s="203">
        <v>0</v>
      </c>
      <c r="ET283" s="203">
        <v>0</v>
      </c>
      <c r="EU283" s="208"/>
      <c r="EV283" s="203">
        <v>0</v>
      </c>
      <c r="EW283" s="203">
        <v>0</v>
      </c>
      <c r="EX283" s="203">
        <v>0</v>
      </c>
      <c r="EY283" s="203">
        <v>0</v>
      </c>
      <c r="EZ283" s="203">
        <v>0</v>
      </c>
      <c r="FA283" s="208"/>
      <c r="FB283" s="203">
        <v>0</v>
      </c>
      <c r="FC283" s="203">
        <v>0</v>
      </c>
      <c r="FD283" s="203">
        <v>0</v>
      </c>
      <c r="FE283" s="203">
        <v>0</v>
      </c>
      <c r="FF283" s="203">
        <v>0</v>
      </c>
      <c r="FG283" s="208"/>
      <c r="FH283" s="203">
        <v>0</v>
      </c>
      <c r="FI283" s="203">
        <v>0</v>
      </c>
      <c r="FJ283" s="203">
        <v>0</v>
      </c>
      <c r="FK283" s="203">
        <v>0</v>
      </c>
      <c r="FL283" s="203">
        <v>0</v>
      </c>
      <c r="FM283" s="208"/>
      <c r="FN283" s="203">
        <v>0</v>
      </c>
      <c r="FO283" s="203">
        <v>0</v>
      </c>
      <c r="FP283" s="203">
        <v>0</v>
      </c>
      <c r="FQ283" s="203">
        <v>0</v>
      </c>
      <c r="FR283" s="203">
        <v>0</v>
      </c>
      <c r="FS283" s="208"/>
      <c r="FT283" s="203">
        <v>0</v>
      </c>
      <c r="FU283" s="203">
        <v>0</v>
      </c>
      <c r="FV283" s="203">
        <v>0</v>
      </c>
      <c r="FW283" s="203">
        <v>0</v>
      </c>
      <c r="FX283" s="203">
        <v>0</v>
      </c>
      <c r="FY283" s="208"/>
    </row>
    <row r="284" spans="1:181" ht="12.75" customHeight="1" x14ac:dyDescent="0.2">
      <c r="A284" s="200" t="s">
        <v>43</v>
      </c>
      <c r="B284" s="203">
        <v>0</v>
      </c>
      <c r="C284" s="203">
        <v>0</v>
      </c>
      <c r="D284" s="203">
        <v>0</v>
      </c>
      <c r="E284" s="203">
        <v>0</v>
      </c>
      <c r="F284" s="203">
        <v>0</v>
      </c>
      <c r="G284" s="208"/>
      <c r="H284" s="203">
        <v>0</v>
      </c>
      <c r="I284" s="203">
        <v>0</v>
      </c>
      <c r="J284" s="203">
        <v>0</v>
      </c>
      <c r="K284" s="203">
        <v>0</v>
      </c>
      <c r="L284" s="203">
        <v>0</v>
      </c>
      <c r="M284" s="208"/>
      <c r="N284" s="203">
        <v>0</v>
      </c>
      <c r="O284" s="203">
        <v>0</v>
      </c>
      <c r="P284" s="203">
        <v>0</v>
      </c>
      <c r="Q284" s="203">
        <v>0</v>
      </c>
      <c r="R284" s="203">
        <v>0</v>
      </c>
      <c r="S284" s="208"/>
      <c r="T284" s="203">
        <v>0</v>
      </c>
      <c r="U284" s="203">
        <v>0</v>
      </c>
      <c r="V284" s="203">
        <v>0</v>
      </c>
      <c r="W284" s="203">
        <v>0</v>
      </c>
      <c r="X284" s="203">
        <v>0</v>
      </c>
      <c r="Y284" s="208"/>
      <c r="Z284" s="203">
        <v>0</v>
      </c>
      <c r="AA284" s="203">
        <v>0</v>
      </c>
      <c r="AB284" s="203">
        <v>0</v>
      </c>
      <c r="AC284" s="203">
        <v>0</v>
      </c>
      <c r="AD284" s="203">
        <v>0</v>
      </c>
      <c r="AE284" s="208"/>
      <c r="AF284" s="203">
        <v>0</v>
      </c>
      <c r="AG284" s="203">
        <v>0</v>
      </c>
      <c r="AH284" s="203">
        <v>0</v>
      </c>
      <c r="AI284" s="203">
        <v>0</v>
      </c>
      <c r="AJ284" s="203">
        <v>0</v>
      </c>
      <c r="AK284" s="208"/>
      <c r="AL284" s="203">
        <v>0</v>
      </c>
      <c r="AM284" s="203">
        <v>0</v>
      </c>
      <c r="AN284" s="203">
        <v>0</v>
      </c>
      <c r="AO284" s="203">
        <v>0</v>
      </c>
      <c r="AP284" s="203">
        <v>0</v>
      </c>
      <c r="AQ284" s="208"/>
      <c r="AR284" s="203">
        <v>0</v>
      </c>
      <c r="AS284" s="203">
        <v>0</v>
      </c>
      <c r="AT284" s="203">
        <v>0</v>
      </c>
      <c r="AU284" s="203">
        <v>0</v>
      </c>
      <c r="AV284" s="203">
        <v>0</v>
      </c>
      <c r="AW284" s="208"/>
      <c r="AX284" s="203">
        <v>0</v>
      </c>
      <c r="AY284" s="203">
        <v>0</v>
      </c>
      <c r="AZ284" s="203">
        <v>0</v>
      </c>
      <c r="BA284" s="203">
        <v>0</v>
      </c>
      <c r="BB284" s="203">
        <v>0</v>
      </c>
      <c r="BC284" s="208"/>
      <c r="BD284" s="203">
        <v>0</v>
      </c>
      <c r="BE284" s="203">
        <v>0</v>
      </c>
      <c r="BF284" s="203">
        <v>0</v>
      </c>
      <c r="BG284" s="203">
        <v>0</v>
      </c>
      <c r="BH284" s="203">
        <v>0</v>
      </c>
      <c r="BI284" s="208"/>
      <c r="BJ284" s="203">
        <v>0</v>
      </c>
      <c r="BK284" s="203">
        <v>0</v>
      </c>
      <c r="BL284" s="203">
        <v>0</v>
      </c>
      <c r="BM284" s="203">
        <v>0</v>
      </c>
      <c r="BN284" s="203">
        <v>0</v>
      </c>
      <c r="BO284" s="208"/>
      <c r="BP284" s="203">
        <v>0</v>
      </c>
      <c r="BQ284" s="203">
        <v>0</v>
      </c>
      <c r="BR284" s="203">
        <v>0</v>
      </c>
      <c r="BS284" s="203">
        <v>0</v>
      </c>
      <c r="BT284" s="203">
        <v>0</v>
      </c>
      <c r="BU284" s="208"/>
      <c r="BV284" s="203">
        <v>0</v>
      </c>
      <c r="BW284" s="203">
        <v>0</v>
      </c>
      <c r="BX284" s="203">
        <v>0</v>
      </c>
      <c r="BY284" s="203">
        <v>0</v>
      </c>
      <c r="BZ284" s="203">
        <v>0</v>
      </c>
      <c r="CA284" s="208"/>
      <c r="CB284" s="203">
        <v>0</v>
      </c>
      <c r="CC284" s="203">
        <v>0</v>
      </c>
      <c r="CD284" s="203">
        <v>0</v>
      </c>
      <c r="CE284" s="203">
        <v>0</v>
      </c>
      <c r="CF284" s="203">
        <v>0</v>
      </c>
      <c r="CG284" s="208"/>
      <c r="CH284" s="203">
        <v>0</v>
      </c>
      <c r="CI284" s="203">
        <v>0</v>
      </c>
      <c r="CJ284" s="203">
        <v>0</v>
      </c>
      <c r="CK284" s="203">
        <v>0</v>
      </c>
      <c r="CL284" s="203">
        <v>0</v>
      </c>
      <c r="CM284" s="208"/>
      <c r="CN284" s="203">
        <v>0</v>
      </c>
      <c r="CO284" s="203">
        <v>0</v>
      </c>
      <c r="CP284" s="203">
        <v>0</v>
      </c>
      <c r="CQ284" s="203">
        <v>0</v>
      </c>
      <c r="CR284" s="203">
        <v>0</v>
      </c>
      <c r="CS284" s="208"/>
      <c r="CT284" s="203">
        <v>0</v>
      </c>
      <c r="CU284" s="203">
        <v>0</v>
      </c>
      <c r="CV284" s="203">
        <v>0</v>
      </c>
      <c r="CW284" s="203">
        <v>0</v>
      </c>
      <c r="CX284" s="203">
        <v>0</v>
      </c>
      <c r="CY284" s="208"/>
      <c r="CZ284" s="203">
        <v>0</v>
      </c>
      <c r="DA284" s="203">
        <v>0</v>
      </c>
      <c r="DB284" s="203">
        <v>0</v>
      </c>
      <c r="DC284" s="203">
        <v>0</v>
      </c>
      <c r="DD284" s="203">
        <v>0</v>
      </c>
      <c r="DE284" s="208"/>
      <c r="DF284" s="203">
        <v>0</v>
      </c>
      <c r="DG284" s="203">
        <v>0</v>
      </c>
      <c r="DH284" s="203">
        <v>0</v>
      </c>
      <c r="DI284" s="203">
        <v>0</v>
      </c>
      <c r="DJ284" s="203">
        <v>0</v>
      </c>
      <c r="DK284" s="208"/>
      <c r="DL284" s="203">
        <v>0</v>
      </c>
      <c r="DM284" s="203">
        <v>0</v>
      </c>
      <c r="DN284" s="203">
        <v>0</v>
      </c>
      <c r="DO284" s="203">
        <v>0</v>
      </c>
      <c r="DP284" s="203">
        <v>0</v>
      </c>
      <c r="DQ284" s="208"/>
      <c r="DR284" s="203">
        <v>0</v>
      </c>
      <c r="DS284" s="203">
        <v>0</v>
      </c>
      <c r="DT284" s="203">
        <v>0</v>
      </c>
      <c r="DU284" s="203">
        <v>0</v>
      </c>
      <c r="DV284" s="203">
        <v>0</v>
      </c>
      <c r="DW284" s="208"/>
      <c r="DX284" s="203">
        <v>0</v>
      </c>
      <c r="DY284" s="203">
        <v>0</v>
      </c>
      <c r="DZ284" s="203">
        <v>0</v>
      </c>
      <c r="EA284" s="203">
        <v>0</v>
      </c>
      <c r="EB284" s="203">
        <v>0</v>
      </c>
      <c r="EC284" s="208"/>
      <c r="ED284" s="203">
        <v>0</v>
      </c>
      <c r="EE284" s="203">
        <v>0</v>
      </c>
      <c r="EF284" s="203">
        <v>0</v>
      </c>
      <c r="EG284" s="203">
        <v>0</v>
      </c>
      <c r="EH284" s="203">
        <v>0</v>
      </c>
      <c r="EI284" s="208"/>
      <c r="EJ284" s="203">
        <v>0</v>
      </c>
      <c r="EK284" s="203">
        <v>0</v>
      </c>
      <c r="EL284" s="203">
        <v>0</v>
      </c>
      <c r="EM284" s="203">
        <v>0</v>
      </c>
      <c r="EN284" s="203">
        <v>0</v>
      </c>
      <c r="EO284" s="208"/>
      <c r="EP284" s="203">
        <v>0</v>
      </c>
      <c r="EQ284" s="203">
        <v>0</v>
      </c>
      <c r="ER284" s="203">
        <v>0</v>
      </c>
      <c r="ES284" s="203">
        <v>0</v>
      </c>
      <c r="ET284" s="203">
        <v>0</v>
      </c>
      <c r="EU284" s="208"/>
      <c r="EV284" s="203">
        <v>0</v>
      </c>
      <c r="EW284" s="203">
        <v>0</v>
      </c>
      <c r="EX284" s="203">
        <v>0</v>
      </c>
      <c r="EY284" s="203">
        <v>0</v>
      </c>
      <c r="EZ284" s="203">
        <v>0</v>
      </c>
      <c r="FA284" s="208"/>
      <c r="FB284" s="203">
        <v>0</v>
      </c>
      <c r="FC284" s="203">
        <v>0</v>
      </c>
      <c r="FD284" s="203">
        <v>0</v>
      </c>
      <c r="FE284" s="203">
        <v>0</v>
      </c>
      <c r="FF284" s="203">
        <v>0</v>
      </c>
      <c r="FG284" s="208"/>
      <c r="FH284" s="203">
        <v>0</v>
      </c>
      <c r="FI284" s="203">
        <v>0</v>
      </c>
      <c r="FJ284" s="203">
        <v>0</v>
      </c>
      <c r="FK284" s="203">
        <v>0</v>
      </c>
      <c r="FL284" s="203">
        <v>0</v>
      </c>
      <c r="FM284" s="208"/>
      <c r="FN284" s="203">
        <v>0</v>
      </c>
      <c r="FO284" s="203">
        <v>0</v>
      </c>
      <c r="FP284" s="203">
        <v>0</v>
      </c>
      <c r="FQ284" s="203">
        <v>0</v>
      </c>
      <c r="FR284" s="203">
        <v>0</v>
      </c>
      <c r="FS284" s="208"/>
      <c r="FT284" s="203">
        <v>0</v>
      </c>
      <c r="FU284" s="203">
        <v>0</v>
      </c>
      <c r="FV284" s="203">
        <v>0</v>
      </c>
      <c r="FW284" s="203">
        <v>0</v>
      </c>
      <c r="FX284" s="203">
        <v>0</v>
      </c>
      <c r="FY284" s="208"/>
    </row>
    <row r="285" spans="1:181" ht="12.75" customHeight="1" x14ac:dyDescent="0.2">
      <c r="A285" s="200" t="s">
        <v>119</v>
      </c>
      <c r="B285" s="203">
        <v>0</v>
      </c>
      <c r="C285" s="203">
        <v>0</v>
      </c>
      <c r="D285" s="203">
        <v>0</v>
      </c>
      <c r="E285" s="203">
        <v>0</v>
      </c>
      <c r="F285" s="203">
        <v>0</v>
      </c>
      <c r="G285" s="208"/>
      <c r="H285" s="203">
        <v>0</v>
      </c>
      <c r="I285" s="203">
        <v>0</v>
      </c>
      <c r="J285" s="203">
        <v>0</v>
      </c>
      <c r="K285" s="203">
        <v>0</v>
      </c>
      <c r="L285" s="203">
        <v>0</v>
      </c>
      <c r="M285" s="208"/>
      <c r="N285" s="203">
        <v>0</v>
      </c>
      <c r="O285" s="203">
        <v>0</v>
      </c>
      <c r="P285" s="203">
        <v>0</v>
      </c>
      <c r="Q285" s="203">
        <v>0</v>
      </c>
      <c r="R285" s="203">
        <v>0</v>
      </c>
      <c r="S285" s="208"/>
      <c r="T285" s="203">
        <v>0</v>
      </c>
      <c r="U285" s="203">
        <v>0</v>
      </c>
      <c r="V285" s="203">
        <v>0</v>
      </c>
      <c r="W285" s="203">
        <v>0</v>
      </c>
      <c r="X285" s="203">
        <v>0</v>
      </c>
      <c r="Y285" s="208"/>
      <c r="Z285" s="203">
        <v>0</v>
      </c>
      <c r="AA285" s="203">
        <v>0</v>
      </c>
      <c r="AB285" s="203">
        <v>0</v>
      </c>
      <c r="AC285" s="203">
        <v>0</v>
      </c>
      <c r="AD285" s="203">
        <v>0</v>
      </c>
      <c r="AE285" s="208"/>
      <c r="AF285" s="203">
        <v>0</v>
      </c>
      <c r="AG285" s="203">
        <v>0</v>
      </c>
      <c r="AH285" s="203">
        <v>0</v>
      </c>
      <c r="AI285" s="203">
        <v>0</v>
      </c>
      <c r="AJ285" s="203">
        <v>0</v>
      </c>
      <c r="AK285" s="208"/>
      <c r="AL285" s="203">
        <v>0</v>
      </c>
      <c r="AM285" s="203">
        <v>0</v>
      </c>
      <c r="AN285" s="203">
        <v>0</v>
      </c>
      <c r="AO285" s="203">
        <v>0</v>
      </c>
      <c r="AP285" s="203">
        <v>0</v>
      </c>
      <c r="AQ285" s="208"/>
      <c r="AR285" s="203">
        <v>0</v>
      </c>
      <c r="AS285" s="203">
        <v>0</v>
      </c>
      <c r="AT285" s="203">
        <v>0</v>
      </c>
      <c r="AU285" s="203">
        <v>0</v>
      </c>
      <c r="AV285" s="203">
        <v>0</v>
      </c>
      <c r="AW285" s="208"/>
      <c r="AX285" s="203">
        <v>0</v>
      </c>
      <c r="AY285" s="203">
        <v>0</v>
      </c>
      <c r="AZ285" s="203">
        <v>0</v>
      </c>
      <c r="BA285" s="203">
        <v>0</v>
      </c>
      <c r="BB285" s="203">
        <v>0</v>
      </c>
      <c r="BC285" s="208"/>
      <c r="BD285" s="203">
        <v>0</v>
      </c>
      <c r="BE285" s="203">
        <v>0</v>
      </c>
      <c r="BF285" s="203">
        <v>0</v>
      </c>
      <c r="BG285" s="203">
        <v>0</v>
      </c>
      <c r="BH285" s="203">
        <v>0</v>
      </c>
      <c r="BI285" s="208"/>
      <c r="BJ285" s="203">
        <v>0</v>
      </c>
      <c r="BK285" s="203">
        <v>0</v>
      </c>
      <c r="BL285" s="203">
        <v>0</v>
      </c>
      <c r="BM285" s="203">
        <v>0</v>
      </c>
      <c r="BN285" s="203">
        <v>0</v>
      </c>
      <c r="BO285" s="208"/>
      <c r="BP285" s="203">
        <v>0</v>
      </c>
      <c r="BQ285" s="203">
        <v>0</v>
      </c>
      <c r="BR285" s="203">
        <v>0</v>
      </c>
      <c r="BS285" s="203">
        <v>0</v>
      </c>
      <c r="BT285" s="203">
        <v>0</v>
      </c>
      <c r="BU285" s="208"/>
      <c r="BV285" s="203">
        <v>0</v>
      </c>
      <c r="BW285" s="203">
        <v>0</v>
      </c>
      <c r="BX285" s="203">
        <v>0</v>
      </c>
      <c r="BY285" s="203">
        <v>0</v>
      </c>
      <c r="BZ285" s="203">
        <v>0</v>
      </c>
      <c r="CA285" s="208"/>
      <c r="CB285" s="203">
        <v>0</v>
      </c>
      <c r="CC285" s="203">
        <v>0</v>
      </c>
      <c r="CD285" s="203">
        <v>0</v>
      </c>
      <c r="CE285" s="203">
        <v>0</v>
      </c>
      <c r="CF285" s="203">
        <v>0</v>
      </c>
      <c r="CG285" s="208"/>
      <c r="CH285" s="203">
        <v>0</v>
      </c>
      <c r="CI285" s="203">
        <v>0</v>
      </c>
      <c r="CJ285" s="203">
        <v>0</v>
      </c>
      <c r="CK285" s="203">
        <v>0</v>
      </c>
      <c r="CL285" s="203">
        <v>0</v>
      </c>
      <c r="CM285" s="208"/>
      <c r="CN285" s="203">
        <v>0</v>
      </c>
      <c r="CO285" s="203">
        <v>0</v>
      </c>
      <c r="CP285" s="203">
        <v>0</v>
      </c>
      <c r="CQ285" s="203">
        <v>0</v>
      </c>
      <c r="CR285" s="203">
        <v>0</v>
      </c>
      <c r="CS285" s="208"/>
      <c r="CT285" s="203">
        <v>0</v>
      </c>
      <c r="CU285" s="203">
        <v>0</v>
      </c>
      <c r="CV285" s="203">
        <v>0</v>
      </c>
      <c r="CW285" s="203">
        <v>0</v>
      </c>
      <c r="CX285" s="203">
        <v>0</v>
      </c>
      <c r="CY285" s="208"/>
      <c r="CZ285" s="203">
        <v>0</v>
      </c>
      <c r="DA285" s="203">
        <v>0</v>
      </c>
      <c r="DB285" s="203">
        <v>0</v>
      </c>
      <c r="DC285" s="203">
        <v>0</v>
      </c>
      <c r="DD285" s="203">
        <v>0</v>
      </c>
      <c r="DE285" s="208"/>
      <c r="DF285" s="203">
        <v>0</v>
      </c>
      <c r="DG285" s="203">
        <v>0</v>
      </c>
      <c r="DH285" s="203">
        <v>0</v>
      </c>
      <c r="DI285" s="203">
        <v>0</v>
      </c>
      <c r="DJ285" s="203">
        <v>0</v>
      </c>
      <c r="DK285" s="208"/>
      <c r="DL285" s="203">
        <v>0</v>
      </c>
      <c r="DM285" s="203">
        <v>0</v>
      </c>
      <c r="DN285" s="203">
        <v>0</v>
      </c>
      <c r="DO285" s="203">
        <v>0</v>
      </c>
      <c r="DP285" s="203">
        <v>0</v>
      </c>
      <c r="DQ285" s="208"/>
      <c r="DR285" s="203">
        <v>0</v>
      </c>
      <c r="DS285" s="203">
        <v>0</v>
      </c>
      <c r="DT285" s="203">
        <v>0</v>
      </c>
      <c r="DU285" s="203">
        <v>0</v>
      </c>
      <c r="DV285" s="203">
        <v>0</v>
      </c>
      <c r="DW285" s="208"/>
      <c r="DX285" s="203">
        <v>0</v>
      </c>
      <c r="DY285" s="203">
        <v>0</v>
      </c>
      <c r="DZ285" s="203">
        <v>0</v>
      </c>
      <c r="EA285" s="203">
        <v>0</v>
      </c>
      <c r="EB285" s="203">
        <v>0</v>
      </c>
      <c r="EC285" s="208"/>
      <c r="ED285" s="203">
        <v>0</v>
      </c>
      <c r="EE285" s="203">
        <v>0</v>
      </c>
      <c r="EF285" s="203">
        <v>0</v>
      </c>
      <c r="EG285" s="203">
        <v>0</v>
      </c>
      <c r="EH285" s="203">
        <v>0</v>
      </c>
      <c r="EI285" s="208"/>
      <c r="EJ285" s="203">
        <v>0</v>
      </c>
      <c r="EK285" s="203">
        <v>0</v>
      </c>
      <c r="EL285" s="203">
        <v>0</v>
      </c>
      <c r="EM285" s="203">
        <v>0</v>
      </c>
      <c r="EN285" s="203">
        <v>0</v>
      </c>
      <c r="EO285" s="208"/>
      <c r="EP285" s="203">
        <v>0</v>
      </c>
      <c r="EQ285" s="203">
        <v>0</v>
      </c>
      <c r="ER285" s="203">
        <v>0</v>
      </c>
      <c r="ES285" s="203">
        <v>0</v>
      </c>
      <c r="ET285" s="203">
        <v>0</v>
      </c>
      <c r="EU285" s="208"/>
      <c r="EV285" s="203">
        <v>0</v>
      </c>
      <c r="EW285" s="203">
        <v>0</v>
      </c>
      <c r="EX285" s="203">
        <v>0</v>
      </c>
      <c r="EY285" s="203">
        <v>0</v>
      </c>
      <c r="EZ285" s="203">
        <v>0</v>
      </c>
      <c r="FA285" s="208"/>
      <c r="FB285" s="203">
        <v>0</v>
      </c>
      <c r="FC285" s="203">
        <v>0</v>
      </c>
      <c r="FD285" s="203">
        <v>0</v>
      </c>
      <c r="FE285" s="203">
        <v>0</v>
      </c>
      <c r="FF285" s="203">
        <v>0</v>
      </c>
      <c r="FG285" s="208"/>
      <c r="FH285" s="203">
        <v>0</v>
      </c>
      <c r="FI285" s="203">
        <v>0</v>
      </c>
      <c r="FJ285" s="203">
        <v>0</v>
      </c>
      <c r="FK285" s="203">
        <v>0</v>
      </c>
      <c r="FL285" s="203">
        <v>0</v>
      </c>
      <c r="FM285" s="208"/>
      <c r="FN285" s="203">
        <v>0</v>
      </c>
      <c r="FO285" s="203">
        <v>0</v>
      </c>
      <c r="FP285" s="203">
        <v>0</v>
      </c>
      <c r="FQ285" s="203">
        <v>0</v>
      </c>
      <c r="FR285" s="203">
        <v>0</v>
      </c>
      <c r="FS285" s="208"/>
      <c r="FT285" s="203">
        <v>0</v>
      </c>
      <c r="FU285" s="203">
        <v>0</v>
      </c>
      <c r="FV285" s="203">
        <v>0</v>
      </c>
      <c r="FW285" s="203">
        <v>0</v>
      </c>
      <c r="FX285" s="203">
        <v>0</v>
      </c>
      <c r="FY285" s="208"/>
    </row>
    <row r="286" spans="1:181" ht="12.75" customHeight="1" x14ac:dyDescent="0.2">
      <c r="A286" s="201" t="s">
        <v>120</v>
      </c>
      <c r="B286" s="203">
        <v>0</v>
      </c>
      <c r="C286" s="203">
        <v>0</v>
      </c>
      <c r="D286" s="203">
        <v>0</v>
      </c>
      <c r="E286" s="203">
        <v>0</v>
      </c>
      <c r="F286" s="203">
        <v>0</v>
      </c>
      <c r="G286" s="208"/>
      <c r="H286" s="203">
        <v>0</v>
      </c>
      <c r="I286" s="203">
        <v>0</v>
      </c>
      <c r="J286" s="203">
        <v>0</v>
      </c>
      <c r="K286" s="203">
        <v>0</v>
      </c>
      <c r="L286" s="203">
        <v>0</v>
      </c>
      <c r="M286" s="208"/>
      <c r="N286" s="203">
        <v>0</v>
      </c>
      <c r="O286" s="203">
        <v>0</v>
      </c>
      <c r="P286" s="203">
        <v>0</v>
      </c>
      <c r="Q286" s="203">
        <v>0</v>
      </c>
      <c r="R286" s="203">
        <v>0</v>
      </c>
      <c r="S286" s="208"/>
      <c r="T286" s="203">
        <v>0</v>
      </c>
      <c r="U286" s="203">
        <v>0</v>
      </c>
      <c r="V286" s="203">
        <v>0</v>
      </c>
      <c r="W286" s="203">
        <v>0</v>
      </c>
      <c r="X286" s="203">
        <v>0</v>
      </c>
      <c r="Y286" s="208"/>
      <c r="Z286" s="203">
        <v>0</v>
      </c>
      <c r="AA286" s="203">
        <v>0</v>
      </c>
      <c r="AB286" s="203">
        <v>0</v>
      </c>
      <c r="AC286" s="203">
        <v>0</v>
      </c>
      <c r="AD286" s="203">
        <v>0</v>
      </c>
      <c r="AE286" s="208"/>
      <c r="AF286" s="203">
        <v>0</v>
      </c>
      <c r="AG286" s="203">
        <v>0</v>
      </c>
      <c r="AH286" s="203">
        <v>0</v>
      </c>
      <c r="AI286" s="203">
        <v>0</v>
      </c>
      <c r="AJ286" s="203">
        <v>0</v>
      </c>
      <c r="AK286" s="208"/>
      <c r="AL286" s="203">
        <v>0</v>
      </c>
      <c r="AM286" s="203">
        <v>0</v>
      </c>
      <c r="AN286" s="203">
        <v>0</v>
      </c>
      <c r="AO286" s="203">
        <v>0</v>
      </c>
      <c r="AP286" s="203">
        <v>0</v>
      </c>
      <c r="AQ286" s="208"/>
      <c r="AR286" s="203">
        <v>0</v>
      </c>
      <c r="AS286" s="203">
        <v>0</v>
      </c>
      <c r="AT286" s="203">
        <v>0</v>
      </c>
      <c r="AU286" s="203">
        <v>0</v>
      </c>
      <c r="AV286" s="203">
        <v>0</v>
      </c>
      <c r="AW286" s="208"/>
      <c r="AX286" s="203">
        <v>0</v>
      </c>
      <c r="AY286" s="203">
        <v>0</v>
      </c>
      <c r="AZ286" s="203">
        <v>0</v>
      </c>
      <c r="BA286" s="203">
        <v>0</v>
      </c>
      <c r="BB286" s="203">
        <v>0</v>
      </c>
      <c r="BC286" s="208"/>
      <c r="BD286" s="203">
        <v>0</v>
      </c>
      <c r="BE286" s="203">
        <v>0</v>
      </c>
      <c r="BF286" s="203">
        <v>0</v>
      </c>
      <c r="BG286" s="203">
        <v>0</v>
      </c>
      <c r="BH286" s="203">
        <v>0</v>
      </c>
      <c r="BI286" s="208"/>
      <c r="BJ286" s="203">
        <v>0</v>
      </c>
      <c r="BK286" s="203">
        <v>0</v>
      </c>
      <c r="BL286" s="203">
        <v>0</v>
      </c>
      <c r="BM286" s="203">
        <v>0</v>
      </c>
      <c r="BN286" s="203">
        <v>0</v>
      </c>
      <c r="BO286" s="208"/>
      <c r="BP286" s="203">
        <v>0</v>
      </c>
      <c r="BQ286" s="203">
        <v>0</v>
      </c>
      <c r="BR286" s="203">
        <v>0</v>
      </c>
      <c r="BS286" s="203">
        <v>0</v>
      </c>
      <c r="BT286" s="203">
        <v>0</v>
      </c>
      <c r="BU286" s="208"/>
      <c r="BV286" s="203">
        <v>0</v>
      </c>
      <c r="BW286" s="203">
        <v>0</v>
      </c>
      <c r="BX286" s="203">
        <v>0</v>
      </c>
      <c r="BY286" s="203">
        <v>0</v>
      </c>
      <c r="BZ286" s="203">
        <v>0</v>
      </c>
      <c r="CA286" s="208"/>
      <c r="CB286" s="203">
        <v>0</v>
      </c>
      <c r="CC286" s="203">
        <v>0</v>
      </c>
      <c r="CD286" s="203">
        <v>0</v>
      </c>
      <c r="CE286" s="203">
        <v>0</v>
      </c>
      <c r="CF286" s="203">
        <v>0</v>
      </c>
      <c r="CG286" s="208"/>
      <c r="CH286" s="203">
        <v>0</v>
      </c>
      <c r="CI286" s="203">
        <v>0</v>
      </c>
      <c r="CJ286" s="203">
        <v>0</v>
      </c>
      <c r="CK286" s="203">
        <v>0</v>
      </c>
      <c r="CL286" s="203">
        <v>0</v>
      </c>
      <c r="CM286" s="208"/>
      <c r="CN286" s="203">
        <v>0</v>
      </c>
      <c r="CO286" s="203">
        <v>0</v>
      </c>
      <c r="CP286" s="203">
        <v>0</v>
      </c>
      <c r="CQ286" s="203">
        <v>0</v>
      </c>
      <c r="CR286" s="203">
        <v>0</v>
      </c>
      <c r="CS286" s="208"/>
      <c r="CT286" s="203">
        <v>0</v>
      </c>
      <c r="CU286" s="203">
        <v>0</v>
      </c>
      <c r="CV286" s="203">
        <v>0</v>
      </c>
      <c r="CW286" s="203">
        <v>0</v>
      </c>
      <c r="CX286" s="203">
        <v>0</v>
      </c>
      <c r="CY286" s="208"/>
      <c r="CZ286" s="203">
        <v>0</v>
      </c>
      <c r="DA286" s="203">
        <v>0</v>
      </c>
      <c r="DB286" s="203">
        <v>0</v>
      </c>
      <c r="DC286" s="203">
        <v>0</v>
      </c>
      <c r="DD286" s="203">
        <v>0</v>
      </c>
      <c r="DE286" s="208"/>
      <c r="DF286" s="203">
        <v>0</v>
      </c>
      <c r="DG286" s="203">
        <v>0</v>
      </c>
      <c r="DH286" s="203">
        <v>0</v>
      </c>
      <c r="DI286" s="203">
        <v>0</v>
      </c>
      <c r="DJ286" s="203">
        <v>0</v>
      </c>
      <c r="DK286" s="208"/>
      <c r="DL286" s="203">
        <v>0</v>
      </c>
      <c r="DM286" s="203">
        <v>0</v>
      </c>
      <c r="DN286" s="203">
        <v>0</v>
      </c>
      <c r="DO286" s="203">
        <v>0</v>
      </c>
      <c r="DP286" s="203">
        <v>0</v>
      </c>
      <c r="DQ286" s="208"/>
      <c r="DR286" s="203">
        <v>0</v>
      </c>
      <c r="DS286" s="203">
        <v>0</v>
      </c>
      <c r="DT286" s="203">
        <v>0</v>
      </c>
      <c r="DU286" s="203">
        <v>0</v>
      </c>
      <c r="DV286" s="203">
        <v>0</v>
      </c>
      <c r="DW286" s="208"/>
      <c r="DX286" s="203">
        <v>0</v>
      </c>
      <c r="DY286" s="203">
        <v>0</v>
      </c>
      <c r="DZ286" s="203">
        <v>0</v>
      </c>
      <c r="EA286" s="203">
        <v>0</v>
      </c>
      <c r="EB286" s="203">
        <v>0</v>
      </c>
      <c r="EC286" s="208"/>
      <c r="ED286" s="203">
        <v>0</v>
      </c>
      <c r="EE286" s="203">
        <v>0</v>
      </c>
      <c r="EF286" s="203">
        <v>0</v>
      </c>
      <c r="EG286" s="203">
        <v>0</v>
      </c>
      <c r="EH286" s="203">
        <v>0</v>
      </c>
      <c r="EI286" s="208"/>
      <c r="EJ286" s="203">
        <v>0</v>
      </c>
      <c r="EK286" s="203">
        <v>0</v>
      </c>
      <c r="EL286" s="203">
        <v>0</v>
      </c>
      <c r="EM286" s="203">
        <v>0</v>
      </c>
      <c r="EN286" s="203">
        <v>0</v>
      </c>
      <c r="EO286" s="208"/>
      <c r="EP286" s="203">
        <v>0</v>
      </c>
      <c r="EQ286" s="203">
        <v>0</v>
      </c>
      <c r="ER286" s="203">
        <v>0</v>
      </c>
      <c r="ES286" s="203">
        <v>0</v>
      </c>
      <c r="ET286" s="203">
        <v>0</v>
      </c>
      <c r="EU286" s="208"/>
      <c r="EV286" s="203">
        <v>0</v>
      </c>
      <c r="EW286" s="203">
        <v>0</v>
      </c>
      <c r="EX286" s="203">
        <v>0</v>
      </c>
      <c r="EY286" s="203">
        <v>0</v>
      </c>
      <c r="EZ286" s="203">
        <v>0</v>
      </c>
      <c r="FA286" s="208"/>
      <c r="FB286" s="203">
        <v>0</v>
      </c>
      <c r="FC286" s="203">
        <v>0</v>
      </c>
      <c r="FD286" s="203">
        <v>0</v>
      </c>
      <c r="FE286" s="203">
        <v>0</v>
      </c>
      <c r="FF286" s="203">
        <v>0</v>
      </c>
      <c r="FG286" s="208"/>
      <c r="FH286" s="203">
        <v>0</v>
      </c>
      <c r="FI286" s="203">
        <v>0</v>
      </c>
      <c r="FJ286" s="203">
        <v>0</v>
      </c>
      <c r="FK286" s="203">
        <v>0</v>
      </c>
      <c r="FL286" s="203">
        <v>0</v>
      </c>
      <c r="FM286" s="208"/>
      <c r="FN286" s="203">
        <v>0</v>
      </c>
      <c r="FO286" s="203">
        <v>0</v>
      </c>
      <c r="FP286" s="203">
        <v>0</v>
      </c>
      <c r="FQ286" s="203">
        <v>0</v>
      </c>
      <c r="FR286" s="203">
        <v>0</v>
      </c>
      <c r="FS286" s="208"/>
      <c r="FT286" s="203">
        <v>0</v>
      </c>
      <c r="FU286" s="203">
        <v>0</v>
      </c>
      <c r="FV286" s="203">
        <v>0</v>
      </c>
      <c r="FW286" s="203">
        <v>0</v>
      </c>
      <c r="FX286" s="203">
        <v>0</v>
      </c>
      <c r="FY286" s="208"/>
    </row>
    <row r="287" spans="1:181" ht="12.75" customHeight="1" x14ac:dyDescent="0.2">
      <c r="A287" s="201" t="s">
        <v>121</v>
      </c>
      <c r="B287" s="203">
        <v>0</v>
      </c>
      <c r="C287" s="203">
        <v>0</v>
      </c>
      <c r="D287" s="203">
        <v>0</v>
      </c>
      <c r="E287" s="203">
        <v>0</v>
      </c>
      <c r="F287" s="203">
        <v>0</v>
      </c>
      <c r="G287" s="208"/>
      <c r="H287" s="203">
        <v>0</v>
      </c>
      <c r="I287" s="203">
        <v>0</v>
      </c>
      <c r="J287" s="203">
        <v>0</v>
      </c>
      <c r="K287" s="203">
        <v>0</v>
      </c>
      <c r="L287" s="203">
        <v>0</v>
      </c>
      <c r="M287" s="208"/>
      <c r="N287" s="203">
        <v>0</v>
      </c>
      <c r="O287" s="203">
        <v>0</v>
      </c>
      <c r="P287" s="203">
        <v>0</v>
      </c>
      <c r="Q287" s="203">
        <v>0</v>
      </c>
      <c r="R287" s="203">
        <v>0</v>
      </c>
      <c r="S287" s="208"/>
      <c r="T287" s="203">
        <v>0</v>
      </c>
      <c r="U287" s="203">
        <v>0</v>
      </c>
      <c r="V287" s="203">
        <v>0</v>
      </c>
      <c r="W287" s="203">
        <v>0</v>
      </c>
      <c r="X287" s="203">
        <v>0</v>
      </c>
      <c r="Y287" s="208"/>
      <c r="Z287" s="203">
        <v>0</v>
      </c>
      <c r="AA287" s="203">
        <v>0</v>
      </c>
      <c r="AB287" s="203">
        <v>0</v>
      </c>
      <c r="AC287" s="203">
        <v>0</v>
      </c>
      <c r="AD287" s="203">
        <v>0</v>
      </c>
      <c r="AE287" s="208"/>
      <c r="AF287" s="203">
        <v>0</v>
      </c>
      <c r="AG287" s="203">
        <v>0</v>
      </c>
      <c r="AH287" s="203">
        <v>0</v>
      </c>
      <c r="AI287" s="203">
        <v>0</v>
      </c>
      <c r="AJ287" s="203">
        <v>0</v>
      </c>
      <c r="AK287" s="208"/>
      <c r="AL287" s="203">
        <v>0</v>
      </c>
      <c r="AM287" s="203">
        <v>0</v>
      </c>
      <c r="AN287" s="203">
        <v>0</v>
      </c>
      <c r="AO287" s="203">
        <v>0</v>
      </c>
      <c r="AP287" s="203">
        <v>0</v>
      </c>
      <c r="AQ287" s="208"/>
      <c r="AR287" s="203">
        <v>0</v>
      </c>
      <c r="AS287" s="203">
        <v>0</v>
      </c>
      <c r="AT287" s="203">
        <v>0</v>
      </c>
      <c r="AU287" s="203">
        <v>0</v>
      </c>
      <c r="AV287" s="203">
        <v>0</v>
      </c>
      <c r="AW287" s="208"/>
      <c r="AX287" s="203">
        <v>0</v>
      </c>
      <c r="AY287" s="203">
        <v>0</v>
      </c>
      <c r="AZ287" s="203">
        <v>0</v>
      </c>
      <c r="BA287" s="203">
        <v>0</v>
      </c>
      <c r="BB287" s="203">
        <v>0</v>
      </c>
      <c r="BC287" s="208"/>
      <c r="BD287" s="203">
        <v>0</v>
      </c>
      <c r="BE287" s="203">
        <v>0</v>
      </c>
      <c r="BF287" s="203">
        <v>0</v>
      </c>
      <c r="BG287" s="203">
        <v>0</v>
      </c>
      <c r="BH287" s="203">
        <v>0</v>
      </c>
      <c r="BI287" s="208"/>
      <c r="BJ287" s="203">
        <v>0</v>
      </c>
      <c r="BK287" s="203">
        <v>0</v>
      </c>
      <c r="BL287" s="203">
        <v>0</v>
      </c>
      <c r="BM287" s="203">
        <v>0</v>
      </c>
      <c r="BN287" s="203">
        <v>0</v>
      </c>
      <c r="BO287" s="208"/>
      <c r="BP287" s="203">
        <v>0</v>
      </c>
      <c r="BQ287" s="203">
        <v>0</v>
      </c>
      <c r="BR287" s="203">
        <v>0</v>
      </c>
      <c r="BS287" s="203">
        <v>0</v>
      </c>
      <c r="BT287" s="203">
        <v>0</v>
      </c>
      <c r="BU287" s="208"/>
      <c r="BV287" s="203">
        <v>0</v>
      </c>
      <c r="BW287" s="203">
        <v>0</v>
      </c>
      <c r="BX287" s="203">
        <v>0</v>
      </c>
      <c r="BY287" s="203">
        <v>0</v>
      </c>
      <c r="BZ287" s="203">
        <v>0</v>
      </c>
      <c r="CA287" s="208"/>
      <c r="CB287" s="203">
        <v>0</v>
      </c>
      <c r="CC287" s="203">
        <v>0</v>
      </c>
      <c r="CD287" s="203">
        <v>0</v>
      </c>
      <c r="CE287" s="203">
        <v>0</v>
      </c>
      <c r="CF287" s="203">
        <v>0</v>
      </c>
      <c r="CG287" s="208"/>
      <c r="CH287" s="203">
        <v>0</v>
      </c>
      <c r="CI287" s="203">
        <v>0</v>
      </c>
      <c r="CJ287" s="203">
        <v>0</v>
      </c>
      <c r="CK287" s="203">
        <v>0</v>
      </c>
      <c r="CL287" s="203">
        <v>0</v>
      </c>
      <c r="CM287" s="208"/>
      <c r="CN287" s="203">
        <v>0</v>
      </c>
      <c r="CO287" s="203">
        <v>0</v>
      </c>
      <c r="CP287" s="203">
        <v>0</v>
      </c>
      <c r="CQ287" s="203">
        <v>0</v>
      </c>
      <c r="CR287" s="203">
        <v>0</v>
      </c>
      <c r="CS287" s="208"/>
      <c r="CT287" s="203">
        <v>0</v>
      </c>
      <c r="CU287" s="203">
        <v>0</v>
      </c>
      <c r="CV287" s="203">
        <v>0</v>
      </c>
      <c r="CW287" s="203">
        <v>0</v>
      </c>
      <c r="CX287" s="203">
        <v>0</v>
      </c>
      <c r="CY287" s="208"/>
      <c r="CZ287" s="203">
        <v>0</v>
      </c>
      <c r="DA287" s="203">
        <v>0</v>
      </c>
      <c r="DB287" s="203">
        <v>0</v>
      </c>
      <c r="DC287" s="203">
        <v>0</v>
      </c>
      <c r="DD287" s="203">
        <v>0</v>
      </c>
      <c r="DE287" s="208"/>
      <c r="DF287" s="203">
        <v>0</v>
      </c>
      <c r="DG287" s="203">
        <v>0</v>
      </c>
      <c r="DH287" s="203">
        <v>0</v>
      </c>
      <c r="DI287" s="203">
        <v>0</v>
      </c>
      <c r="DJ287" s="203">
        <v>0</v>
      </c>
      <c r="DK287" s="208"/>
      <c r="DL287" s="203">
        <v>0</v>
      </c>
      <c r="DM287" s="203">
        <v>0</v>
      </c>
      <c r="DN287" s="203">
        <v>0</v>
      </c>
      <c r="DO287" s="203">
        <v>0</v>
      </c>
      <c r="DP287" s="203">
        <v>0</v>
      </c>
      <c r="DQ287" s="208"/>
      <c r="DR287" s="203">
        <v>0</v>
      </c>
      <c r="DS287" s="203">
        <v>0</v>
      </c>
      <c r="DT287" s="203">
        <v>0</v>
      </c>
      <c r="DU287" s="203">
        <v>0</v>
      </c>
      <c r="DV287" s="203">
        <v>0</v>
      </c>
      <c r="DW287" s="208"/>
      <c r="DX287" s="203">
        <v>0</v>
      </c>
      <c r="DY287" s="203">
        <v>0</v>
      </c>
      <c r="DZ287" s="203">
        <v>0</v>
      </c>
      <c r="EA287" s="203">
        <v>0</v>
      </c>
      <c r="EB287" s="203">
        <v>0</v>
      </c>
      <c r="EC287" s="208"/>
      <c r="ED287" s="203">
        <v>0</v>
      </c>
      <c r="EE287" s="203">
        <v>0</v>
      </c>
      <c r="EF287" s="203">
        <v>0</v>
      </c>
      <c r="EG287" s="203">
        <v>0</v>
      </c>
      <c r="EH287" s="203">
        <v>0</v>
      </c>
      <c r="EI287" s="208"/>
      <c r="EJ287" s="203">
        <v>0</v>
      </c>
      <c r="EK287" s="203">
        <v>0</v>
      </c>
      <c r="EL287" s="203">
        <v>0</v>
      </c>
      <c r="EM287" s="203">
        <v>0</v>
      </c>
      <c r="EN287" s="203">
        <v>0</v>
      </c>
      <c r="EO287" s="208"/>
      <c r="EP287" s="203">
        <v>0</v>
      </c>
      <c r="EQ287" s="203">
        <v>0</v>
      </c>
      <c r="ER287" s="203">
        <v>0</v>
      </c>
      <c r="ES287" s="203">
        <v>0</v>
      </c>
      <c r="ET287" s="203">
        <v>0</v>
      </c>
      <c r="EU287" s="208"/>
      <c r="EV287" s="203">
        <v>0</v>
      </c>
      <c r="EW287" s="203">
        <v>0</v>
      </c>
      <c r="EX287" s="203">
        <v>0</v>
      </c>
      <c r="EY287" s="203">
        <v>0</v>
      </c>
      <c r="EZ287" s="203">
        <v>0</v>
      </c>
      <c r="FA287" s="208"/>
      <c r="FB287" s="203">
        <v>0</v>
      </c>
      <c r="FC287" s="203">
        <v>0</v>
      </c>
      <c r="FD287" s="203">
        <v>0</v>
      </c>
      <c r="FE287" s="203">
        <v>0</v>
      </c>
      <c r="FF287" s="203">
        <v>0</v>
      </c>
      <c r="FG287" s="208"/>
      <c r="FH287" s="203">
        <v>0</v>
      </c>
      <c r="FI287" s="203">
        <v>0</v>
      </c>
      <c r="FJ287" s="203">
        <v>0</v>
      </c>
      <c r="FK287" s="203">
        <v>0</v>
      </c>
      <c r="FL287" s="203">
        <v>0</v>
      </c>
      <c r="FM287" s="208"/>
      <c r="FN287" s="203">
        <v>0</v>
      </c>
      <c r="FO287" s="203">
        <v>0</v>
      </c>
      <c r="FP287" s="203">
        <v>0</v>
      </c>
      <c r="FQ287" s="203">
        <v>0</v>
      </c>
      <c r="FR287" s="203">
        <v>0</v>
      </c>
      <c r="FS287" s="208"/>
      <c r="FT287" s="203">
        <v>0</v>
      </c>
      <c r="FU287" s="203">
        <v>0</v>
      </c>
      <c r="FV287" s="203">
        <v>0</v>
      </c>
      <c r="FW287" s="203">
        <v>0</v>
      </c>
      <c r="FX287" s="203">
        <v>0</v>
      </c>
      <c r="FY287" s="208"/>
    </row>
    <row r="288" spans="1:181" ht="12.75" customHeight="1" x14ac:dyDescent="0.2">
      <c r="A288" s="201" t="s">
        <v>114</v>
      </c>
      <c r="B288" s="203">
        <v>0</v>
      </c>
      <c r="C288" s="203">
        <v>0</v>
      </c>
      <c r="D288" s="203">
        <v>0</v>
      </c>
      <c r="E288" s="203">
        <v>0</v>
      </c>
      <c r="F288" s="203">
        <v>0</v>
      </c>
      <c r="G288" s="208"/>
      <c r="H288" s="203">
        <v>0</v>
      </c>
      <c r="I288" s="203">
        <v>0</v>
      </c>
      <c r="J288" s="203">
        <v>0</v>
      </c>
      <c r="K288" s="203">
        <v>0</v>
      </c>
      <c r="L288" s="203">
        <v>0</v>
      </c>
      <c r="M288" s="208"/>
      <c r="N288" s="203">
        <v>0</v>
      </c>
      <c r="O288" s="203">
        <v>0</v>
      </c>
      <c r="P288" s="203">
        <v>0</v>
      </c>
      <c r="Q288" s="203">
        <v>0</v>
      </c>
      <c r="R288" s="203">
        <v>0</v>
      </c>
      <c r="S288" s="208"/>
      <c r="T288" s="203">
        <v>0</v>
      </c>
      <c r="U288" s="203">
        <v>0</v>
      </c>
      <c r="V288" s="203">
        <v>0</v>
      </c>
      <c r="W288" s="203">
        <v>0</v>
      </c>
      <c r="X288" s="203">
        <v>0</v>
      </c>
      <c r="Y288" s="208"/>
      <c r="Z288" s="203">
        <v>0</v>
      </c>
      <c r="AA288" s="203">
        <v>0</v>
      </c>
      <c r="AB288" s="203">
        <v>0</v>
      </c>
      <c r="AC288" s="203">
        <v>0</v>
      </c>
      <c r="AD288" s="203">
        <v>0</v>
      </c>
      <c r="AE288" s="208"/>
      <c r="AF288" s="203">
        <v>0</v>
      </c>
      <c r="AG288" s="203">
        <v>0</v>
      </c>
      <c r="AH288" s="203">
        <v>0</v>
      </c>
      <c r="AI288" s="203">
        <v>0</v>
      </c>
      <c r="AJ288" s="203">
        <v>0</v>
      </c>
      <c r="AK288" s="208"/>
      <c r="AL288" s="203">
        <v>0</v>
      </c>
      <c r="AM288" s="203">
        <v>0</v>
      </c>
      <c r="AN288" s="203">
        <v>0</v>
      </c>
      <c r="AO288" s="203">
        <v>0</v>
      </c>
      <c r="AP288" s="203">
        <v>0</v>
      </c>
      <c r="AQ288" s="208"/>
      <c r="AR288" s="203">
        <v>0</v>
      </c>
      <c r="AS288" s="203">
        <v>0</v>
      </c>
      <c r="AT288" s="203">
        <v>0</v>
      </c>
      <c r="AU288" s="203">
        <v>0</v>
      </c>
      <c r="AV288" s="203">
        <v>0</v>
      </c>
      <c r="AW288" s="208"/>
      <c r="AX288" s="203">
        <v>0</v>
      </c>
      <c r="AY288" s="203">
        <v>0</v>
      </c>
      <c r="AZ288" s="203">
        <v>0</v>
      </c>
      <c r="BA288" s="203">
        <v>0</v>
      </c>
      <c r="BB288" s="203">
        <v>0</v>
      </c>
      <c r="BC288" s="208"/>
      <c r="BD288" s="203">
        <v>0</v>
      </c>
      <c r="BE288" s="203">
        <v>0</v>
      </c>
      <c r="BF288" s="203">
        <v>0</v>
      </c>
      <c r="BG288" s="203">
        <v>0</v>
      </c>
      <c r="BH288" s="203">
        <v>0</v>
      </c>
      <c r="BI288" s="208"/>
      <c r="BJ288" s="203">
        <v>0</v>
      </c>
      <c r="BK288" s="203">
        <v>0</v>
      </c>
      <c r="BL288" s="203">
        <v>0</v>
      </c>
      <c r="BM288" s="203">
        <v>0</v>
      </c>
      <c r="BN288" s="203">
        <v>0</v>
      </c>
      <c r="BO288" s="208"/>
      <c r="BP288" s="203">
        <v>0</v>
      </c>
      <c r="BQ288" s="203">
        <v>0</v>
      </c>
      <c r="BR288" s="203">
        <v>0</v>
      </c>
      <c r="BS288" s="203">
        <v>0</v>
      </c>
      <c r="BT288" s="203">
        <v>0</v>
      </c>
      <c r="BU288" s="208"/>
      <c r="BV288" s="203">
        <v>0</v>
      </c>
      <c r="BW288" s="203">
        <v>0</v>
      </c>
      <c r="BX288" s="203">
        <v>0</v>
      </c>
      <c r="BY288" s="203">
        <v>0</v>
      </c>
      <c r="BZ288" s="203">
        <v>0</v>
      </c>
      <c r="CA288" s="208"/>
      <c r="CB288" s="203">
        <v>0</v>
      </c>
      <c r="CC288" s="203">
        <v>0</v>
      </c>
      <c r="CD288" s="203">
        <v>0</v>
      </c>
      <c r="CE288" s="203">
        <v>0</v>
      </c>
      <c r="CF288" s="203">
        <v>0</v>
      </c>
      <c r="CG288" s="208"/>
      <c r="CH288" s="203">
        <v>0</v>
      </c>
      <c r="CI288" s="203">
        <v>0</v>
      </c>
      <c r="CJ288" s="203">
        <v>0</v>
      </c>
      <c r="CK288" s="203">
        <v>0</v>
      </c>
      <c r="CL288" s="203">
        <v>0</v>
      </c>
      <c r="CM288" s="208"/>
      <c r="CN288" s="203">
        <v>0</v>
      </c>
      <c r="CO288" s="203">
        <v>0</v>
      </c>
      <c r="CP288" s="203">
        <v>0</v>
      </c>
      <c r="CQ288" s="203">
        <v>0</v>
      </c>
      <c r="CR288" s="203">
        <v>0</v>
      </c>
      <c r="CS288" s="208"/>
      <c r="CT288" s="203">
        <v>0</v>
      </c>
      <c r="CU288" s="203">
        <v>0</v>
      </c>
      <c r="CV288" s="203">
        <v>0</v>
      </c>
      <c r="CW288" s="203">
        <v>0</v>
      </c>
      <c r="CX288" s="203">
        <v>0</v>
      </c>
      <c r="CY288" s="208"/>
      <c r="CZ288" s="203">
        <v>0</v>
      </c>
      <c r="DA288" s="203">
        <v>0</v>
      </c>
      <c r="DB288" s="203">
        <v>0</v>
      </c>
      <c r="DC288" s="203">
        <v>0</v>
      </c>
      <c r="DD288" s="203">
        <v>0</v>
      </c>
      <c r="DE288" s="208"/>
      <c r="DF288" s="203">
        <v>0</v>
      </c>
      <c r="DG288" s="203">
        <v>0</v>
      </c>
      <c r="DH288" s="203">
        <v>0</v>
      </c>
      <c r="DI288" s="203">
        <v>0</v>
      </c>
      <c r="DJ288" s="203">
        <v>0</v>
      </c>
      <c r="DK288" s="208"/>
      <c r="DL288" s="203">
        <v>0</v>
      </c>
      <c r="DM288" s="203">
        <v>0</v>
      </c>
      <c r="DN288" s="203">
        <v>0</v>
      </c>
      <c r="DO288" s="203">
        <v>0</v>
      </c>
      <c r="DP288" s="203">
        <v>0</v>
      </c>
      <c r="DQ288" s="208"/>
      <c r="DR288" s="203">
        <v>0</v>
      </c>
      <c r="DS288" s="203">
        <v>0</v>
      </c>
      <c r="DT288" s="203">
        <v>0</v>
      </c>
      <c r="DU288" s="203">
        <v>0</v>
      </c>
      <c r="DV288" s="203">
        <v>0</v>
      </c>
      <c r="DW288" s="208"/>
      <c r="DX288" s="203">
        <v>0</v>
      </c>
      <c r="DY288" s="203">
        <v>0</v>
      </c>
      <c r="DZ288" s="203">
        <v>0</v>
      </c>
      <c r="EA288" s="203">
        <v>0</v>
      </c>
      <c r="EB288" s="203">
        <v>0</v>
      </c>
      <c r="EC288" s="208"/>
      <c r="ED288" s="203">
        <v>0</v>
      </c>
      <c r="EE288" s="203">
        <v>0</v>
      </c>
      <c r="EF288" s="203">
        <v>0</v>
      </c>
      <c r="EG288" s="203">
        <v>0</v>
      </c>
      <c r="EH288" s="203">
        <v>0</v>
      </c>
      <c r="EI288" s="208"/>
      <c r="EJ288" s="203">
        <v>0</v>
      </c>
      <c r="EK288" s="203">
        <v>0</v>
      </c>
      <c r="EL288" s="203">
        <v>0</v>
      </c>
      <c r="EM288" s="203">
        <v>0</v>
      </c>
      <c r="EN288" s="203">
        <v>0</v>
      </c>
      <c r="EO288" s="208"/>
      <c r="EP288" s="203">
        <v>0</v>
      </c>
      <c r="EQ288" s="203">
        <v>0</v>
      </c>
      <c r="ER288" s="203">
        <v>0</v>
      </c>
      <c r="ES288" s="203">
        <v>0</v>
      </c>
      <c r="ET288" s="203">
        <v>0</v>
      </c>
      <c r="EU288" s="208"/>
      <c r="EV288" s="203">
        <v>0</v>
      </c>
      <c r="EW288" s="203">
        <v>0</v>
      </c>
      <c r="EX288" s="203">
        <v>0</v>
      </c>
      <c r="EY288" s="203">
        <v>0</v>
      </c>
      <c r="EZ288" s="203">
        <v>0</v>
      </c>
      <c r="FA288" s="208"/>
      <c r="FB288" s="203">
        <v>0</v>
      </c>
      <c r="FC288" s="203">
        <v>0</v>
      </c>
      <c r="FD288" s="203">
        <v>0</v>
      </c>
      <c r="FE288" s="203">
        <v>0</v>
      </c>
      <c r="FF288" s="203">
        <v>0</v>
      </c>
      <c r="FG288" s="208"/>
      <c r="FH288" s="203">
        <v>0</v>
      </c>
      <c r="FI288" s="203">
        <v>0</v>
      </c>
      <c r="FJ288" s="203">
        <v>0</v>
      </c>
      <c r="FK288" s="203">
        <v>0</v>
      </c>
      <c r="FL288" s="203">
        <v>0</v>
      </c>
      <c r="FM288" s="208"/>
      <c r="FN288" s="203">
        <v>0</v>
      </c>
      <c r="FO288" s="203">
        <v>0</v>
      </c>
      <c r="FP288" s="203">
        <v>0</v>
      </c>
      <c r="FQ288" s="203">
        <v>0</v>
      </c>
      <c r="FR288" s="203">
        <v>0</v>
      </c>
      <c r="FS288" s="208"/>
      <c r="FT288" s="203">
        <v>0</v>
      </c>
      <c r="FU288" s="203">
        <v>0</v>
      </c>
      <c r="FV288" s="203">
        <v>0</v>
      </c>
      <c r="FW288" s="203">
        <v>0</v>
      </c>
      <c r="FX288" s="203">
        <v>0</v>
      </c>
      <c r="FY288" s="208"/>
    </row>
    <row r="289" spans="1:181" ht="12.75" customHeight="1" x14ac:dyDescent="0.2">
      <c r="A289" s="103" t="s">
        <v>122</v>
      </c>
      <c r="B289" s="203">
        <v>0</v>
      </c>
      <c r="C289" s="203">
        <v>0</v>
      </c>
      <c r="D289" s="203">
        <v>0</v>
      </c>
      <c r="E289" s="203">
        <v>0</v>
      </c>
      <c r="F289" s="203">
        <v>0</v>
      </c>
      <c r="G289" s="208"/>
      <c r="H289" s="203">
        <v>0</v>
      </c>
      <c r="I289" s="203">
        <v>0</v>
      </c>
      <c r="J289" s="203">
        <v>0</v>
      </c>
      <c r="K289" s="203">
        <v>0</v>
      </c>
      <c r="L289" s="203">
        <v>0</v>
      </c>
      <c r="M289" s="208"/>
      <c r="N289" s="203">
        <v>0</v>
      </c>
      <c r="O289" s="203">
        <v>0</v>
      </c>
      <c r="P289" s="203">
        <v>0</v>
      </c>
      <c r="Q289" s="203">
        <v>0</v>
      </c>
      <c r="R289" s="203">
        <v>0</v>
      </c>
      <c r="S289" s="208"/>
      <c r="T289" s="203">
        <v>0</v>
      </c>
      <c r="U289" s="203">
        <v>0</v>
      </c>
      <c r="V289" s="203">
        <v>0</v>
      </c>
      <c r="W289" s="203">
        <v>0</v>
      </c>
      <c r="X289" s="203">
        <v>0</v>
      </c>
      <c r="Y289" s="208"/>
      <c r="Z289" s="203">
        <v>0</v>
      </c>
      <c r="AA289" s="203">
        <v>0</v>
      </c>
      <c r="AB289" s="203">
        <v>0</v>
      </c>
      <c r="AC289" s="203">
        <v>0</v>
      </c>
      <c r="AD289" s="203">
        <v>0</v>
      </c>
      <c r="AE289" s="208"/>
      <c r="AF289" s="203">
        <v>0</v>
      </c>
      <c r="AG289" s="203">
        <v>0</v>
      </c>
      <c r="AH289" s="203">
        <v>0</v>
      </c>
      <c r="AI289" s="203">
        <v>0</v>
      </c>
      <c r="AJ289" s="203">
        <v>0</v>
      </c>
      <c r="AK289" s="208"/>
      <c r="AL289" s="203">
        <v>0</v>
      </c>
      <c r="AM289" s="203">
        <v>0</v>
      </c>
      <c r="AN289" s="203">
        <v>0</v>
      </c>
      <c r="AO289" s="203">
        <v>0</v>
      </c>
      <c r="AP289" s="203">
        <v>0</v>
      </c>
      <c r="AQ289" s="208"/>
      <c r="AR289" s="203">
        <v>0</v>
      </c>
      <c r="AS289" s="203">
        <v>0</v>
      </c>
      <c r="AT289" s="203">
        <v>0</v>
      </c>
      <c r="AU289" s="203">
        <v>0</v>
      </c>
      <c r="AV289" s="203">
        <v>0</v>
      </c>
      <c r="AW289" s="208"/>
      <c r="AX289" s="203">
        <v>0</v>
      </c>
      <c r="AY289" s="203">
        <v>0</v>
      </c>
      <c r="AZ289" s="203">
        <v>0</v>
      </c>
      <c r="BA289" s="203">
        <v>0</v>
      </c>
      <c r="BB289" s="203">
        <v>0</v>
      </c>
      <c r="BC289" s="208"/>
      <c r="BD289" s="203">
        <v>0</v>
      </c>
      <c r="BE289" s="203">
        <v>0</v>
      </c>
      <c r="BF289" s="203">
        <v>0</v>
      </c>
      <c r="BG289" s="203">
        <v>0</v>
      </c>
      <c r="BH289" s="203">
        <v>0</v>
      </c>
      <c r="BI289" s="208"/>
      <c r="BJ289" s="203">
        <v>0</v>
      </c>
      <c r="BK289" s="203">
        <v>0</v>
      </c>
      <c r="BL289" s="203">
        <v>0</v>
      </c>
      <c r="BM289" s="203">
        <v>0</v>
      </c>
      <c r="BN289" s="203">
        <v>0</v>
      </c>
      <c r="BO289" s="208"/>
      <c r="BP289" s="203">
        <v>0</v>
      </c>
      <c r="BQ289" s="203">
        <v>0</v>
      </c>
      <c r="BR289" s="203">
        <v>0</v>
      </c>
      <c r="BS289" s="203">
        <v>0</v>
      </c>
      <c r="BT289" s="203">
        <v>0</v>
      </c>
      <c r="BU289" s="208"/>
      <c r="BV289" s="203">
        <v>0</v>
      </c>
      <c r="BW289" s="203">
        <v>0</v>
      </c>
      <c r="BX289" s="203">
        <v>0</v>
      </c>
      <c r="BY289" s="203">
        <v>0</v>
      </c>
      <c r="BZ289" s="203">
        <v>0</v>
      </c>
      <c r="CA289" s="208"/>
      <c r="CB289" s="203">
        <v>0</v>
      </c>
      <c r="CC289" s="203">
        <v>0</v>
      </c>
      <c r="CD289" s="203">
        <v>0</v>
      </c>
      <c r="CE289" s="203">
        <v>0</v>
      </c>
      <c r="CF289" s="203">
        <v>0</v>
      </c>
      <c r="CG289" s="208"/>
      <c r="CH289" s="203">
        <v>0</v>
      </c>
      <c r="CI289" s="203">
        <v>0</v>
      </c>
      <c r="CJ289" s="203">
        <v>0</v>
      </c>
      <c r="CK289" s="203">
        <v>0</v>
      </c>
      <c r="CL289" s="203">
        <v>0</v>
      </c>
      <c r="CM289" s="208"/>
      <c r="CN289" s="203">
        <v>0</v>
      </c>
      <c r="CO289" s="203">
        <v>0</v>
      </c>
      <c r="CP289" s="203">
        <v>0</v>
      </c>
      <c r="CQ289" s="203">
        <v>0</v>
      </c>
      <c r="CR289" s="203">
        <v>0</v>
      </c>
      <c r="CS289" s="208"/>
      <c r="CT289" s="203">
        <v>0</v>
      </c>
      <c r="CU289" s="203">
        <v>0</v>
      </c>
      <c r="CV289" s="203">
        <v>0</v>
      </c>
      <c r="CW289" s="203">
        <v>0</v>
      </c>
      <c r="CX289" s="203">
        <v>0</v>
      </c>
      <c r="CY289" s="208"/>
      <c r="CZ289" s="203">
        <v>0</v>
      </c>
      <c r="DA289" s="203">
        <v>0</v>
      </c>
      <c r="DB289" s="203">
        <v>0</v>
      </c>
      <c r="DC289" s="203">
        <v>0</v>
      </c>
      <c r="DD289" s="203">
        <v>0</v>
      </c>
      <c r="DE289" s="208"/>
      <c r="DF289" s="203">
        <v>0</v>
      </c>
      <c r="DG289" s="203">
        <v>0</v>
      </c>
      <c r="DH289" s="203">
        <v>0</v>
      </c>
      <c r="DI289" s="203">
        <v>0</v>
      </c>
      <c r="DJ289" s="203">
        <v>0</v>
      </c>
      <c r="DK289" s="208"/>
      <c r="DL289" s="203">
        <v>0</v>
      </c>
      <c r="DM289" s="203">
        <v>0</v>
      </c>
      <c r="DN289" s="203">
        <v>0</v>
      </c>
      <c r="DO289" s="203">
        <v>0</v>
      </c>
      <c r="DP289" s="203">
        <v>0</v>
      </c>
      <c r="DQ289" s="208"/>
      <c r="DR289" s="203">
        <v>0</v>
      </c>
      <c r="DS289" s="203">
        <v>0</v>
      </c>
      <c r="DT289" s="203">
        <v>0</v>
      </c>
      <c r="DU289" s="203">
        <v>0</v>
      </c>
      <c r="DV289" s="203">
        <v>0</v>
      </c>
      <c r="DW289" s="208"/>
      <c r="DX289" s="203">
        <v>0</v>
      </c>
      <c r="DY289" s="203">
        <v>0</v>
      </c>
      <c r="DZ289" s="203">
        <v>0</v>
      </c>
      <c r="EA289" s="203">
        <v>0</v>
      </c>
      <c r="EB289" s="203">
        <v>0</v>
      </c>
      <c r="EC289" s="208"/>
      <c r="ED289" s="203">
        <v>0</v>
      </c>
      <c r="EE289" s="203">
        <v>0</v>
      </c>
      <c r="EF289" s="203">
        <v>0</v>
      </c>
      <c r="EG289" s="203">
        <v>0</v>
      </c>
      <c r="EH289" s="203">
        <v>0</v>
      </c>
      <c r="EI289" s="208"/>
      <c r="EJ289" s="203">
        <v>0</v>
      </c>
      <c r="EK289" s="203">
        <v>0</v>
      </c>
      <c r="EL289" s="203">
        <v>0</v>
      </c>
      <c r="EM289" s="203">
        <v>0</v>
      </c>
      <c r="EN289" s="203">
        <v>0</v>
      </c>
      <c r="EO289" s="208"/>
      <c r="EP289" s="203">
        <v>0</v>
      </c>
      <c r="EQ289" s="203">
        <v>0</v>
      </c>
      <c r="ER289" s="203">
        <v>0</v>
      </c>
      <c r="ES289" s="203">
        <v>0</v>
      </c>
      <c r="ET289" s="203">
        <v>0</v>
      </c>
      <c r="EU289" s="208"/>
      <c r="EV289" s="203">
        <v>0</v>
      </c>
      <c r="EW289" s="203">
        <v>0</v>
      </c>
      <c r="EX289" s="203">
        <v>0</v>
      </c>
      <c r="EY289" s="203">
        <v>0</v>
      </c>
      <c r="EZ289" s="203">
        <v>0</v>
      </c>
      <c r="FA289" s="208"/>
      <c r="FB289" s="203">
        <v>0</v>
      </c>
      <c r="FC289" s="203">
        <v>0</v>
      </c>
      <c r="FD289" s="203">
        <v>0</v>
      </c>
      <c r="FE289" s="203">
        <v>0</v>
      </c>
      <c r="FF289" s="203">
        <v>0</v>
      </c>
      <c r="FG289" s="208"/>
      <c r="FH289" s="203">
        <v>0</v>
      </c>
      <c r="FI289" s="203">
        <v>0</v>
      </c>
      <c r="FJ289" s="203">
        <v>0</v>
      </c>
      <c r="FK289" s="203">
        <v>0</v>
      </c>
      <c r="FL289" s="203">
        <v>0</v>
      </c>
      <c r="FM289" s="208"/>
      <c r="FN289" s="203">
        <v>0</v>
      </c>
      <c r="FO289" s="203">
        <v>0</v>
      </c>
      <c r="FP289" s="203">
        <v>0</v>
      </c>
      <c r="FQ289" s="203">
        <v>0</v>
      </c>
      <c r="FR289" s="203">
        <v>0</v>
      </c>
      <c r="FS289" s="208"/>
      <c r="FT289" s="203">
        <v>0</v>
      </c>
      <c r="FU289" s="203">
        <v>0</v>
      </c>
      <c r="FV289" s="203">
        <v>0</v>
      </c>
      <c r="FW289" s="203">
        <v>0</v>
      </c>
      <c r="FX289" s="203">
        <v>0</v>
      </c>
      <c r="FY289" s="208"/>
    </row>
    <row r="290" spans="1:181" ht="12.75" customHeight="1" x14ac:dyDescent="0.2">
      <c r="A290" s="103" t="s">
        <v>123</v>
      </c>
      <c r="B290" s="203">
        <v>0</v>
      </c>
      <c r="C290" s="203">
        <v>0</v>
      </c>
      <c r="D290" s="203">
        <v>0</v>
      </c>
      <c r="E290" s="203">
        <v>0</v>
      </c>
      <c r="F290" s="203">
        <v>0</v>
      </c>
      <c r="G290" s="208"/>
      <c r="H290" s="203">
        <v>0</v>
      </c>
      <c r="I290" s="203">
        <v>0</v>
      </c>
      <c r="J290" s="203">
        <v>0</v>
      </c>
      <c r="K290" s="203">
        <v>0</v>
      </c>
      <c r="L290" s="203">
        <v>0</v>
      </c>
      <c r="M290" s="208"/>
      <c r="N290" s="203">
        <v>0</v>
      </c>
      <c r="O290" s="203">
        <v>0</v>
      </c>
      <c r="P290" s="203">
        <v>0</v>
      </c>
      <c r="Q290" s="203">
        <v>0</v>
      </c>
      <c r="R290" s="203">
        <v>0</v>
      </c>
      <c r="S290" s="208"/>
      <c r="T290" s="203">
        <v>0</v>
      </c>
      <c r="U290" s="203">
        <v>0</v>
      </c>
      <c r="V290" s="203">
        <v>0</v>
      </c>
      <c r="W290" s="203">
        <v>0</v>
      </c>
      <c r="X290" s="203">
        <v>0</v>
      </c>
      <c r="Y290" s="208"/>
      <c r="Z290" s="203">
        <v>0</v>
      </c>
      <c r="AA290" s="203">
        <v>0</v>
      </c>
      <c r="AB290" s="203">
        <v>0</v>
      </c>
      <c r="AC290" s="203">
        <v>0</v>
      </c>
      <c r="AD290" s="203">
        <v>0</v>
      </c>
      <c r="AE290" s="208"/>
      <c r="AF290" s="203">
        <v>0</v>
      </c>
      <c r="AG290" s="203">
        <v>0</v>
      </c>
      <c r="AH290" s="203">
        <v>0</v>
      </c>
      <c r="AI290" s="203">
        <v>0</v>
      </c>
      <c r="AJ290" s="203">
        <v>0</v>
      </c>
      <c r="AK290" s="208"/>
      <c r="AL290" s="203">
        <v>0</v>
      </c>
      <c r="AM290" s="203">
        <v>0</v>
      </c>
      <c r="AN290" s="203">
        <v>0</v>
      </c>
      <c r="AO290" s="203">
        <v>0</v>
      </c>
      <c r="AP290" s="203">
        <v>0</v>
      </c>
      <c r="AQ290" s="208"/>
      <c r="AR290" s="203">
        <v>0</v>
      </c>
      <c r="AS290" s="203">
        <v>0</v>
      </c>
      <c r="AT290" s="203">
        <v>0</v>
      </c>
      <c r="AU290" s="203">
        <v>0</v>
      </c>
      <c r="AV290" s="203">
        <v>0</v>
      </c>
      <c r="AW290" s="208"/>
      <c r="AX290" s="203">
        <v>0</v>
      </c>
      <c r="AY290" s="203">
        <v>0</v>
      </c>
      <c r="AZ290" s="203">
        <v>0</v>
      </c>
      <c r="BA290" s="203">
        <v>0</v>
      </c>
      <c r="BB290" s="203">
        <v>0</v>
      </c>
      <c r="BC290" s="208"/>
      <c r="BD290" s="203">
        <v>0</v>
      </c>
      <c r="BE290" s="203">
        <v>0</v>
      </c>
      <c r="BF290" s="203">
        <v>0</v>
      </c>
      <c r="BG290" s="203">
        <v>0</v>
      </c>
      <c r="BH290" s="203">
        <v>0</v>
      </c>
      <c r="BI290" s="208"/>
      <c r="BJ290" s="203">
        <v>0</v>
      </c>
      <c r="BK290" s="203">
        <v>0</v>
      </c>
      <c r="BL290" s="203">
        <v>0</v>
      </c>
      <c r="BM290" s="203">
        <v>0</v>
      </c>
      <c r="BN290" s="203">
        <v>0</v>
      </c>
      <c r="BO290" s="208"/>
      <c r="BP290" s="203">
        <v>0</v>
      </c>
      <c r="BQ290" s="203">
        <v>0</v>
      </c>
      <c r="BR290" s="203">
        <v>0</v>
      </c>
      <c r="BS290" s="203">
        <v>0</v>
      </c>
      <c r="BT290" s="203">
        <v>0</v>
      </c>
      <c r="BU290" s="208"/>
      <c r="BV290" s="203">
        <v>0</v>
      </c>
      <c r="BW290" s="203">
        <v>0</v>
      </c>
      <c r="BX290" s="203">
        <v>0</v>
      </c>
      <c r="BY290" s="203">
        <v>0</v>
      </c>
      <c r="BZ290" s="203">
        <v>0</v>
      </c>
      <c r="CA290" s="208"/>
      <c r="CB290" s="203">
        <v>0</v>
      </c>
      <c r="CC290" s="203">
        <v>0</v>
      </c>
      <c r="CD290" s="203">
        <v>0</v>
      </c>
      <c r="CE290" s="203">
        <v>0</v>
      </c>
      <c r="CF290" s="203">
        <v>0</v>
      </c>
      <c r="CG290" s="208"/>
      <c r="CH290" s="203">
        <v>0</v>
      </c>
      <c r="CI290" s="203">
        <v>0</v>
      </c>
      <c r="CJ290" s="203">
        <v>0</v>
      </c>
      <c r="CK290" s="203">
        <v>0</v>
      </c>
      <c r="CL290" s="203">
        <v>0</v>
      </c>
      <c r="CM290" s="208"/>
      <c r="CN290" s="203">
        <v>0</v>
      </c>
      <c r="CO290" s="203">
        <v>0</v>
      </c>
      <c r="CP290" s="203">
        <v>0</v>
      </c>
      <c r="CQ290" s="203">
        <v>0</v>
      </c>
      <c r="CR290" s="203">
        <v>0</v>
      </c>
      <c r="CS290" s="208"/>
      <c r="CT290" s="203">
        <v>0</v>
      </c>
      <c r="CU290" s="203">
        <v>0</v>
      </c>
      <c r="CV290" s="203">
        <v>0</v>
      </c>
      <c r="CW290" s="203">
        <v>0</v>
      </c>
      <c r="CX290" s="203">
        <v>0</v>
      </c>
      <c r="CY290" s="208"/>
      <c r="CZ290" s="203">
        <v>0</v>
      </c>
      <c r="DA290" s="203">
        <v>0</v>
      </c>
      <c r="DB290" s="203">
        <v>0</v>
      </c>
      <c r="DC290" s="203">
        <v>0</v>
      </c>
      <c r="DD290" s="203">
        <v>0</v>
      </c>
      <c r="DE290" s="208"/>
      <c r="DF290" s="203">
        <v>0</v>
      </c>
      <c r="DG290" s="203">
        <v>0</v>
      </c>
      <c r="DH290" s="203">
        <v>0</v>
      </c>
      <c r="DI290" s="203">
        <v>0</v>
      </c>
      <c r="DJ290" s="203">
        <v>0</v>
      </c>
      <c r="DK290" s="208"/>
      <c r="DL290" s="203">
        <v>0</v>
      </c>
      <c r="DM290" s="203">
        <v>0</v>
      </c>
      <c r="DN290" s="203">
        <v>0</v>
      </c>
      <c r="DO290" s="203">
        <v>0</v>
      </c>
      <c r="DP290" s="203">
        <v>0</v>
      </c>
      <c r="DQ290" s="208"/>
      <c r="DR290" s="203">
        <v>0</v>
      </c>
      <c r="DS290" s="203">
        <v>0</v>
      </c>
      <c r="DT290" s="203">
        <v>0</v>
      </c>
      <c r="DU290" s="203">
        <v>0</v>
      </c>
      <c r="DV290" s="203">
        <v>0</v>
      </c>
      <c r="DW290" s="208"/>
      <c r="DX290" s="203">
        <v>0</v>
      </c>
      <c r="DY290" s="203">
        <v>0</v>
      </c>
      <c r="DZ290" s="203">
        <v>0</v>
      </c>
      <c r="EA290" s="203">
        <v>0</v>
      </c>
      <c r="EB290" s="203">
        <v>0</v>
      </c>
      <c r="EC290" s="208"/>
      <c r="ED290" s="203">
        <v>0</v>
      </c>
      <c r="EE290" s="203">
        <v>0</v>
      </c>
      <c r="EF290" s="203">
        <v>0</v>
      </c>
      <c r="EG290" s="203">
        <v>0</v>
      </c>
      <c r="EH290" s="203">
        <v>0</v>
      </c>
      <c r="EI290" s="208"/>
      <c r="EJ290" s="203">
        <v>0</v>
      </c>
      <c r="EK290" s="203">
        <v>0</v>
      </c>
      <c r="EL290" s="203">
        <v>0</v>
      </c>
      <c r="EM290" s="203">
        <v>0</v>
      </c>
      <c r="EN290" s="203">
        <v>0</v>
      </c>
      <c r="EO290" s="208"/>
      <c r="EP290" s="203">
        <v>0</v>
      </c>
      <c r="EQ290" s="203">
        <v>0</v>
      </c>
      <c r="ER290" s="203">
        <v>0</v>
      </c>
      <c r="ES290" s="203">
        <v>0</v>
      </c>
      <c r="ET290" s="203">
        <v>0</v>
      </c>
      <c r="EU290" s="208"/>
      <c r="EV290" s="203">
        <v>0</v>
      </c>
      <c r="EW290" s="203">
        <v>0</v>
      </c>
      <c r="EX290" s="203">
        <v>0</v>
      </c>
      <c r="EY290" s="203">
        <v>0</v>
      </c>
      <c r="EZ290" s="203">
        <v>0</v>
      </c>
      <c r="FA290" s="208"/>
      <c r="FB290" s="203">
        <v>0</v>
      </c>
      <c r="FC290" s="203">
        <v>0</v>
      </c>
      <c r="FD290" s="203">
        <v>0</v>
      </c>
      <c r="FE290" s="203">
        <v>0</v>
      </c>
      <c r="FF290" s="203">
        <v>0</v>
      </c>
      <c r="FG290" s="208"/>
      <c r="FH290" s="203">
        <v>0</v>
      </c>
      <c r="FI290" s="203">
        <v>0</v>
      </c>
      <c r="FJ290" s="203">
        <v>0</v>
      </c>
      <c r="FK290" s="203">
        <v>0</v>
      </c>
      <c r="FL290" s="203">
        <v>0</v>
      </c>
      <c r="FM290" s="208"/>
      <c r="FN290" s="203">
        <v>0</v>
      </c>
      <c r="FO290" s="203">
        <v>0</v>
      </c>
      <c r="FP290" s="203">
        <v>0</v>
      </c>
      <c r="FQ290" s="203">
        <v>0</v>
      </c>
      <c r="FR290" s="203">
        <v>0</v>
      </c>
      <c r="FS290" s="208"/>
      <c r="FT290" s="203">
        <v>0</v>
      </c>
      <c r="FU290" s="203">
        <v>0</v>
      </c>
      <c r="FV290" s="203">
        <v>0</v>
      </c>
      <c r="FW290" s="203">
        <v>0</v>
      </c>
      <c r="FX290" s="203">
        <v>0</v>
      </c>
      <c r="FY290" s="208"/>
    </row>
    <row r="291" spans="1:181" ht="12.75" customHeight="1" x14ac:dyDescent="0.2">
      <c r="A291" s="103" t="s">
        <v>91</v>
      </c>
      <c r="B291" s="203">
        <v>0</v>
      </c>
      <c r="C291" s="203">
        <v>0</v>
      </c>
      <c r="D291" s="203">
        <v>0</v>
      </c>
      <c r="E291" s="203">
        <v>0</v>
      </c>
      <c r="F291" s="203">
        <v>0</v>
      </c>
      <c r="G291" s="208"/>
      <c r="H291" s="203">
        <v>0</v>
      </c>
      <c r="I291" s="203">
        <v>0</v>
      </c>
      <c r="J291" s="203">
        <v>0</v>
      </c>
      <c r="K291" s="203">
        <v>0</v>
      </c>
      <c r="L291" s="203">
        <v>0</v>
      </c>
      <c r="M291" s="208"/>
      <c r="N291" s="203">
        <v>0</v>
      </c>
      <c r="O291" s="203">
        <v>0</v>
      </c>
      <c r="P291" s="203">
        <v>0</v>
      </c>
      <c r="Q291" s="203">
        <v>0</v>
      </c>
      <c r="R291" s="203">
        <v>0</v>
      </c>
      <c r="S291" s="208"/>
      <c r="T291" s="203">
        <v>0</v>
      </c>
      <c r="U291" s="203">
        <v>0</v>
      </c>
      <c r="V291" s="203">
        <v>0</v>
      </c>
      <c r="W291" s="203">
        <v>0</v>
      </c>
      <c r="X291" s="203">
        <v>0</v>
      </c>
      <c r="Y291" s="208"/>
      <c r="Z291" s="203">
        <v>0</v>
      </c>
      <c r="AA291" s="203">
        <v>0</v>
      </c>
      <c r="AB291" s="203">
        <v>0</v>
      </c>
      <c r="AC291" s="203">
        <v>0</v>
      </c>
      <c r="AD291" s="203">
        <v>0</v>
      </c>
      <c r="AE291" s="208"/>
      <c r="AF291" s="203">
        <v>0</v>
      </c>
      <c r="AG291" s="203">
        <v>0</v>
      </c>
      <c r="AH291" s="203">
        <v>0</v>
      </c>
      <c r="AI291" s="203">
        <v>0</v>
      </c>
      <c r="AJ291" s="203">
        <v>0</v>
      </c>
      <c r="AK291" s="208"/>
      <c r="AL291" s="203">
        <v>0</v>
      </c>
      <c r="AM291" s="203">
        <v>0</v>
      </c>
      <c r="AN291" s="203">
        <v>0</v>
      </c>
      <c r="AO291" s="203">
        <v>0</v>
      </c>
      <c r="AP291" s="203">
        <v>0</v>
      </c>
      <c r="AQ291" s="208"/>
      <c r="AR291" s="203">
        <v>0</v>
      </c>
      <c r="AS291" s="203">
        <v>0</v>
      </c>
      <c r="AT291" s="203">
        <v>0</v>
      </c>
      <c r="AU291" s="203">
        <v>0</v>
      </c>
      <c r="AV291" s="203">
        <v>0</v>
      </c>
      <c r="AW291" s="208"/>
      <c r="AX291" s="203">
        <v>0</v>
      </c>
      <c r="AY291" s="203">
        <v>0</v>
      </c>
      <c r="AZ291" s="203">
        <v>0</v>
      </c>
      <c r="BA291" s="203">
        <v>0</v>
      </c>
      <c r="BB291" s="203">
        <v>0</v>
      </c>
      <c r="BC291" s="208"/>
      <c r="BD291" s="203">
        <v>0</v>
      </c>
      <c r="BE291" s="203">
        <v>0</v>
      </c>
      <c r="BF291" s="203">
        <v>0</v>
      </c>
      <c r="BG291" s="203">
        <v>0</v>
      </c>
      <c r="BH291" s="203">
        <v>0</v>
      </c>
      <c r="BI291" s="208"/>
      <c r="BJ291" s="203">
        <v>0</v>
      </c>
      <c r="BK291" s="203">
        <v>0</v>
      </c>
      <c r="BL291" s="203">
        <v>0</v>
      </c>
      <c r="BM291" s="203">
        <v>0</v>
      </c>
      <c r="BN291" s="203">
        <v>0</v>
      </c>
      <c r="BO291" s="208"/>
      <c r="BP291" s="203">
        <v>0</v>
      </c>
      <c r="BQ291" s="203">
        <v>0</v>
      </c>
      <c r="BR291" s="203">
        <v>0</v>
      </c>
      <c r="BS291" s="203">
        <v>0</v>
      </c>
      <c r="BT291" s="203">
        <v>0</v>
      </c>
      <c r="BU291" s="208"/>
      <c r="BV291" s="203">
        <v>0</v>
      </c>
      <c r="BW291" s="203">
        <v>0</v>
      </c>
      <c r="BX291" s="203">
        <v>0</v>
      </c>
      <c r="BY291" s="203">
        <v>0</v>
      </c>
      <c r="BZ291" s="203">
        <v>0</v>
      </c>
      <c r="CA291" s="208"/>
      <c r="CB291" s="203">
        <v>0</v>
      </c>
      <c r="CC291" s="203">
        <v>0</v>
      </c>
      <c r="CD291" s="203">
        <v>0</v>
      </c>
      <c r="CE291" s="203">
        <v>0</v>
      </c>
      <c r="CF291" s="203">
        <v>0</v>
      </c>
      <c r="CG291" s="208"/>
      <c r="CH291" s="203">
        <v>0</v>
      </c>
      <c r="CI291" s="203">
        <v>0</v>
      </c>
      <c r="CJ291" s="203">
        <v>0</v>
      </c>
      <c r="CK291" s="203">
        <v>0</v>
      </c>
      <c r="CL291" s="203">
        <v>0</v>
      </c>
      <c r="CM291" s="208"/>
      <c r="CN291" s="203">
        <v>0</v>
      </c>
      <c r="CO291" s="203">
        <v>0</v>
      </c>
      <c r="CP291" s="203">
        <v>0</v>
      </c>
      <c r="CQ291" s="203">
        <v>0</v>
      </c>
      <c r="CR291" s="203">
        <v>0</v>
      </c>
      <c r="CS291" s="208"/>
      <c r="CT291" s="203">
        <v>0</v>
      </c>
      <c r="CU291" s="203">
        <v>0</v>
      </c>
      <c r="CV291" s="203">
        <v>0</v>
      </c>
      <c r="CW291" s="203">
        <v>0</v>
      </c>
      <c r="CX291" s="203">
        <v>0</v>
      </c>
      <c r="CY291" s="208"/>
      <c r="CZ291" s="203">
        <v>0</v>
      </c>
      <c r="DA291" s="203">
        <v>0</v>
      </c>
      <c r="DB291" s="203">
        <v>0</v>
      </c>
      <c r="DC291" s="203">
        <v>0</v>
      </c>
      <c r="DD291" s="203">
        <v>0</v>
      </c>
      <c r="DE291" s="208"/>
      <c r="DF291" s="203">
        <v>0</v>
      </c>
      <c r="DG291" s="203">
        <v>0</v>
      </c>
      <c r="DH291" s="203">
        <v>0</v>
      </c>
      <c r="DI291" s="203">
        <v>0</v>
      </c>
      <c r="DJ291" s="203">
        <v>0</v>
      </c>
      <c r="DK291" s="208"/>
      <c r="DL291" s="203">
        <v>0</v>
      </c>
      <c r="DM291" s="203">
        <v>0</v>
      </c>
      <c r="DN291" s="203">
        <v>0</v>
      </c>
      <c r="DO291" s="203">
        <v>0</v>
      </c>
      <c r="DP291" s="203">
        <v>0</v>
      </c>
      <c r="DQ291" s="208"/>
      <c r="DR291" s="203">
        <v>0</v>
      </c>
      <c r="DS291" s="203">
        <v>0</v>
      </c>
      <c r="DT291" s="203">
        <v>0</v>
      </c>
      <c r="DU291" s="203">
        <v>0</v>
      </c>
      <c r="DV291" s="203">
        <v>0</v>
      </c>
      <c r="DW291" s="208"/>
      <c r="DX291" s="203">
        <v>0</v>
      </c>
      <c r="DY291" s="203">
        <v>0</v>
      </c>
      <c r="DZ291" s="203">
        <v>0</v>
      </c>
      <c r="EA291" s="203">
        <v>0</v>
      </c>
      <c r="EB291" s="203">
        <v>0</v>
      </c>
      <c r="EC291" s="208"/>
      <c r="ED291" s="203">
        <v>0</v>
      </c>
      <c r="EE291" s="203">
        <v>0</v>
      </c>
      <c r="EF291" s="203">
        <v>0</v>
      </c>
      <c r="EG291" s="203">
        <v>0</v>
      </c>
      <c r="EH291" s="203">
        <v>0</v>
      </c>
      <c r="EI291" s="208"/>
      <c r="EJ291" s="203">
        <v>0</v>
      </c>
      <c r="EK291" s="203">
        <v>0</v>
      </c>
      <c r="EL291" s="203">
        <v>0</v>
      </c>
      <c r="EM291" s="203">
        <v>0</v>
      </c>
      <c r="EN291" s="203">
        <v>0</v>
      </c>
      <c r="EO291" s="208"/>
      <c r="EP291" s="203">
        <v>0</v>
      </c>
      <c r="EQ291" s="203">
        <v>0</v>
      </c>
      <c r="ER291" s="203">
        <v>0</v>
      </c>
      <c r="ES291" s="203">
        <v>0</v>
      </c>
      <c r="ET291" s="203">
        <v>0</v>
      </c>
      <c r="EU291" s="208"/>
      <c r="EV291" s="203">
        <v>0</v>
      </c>
      <c r="EW291" s="203">
        <v>0</v>
      </c>
      <c r="EX291" s="203">
        <v>0</v>
      </c>
      <c r="EY291" s="203">
        <v>0</v>
      </c>
      <c r="EZ291" s="203">
        <v>0</v>
      </c>
      <c r="FA291" s="208"/>
      <c r="FB291" s="203">
        <v>0</v>
      </c>
      <c r="FC291" s="203">
        <v>0</v>
      </c>
      <c r="FD291" s="203">
        <v>0</v>
      </c>
      <c r="FE291" s="203">
        <v>0</v>
      </c>
      <c r="FF291" s="203">
        <v>0</v>
      </c>
      <c r="FG291" s="208"/>
      <c r="FH291" s="203">
        <v>0</v>
      </c>
      <c r="FI291" s="203">
        <v>0</v>
      </c>
      <c r="FJ291" s="203">
        <v>0</v>
      </c>
      <c r="FK291" s="203">
        <v>0</v>
      </c>
      <c r="FL291" s="203">
        <v>0</v>
      </c>
      <c r="FM291" s="208"/>
      <c r="FN291" s="203">
        <v>0</v>
      </c>
      <c r="FO291" s="203">
        <v>0</v>
      </c>
      <c r="FP291" s="203">
        <v>0</v>
      </c>
      <c r="FQ291" s="203">
        <v>0</v>
      </c>
      <c r="FR291" s="203">
        <v>0</v>
      </c>
      <c r="FS291" s="208"/>
      <c r="FT291" s="203">
        <v>0</v>
      </c>
      <c r="FU291" s="203">
        <v>0</v>
      </c>
      <c r="FV291" s="203">
        <v>0</v>
      </c>
      <c r="FW291" s="203">
        <v>0</v>
      </c>
      <c r="FX291" s="203">
        <v>0</v>
      </c>
      <c r="FY291" s="208"/>
    </row>
    <row r="292" spans="1:181" ht="12.75" customHeight="1" x14ac:dyDescent="0.2">
      <c r="A292" s="104" t="s">
        <v>1</v>
      </c>
      <c r="B292" s="203">
        <v>0</v>
      </c>
      <c r="C292" s="203">
        <v>0</v>
      </c>
      <c r="D292" s="203">
        <v>0</v>
      </c>
      <c r="E292" s="203">
        <v>0</v>
      </c>
      <c r="F292" s="203">
        <v>0</v>
      </c>
      <c r="G292" s="208"/>
      <c r="H292" s="203">
        <v>0</v>
      </c>
      <c r="I292" s="203">
        <v>0</v>
      </c>
      <c r="J292" s="203">
        <v>0</v>
      </c>
      <c r="K292" s="203">
        <v>0</v>
      </c>
      <c r="L292" s="203">
        <v>0</v>
      </c>
      <c r="M292" s="208"/>
      <c r="N292" s="203">
        <v>0</v>
      </c>
      <c r="O292" s="203">
        <v>0</v>
      </c>
      <c r="P292" s="203">
        <v>0</v>
      </c>
      <c r="Q292" s="203">
        <v>0</v>
      </c>
      <c r="R292" s="203">
        <v>0</v>
      </c>
      <c r="S292" s="208"/>
      <c r="T292" s="203">
        <v>0</v>
      </c>
      <c r="U292" s="203">
        <v>0</v>
      </c>
      <c r="V292" s="203">
        <v>0</v>
      </c>
      <c r="W292" s="203">
        <v>0</v>
      </c>
      <c r="X292" s="203">
        <v>0</v>
      </c>
      <c r="Y292" s="208"/>
      <c r="Z292" s="203">
        <v>0</v>
      </c>
      <c r="AA292" s="203">
        <v>0</v>
      </c>
      <c r="AB292" s="203">
        <v>0</v>
      </c>
      <c r="AC292" s="203">
        <v>0</v>
      </c>
      <c r="AD292" s="203">
        <v>0</v>
      </c>
      <c r="AE292" s="208"/>
      <c r="AF292" s="203">
        <v>0</v>
      </c>
      <c r="AG292" s="203">
        <v>0</v>
      </c>
      <c r="AH292" s="203">
        <v>0</v>
      </c>
      <c r="AI292" s="203">
        <v>0</v>
      </c>
      <c r="AJ292" s="203">
        <v>0</v>
      </c>
      <c r="AK292" s="208"/>
      <c r="AL292" s="203">
        <v>0</v>
      </c>
      <c r="AM292" s="203">
        <v>0</v>
      </c>
      <c r="AN292" s="203">
        <v>0</v>
      </c>
      <c r="AO292" s="203">
        <v>0</v>
      </c>
      <c r="AP292" s="203">
        <v>0</v>
      </c>
      <c r="AQ292" s="208"/>
      <c r="AR292" s="203">
        <v>0</v>
      </c>
      <c r="AS292" s="203">
        <v>0</v>
      </c>
      <c r="AT292" s="203">
        <v>0</v>
      </c>
      <c r="AU292" s="203">
        <v>0</v>
      </c>
      <c r="AV292" s="203">
        <v>0</v>
      </c>
      <c r="AW292" s="208"/>
      <c r="AX292" s="203">
        <v>0</v>
      </c>
      <c r="AY292" s="203">
        <v>0</v>
      </c>
      <c r="AZ292" s="203">
        <v>0</v>
      </c>
      <c r="BA292" s="203">
        <v>0</v>
      </c>
      <c r="BB292" s="203">
        <v>0</v>
      </c>
      <c r="BC292" s="208"/>
      <c r="BD292" s="203">
        <v>0</v>
      </c>
      <c r="BE292" s="203">
        <v>0</v>
      </c>
      <c r="BF292" s="203">
        <v>0</v>
      </c>
      <c r="BG292" s="203">
        <v>0</v>
      </c>
      <c r="BH292" s="203">
        <v>0</v>
      </c>
      <c r="BI292" s="208"/>
      <c r="BJ292" s="203">
        <v>0</v>
      </c>
      <c r="BK292" s="203">
        <v>0</v>
      </c>
      <c r="BL292" s="203">
        <v>0</v>
      </c>
      <c r="BM292" s="203">
        <v>0</v>
      </c>
      <c r="BN292" s="203">
        <v>0</v>
      </c>
      <c r="BO292" s="208"/>
      <c r="BP292" s="203">
        <v>0</v>
      </c>
      <c r="BQ292" s="203">
        <v>0</v>
      </c>
      <c r="BR292" s="203">
        <v>0</v>
      </c>
      <c r="BS292" s="203">
        <v>0</v>
      </c>
      <c r="BT292" s="203">
        <v>0</v>
      </c>
      <c r="BU292" s="208"/>
      <c r="BV292" s="203">
        <v>0</v>
      </c>
      <c r="BW292" s="203">
        <v>0</v>
      </c>
      <c r="BX292" s="203">
        <v>0</v>
      </c>
      <c r="BY292" s="203">
        <v>0</v>
      </c>
      <c r="BZ292" s="203">
        <v>0</v>
      </c>
      <c r="CA292" s="208"/>
      <c r="CB292" s="203">
        <v>0</v>
      </c>
      <c r="CC292" s="203">
        <v>0</v>
      </c>
      <c r="CD292" s="203">
        <v>0</v>
      </c>
      <c r="CE292" s="203">
        <v>0</v>
      </c>
      <c r="CF292" s="203">
        <v>0</v>
      </c>
      <c r="CG292" s="208"/>
      <c r="CH292" s="203">
        <v>0</v>
      </c>
      <c r="CI292" s="203">
        <v>0</v>
      </c>
      <c r="CJ292" s="203">
        <v>0</v>
      </c>
      <c r="CK292" s="203">
        <v>0</v>
      </c>
      <c r="CL292" s="203">
        <v>0</v>
      </c>
      <c r="CM292" s="208"/>
      <c r="CN292" s="203">
        <v>0</v>
      </c>
      <c r="CO292" s="203">
        <v>0</v>
      </c>
      <c r="CP292" s="203">
        <v>0</v>
      </c>
      <c r="CQ292" s="203">
        <v>0</v>
      </c>
      <c r="CR292" s="203">
        <v>0</v>
      </c>
      <c r="CS292" s="208"/>
      <c r="CT292" s="203">
        <v>0</v>
      </c>
      <c r="CU292" s="203">
        <v>0</v>
      </c>
      <c r="CV292" s="203">
        <v>0</v>
      </c>
      <c r="CW292" s="203">
        <v>0</v>
      </c>
      <c r="CX292" s="203">
        <v>0</v>
      </c>
      <c r="CY292" s="208"/>
      <c r="CZ292" s="203">
        <v>0</v>
      </c>
      <c r="DA292" s="203">
        <v>0</v>
      </c>
      <c r="DB292" s="203">
        <v>0</v>
      </c>
      <c r="DC292" s="203">
        <v>0</v>
      </c>
      <c r="DD292" s="203">
        <v>0</v>
      </c>
      <c r="DE292" s="208"/>
      <c r="DF292" s="203">
        <v>0</v>
      </c>
      <c r="DG292" s="203">
        <v>0</v>
      </c>
      <c r="DH292" s="203">
        <v>0</v>
      </c>
      <c r="DI292" s="203">
        <v>0</v>
      </c>
      <c r="DJ292" s="203">
        <v>0</v>
      </c>
      <c r="DK292" s="208"/>
      <c r="DL292" s="203">
        <v>0</v>
      </c>
      <c r="DM292" s="203">
        <v>0</v>
      </c>
      <c r="DN292" s="203">
        <v>0</v>
      </c>
      <c r="DO292" s="203">
        <v>0</v>
      </c>
      <c r="DP292" s="203">
        <v>0</v>
      </c>
      <c r="DQ292" s="208"/>
      <c r="DR292" s="203">
        <v>0</v>
      </c>
      <c r="DS292" s="203">
        <v>0</v>
      </c>
      <c r="DT292" s="203">
        <v>0</v>
      </c>
      <c r="DU292" s="203">
        <v>0</v>
      </c>
      <c r="DV292" s="203">
        <v>0</v>
      </c>
      <c r="DW292" s="208"/>
      <c r="DX292" s="203">
        <v>0</v>
      </c>
      <c r="DY292" s="203">
        <v>0</v>
      </c>
      <c r="DZ292" s="203">
        <v>0</v>
      </c>
      <c r="EA292" s="203">
        <v>0</v>
      </c>
      <c r="EB292" s="203">
        <v>0</v>
      </c>
      <c r="EC292" s="208"/>
      <c r="ED292" s="203">
        <v>0</v>
      </c>
      <c r="EE292" s="203">
        <v>0</v>
      </c>
      <c r="EF292" s="203">
        <v>0</v>
      </c>
      <c r="EG292" s="203">
        <v>0</v>
      </c>
      <c r="EH292" s="203">
        <v>0</v>
      </c>
      <c r="EI292" s="208"/>
      <c r="EJ292" s="203">
        <v>0</v>
      </c>
      <c r="EK292" s="203">
        <v>0</v>
      </c>
      <c r="EL292" s="203">
        <v>0</v>
      </c>
      <c r="EM292" s="203">
        <v>0</v>
      </c>
      <c r="EN292" s="203">
        <v>0</v>
      </c>
      <c r="EO292" s="208"/>
      <c r="EP292" s="203">
        <v>0</v>
      </c>
      <c r="EQ292" s="203">
        <v>0</v>
      </c>
      <c r="ER292" s="203">
        <v>0</v>
      </c>
      <c r="ES292" s="203">
        <v>0</v>
      </c>
      <c r="ET292" s="203">
        <v>0</v>
      </c>
      <c r="EU292" s="208"/>
      <c r="EV292" s="203">
        <v>0</v>
      </c>
      <c r="EW292" s="203">
        <v>0</v>
      </c>
      <c r="EX292" s="203">
        <v>0</v>
      </c>
      <c r="EY292" s="203">
        <v>0</v>
      </c>
      <c r="EZ292" s="203">
        <v>0</v>
      </c>
      <c r="FA292" s="208"/>
      <c r="FB292" s="203">
        <v>0</v>
      </c>
      <c r="FC292" s="203">
        <v>0</v>
      </c>
      <c r="FD292" s="203">
        <v>0</v>
      </c>
      <c r="FE292" s="203">
        <v>0</v>
      </c>
      <c r="FF292" s="203">
        <v>0</v>
      </c>
      <c r="FG292" s="208"/>
      <c r="FH292" s="203">
        <v>0</v>
      </c>
      <c r="FI292" s="203">
        <v>0</v>
      </c>
      <c r="FJ292" s="203">
        <v>0</v>
      </c>
      <c r="FK292" s="203">
        <v>0</v>
      </c>
      <c r="FL292" s="203">
        <v>0</v>
      </c>
      <c r="FM292" s="208"/>
      <c r="FN292" s="203">
        <v>0</v>
      </c>
      <c r="FO292" s="203">
        <v>0</v>
      </c>
      <c r="FP292" s="203">
        <v>0</v>
      </c>
      <c r="FQ292" s="203">
        <v>0</v>
      </c>
      <c r="FR292" s="203">
        <v>0</v>
      </c>
      <c r="FS292" s="208"/>
      <c r="FT292" s="203">
        <v>0</v>
      </c>
      <c r="FU292" s="203">
        <v>0</v>
      </c>
      <c r="FV292" s="203">
        <v>0</v>
      </c>
      <c r="FW292" s="203">
        <v>0</v>
      </c>
      <c r="FX292" s="203">
        <v>0</v>
      </c>
      <c r="FY292" s="208"/>
    </row>
    <row r="293" spans="1:181" ht="12.75" customHeight="1" x14ac:dyDescent="0.2">
      <c r="A293" s="104" t="s">
        <v>92</v>
      </c>
      <c r="B293" s="203">
        <v>0</v>
      </c>
      <c r="C293" s="203">
        <v>0</v>
      </c>
      <c r="D293" s="203">
        <v>0</v>
      </c>
      <c r="E293" s="203">
        <v>0</v>
      </c>
      <c r="F293" s="203">
        <v>0</v>
      </c>
      <c r="G293" s="208"/>
      <c r="H293" s="203">
        <v>0</v>
      </c>
      <c r="I293" s="203">
        <v>0</v>
      </c>
      <c r="J293" s="203">
        <v>0</v>
      </c>
      <c r="K293" s="203">
        <v>0</v>
      </c>
      <c r="L293" s="203">
        <v>0</v>
      </c>
      <c r="M293" s="208"/>
      <c r="N293" s="203">
        <v>0</v>
      </c>
      <c r="O293" s="203">
        <v>0</v>
      </c>
      <c r="P293" s="203">
        <v>0</v>
      </c>
      <c r="Q293" s="203">
        <v>0</v>
      </c>
      <c r="R293" s="203">
        <v>0</v>
      </c>
      <c r="S293" s="208"/>
      <c r="T293" s="203">
        <v>0</v>
      </c>
      <c r="U293" s="203">
        <v>0</v>
      </c>
      <c r="V293" s="203">
        <v>0</v>
      </c>
      <c r="W293" s="203">
        <v>0</v>
      </c>
      <c r="X293" s="203">
        <v>0</v>
      </c>
      <c r="Y293" s="208"/>
      <c r="Z293" s="203">
        <v>0</v>
      </c>
      <c r="AA293" s="203">
        <v>0</v>
      </c>
      <c r="AB293" s="203">
        <v>0</v>
      </c>
      <c r="AC293" s="203">
        <v>0</v>
      </c>
      <c r="AD293" s="203">
        <v>0</v>
      </c>
      <c r="AE293" s="208"/>
      <c r="AF293" s="203">
        <v>0</v>
      </c>
      <c r="AG293" s="203">
        <v>0</v>
      </c>
      <c r="AH293" s="203">
        <v>0</v>
      </c>
      <c r="AI293" s="203">
        <v>0</v>
      </c>
      <c r="AJ293" s="203">
        <v>0</v>
      </c>
      <c r="AK293" s="208"/>
      <c r="AL293" s="203">
        <v>0</v>
      </c>
      <c r="AM293" s="203">
        <v>0</v>
      </c>
      <c r="AN293" s="203">
        <v>0</v>
      </c>
      <c r="AO293" s="203">
        <v>0</v>
      </c>
      <c r="AP293" s="203">
        <v>0</v>
      </c>
      <c r="AQ293" s="208"/>
      <c r="AR293" s="203">
        <v>0</v>
      </c>
      <c r="AS293" s="203">
        <v>0</v>
      </c>
      <c r="AT293" s="203">
        <v>0</v>
      </c>
      <c r="AU293" s="203">
        <v>0</v>
      </c>
      <c r="AV293" s="203">
        <v>0</v>
      </c>
      <c r="AW293" s="208"/>
      <c r="AX293" s="203">
        <v>0</v>
      </c>
      <c r="AY293" s="203">
        <v>0</v>
      </c>
      <c r="AZ293" s="203">
        <v>0</v>
      </c>
      <c r="BA293" s="203">
        <v>0</v>
      </c>
      <c r="BB293" s="203">
        <v>0</v>
      </c>
      <c r="BC293" s="208"/>
      <c r="BD293" s="203">
        <v>0</v>
      </c>
      <c r="BE293" s="203">
        <v>0</v>
      </c>
      <c r="BF293" s="203">
        <v>0</v>
      </c>
      <c r="BG293" s="203">
        <v>0</v>
      </c>
      <c r="BH293" s="203">
        <v>0</v>
      </c>
      <c r="BI293" s="208"/>
      <c r="BJ293" s="203">
        <v>0</v>
      </c>
      <c r="BK293" s="203">
        <v>0</v>
      </c>
      <c r="BL293" s="203">
        <v>0</v>
      </c>
      <c r="BM293" s="203">
        <v>0</v>
      </c>
      <c r="BN293" s="203">
        <v>0</v>
      </c>
      <c r="BO293" s="208"/>
      <c r="BP293" s="203">
        <v>0</v>
      </c>
      <c r="BQ293" s="203">
        <v>0</v>
      </c>
      <c r="BR293" s="203">
        <v>0</v>
      </c>
      <c r="BS293" s="203">
        <v>0</v>
      </c>
      <c r="BT293" s="203">
        <v>0</v>
      </c>
      <c r="BU293" s="208"/>
      <c r="BV293" s="203">
        <v>0</v>
      </c>
      <c r="BW293" s="203">
        <v>0</v>
      </c>
      <c r="BX293" s="203">
        <v>0</v>
      </c>
      <c r="BY293" s="203">
        <v>0</v>
      </c>
      <c r="BZ293" s="203">
        <v>0</v>
      </c>
      <c r="CA293" s="208"/>
      <c r="CB293" s="203">
        <v>0</v>
      </c>
      <c r="CC293" s="203">
        <v>0</v>
      </c>
      <c r="CD293" s="203">
        <v>0</v>
      </c>
      <c r="CE293" s="203">
        <v>0</v>
      </c>
      <c r="CF293" s="203">
        <v>0</v>
      </c>
      <c r="CG293" s="208"/>
      <c r="CH293" s="203">
        <v>0</v>
      </c>
      <c r="CI293" s="203">
        <v>0</v>
      </c>
      <c r="CJ293" s="203">
        <v>0</v>
      </c>
      <c r="CK293" s="203">
        <v>0</v>
      </c>
      <c r="CL293" s="203">
        <v>0</v>
      </c>
      <c r="CM293" s="208"/>
      <c r="CN293" s="203">
        <v>0</v>
      </c>
      <c r="CO293" s="203">
        <v>0</v>
      </c>
      <c r="CP293" s="203">
        <v>0</v>
      </c>
      <c r="CQ293" s="203">
        <v>0</v>
      </c>
      <c r="CR293" s="203">
        <v>0</v>
      </c>
      <c r="CS293" s="208"/>
      <c r="CT293" s="203">
        <v>0</v>
      </c>
      <c r="CU293" s="203">
        <v>0</v>
      </c>
      <c r="CV293" s="203">
        <v>0</v>
      </c>
      <c r="CW293" s="203">
        <v>0</v>
      </c>
      <c r="CX293" s="203">
        <v>0</v>
      </c>
      <c r="CY293" s="208"/>
      <c r="CZ293" s="203">
        <v>0</v>
      </c>
      <c r="DA293" s="203">
        <v>0</v>
      </c>
      <c r="DB293" s="203">
        <v>0</v>
      </c>
      <c r="DC293" s="203">
        <v>0</v>
      </c>
      <c r="DD293" s="203">
        <v>0</v>
      </c>
      <c r="DE293" s="208"/>
      <c r="DF293" s="203">
        <v>0</v>
      </c>
      <c r="DG293" s="203">
        <v>0</v>
      </c>
      <c r="DH293" s="203">
        <v>0</v>
      </c>
      <c r="DI293" s="203">
        <v>0</v>
      </c>
      <c r="DJ293" s="203">
        <v>0</v>
      </c>
      <c r="DK293" s="208"/>
      <c r="DL293" s="203">
        <v>0</v>
      </c>
      <c r="DM293" s="203">
        <v>0</v>
      </c>
      <c r="DN293" s="203">
        <v>0</v>
      </c>
      <c r="DO293" s="203">
        <v>0</v>
      </c>
      <c r="DP293" s="203">
        <v>0</v>
      </c>
      <c r="DQ293" s="208"/>
      <c r="DR293" s="203">
        <v>0</v>
      </c>
      <c r="DS293" s="203">
        <v>0</v>
      </c>
      <c r="DT293" s="203">
        <v>0</v>
      </c>
      <c r="DU293" s="203">
        <v>0</v>
      </c>
      <c r="DV293" s="203">
        <v>0</v>
      </c>
      <c r="DW293" s="208"/>
      <c r="DX293" s="203">
        <v>0</v>
      </c>
      <c r="DY293" s="203">
        <v>0</v>
      </c>
      <c r="DZ293" s="203">
        <v>0</v>
      </c>
      <c r="EA293" s="203">
        <v>0</v>
      </c>
      <c r="EB293" s="203">
        <v>0</v>
      </c>
      <c r="EC293" s="208"/>
      <c r="ED293" s="203">
        <v>0</v>
      </c>
      <c r="EE293" s="203">
        <v>0</v>
      </c>
      <c r="EF293" s="203">
        <v>0</v>
      </c>
      <c r="EG293" s="203">
        <v>0</v>
      </c>
      <c r="EH293" s="203">
        <v>0</v>
      </c>
      <c r="EI293" s="208"/>
      <c r="EJ293" s="203">
        <v>0</v>
      </c>
      <c r="EK293" s="203">
        <v>0</v>
      </c>
      <c r="EL293" s="203">
        <v>0</v>
      </c>
      <c r="EM293" s="203">
        <v>0</v>
      </c>
      <c r="EN293" s="203">
        <v>0</v>
      </c>
      <c r="EO293" s="208"/>
      <c r="EP293" s="203">
        <v>0</v>
      </c>
      <c r="EQ293" s="203">
        <v>0</v>
      </c>
      <c r="ER293" s="203">
        <v>0</v>
      </c>
      <c r="ES293" s="203">
        <v>0</v>
      </c>
      <c r="ET293" s="203">
        <v>0</v>
      </c>
      <c r="EU293" s="208"/>
      <c r="EV293" s="203">
        <v>0</v>
      </c>
      <c r="EW293" s="203">
        <v>0</v>
      </c>
      <c r="EX293" s="203">
        <v>0</v>
      </c>
      <c r="EY293" s="203">
        <v>0</v>
      </c>
      <c r="EZ293" s="203">
        <v>0</v>
      </c>
      <c r="FA293" s="208"/>
      <c r="FB293" s="203">
        <v>0</v>
      </c>
      <c r="FC293" s="203">
        <v>0</v>
      </c>
      <c r="FD293" s="203">
        <v>0</v>
      </c>
      <c r="FE293" s="203">
        <v>0</v>
      </c>
      <c r="FF293" s="203">
        <v>0</v>
      </c>
      <c r="FG293" s="208"/>
      <c r="FH293" s="203">
        <v>0</v>
      </c>
      <c r="FI293" s="203">
        <v>0</v>
      </c>
      <c r="FJ293" s="203">
        <v>0</v>
      </c>
      <c r="FK293" s="203">
        <v>0</v>
      </c>
      <c r="FL293" s="203">
        <v>0</v>
      </c>
      <c r="FM293" s="208"/>
      <c r="FN293" s="203">
        <v>0</v>
      </c>
      <c r="FO293" s="203">
        <v>0</v>
      </c>
      <c r="FP293" s="203">
        <v>0</v>
      </c>
      <c r="FQ293" s="203">
        <v>0</v>
      </c>
      <c r="FR293" s="203">
        <v>0</v>
      </c>
      <c r="FS293" s="208"/>
      <c r="FT293" s="203">
        <v>0</v>
      </c>
      <c r="FU293" s="203">
        <v>0</v>
      </c>
      <c r="FV293" s="203">
        <v>0</v>
      </c>
      <c r="FW293" s="203">
        <v>0</v>
      </c>
      <c r="FX293" s="203">
        <v>0</v>
      </c>
      <c r="FY293" s="208"/>
    </row>
    <row r="294" spans="1:181" ht="12.75" customHeight="1" x14ac:dyDescent="0.2">
      <c r="A294" s="88" t="s">
        <v>124</v>
      </c>
      <c r="B294" s="203">
        <v>0</v>
      </c>
      <c r="C294" s="203">
        <v>0</v>
      </c>
      <c r="D294" s="203">
        <v>0</v>
      </c>
      <c r="E294" s="203">
        <v>0</v>
      </c>
      <c r="F294" s="203">
        <v>0</v>
      </c>
      <c r="G294" s="208"/>
      <c r="H294" s="203">
        <v>0</v>
      </c>
      <c r="I294" s="203">
        <v>0</v>
      </c>
      <c r="J294" s="203">
        <v>0</v>
      </c>
      <c r="K294" s="203">
        <v>0</v>
      </c>
      <c r="L294" s="203">
        <v>0</v>
      </c>
      <c r="M294" s="208"/>
      <c r="N294" s="203">
        <v>0</v>
      </c>
      <c r="O294" s="203">
        <v>0</v>
      </c>
      <c r="P294" s="203">
        <v>0</v>
      </c>
      <c r="Q294" s="203">
        <v>0</v>
      </c>
      <c r="R294" s="203">
        <v>0</v>
      </c>
      <c r="S294" s="208"/>
      <c r="T294" s="203">
        <v>0</v>
      </c>
      <c r="U294" s="203">
        <v>0</v>
      </c>
      <c r="V294" s="203">
        <v>0</v>
      </c>
      <c r="W294" s="203">
        <v>0</v>
      </c>
      <c r="X294" s="203">
        <v>0</v>
      </c>
      <c r="Y294" s="208"/>
      <c r="Z294" s="203">
        <v>0</v>
      </c>
      <c r="AA294" s="203">
        <v>0</v>
      </c>
      <c r="AB294" s="203">
        <v>0</v>
      </c>
      <c r="AC294" s="203">
        <v>0</v>
      </c>
      <c r="AD294" s="203">
        <v>0</v>
      </c>
      <c r="AE294" s="208"/>
      <c r="AF294" s="203">
        <v>0</v>
      </c>
      <c r="AG294" s="203">
        <v>0</v>
      </c>
      <c r="AH294" s="203">
        <v>0</v>
      </c>
      <c r="AI294" s="203">
        <v>0</v>
      </c>
      <c r="AJ294" s="203">
        <v>0</v>
      </c>
      <c r="AK294" s="208"/>
      <c r="AL294" s="203">
        <v>0</v>
      </c>
      <c r="AM294" s="203">
        <v>0</v>
      </c>
      <c r="AN294" s="203">
        <v>0</v>
      </c>
      <c r="AO294" s="203">
        <v>0</v>
      </c>
      <c r="AP294" s="203">
        <v>0</v>
      </c>
      <c r="AQ294" s="208"/>
      <c r="AR294" s="203">
        <v>0</v>
      </c>
      <c r="AS294" s="203">
        <v>0</v>
      </c>
      <c r="AT294" s="203">
        <v>0</v>
      </c>
      <c r="AU294" s="203">
        <v>0</v>
      </c>
      <c r="AV294" s="203">
        <v>0</v>
      </c>
      <c r="AW294" s="208"/>
      <c r="AX294" s="203">
        <v>0</v>
      </c>
      <c r="AY294" s="203">
        <v>0</v>
      </c>
      <c r="AZ294" s="203">
        <v>0</v>
      </c>
      <c r="BA294" s="203">
        <v>0</v>
      </c>
      <c r="BB294" s="203">
        <v>0</v>
      </c>
      <c r="BC294" s="208"/>
      <c r="BD294" s="203">
        <v>0</v>
      </c>
      <c r="BE294" s="203">
        <v>0</v>
      </c>
      <c r="BF294" s="203">
        <v>0</v>
      </c>
      <c r="BG294" s="203">
        <v>0</v>
      </c>
      <c r="BH294" s="203">
        <v>0</v>
      </c>
      <c r="BI294" s="208"/>
      <c r="BJ294" s="203">
        <v>0</v>
      </c>
      <c r="BK294" s="203">
        <v>0</v>
      </c>
      <c r="BL294" s="203">
        <v>0</v>
      </c>
      <c r="BM294" s="203">
        <v>0</v>
      </c>
      <c r="BN294" s="203">
        <v>0</v>
      </c>
      <c r="BO294" s="208"/>
      <c r="BP294" s="203">
        <v>0</v>
      </c>
      <c r="BQ294" s="203">
        <v>0</v>
      </c>
      <c r="BR294" s="203">
        <v>0</v>
      </c>
      <c r="BS294" s="203">
        <v>0</v>
      </c>
      <c r="BT294" s="203">
        <v>0</v>
      </c>
      <c r="BU294" s="208"/>
      <c r="BV294" s="203">
        <v>0</v>
      </c>
      <c r="BW294" s="203">
        <v>0</v>
      </c>
      <c r="BX294" s="203">
        <v>0</v>
      </c>
      <c r="BY294" s="203">
        <v>0</v>
      </c>
      <c r="BZ294" s="203">
        <v>0</v>
      </c>
      <c r="CA294" s="208"/>
      <c r="CB294" s="203">
        <v>0</v>
      </c>
      <c r="CC294" s="203">
        <v>0</v>
      </c>
      <c r="CD294" s="203">
        <v>0</v>
      </c>
      <c r="CE294" s="203">
        <v>0</v>
      </c>
      <c r="CF294" s="203">
        <v>0</v>
      </c>
      <c r="CG294" s="208"/>
      <c r="CH294" s="203">
        <v>0</v>
      </c>
      <c r="CI294" s="203">
        <v>0</v>
      </c>
      <c r="CJ294" s="203">
        <v>0</v>
      </c>
      <c r="CK294" s="203">
        <v>0</v>
      </c>
      <c r="CL294" s="203">
        <v>0</v>
      </c>
      <c r="CM294" s="208"/>
      <c r="CN294" s="203">
        <v>0</v>
      </c>
      <c r="CO294" s="203">
        <v>0</v>
      </c>
      <c r="CP294" s="203">
        <v>0</v>
      </c>
      <c r="CQ294" s="203">
        <v>0</v>
      </c>
      <c r="CR294" s="203">
        <v>0</v>
      </c>
      <c r="CS294" s="208"/>
      <c r="CT294" s="203">
        <v>0</v>
      </c>
      <c r="CU294" s="203">
        <v>0</v>
      </c>
      <c r="CV294" s="203">
        <v>0</v>
      </c>
      <c r="CW294" s="203">
        <v>0</v>
      </c>
      <c r="CX294" s="203">
        <v>0</v>
      </c>
      <c r="CY294" s="208"/>
      <c r="CZ294" s="203">
        <v>0</v>
      </c>
      <c r="DA294" s="203">
        <v>0</v>
      </c>
      <c r="DB294" s="203">
        <v>0</v>
      </c>
      <c r="DC294" s="203">
        <v>0</v>
      </c>
      <c r="DD294" s="203">
        <v>0</v>
      </c>
      <c r="DE294" s="208"/>
      <c r="DF294" s="203">
        <v>0</v>
      </c>
      <c r="DG294" s="203">
        <v>0</v>
      </c>
      <c r="DH294" s="203">
        <v>0</v>
      </c>
      <c r="DI294" s="203">
        <v>0</v>
      </c>
      <c r="DJ294" s="203">
        <v>0</v>
      </c>
      <c r="DK294" s="208"/>
      <c r="DL294" s="203">
        <v>0</v>
      </c>
      <c r="DM294" s="203">
        <v>0</v>
      </c>
      <c r="DN294" s="203">
        <v>0</v>
      </c>
      <c r="DO294" s="203">
        <v>0</v>
      </c>
      <c r="DP294" s="203">
        <v>0</v>
      </c>
      <c r="DQ294" s="208"/>
      <c r="DR294" s="203">
        <v>0</v>
      </c>
      <c r="DS294" s="203">
        <v>0</v>
      </c>
      <c r="DT294" s="203">
        <v>0</v>
      </c>
      <c r="DU294" s="203">
        <v>0</v>
      </c>
      <c r="DV294" s="203">
        <v>0</v>
      </c>
      <c r="DW294" s="208"/>
      <c r="DX294" s="203">
        <v>0</v>
      </c>
      <c r="DY294" s="203">
        <v>0</v>
      </c>
      <c r="DZ294" s="203">
        <v>0</v>
      </c>
      <c r="EA294" s="203">
        <v>0</v>
      </c>
      <c r="EB294" s="203">
        <v>0</v>
      </c>
      <c r="EC294" s="208"/>
      <c r="ED294" s="203">
        <v>0</v>
      </c>
      <c r="EE294" s="203">
        <v>0</v>
      </c>
      <c r="EF294" s="203">
        <v>0</v>
      </c>
      <c r="EG294" s="203">
        <v>0</v>
      </c>
      <c r="EH294" s="203">
        <v>0</v>
      </c>
      <c r="EI294" s="208"/>
      <c r="EJ294" s="203">
        <v>0</v>
      </c>
      <c r="EK294" s="203">
        <v>0</v>
      </c>
      <c r="EL294" s="203">
        <v>0</v>
      </c>
      <c r="EM294" s="203">
        <v>0</v>
      </c>
      <c r="EN294" s="203">
        <v>0</v>
      </c>
      <c r="EO294" s="208"/>
      <c r="EP294" s="203">
        <v>0</v>
      </c>
      <c r="EQ294" s="203">
        <v>0</v>
      </c>
      <c r="ER294" s="203">
        <v>0</v>
      </c>
      <c r="ES294" s="203">
        <v>0</v>
      </c>
      <c r="ET294" s="203">
        <v>0</v>
      </c>
      <c r="EU294" s="208"/>
      <c r="EV294" s="203">
        <v>0</v>
      </c>
      <c r="EW294" s="203">
        <v>0</v>
      </c>
      <c r="EX294" s="203">
        <v>0</v>
      </c>
      <c r="EY294" s="203">
        <v>0</v>
      </c>
      <c r="EZ294" s="203">
        <v>0</v>
      </c>
      <c r="FA294" s="208"/>
      <c r="FB294" s="203">
        <v>0</v>
      </c>
      <c r="FC294" s="203">
        <v>0</v>
      </c>
      <c r="FD294" s="203">
        <v>0</v>
      </c>
      <c r="FE294" s="203">
        <v>0</v>
      </c>
      <c r="FF294" s="203">
        <v>0</v>
      </c>
      <c r="FG294" s="208"/>
      <c r="FH294" s="203">
        <v>0</v>
      </c>
      <c r="FI294" s="203">
        <v>0</v>
      </c>
      <c r="FJ294" s="203">
        <v>0</v>
      </c>
      <c r="FK294" s="203">
        <v>0</v>
      </c>
      <c r="FL294" s="203">
        <v>0</v>
      </c>
      <c r="FM294" s="208"/>
      <c r="FN294" s="203">
        <v>0</v>
      </c>
      <c r="FO294" s="203">
        <v>0</v>
      </c>
      <c r="FP294" s="203">
        <v>0</v>
      </c>
      <c r="FQ294" s="203">
        <v>0</v>
      </c>
      <c r="FR294" s="203">
        <v>0</v>
      </c>
      <c r="FS294" s="208"/>
      <c r="FT294" s="203">
        <v>0</v>
      </c>
      <c r="FU294" s="203">
        <v>0</v>
      </c>
      <c r="FV294" s="203">
        <v>0</v>
      </c>
      <c r="FW294" s="203">
        <v>0</v>
      </c>
      <c r="FX294" s="203">
        <v>0</v>
      </c>
      <c r="FY294" s="208"/>
    </row>
    <row r="295" spans="1:181" ht="12.75" customHeight="1" x14ac:dyDescent="0.2">
      <c r="A295" s="88" t="s">
        <v>94</v>
      </c>
      <c r="B295" s="203">
        <v>0</v>
      </c>
      <c r="C295" s="203">
        <v>0</v>
      </c>
      <c r="D295" s="203">
        <v>0</v>
      </c>
      <c r="E295" s="203">
        <v>0</v>
      </c>
      <c r="F295" s="203">
        <v>0</v>
      </c>
      <c r="G295" s="208"/>
      <c r="H295" s="203">
        <v>0</v>
      </c>
      <c r="I295" s="203">
        <v>0</v>
      </c>
      <c r="J295" s="203">
        <v>0</v>
      </c>
      <c r="K295" s="203">
        <v>0</v>
      </c>
      <c r="L295" s="203">
        <v>0</v>
      </c>
      <c r="M295" s="208"/>
      <c r="N295" s="203">
        <v>0</v>
      </c>
      <c r="O295" s="203">
        <v>0</v>
      </c>
      <c r="P295" s="203">
        <v>0</v>
      </c>
      <c r="Q295" s="203">
        <v>0</v>
      </c>
      <c r="R295" s="203">
        <v>0</v>
      </c>
      <c r="S295" s="208"/>
      <c r="T295" s="203">
        <v>0</v>
      </c>
      <c r="U295" s="203">
        <v>0</v>
      </c>
      <c r="V295" s="203">
        <v>0</v>
      </c>
      <c r="W295" s="203">
        <v>0</v>
      </c>
      <c r="X295" s="203">
        <v>0</v>
      </c>
      <c r="Y295" s="208"/>
      <c r="Z295" s="203">
        <v>0</v>
      </c>
      <c r="AA295" s="203">
        <v>0</v>
      </c>
      <c r="AB295" s="203">
        <v>0</v>
      </c>
      <c r="AC295" s="203">
        <v>0</v>
      </c>
      <c r="AD295" s="203">
        <v>0</v>
      </c>
      <c r="AE295" s="208"/>
      <c r="AF295" s="203">
        <v>0</v>
      </c>
      <c r="AG295" s="203">
        <v>0</v>
      </c>
      <c r="AH295" s="203">
        <v>0</v>
      </c>
      <c r="AI295" s="203">
        <v>0</v>
      </c>
      <c r="AJ295" s="203">
        <v>0</v>
      </c>
      <c r="AK295" s="208"/>
      <c r="AL295" s="203">
        <v>0</v>
      </c>
      <c r="AM295" s="203">
        <v>0</v>
      </c>
      <c r="AN295" s="203">
        <v>0</v>
      </c>
      <c r="AO295" s="203">
        <v>0</v>
      </c>
      <c r="AP295" s="203">
        <v>0</v>
      </c>
      <c r="AQ295" s="208"/>
      <c r="AR295" s="203">
        <v>0</v>
      </c>
      <c r="AS295" s="203">
        <v>0</v>
      </c>
      <c r="AT295" s="203">
        <v>0</v>
      </c>
      <c r="AU295" s="203">
        <v>0</v>
      </c>
      <c r="AV295" s="203">
        <v>0</v>
      </c>
      <c r="AW295" s="208"/>
      <c r="AX295" s="203">
        <v>0</v>
      </c>
      <c r="AY295" s="203">
        <v>0</v>
      </c>
      <c r="AZ295" s="203">
        <v>0</v>
      </c>
      <c r="BA295" s="203">
        <v>0</v>
      </c>
      <c r="BB295" s="203">
        <v>0</v>
      </c>
      <c r="BC295" s="208"/>
      <c r="BD295" s="203">
        <v>0</v>
      </c>
      <c r="BE295" s="203">
        <v>0</v>
      </c>
      <c r="BF295" s="203">
        <v>0</v>
      </c>
      <c r="BG295" s="203">
        <v>0</v>
      </c>
      <c r="BH295" s="203">
        <v>0</v>
      </c>
      <c r="BI295" s="208"/>
      <c r="BJ295" s="203">
        <v>0</v>
      </c>
      <c r="BK295" s="203">
        <v>0</v>
      </c>
      <c r="BL295" s="203">
        <v>0</v>
      </c>
      <c r="BM295" s="203">
        <v>0</v>
      </c>
      <c r="BN295" s="203">
        <v>0</v>
      </c>
      <c r="BO295" s="208"/>
      <c r="BP295" s="203">
        <v>0</v>
      </c>
      <c r="BQ295" s="203">
        <v>0</v>
      </c>
      <c r="BR295" s="203">
        <v>0</v>
      </c>
      <c r="BS295" s="203">
        <v>0</v>
      </c>
      <c r="BT295" s="203">
        <v>0</v>
      </c>
      <c r="BU295" s="208"/>
      <c r="BV295" s="203">
        <v>0</v>
      </c>
      <c r="BW295" s="203">
        <v>0</v>
      </c>
      <c r="BX295" s="203">
        <v>0</v>
      </c>
      <c r="BY295" s="203">
        <v>0</v>
      </c>
      <c r="BZ295" s="203">
        <v>0</v>
      </c>
      <c r="CA295" s="208"/>
      <c r="CB295" s="203">
        <v>0</v>
      </c>
      <c r="CC295" s="203">
        <v>0</v>
      </c>
      <c r="CD295" s="203">
        <v>0</v>
      </c>
      <c r="CE295" s="203">
        <v>0</v>
      </c>
      <c r="CF295" s="203">
        <v>0</v>
      </c>
      <c r="CG295" s="208"/>
      <c r="CH295" s="203">
        <v>0</v>
      </c>
      <c r="CI295" s="203">
        <v>0</v>
      </c>
      <c r="CJ295" s="203">
        <v>0</v>
      </c>
      <c r="CK295" s="203">
        <v>0</v>
      </c>
      <c r="CL295" s="203">
        <v>0</v>
      </c>
      <c r="CM295" s="208"/>
      <c r="CN295" s="203">
        <v>0</v>
      </c>
      <c r="CO295" s="203">
        <v>0</v>
      </c>
      <c r="CP295" s="203">
        <v>0</v>
      </c>
      <c r="CQ295" s="203">
        <v>0</v>
      </c>
      <c r="CR295" s="203">
        <v>0</v>
      </c>
      <c r="CS295" s="208"/>
      <c r="CT295" s="203">
        <v>0</v>
      </c>
      <c r="CU295" s="203">
        <v>0</v>
      </c>
      <c r="CV295" s="203">
        <v>0</v>
      </c>
      <c r="CW295" s="203">
        <v>0</v>
      </c>
      <c r="CX295" s="203">
        <v>0</v>
      </c>
      <c r="CY295" s="208"/>
      <c r="CZ295" s="203">
        <v>0</v>
      </c>
      <c r="DA295" s="203">
        <v>0</v>
      </c>
      <c r="DB295" s="203">
        <v>0</v>
      </c>
      <c r="DC295" s="203">
        <v>0</v>
      </c>
      <c r="DD295" s="203">
        <v>0</v>
      </c>
      <c r="DE295" s="208"/>
      <c r="DF295" s="203">
        <v>0</v>
      </c>
      <c r="DG295" s="203">
        <v>0</v>
      </c>
      <c r="DH295" s="203">
        <v>0</v>
      </c>
      <c r="DI295" s="203">
        <v>0</v>
      </c>
      <c r="DJ295" s="203">
        <v>0</v>
      </c>
      <c r="DK295" s="208"/>
      <c r="DL295" s="203">
        <v>0</v>
      </c>
      <c r="DM295" s="203">
        <v>0</v>
      </c>
      <c r="DN295" s="203">
        <v>0</v>
      </c>
      <c r="DO295" s="203">
        <v>0</v>
      </c>
      <c r="DP295" s="203">
        <v>0</v>
      </c>
      <c r="DQ295" s="208"/>
      <c r="DR295" s="203">
        <v>0</v>
      </c>
      <c r="DS295" s="203">
        <v>0</v>
      </c>
      <c r="DT295" s="203">
        <v>0</v>
      </c>
      <c r="DU295" s="203">
        <v>0</v>
      </c>
      <c r="DV295" s="203">
        <v>0</v>
      </c>
      <c r="DW295" s="208"/>
      <c r="DX295" s="203">
        <v>0</v>
      </c>
      <c r="DY295" s="203">
        <v>0</v>
      </c>
      <c r="DZ295" s="203">
        <v>0</v>
      </c>
      <c r="EA295" s="203">
        <v>0</v>
      </c>
      <c r="EB295" s="203">
        <v>0</v>
      </c>
      <c r="EC295" s="208"/>
      <c r="ED295" s="203">
        <v>0</v>
      </c>
      <c r="EE295" s="203">
        <v>0</v>
      </c>
      <c r="EF295" s="203">
        <v>0</v>
      </c>
      <c r="EG295" s="203">
        <v>0</v>
      </c>
      <c r="EH295" s="203">
        <v>0</v>
      </c>
      <c r="EI295" s="208"/>
      <c r="EJ295" s="203">
        <v>0</v>
      </c>
      <c r="EK295" s="203">
        <v>0</v>
      </c>
      <c r="EL295" s="203">
        <v>0</v>
      </c>
      <c r="EM295" s="203">
        <v>0</v>
      </c>
      <c r="EN295" s="203">
        <v>0</v>
      </c>
      <c r="EO295" s="208"/>
      <c r="EP295" s="203">
        <v>0</v>
      </c>
      <c r="EQ295" s="203">
        <v>0</v>
      </c>
      <c r="ER295" s="203">
        <v>0</v>
      </c>
      <c r="ES295" s="203">
        <v>0</v>
      </c>
      <c r="ET295" s="203">
        <v>0</v>
      </c>
      <c r="EU295" s="208"/>
      <c r="EV295" s="203">
        <v>0</v>
      </c>
      <c r="EW295" s="203">
        <v>0</v>
      </c>
      <c r="EX295" s="203">
        <v>0</v>
      </c>
      <c r="EY295" s="203">
        <v>0</v>
      </c>
      <c r="EZ295" s="203">
        <v>0</v>
      </c>
      <c r="FA295" s="208"/>
      <c r="FB295" s="203">
        <v>0</v>
      </c>
      <c r="FC295" s="203">
        <v>0</v>
      </c>
      <c r="FD295" s="203">
        <v>0</v>
      </c>
      <c r="FE295" s="203">
        <v>0</v>
      </c>
      <c r="FF295" s="203">
        <v>0</v>
      </c>
      <c r="FG295" s="208"/>
      <c r="FH295" s="203">
        <v>0</v>
      </c>
      <c r="FI295" s="203">
        <v>0</v>
      </c>
      <c r="FJ295" s="203">
        <v>0</v>
      </c>
      <c r="FK295" s="203">
        <v>0</v>
      </c>
      <c r="FL295" s="203">
        <v>0</v>
      </c>
      <c r="FM295" s="208"/>
      <c r="FN295" s="203">
        <v>0</v>
      </c>
      <c r="FO295" s="203">
        <v>0</v>
      </c>
      <c r="FP295" s="203">
        <v>0</v>
      </c>
      <c r="FQ295" s="203">
        <v>0</v>
      </c>
      <c r="FR295" s="203">
        <v>0</v>
      </c>
      <c r="FS295" s="208"/>
      <c r="FT295" s="203">
        <v>0</v>
      </c>
      <c r="FU295" s="203">
        <v>0</v>
      </c>
      <c r="FV295" s="203">
        <v>0</v>
      </c>
      <c r="FW295" s="203">
        <v>0</v>
      </c>
      <c r="FX295" s="203">
        <v>0</v>
      </c>
      <c r="FY295" s="208"/>
    </row>
    <row r="296" spans="1:181" ht="12.75" customHeight="1" x14ac:dyDescent="0.2">
      <c r="A296" s="88" t="s">
        <v>95</v>
      </c>
      <c r="B296" s="203">
        <v>0</v>
      </c>
      <c r="C296" s="203">
        <v>0</v>
      </c>
      <c r="D296" s="203">
        <v>0</v>
      </c>
      <c r="E296" s="203">
        <v>0</v>
      </c>
      <c r="F296" s="203">
        <v>0</v>
      </c>
      <c r="G296" s="208"/>
      <c r="H296" s="203">
        <v>0</v>
      </c>
      <c r="I296" s="203">
        <v>0</v>
      </c>
      <c r="J296" s="203">
        <v>0</v>
      </c>
      <c r="K296" s="203">
        <v>0</v>
      </c>
      <c r="L296" s="203">
        <v>0</v>
      </c>
      <c r="M296" s="208"/>
      <c r="N296" s="203">
        <v>0</v>
      </c>
      <c r="O296" s="203">
        <v>0</v>
      </c>
      <c r="P296" s="203">
        <v>0</v>
      </c>
      <c r="Q296" s="203">
        <v>0</v>
      </c>
      <c r="R296" s="203">
        <v>0</v>
      </c>
      <c r="S296" s="208"/>
      <c r="T296" s="203">
        <v>0</v>
      </c>
      <c r="U296" s="203">
        <v>0</v>
      </c>
      <c r="V296" s="203">
        <v>0</v>
      </c>
      <c r="W296" s="203">
        <v>0</v>
      </c>
      <c r="X296" s="203">
        <v>0</v>
      </c>
      <c r="Y296" s="208"/>
      <c r="Z296" s="203">
        <v>0</v>
      </c>
      <c r="AA296" s="203">
        <v>0</v>
      </c>
      <c r="AB296" s="203">
        <v>0</v>
      </c>
      <c r="AC296" s="203">
        <v>0</v>
      </c>
      <c r="AD296" s="203">
        <v>0</v>
      </c>
      <c r="AE296" s="208"/>
      <c r="AF296" s="203">
        <v>0</v>
      </c>
      <c r="AG296" s="203">
        <v>0</v>
      </c>
      <c r="AH296" s="203">
        <v>0</v>
      </c>
      <c r="AI296" s="203">
        <v>0</v>
      </c>
      <c r="AJ296" s="203">
        <v>0</v>
      </c>
      <c r="AK296" s="208"/>
      <c r="AL296" s="203">
        <v>0</v>
      </c>
      <c r="AM296" s="203">
        <v>0</v>
      </c>
      <c r="AN296" s="203">
        <v>0</v>
      </c>
      <c r="AO296" s="203">
        <v>0</v>
      </c>
      <c r="AP296" s="203">
        <v>0</v>
      </c>
      <c r="AQ296" s="208"/>
      <c r="AR296" s="203">
        <v>0</v>
      </c>
      <c r="AS296" s="203">
        <v>0</v>
      </c>
      <c r="AT296" s="203">
        <v>0</v>
      </c>
      <c r="AU296" s="203">
        <v>0</v>
      </c>
      <c r="AV296" s="203">
        <v>0</v>
      </c>
      <c r="AW296" s="208"/>
      <c r="AX296" s="203">
        <v>0</v>
      </c>
      <c r="AY296" s="203">
        <v>0</v>
      </c>
      <c r="AZ296" s="203">
        <v>0</v>
      </c>
      <c r="BA296" s="203">
        <v>0</v>
      </c>
      <c r="BB296" s="203">
        <v>0</v>
      </c>
      <c r="BC296" s="208"/>
      <c r="BD296" s="203">
        <v>0</v>
      </c>
      <c r="BE296" s="203">
        <v>0</v>
      </c>
      <c r="BF296" s="203">
        <v>0</v>
      </c>
      <c r="BG296" s="203">
        <v>0</v>
      </c>
      <c r="BH296" s="203">
        <v>0</v>
      </c>
      <c r="BI296" s="208"/>
      <c r="BJ296" s="203">
        <v>0</v>
      </c>
      <c r="BK296" s="203">
        <v>0</v>
      </c>
      <c r="BL296" s="203">
        <v>0</v>
      </c>
      <c r="BM296" s="203">
        <v>0</v>
      </c>
      <c r="BN296" s="203">
        <v>0</v>
      </c>
      <c r="BO296" s="208"/>
      <c r="BP296" s="203">
        <v>0</v>
      </c>
      <c r="BQ296" s="203">
        <v>0</v>
      </c>
      <c r="BR296" s="203">
        <v>0</v>
      </c>
      <c r="BS296" s="203">
        <v>0</v>
      </c>
      <c r="BT296" s="203">
        <v>0</v>
      </c>
      <c r="BU296" s="208"/>
      <c r="BV296" s="203">
        <v>0</v>
      </c>
      <c r="BW296" s="203">
        <v>0</v>
      </c>
      <c r="BX296" s="203">
        <v>0</v>
      </c>
      <c r="BY296" s="203">
        <v>0</v>
      </c>
      <c r="BZ296" s="203">
        <v>0</v>
      </c>
      <c r="CA296" s="208"/>
      <c r="CB296" s="203">
        <v>0</v>
      </c>
      <c r="CC296" s="203">
        <v>0</v>
      </c>
      <c r="CD296" s="203">
        <v>0</v>
      </c>
      <c r="CE296" s="203">
        <v>0</v>
      </c>
      <c r="CF296" s="203">
        <v>0</v>
      </c>
      <c r="CG296" s="208"/>
      <c r="CH296" s="203">
        <v>0</v>
      </c>
      <c r="CI296" s="203">
        <v>0</v>
      </c>
      <c r="CJ296" s="203">
        <v>0</v>
      </c>
      <c r="CK296" s="203">
        <v>0</v>
      </c>
      <c r="CL296" s="203">
        <v>0</v>
      </c>
      <c r="CM296" s="208"/>
      <c r="CN296" s="203">
        <v>0</v>
      </c>
      <c r="CO296" s="203">
        <v>0</v>
      </c>
      <c r="CP296" s="203">
        <v>0</v>
      </c>
      <c r="CQ296" s="203">
        <v>0</v>
      </c>
      <c r="CR296" s="203">
        <v>0</v>
      </c>
      <c r="CS296" s="208"/>
      <c r="CT296" s="203">
        <v>0</v>
      </c>
      <c r="CU296" s="203">
        <v>0</v>
      </c>
      <c r="CV296" s="203">
        <v>0</v>
      </c>
      <c r="CW296" s="203">
        <v>0</v>
      </c>
      <c r="CX296" s="203">
        <v>0</v>
      </c>
      <c r="CY296" s="208"/>
      <c r="CZ296" s="203">
        <v>0</v>
      </c>
      <c r="DA296" s="203">
        <v>0</v>
      </c>
      <c r="DB296" s="203">
        <v>0</v>
      </c>
      <c r="DC296" s="203">
        <v>0</v>
      </c>
      <c r="DD296" s="203">
        <v>0</v>
      </c>
      <c r="DE296" s="208"/>
      <c r="DF296" s="203">
        <v>0</v>
      </c>
      <c r="DG296" s="203">
        <v>0</v>
      </c>
      <c r="DH296" s="203">
        <v>0</v>
      </c>
      <c r="DI296" s="203">
        <v>0</v>
      </c>
      <c r="DJ296" s="203">
        <v>0</v>
      </c>
      <c r="DK296" s="208"/>
      <c r="DL296" s="203">
        <v>0</v>
      </c>
      <c r="DM296" s="203">
        <v>0</v>
      </c>
      <c r="DN296" s="203">
        <v>0</v>
      </c>
      <c r="DO296" s="203">
        <v>0</v>
      </c>
      <c r="DP296" s="203">
        <v>0</v>
      </c>
      <c r="DQ296" s="208"/>
      <c r="DR296" s="203">
        <v>0</v>
      </c>
      <c r="DS296" s="203">
        <v>0</v>
      </c>
      <c r="DT296" s="203">
        <v>0</v>
      </c>
      <c r="DU296" s="203">
        <v>0</v>
      </c>
      <c r="DV296" s="203">
        <v>0</v>
      </c>
      <c r="DW296" s="208"/>
      <c r="DX296" s="203">
        <v>0</v>
      </c>
      <c r="DY296" s="203">
        <v>0</v>
      </c>
      <c r="DZ296" s="203">
        <v>0</v>
      </c>
      <c r="EA296" s="203">
        <v>0</v>
      </c>
      <c r="EB296" s="203">
        <v>0</v>
      </c>
      <c r="EC296" s="208"/>
      <c r="ED296" s="203">
        <v>0</v>
      </c>
      <c r="EE296" s="203">
        <v>0</v>
      </c>
      <c r="EF296" s="203">
        <v>0</v>
      </c>
      <c r="EG296" s="203">
        <v>0</v>
      </c>
      <c r="EH296" s="203">
        <v>0</v>
      </c>
      <c r="EI296" s="208"/>
      <c r="EJ296" s="203">
        <v>0</v>
      </c>
      <c r="EK296" s="203">
        <v>0</v>
      </c>
      <c r="EL296" s="203">
        <v>0</v>
      </c>
      <c r="EM296" s="203">
        <v>0</v>
      </c>
      <c r="EN296" s="203">
        <v>0</v>
      </c>
      <c r="EO296" s="208"/>
      <c r="EP296" s="203">
        <v>0</v>
      </c>
      <c r="EQ296" s="203">
        <v>0</v>
      </c>
      <c r="ER296" s="203">
        <v>0</v>
      </c>
      <c r="ES296" s="203">
        <v>0</v>
      </c>
      <c r="ET296" s="203">
        <v>0</v>
      </c>
      <c r="EU296" s="208"/>
      <c r="EV296" s="203">
        <v>0</v>
      </c>
      <c r="EW296" s="203">
        <v>0</v>
      </c>
      <c r="EX296" s="203">
        <v>0</v>
      </c>
      <c r="EY296" s="203">
        <v>0</v>
      </c>
      <c r="EZ296" s="203">
        <v>0</v>
      </c>
      <c r="FA296" s="208"/>
      <c r="FB296" s="203">
        <v>0</v>
      </c>
      <c r="FC296" s="203">
        <v>0</v>
      </c>
      <c r="FD296" s="203">
        <v>0</v>
      </c>
      <c r="FE296" s="203">
        <v>0</v>
      </c>
      <c r="FF296" s="203">
        <v>0</v>
      </c>
      <c r="FG296" s="208"/>
      <c r="FH296" s="203">
        <v>0</v>
      </c>
      <c r="FI296" s="203">
        <v>0</v>
      </c>
      <c r="FJ296" s="203">
        <v>0</v>
      </c>
      <c r="FK296" s="203">
        <v>0</v>
      </c>
      <c r="FL296" s="203">
        <v>0</v>
      </c>
      <c r="FM296" s="208"/>
      <c r="FN296" s="203">
        <v>0</v>
      </c>
      <c r="FO296" s="203">
        <v>0</v>
      </c>
      <c r="FP296" s="203">
        <v>0</v>
      </c>
      <c r="FQ296" s="203">
        <v>0</v>
      </c>
      <c r="FR296" s="203">
        <v>0</v>
      </c>
      <c r="FS296" s="208"/>
      <c r="FT296" s="203">
        <v>0</v>
      </c>
      <c r="FU296" s="203">
        <v>0</v>
      </c>
      <c r="FV296" s="203">
        <v>0</v>
      </c>
      <c r="FW296" s="203">
        <v>0</v>
      </c>
      <c r="FX296" s="203">
        <v>0</v>
      </c>
      <c r="FY296" s="208"/>
    </row>
    <row r="297" spans="1:181" ht="12.75" customHeight="1" x14ac:dyDescent="0.2">
      <c r="A297" s="88" t="s">
        <v>96</v>
      </c>
      <c r="B297" s="203">
        <v>0</v>
      </c>
      <c r="C297" s="203">
        <v>0</v>
      </c>
      <c r="D297" s="203">
        <v>0</v>
      </c>
      <c r="E297" s="203">
        <v>0</v>
      </c>
      <c r="F297" s="203">
        <v>0</v>
      </c>
      <c r="G297" s="208"/>
      <c r="H297" s="203">
        <v>0</v>
      </c>
      <c r="I297" s="203">
        <v>0</v>
      </c>
      <c r="J297" s="203">
        <v>0</v>
      </c>
      <c r="K297" s="203">
        <v>0</v>
      </c>
      <c r="L297" s="203">
        <v>0</v>
      </c>
      <c r="M297" s="208"/>
      <c r="N297" s="203">
        <v>0</v>
      </c>
      <c r="O297" s="203">
        <v>0</v>
      </c>
      <c r="P297" s="203">
        <v>0</v>
      </c>
      <c r="Q297" s="203">
        <v>0</v>
      </c>
      <c r="R297" s="203">
        <v>0</v>
      </c>
      <c r="S297" s="208"/>
      <c r="T297" s="203">
        <v>0</v>
      </c>
      <c r="U297" s="203">
        <v>0</v>
      </c>
      <c r="V297" s="203">
        <v>0</v>
      </c>
      <c r="W297" s="203">
        <v>0</v>
      </c>
      <c r="X297" s="203">
        <v>0</v>
      </c>
      <c r="Y297" s="208"/>
      <c r="Z297" s="203">
        <v>0</v>
      </c>
      <c r="AA297" s="203">
        <v>0</v>
      </c>
      <c r="AB297" s="203">
        <v>0</v>
      </c>
      <c r="AC297" s="203">
        <v>0</v>
      </c>
      <c r="AD297" s="203">
        <v>0</v>
      </c>
      <c r="AE297" s="208"/>
      <c r="AF297" s="203">
        <v>0</v>
      </c>
      <c r="AG297" s="203">
        <v>0</v>
      </c>
      <c r="AH297" s="203">
        <v>0</v>
      </c>
      <c r="AI297" s="203">
        <v>0</v>
      </c>
      <c r="AJ297" s="203">
        <v>0</v>
      </c>
      <c r="AK297" s="208"/>
      <c r="AL297" s="203">
        <v>0</v>
      </c>
      <c r="AM297" s="203">
        <v>0</v>
      </c>
      <c r="AN297" s="203">
        <v>0</v>
      </c>
      <c r="AO297" s="203">
        <v>0</v>
      </c>
      <c r="AP297" s="203">
        <v>0</v>
      </c>
      <c r="AQ297" s="208"/>
      <c r="AR297" s="203">
        <v>0</v>
      </c>
      <c r="AS297" s="203">
        <v>0</v>
      </c>
      <c r="AT297" s="203">
        <v>0</v>
      </c>
      <c r="AU297" s="203">
        <v>0</v>
      </c>
      <c r="AV297" s="203">
        <v>0</v>
      </c>
      <c r="AW297" s="208"/>
      <c r="AX297" s="203">
        <v>0</v>
      </c>
      <c r="AY297" s="203">
        <v>0</v>
      </c>
      <c r="AZ297" s="203">
        <v>0</v>
      </c>
      <c r="BA297" s="203">
        <v>0</v>
      </c>
      <c r="BB297" s="203">
        <v>0</v>
      </c>
      <c r="BC297" s="208"/>
      <c r="BD297" s="203">
        <v>0</v>
      </c>
      <c r="BE297" s="203">
        <v>0</v>
      </c>
      <c r="BF297" s="203">
        <v>0</v>
      </c>
      <c r="BG297" s="203">
        <v>0</v>
      </c>
      <c r="BH297" s="203">
        <v>0</v>
      </c>
      <c r="BI297" s="208"/>
      <c r="BJ297" s="203">
        <v>0</v>
      </c>
      <c r="BK297" s="203">
        <v>0</v>
      </c>
      <c r="BL297" s="203">
        <v>0</v>
      </c>
      <c r="BM297" s="203">
        <v>0</v>
      </c>
      <c r="BN297" s="203">
        <v>0</v>
      </c>
      <c r="BO297" s="208"/>
      <c r="BP297" s="203">
        <v>0</v>
      </c>
      <c r="BQ297" s="203">
        <v>0</v>
      </c>
      <c r="BR297" s="203">
        <v>0</v>
      </c>
      <c r="BS297" s="203">
        <v>0</v>
      </c>
      <c r="BT297" s="203">
        <v>0</v>
      </c>
      <c r="BU297" s="208"/>
      <c r="BV297" s="203">
        <v>0</v>
      </c>
      <c r="BW297" s="203">
        <v>0</v>
      </c>
      <c r="BX297" s="203">
        <v>0</v>
      </c>
      <c r="BY297" s="203">
        <v>0</v>
      </c>
      <c r="BZ297" s="203">
        <v>0</v>
      </c>
      <c r="CA297" s="208"/>
      <c r="CB297" s="203">
        <v>0</v>
      </c>
      <c r="CC297" s="203">
        <v>0</v>
      </c>
      <c r="CD297" s="203">
        <v>0</v>
      </c>
      <c r="CE297" s="203">
        <v>0</v>
      </c>
      <c r="CF297" s="203">
        <v>0</v>
      </c>
      <c r="CG297" s="208"/>
      <c r="CH297" s="203">
        <v>0</v>
      </c>
      <c r="CI297" s="203">
        <v>0</v>
      </c>
      <c r="CJ297" s="203">
        <v>0</v>
      </c>
      <c r="CK297" s="203">
        <v>0</v>
      </c>
      <c r="CL297" s="203">
        <v>0</v>
      </c>
      <c r="CM297" s="208"/>
      <c r="CN297" s="203">
        <v>0</v>
      </c>
      <c r="CO297" s="203">
        <v>0</v>
      </c>
      <c r="CP297" s="203">
        <v>0</v>
      </c>
      <c r="CQ297" s="203">
        <v>0</v>
      </c>
      <c r="CR297" s="203">
        <v>0</v>
      </c>
      <c r="CS297" s="208"/>
      <c r="CT297" s="203">
        <v>0</v>
      </c>
      <c r="CU297" s="203">
        <v>0</v>
      </c>
      <c r="CV297" s="203">
        <v>0</v>
      </c>
      <c r="CW297" s="203">
        <v>0</v>
      </c>
      <c r="CX297" s="203">
        <v>0</v>
      </c>
      <c r="CY297" s="208"/>
      <c r="CZ297" s="203">
        <v>0</v>
      </c>
      <c r="DA297" s="203">
        <v>0</v>
      </c>
      <c r="DB297" s="203">
        <v>0</v>
      </c>
      <c r="DC297" s="203">
        <v>0</v>
      </c>
      <c r="DD297" s="203">
        <v>0</v>
      </c>
      <c r="DE297" s="208"/>
      <c r="DF297" s="203">
        <v>0</v>
      </c>
      <c r="DG297" s="203">
        <v>0</v>
      </c>
      <c r="DH297" s="203">
        <v>0</v>
      </c>
      <c r="DI297" s="203">
        <v>0</v>
      </c>
      <c r="DJ297" s="203">
        <v>0</v>
      </c>
      <c r="DK297" s="208"/>
      <c r="DL297" s="203">
        <v>0</v>
      </c>
      <c r="DM297" s="203">
        <v>0</v>
      </c>
      <c r="DN297" s="203">
        <v>0</v>
      </c>
      <c r="DO297" s="203">
        <v>0</v>
      </c>
      <c r="DP297" s="203">
        <v>0</v>
      </c>
      <c r="DQ297" s="208"/>
      <c r="DR297" s="203">
        <v>0</v>
      </c>
      <c r="DS297" s="203">
        <v>0</v>
      </c>
      <c r="DT297" s="203">
        <v>0</v>
      </c>
      <c r="DU297" s="203">
        <v>0</v>
      </c>
      <c r="DV297" s="203">
        <v>0</v>
      </c>
      <c r="DW297" s="208"/>
      <c r="DX297" s="203">
        <v>0</v>
      </c>
      <c r="DY297" s="203">
        <v>0</v>
      </c>
      <c r="DZ297" s="203">
        <v>0</v>
      </c>
      <c r="EA297" s="203">
        <v>0</v>
      </c>
      <c r="EB297" s="203">
        <v>0</v>
      </c>
      <c r="EC297" s="208"/>
      <c r="ED297" s="203">
        <v>0</v>
      </c>
      <c r="EE297" s="203">
        <v>0</v>
      </c>
      <c r="EF297" s="203">
        <v>0</v>
      </c>
      <c r="EG297" s="203">
        <v>0</v>
      </c>
      <c r="EH297" s="203">
        <v>0</v>
      </c>
      <c r="EI297" s="208"/>
      <c r="EJ297" s="203">
        <v>0</v>
      </c>
      <c r="EK297" s="203">
        <v>0</v>
      </c>
      <c r="EL297" s="203">
        <v>0</v>
      </c>
      <c r="EM297" s="203">
        <v>0</v>
      </c>
      <c r="EN297" s="203">
        <v>0</v>
      </c>
      <c r="EO297" s="208"/>
      <c r="EP297" s="203">
        <v>0</v>
      </c>
      <c r="EQ297" s="203">
        <v>0</v>
      </c>
      <c r="ER297" s="203">
        <v>0</v>
      </c>
      <c r="ES297" s="203">
        <v>0</v>
      </c>
      <c r="ET297" s="203">
        <v>0</v>
      </c>
      <c r="EU297" s="208"/>
      <c r="EV297" s="203">
        <v>0</v>
      </c>
      <c r="EW297" s="203">
        <v>0</v>
      </c>
      <c r="EX297" s="203">
        <v>0</v>
      </c>
      <c r="EY297" s="203">
        <v>0</v>
      </c>
      <c r="EZ297" s="203">
        <v>0</v>
      </c>
      <c r="FA297" s="208"/>
      <c r="FB297" s="203">
        <v>0</v>
      </c>
      <c r="FC297" s="203">
        <v>0</v>
      </c>
      <c r="FD297" s="203">
        <v>0</v>
      </c>
      <c r="FE297" s="203">
        <v>0</v>
      </c>
      <c r="FF297" s="203">
        <v>0</v>
      </c>
      <c r="FG297" s="208"/>
      <c r="FH297" s="203">
        <v>0</v>
      </c>
      <c r="FI297" s="203">
        <v>0</v>
      </c>
      <c r="FJ297" s="203">
        <v>0</v>
      </c>
      <c r="FK297" s="203">
        <v>0</v>
      </c>
      <c r="FL297" s="203">
        <v>0</v>
      </c>
      <c r="FM297" s="208"/>
      <c r="FN297" s="203">
        <v>0</v>
      </c>
      <c r="FO297" s="203">
        <v>0</v>
      </c>
      <c r="FP297" s="203">
        <v>0</v>
      </c>
      <c r="FQ297" s="203">
        <v>0</v>
      </c>
      <c r="FR297" s="203">
        <v>0</v>
      </c>
      <c r="FS297" s="208"/>
      <c r="FT297" s="203">
        <v>0</v>
      </c>
      <c r="FU297" s="203">
        <v>0</v>
      </c>
      <c r="FV297" s="203">
        <v>0</v>
      </c>
      <c r="FW297" s="203">
        <v>0</v>
      </c>
      <c r="FX297" s="203">
        <v>0</v>
      </c>
      <c r="FY297" s="208"/>
    </row>
    <row r="298" spans="1:181" ht="12.75" customHeight="1" x14ac:dyDescent="0.2">
      <c r="A298" s="88" t="s">
        <v>97</v>
      </c>
      <c r="B298" s="203">
        <v>0</v>
      </c>
      <c r="C298" s="203">
        <v>0</v>
      </c>
      <c r="D298" s="203">
        <v>0</v>
      </c>
      <c r="E298" s="203">
        <v>0</v>
      </c>
      <c r="F298" s="203">
        <v>0</v>
      </c>
      <c r="G298" s="208"/>
      <c r="H298" s="203">
        <v>0</v>
      </c>
      <c r="I298" s="203">
        <v>0</v>
      </c>
      <c r="J298" s="203">
        <v>0</v>
      </c>
      <c r="K298" s="203">
        <v>0</v>
      </c>
      <c r="L298" s="203">
        <v>0</v>
      </c>
      <c r="M298" s="208"/>
      <c r="N298" s="203">
        <v>0</v>
      </c>
      <c r="O298" s="203">
        <v>0</v>
      </c>
      <c r="P298" s="203">
        <v>0</v>
      </c>
      <c r="Q298" s="203">
        <v>0</v>
      </c>
      <c r="R298" s="203">
        <v>0</v>
      </c>
      <c r="S298" s="208"/>
      <c r="T298" s="203">
        <v>0</v>
      </c>
      <c r="U298" s="203">
        <v>0</v>
      </c>
      <c r="V298" s="203">
        <v>0</v>
      </c>
      <c r="W298" s="203">
        <v>0</v>
      </c>
      <c r="X298" s="203">
        <v>0</v>
      </c>
      <c r="Y298" s="208"/>
      <c r="Z298" s="203">
        <v>0</v>
      </c>
      <c r="AA298" s="203">
        <v>0</v>
      </c>
      <c r="AB298" s="203">
        <v>0</v>
      </c>
      <c r="AC298" s="203">
        <v>0</v>
      </c>
      <c r="AD298" s="203">
        <v>0</v>
      </c>
      <c r="AE298" s="208"/>
      <c r="AF298" s="203">
        <v>0</v>
      </c>
      <c r="AG298" s="203">
        <v>0</v>
      </c>
      <c r="AH298" s="203">
        <v>0</v>
      </c>
      <c r="AI298" s="203">
        <v>0</v>
      </c>
      <c r="AJ298" s="203">
        <v>0</v>
      </c>
      <c r="AK298" s="208"/>
      <c r="AL298" s="203">
        <v>0</v>
      </c>
      <c r="AM298" s="203">
        <v>0</v>
      </c>
      <c r="AN298" s="203">
        <v>0</v>
      </c>
      <c r="AO298" s="203">
        <v>0</v>
      </c>
      <c r="AP298" s="203">
        <v>0</v>
      </c>
      <c r="AQ298" s="208"/>
      <c r="AR298" s="203">
        <v>0</v>
      </c>
      <c r="AS298" s="203">
        <v>0</v>
      </c>
      <c r="AT298" s="203">
        <v>0</v>
      </c>
      <c r="AU298" s="203">
        <v>0</v>
      </c>
      <c r="AV298" s="203">
        <v>0</v>
      </c>
      <c r="AW298" s="208"/>
      <c r="AX298" s="203">
        <v>0</v>
      </c>
      <c r="AY298" s="203">
        <v>0</v>
      </c>
      <c r="AZ298" s="203">
        <v>0</v>
      </c>
      <c r="BA298" s="203">
        <v>0</v>
      </c>
      <c r="BB298" s="203">
        <v>0</v>
      </c>
      <c r="BC298" s="208"/>
      <c r="BD298" s="203">
        <v>0</v>
      </c>
      <c r="BE298" s="203">
        <v>0</v>
      </c>
      <c r="BF298" s="203">
        <v>0</v>
      </c>
      <c r="BG298" s="203">
        <v>0</v>
      </c>
      <c r="BH298" s="203">
        <v>0</v>
      </c>
      <c r="BI298" s="208"/>
      <c r="BJ298" s="203">
        <v>0</v>
      </c>
      <c r="BK298" s="203">
        <v>0</v>
      </c>
      <c r="BL298" s="203">
        <v>0</v>
      </c>
      <c r="BM298" s="203">
        <v>0</v>
      </c>
      <c r="BN298" s="203">
        <v>0</v>
      </c>
      <c r="BO298" s="208"/>
      <c r="BP298" s="203">
        <v>0</v>
      </c>
      <c r="BQ298" s="203">
        <v>0</v>
      </c>
      <c r="BR298" s="203">
        <v>0</v>
      </c>
      <c r="BS298" s="203">
        <v>0</v>
      </c>
      <c r="BT298" s="203">
        <v>0</v>
      </c>
      <c r="BU298" s="208"/>
      <c r="BV298" s="203">
        <v>0</v>
      </c>
      <c r="BW298" s="203">
        <v>0</v>
      </c>
      <c r="BX298" s="203">
        <v>0</v>
      </c>
      <c r="BY298" s="203">
        <v>0</v>
      </c>
      <c r="BZ298" s="203">
        <v>0</v>
      </c>
      <c r="CA298" s="208"/>
      <c r="CB298" s="203">
        <v>0</v>
      </c>
      <c r="CC298" s="203">
        <v>0</v>
      </c>
      <c r="CD298" s="203">
        <v>0</v>
      </c>
      <c r="CE298" s="203">
        <v>0</v>
      </c>
      <c r="CF298" s="203">
        <v>0</v>
      </c>
      <c r="CG298" s="208"/>
      <c r="CH298" s="203">
        <v>0</v>
      </c>
      <c r="CI298" s="203">
        <v>0</v>
      </c>
      <c r="CJ298" s="203">
        <v>0</v>
      </c>
      <c r="CK298" s="203">
        <v>0</v>
      </c>
      <c r="CL298" s="203">
        <v>0</v>
      </c>
      <c r="CM298" s="208"/>
      <c r="CN298" s="203">
        <v>0</v>
      </c>
      <c r="CO298" s="203">
        <v>0</v>
      </c>
      <c r="CP298" s="203">
        <v>0</v>
      </c>
      <c r="CQ298" s="203">
        <v>0</v>
      </c>
      <c r="CR298" s="203">
        <v>0</v>
      </c>
      <c r="CS298" s="208"/>
      <c r="CT298" s="203">
        <v>0</v>
      </c>
      <c r="CU298" s="203">
        <v>0</v>
      </c>
      <c r="CV298" s="203">
        <v>0</v>
      </c>
      <c r="CW298" s="203">
        <v>0</v>
      </c>
      <c r="CX298" s="203">
        <v>0</v>
      </c>
      <c r="CY298" s="208"/>
      <c r="CZ298" s="203">
        <v>0</v>
      </c>
      <c r="DA298" s="203">
        <v>0</v>
      </c>
      <c r="DB298" s="203">
        <v>0</v>
      </c>
      <c r="DC298" s="203">
        <v>0</v>
      </c>
      <c r="DD298" s="203">
        <v>0</v>
      </c>
      <c r="DE298" s="208"/>
      <c r="DF298" s="203">
        <v>0</v>
      </c>
      <c r="DG298" s="203">
        <v>0</v>
      </c>
      <c r="DH298" s="203">
        <v>0</v>
      </c>
      <c r="DI298" s="203">
        <v>0</v>
      </c>
      <c r="DJ298" s="203">
        <v>0</v>
      </c>
      <c r="DK298" s="208"/>
      <c r="DL298" s="203">
        <v>0</v>
      </c>
      <c r="DM298" s="203">
        <v>0</v>
      </c>
      <c r="DN298" s="203">
        <v>0</v>
      </c>
      <c r="DO298" s="203">
        <v>0</v>
      </c>
      <c r="DP298" s="203">
        <v>0</v>
      </c>
      <c r="DQ298" s="208"/>
      <c r="DR298" s="203">
        <v>0</v>
      </c>
      <c r="DS298" s="203">
        <v>0</v>
      </c>
      <c r="DT298" s="203">
        <v>0</v>
      </c>
      <c r="DU298" s="203">
        <v>0</v>
      </c>
      <c r="DV298" s="203">
        <v>0</v>
      </c>
      <c r="DW298" s="208"/>
      <c r="DX298" s="203">
        <v>0</v>
      </c>
      <c r="DY298" s="203">
        <v>0</v>
      </c>
      <c r="DZ298" s="203">
        <v>0</v>
      </c>
      <c r="EA298" s="203">
        <v>0</v>
      </c>
      <c r="EB298" s="203">
        <v>0</v>
      </c>
      <c r="EC298" s="208"/>
      <c r="ED298" s="203">
        <v>0</v>
      </c>
      <c r="EE298" s="203">
        <v>0</v>
      </c>
      <c r="EF298" s="203">
        <v>0</v>
      </c>
      <c r="EG298" s="203">
        <v>0</v>
      </c>
      <c r="EH298" s="203">
        <v>0</v>
      </c>
      <c r="EI298" s="208"/>
      <c r="EJ298" s="203">
        <v>0</v>
      </c>
      <c r="EK298" s="203">
        <v>0</v>
      </c>
      <c r="EL298" s="203">
        <v>0</v>
      </c>
      <c r="EM298" s="203">
        <v>0</v>
      </c>
      <c r="EN298" s="203">
        <v>0</v>
      </c>
      <c r="EO298" s="208"/>
      <c r="EP298" s="203">
        <v>0</v>
      </c>
      <c r="EQ298" s="203">
        <v>0</v>
      </c>
      <c r="ER298" s="203">
        <v>0</v>
      </c>
      <c r="ES298" s="203">
        <v>0</v>
      </c>
      <c r="ET298" s="203">
        <v>0</v>
      </c>
      <c r="EU298" s="208"/>
      <c r="EV298" s="203">
        <v>0</v>
      </c>
      <c r="EW298" s="203">
        <v>0</v>
      </c>
      <c r="EX298" s="203">
        <v>0</v>
      </c>
      <c r="EY298" s="203">
        <v>0</v>
      </c>
      <c r="EZ298" s="203">
        <v>0</v>
      </c>
      <c r="FA298" s="208"/>
      <c r="FB298" s="203">
        <v>0</v>
      </c>
      <c r="FC298" s="203">
        <v>0</v>
      </c>
      <c r="FD298" s="203">
        <v>0</v>
      </c>
      <c r="FE298" s="203">
        <v>0</v>
      </c>
      <c r="FF298" s="203">
        <v>0</v>
      </c>
      <c r="FG298" s="208"/>
      <c r="FH298" s="203">
        <v>0</v>
      </c>
      <c r="FI298" s="203">
        <v>0</v>
      </c>
      <c r="FJ298" s="203">
        <v>0</v>
      </c>
      <c r="FK298" s="203">
        <v>0</v>
      </c>
      <c r="FL298" s="203">
        <v>0</v>
      </c>
      <c r="FM298" s="208"/>
      <c r="FN298" s="203">
        <v>0</v>
      </c>
      <c r="FO298" s="203">
        <v>0</v>
      </c>
      <c r="FP298" s="203">
        <v>0</v>
      </c>
      <c r="FQ298" s="203">
        <v>0</v>
      </c>
      <c r="FR298" s="203">
        <v>0</v>
      </c>
      <c r="FS298" s="208"/>
      <c r="FT298" s="203">
        <v>0</v>
      </c>
      <c r="FU298" s="203">
        <v>0</v>
      </c>
      <c r="FV298" s="203">
        <v>0</v>
      </c>
      <c r="FW298" s="203">
        <v>0</v>
      </c>
      <c r="FX298" s="203">
        <v>0</v>
      </c>
      <c r="FY298" s="208"/>
    </row>
    <row r="299" spans="1:181" ht="12.75" customHeight="1" x14ac:dyDescent="0.2">
      <c r="A299" s="88" t="s">
        <v>125</v>
      </c>
      <c r="B299" s="203">
        <v>0</v>
      </c>
      <c r="C299" s="203">
        <v>0</v>
      </c>
      <c r="D299" s="203">
        <v>0</v>
      </c>
      <c r="E299" s="203">
        <v>0</v>
      </c>
      <c r="F299" s="203">
        <v>0</v>
      </c>
      <c r="G299" s="208"/>
      <c r="H299" s="203">
        <v>0</v>
      </c>
      <c r="I299" s="203">
        <v>0</v>
      </c>
      <c r="J299" s="203">
        <v>0</v>
      </c>
      <c r="K299" s="203">
        <v>0</v>
      </c>
      <c r="L299" s="203">
        <v>0</v>
      </c>
      <c r="M299" s="208"/>
      <c r="N299" s="203">
        <v>0</v>
      </c>
      <c r="O299" s="203">
        <v>0</v>
      </c>
      <c r="P299" s="203">
        <v>0</v>
      </c>
      <c r="Q299" s="203">
        <v>0</v>
      </c>
      <c r="R299" s="203">
        <v>0</v>
      </c>
      <c r="S299" s="208"/>
      <c r="T299" s="203">
        <v>0</v>
      </c>
      <c r="U299" s="203">
        <v>0</v>
      </c>
      <c r="V299" s="203">
        <v>0</v>
      </c>
      <c r="W299" s="203">
        <v>0</v>
      </c>
      <c r="X299" s="203">
        <v>0</v>
      </c>
      <c r="Y299" s="208"/>
      <c r="Z299" s="203">
        <v>0</v>
      </c>
      <c r="AA299" s="203">
        <v>0</v>
      </c>
      <c r="AB299" s="203">
        <v>0</v>
      </c>
      <c r="AC299" s="203">
        <v>0</v>
      </c>
      <c r="AD299" s="203">
        <v>0</v>
      </c>
      <c r="AE299" s="208"/>
      <c r="AF299" s="203">
        <v>0</v>
      </c>
      <c r="AG299" s="203">
        <v>0</v>
      </c>
      <c r="AH299" s="203">
        <v>0</v>
      </c>
      <c r="AI299" s="203">
        <v>0</v>
      </c>
      <c r="AJ299" s="203">
        <v>0</v>
      </c>
      <c r="AK299" s="208"/>
      <c r="AL299" s="203">
        <v>0</v>
      </c>
      <c r="AM299" s="203">
        <v>0</v>
      </c>
      <c r="AN299" s="203">
        <v>0</v>
      </c>
      <c r="AO299" s="203">
        <v>0</v>
      </c>
      <c r="AP299" s="203">
        <v>0</v>
      </c>
      <c r="AQ299" s="208"/>
      <c r="AR299" s="203">
        <v>0</v>
      </c>
      <c r="AS299" s="203">
        <v>0</v>
      </c>
      <c r="AT299" s="203">
        <v>0</v>
      </c>
      <c r="AU299" s="203">
        <v>0</v>
      </c>
      <c r="AV299" s="203">
        <v>0</v>
      </c>
      <c r="AW299" s="208"/>
      <c r="AX299" s="203">
        <v>0</v>
      </c>
      <c r="AY299" s="203">
        <v>0</v>
      </c>
      <c r="AZ299" s="203">
        <v>0</v>
      </c>
      <c r="BA299" s="203">
        <v>0</v>
      </c>
      <c r="BB299" s="203">
        <v>0</v>
      </c>
      <c r="BC299" s="208"/>
      <c r="BD299" s="203">
        <v>0</v>
      </c>
      <c r="BE299" s="203">
        <v>0</v>
      </c>
      <c r="BF299" s="203">
        <v>0</v>
      </c>
      <c r="BG299" s="203">
        <v>0</v>
      </c>
      <c r="BH299" s="203">
        <v>0</v>
      </c>
      <c r="BI299" s="208"/>
      <c r="BJ299" s="203">
        <v>0</v>
      </c>
      <c r="BK299" s="203">
        <v>0</v>
      </c>
      <c r="BL299" s="203">
        <v>0</v>
      </c>
      <c r="BM299" s="203">
        <v>0</v>
      </c>
      <c r="BN299" s="203">
        <v>0</v>
      </c>
      <c r="BO299" s="208"/>
      <c r="BP299" s="203">
        <v>0</v>
      </c>
      <c r="BQ299" s="203">
        <v>0</v>
      </c>
      <c r="BR299" s="203">
        <v>0</v>
      </c>
      <c r="BS299" s="203">
        <v>0</v>
      </c>
      <c r="BT299" s="203">
        <v>0</v>
      </c>
      <c r="BU299" s="208"/>
      <c r="BV299" s="203">
        <v>0</v>
      </c>
      <c r="BW299" s="203">
        <v>0</v>
      </c>
      <c r="BX299" s="203">
        <v>0</v>
      </c>
      <c r="BY299" s="203">
        <v>0</v>
      </c>
      <c r="BZ299" s="203">
        <v>0</v>
      </c>
      <c r="CA299" s="208"/>
      <c r="CB299" s="203">
        <v>0</v>
      </c>
      <c r="CC299" s="203">
        <v>0</v>
      </c>
      <c r="CD299" s="203">
        <v>0</v>
      </c>
      <c r="CE299" s="203">
        <v>0</v>
      </c>
      <c r="CF299" s="203">
        <v>0</v>
      </c>
      <c r="CG299" s="208"/>
      <c r="CH299" s="203">
        <v>0</v>
      </c>
      <c r="CI299" s="203">
        <v>0</v>
      </c>
      <c r="CJ299" s="203">
        <v>0</v>
      </c>
      <c r="CK299" s="203">
        <v>0</v>
      </c>
      <c r="CL299" s="203">
        <v>0</v>
      </c>
      <c r="CM299" s="208"/>
      <c r="CN299" s="203">
        <v>0</v>
      </c>
      <c r="CO299" s="203">
        <v>0</v>
      </c>
      <c r="CP299" s="203">
        <v>0</v>
      </c>
      <c r="CQ299" s="203">
        <v>0</v>
      </c>
      <c r="CR299" s="203">
        <v>0</v>
      </c>
      <c r="CS299" s="208"/>
      <c r="CT299" s="203">
        <v>0</v>
      </c>
      <c r="CU299" s="203">
        <v>0</v>
      </c>
      <c r="CV299" s="203">
        <v>0</v>
      </c>
      <c r="CW299" s="203">
        <v>0</v>
      </c>
      <c r="CX299" s="203">
        <v>0</v>
      </c>
      <c r="CY299" s="208"/>
      <c r="CZ299" s="203">
        <v>0</v>
      </c>
      <c r="DA299" s="203">
        <v>0</v>
      </c>
      <c r="DB299" s="203">
        <v>0</v>
      </c>
      <c r="DC299" s="203">
        <v>0</v>
      </c>
      <c r="DD299" s="203">
        <v>0</v>
      </c>
      <c r="DE299" s="208"/>
      <c r="DF299" s="203">
        <v>0</v>
      </c>
      <c r="DG299" s="203">
        <v>0</v>
      </c>
      <c r="DH299" s="203">
        <v>0</v>
      </c>
      <c r="DI299" s="203">
        <v>0</v>
      </c>
      <c r="DJ299" s="203">
        <v>0</v>
      </c>
      <c r="DK299" s="208"/>
      <c r="DL299" s="203">
        <v>0</v>
      </c>
      <c r="DM299" s="203">
        <v>0</v>
      </c>
      <c r="DN299" s="203">
        <v>0</v>
      </c>
      <c r="DO299" s="203">
        <v>0</v>
      </c>
      <c r="DP299" s="203">
        <v>0</v>
      </c>
      <c r="DQ299" s="208"/>
      <c r="DR299" s="203">
        <v>0</v>
      </c>
      <c r="DS299" s="203">
        <v>0</v>
      </c>
      <c r="DT299" s="203">
        <v>0</v>
      </c>
      <c r="DU299" s="203">
        <v>0</v>
      </c>
      <c r="DV299" s="203">
        <v>0</v>
      </c>
      <c r="DW299" s="208"/>
      <c r="DX299" s="203">
        <v>0</v>
      </c>
      <c r="DY299" s="203">
        <v>0</v>
      </c>
      <c r="DZ299" s="203">
        <v>0</v>
      </c>
      <c r="EA299" s="203">
        <v>0</v>
      </c>
      <c r="EB299" s="203">
        <v>0</v>
      </c>
      <c r="EC299" s="208"/>
      <c r="ED299" s="203">
        <v>0</v>
      </c>
      <c r="EE299" s="203">
        <v>0</v>
      </c>
      <c r="EF299" s="203">
        <v>0</v>
      </c>
      <c r="EG299" s="203">
        <v>0</v>
      </c>
      <c r="EH299" s="203">
        <v>0</v>
      </c>
      <c r="EI299" s="208"/>
      <c r="EJ299" s="203">
        <v>0</v>
      </c>
      <c r="EK299" s="203">
        <v>0</v>
      </c>
      <c r="EL299" s="203">
        <v>0</v>
      </c>
      <c r="EM299" s="203">
        <v>0</v>
      </c>
      <c r="EN299" s="203">
        <v>0</v>
      </c>
      <c r="EO299" s="208"/>
      <c r="EP299" s="203">
        <v>0</v>
      </c>
      <c r="EQ299" s="203">
        <v>0</v>
      </c>
      <c r="ER299" s="203">
        <v>0</v>
      </c>
      <c r="ES299" s="203">
        <v>0</v>
      </c>
      <c r="ET299" s="203">
        <v>0</v>
      </c>
      <c r="EU299" s="208"/>
      <c r="EV299" s="203">
        <v>0</v>
      </c>
      <c r="EW299" s="203">
        <v>0</v>
      </c>
      <c r="EX299" s="203">
        <v>0</v>
      </c>
      <c r="EY299" s="203">
        <v>0</v>
      </c>
      <c r="EZ299" s="203">
        <v>0</v>
      </c>
      <c r="FA299" s="208"/>
      <c r="FB299" s="203">
        <v>0</v>
      </c>
      <c r="FC299" s="203">
        <v>0</v>
      </c>
      <c r="FD299" s="203">
        <v>0</v>
      </c>
      <c r="FE299" s="203">
        <v>0</v>
      </c>
      <c r="FF299" s="203">
        <v>0</v>
      </c>
      <c r="FG299" s="208"/>
      <c r="FH299" s="203">
        <v>0</v>
      </c>
      <c r="FI299" s="203">
        <v>0</v>
      </c>
      <c r="FJ299" s="203">
        <v>0</v>
      </c>
      <c r="FK299" s="203">
        <v>0</v>
      </c>
      <c r="FL299" s="203">
        <v>0</v>
      </c>
      <c r="FM299" s="208"/>
      <c r="FN299" s="203">
        <v>0</v>
      </c>
      <c r="FO299" s="203">
        <v>0</v>
      </c>
      <c r="FP299" s="203">
        <v>0</v>
      </c>
      <c r="FQ299" s="203">
        <v>0</v>
      </c>
      <c r="FR299" s="203">
        <v>0</v>
      </c>
      <c r="FS299" s="208"/>
      <c r="FT299" s="203">
        <v>0</v>
      </c>
      <c r="FU299" s="203">
        <v>0</v>
      </c>
      <c r="FV299" s="203">
        <v>0</v>
      </c>
      <c r="FW299" s="203">
        <v>0</v>
      </c>
      <c r="FX299" s="203">
        <v>0</v>
      </c>
      <c r="FY299" s="208"/>
    </row>
    <row r="300" spans="1:181" ht="12.75" customHeight="1" x14ac:dyDescent="0.2">
      <c r="A300" s="88" t="s">
        <v>126</v>
      </c>
      <c r="B300" s="203">
        <v>0</v>
      </c>
      <c r="C300" s="203">
        <v>0</v>
      </c>
      <c r="D300" s="203">
        <v>0</v>
      </c>
      <c r="E300" s="203">
        <v>0</v>
      </c>
      <c r="F300" s="203">
        <v>0</v>
      </c>
      <c r="G300" s="208"/>
      <c r="H300" s="203">
        <v>0</v>
      </c>
      <c r="I300" s="203">
        <v>0</v>
      </c>
      <c r="J300" s="203">
        <v>0</v>
      </c>
      <c r="K300" s="203">
        <v>0</v>
      </c>
      <c r="L300" s="203">
        <v>0</v>
      </c>
      <c r="M300" s="208"/>
      <c r="N300" s="203">
        <v>0</v>
      </c>
      <c r="O300" s="203">
        <v>0</v>
      </c>
      <c r="P300" s="203">
        <v>0</v>
      </c>
      <c r="Q300" s="203">
        <v>0</v>
      </c>
      <c r="R300" s="203">
        <v>0</v>
      </c>
      <c r="S300" s="208"/>
      <c r="T300" s="203">
        <v>0</v>
      </c>
      <c r="U300" s="203">
        <v>0</v>
      </c>
      <c r="V300" s="203">
        <v>0</v>
      </c>
      <c r="W300" s="203">
        <v>0</v>
      </c>
      <c r="X300" s="203">
        <v>0</v>
      </c>
      <c r="Y300" s="208"/>
      <c r="Z300" s="203">
        <v>0</v>
      </c>
      <c r="AA300" s="203">
        <v>0</v>
      </c>
      <c r="AB300" s="203">
        <v>0</v>
      </c>
      <c r="AC300" s="203">
        <v>0</v>
      </c>
      <c r="AD300" s="203">
        <v>0</v>
      </c>
      <c r="AE300" s="208"/>
      <c r="AF300" s="203">
        <v>0</v>
      </c>
      <c r="AG300" s="203">
        <v>0</v>
      </c>
      <c r="AH300" s="203">
        <v>0</v>
      </c>
      <c r="AI300" s="203">
        <v>0</v>
      </c>
      <c r="AJ300" s="203">
        <v>0</v>
      </c>
      <c r="AK300" s="208"/>
      <c r="AL300" s="203">
        <v>0</v>
      </c>
      <c r="AM300" s="203">
        <v>0</v>
      </c>
      <c r="AN300" s="203">
        <v>0</v>
      </c>
      <c r="AO300" s="203">
        <v>0</v>
      </c>
      <c r="AP300" s="203">
        <v>0</v>
      </c>
      <c r="AQ300" s="208"/>
      <c r="AR300" s="203">
        <v>0</v>
      </c>
      <c r="AS300" s="203">
        <v>0</v>
      </c>
      <c r="AT300" s="203">
        <v>0</v>
      </c>
      <c r="AU300" s="203">
        <v>0</v>
      </c>
      <c r="AV300" s="203">
        <v>0</v>
      </c>
      <c r="AW300" s="208"/>
      <c r="AX300" s="203">
        <v>0</v>
      </c>
      <c r="AY300" s="203">
        <v>0</v>
      </c>
      <c r="AZ300" s="203">
        <v>0</v>
      </c>
      <c r="BA300" s="203">
        <v>0</v>
      </c>
      <c r="BB300" s="203">
        <v>0</v>
      </c>
      <c r="BC300" s="208"/>
      <c r="BD300" s="203">
        <v>0</v>
      </c>
      <c r="BE300" s="203">
        <v>0</v>
      </c>
      <c r="BF300" s="203">
        <v>0</v>
      </c>
      <c r="BG300" s="203">
        <v>0</v>
      </c>
      <c r="BH300" s="203">
        <v>0</v>
      </c>
      <c r="BI300" s="208"/>
      <c r="BJ300" s="203">
        <v>0</v>
      </c>
      <c r="BK300" s="203">
        <v>0</v>
      </c>
      <c r="BL300" s="203">
        <v>0</v>
      </c>
      <c r="BM300" s="203">
        <v>0</v>
      </c>
      <c r="BN300" s="203">
        <v>0</v>
      </c>
      <c r="BO300" s="208"/>
      <c r="BP300" s="203">
        <v>0</v>
      </c>
      <c r="BQ300" s="203">
        <v>0</v>
      </c>
      <c r="BR300" s="203">
        <v>0</v>
      </c>
      <c r="BS300" s="203">
        <v>0</v>
      </c>
      <c r="BT300" s="203">
        <v>0</v>
      </c>
      <c r="BU300" s="208"/>
      <c r="BV300" s="203">
        <v>0</v>
      </c>
      <c r="BW300" s="203">
        <v>0</v>
      </c>
      <c r="BX300" s="203">
        <v>0</v>
      </c>
      <c r="BY300" s="203">
        <v>0</v>
      </c>
      <c r="BZ300" s="203">
        <v>0</v>
      </c>
      <c r="CA300" s="208"/>
      <c r="CB300" s="203">
        <v>0</v>
      </c>
      <c r="CC300" s="203">
        <v>0</v>
      </c>
      <c r="CD300" s="203">
        <v>0</v>
      </c>
      <c r="CE300" s="203">
        <v>0</v>
      </c>
      <c r="CF300" s="203">
        <v>0</v>
      </c>
      <c r="CG300" s="208"/>
      <c r="CH300" s="203">
        <v>0</v>
      </c>
      <c r="CI300" s="203">
        <v>0</v>
      </c>
      <c r="CJ300" s="203">
        <v>0</v>
      </c>
      <c r="CK300" s="203">
        <v>0</v>
      </c>
      <c r="CL300" s="203">
        <v>0</v>
      </c>
      <c r="CM300" s="208"/>
      <c r="CN300" s="203">
        <v>0</v>
      </c>
      <c r="CO300" s="203">
        <v>0</v>
      </c>
      <c r="CP300" s="203">
        <v>0</v>
      </c>
      <c r="CQ300" s="203">
        <v>0</v>
      </c>
      <c r="CR300" s="203">
        <v>0</v>
      </c>
      <c r="CS300" s="208"/>
      <c r="CT300" s="203">
        <v>0</v>
      </c>
      <c r="CU300" s="203">
        <v>0</v>
      </c>
      <c r="CV300" s="203">
        <v>0</v>
      </c>
      <c r="CW300" s="203">
        <v>0</v>
      </c>
      <c r="CX300" s="203">
        <v>0</v>
      </c>
      <c r="CY300" s="208"/>
      <c r="CZ300" s="203">
        <v>0</v>
      </c>
      <c r="DA300" s="203">
        <v>0</v>
      </c>
      <c r="DB300" s="203">
        <v>0</v>
      </c>
      <c r="DC300" s="203">
        <v>0</v>
      </c>
      <c r="DD300" s="203">
        <v>0</v>
      </c>
      <c r="DE300" s="208"/>
      <c r="DF300" s="203">
        <v>0</v>
      </c>
      <c r="DG300" s="203">
        <v>0</v>
      </c>
      <c r="DH300" s="203">
        <v>0</v>
      </c>
      <c r="DI300" s="203">
        <v>0</v>
      </c>
      <c r="DJ300" s="203">
        <v>0</v>
      </c>
      <c r="DK300" s="208"/>
      <c r="DL300" s="203">
        <v>0</v>
      </c>
      <c r="DM300" s="203">
        <v>0</v>
      </c>
      <c r="DN300" s="203">
        <v>0</v>
      </c>
      <c r="DO300" s="203">
        <v>0</v>
      </c>
      <c r="DP300" s="203">
        <v>0</v>
      </c>
      <c r="DQ300" s="208"/>
      <c r="DR300" s="203">
        <v>0</v>
      </c>
      <c r="DS300" s="203">
        <v>0</v>
      </c>
      <c r="DT300" s="203">
        <v>0</v>
      </c>
      <c r="DU300" s="203">
        <v>0</v>
      </c>
      <c r="DV300" s="203">
        <v>0</v>
      </c>
      <c r="DW300" s="208"/>
      <c r="DX300" s="203">
        <v>0</v>
      </c>
      <c r="DY300" s="203">
        <v>0</v>
      </c>
      <c r="DZ300" s="203">
        <v>0</v>
      </c>
      <c r="EA300" s="203">
        <v>0</v>
      </c>
      <c r="EB300" s="203">
        <v>0</v>
      </c>
      <c r="EC300" s="208"/>
      <c r="ED300" s="203">
        <v>0</v>
      </c>
      <c r="EE300" s="203">
        <v>0</v>
      </c>
      <c r="EF300" s="203">
        <v>0</v>
      </c>
      <c r="EG300" s="203">
        <v>0</v>
      </c>
      <c r="EH300" s="203">
        <v>0</v>
      </c>
      <c r="EI300" s="208"/>
      <c r="EJ300" s="203">
        <v>0</v>
      </c>
      <c r="EK300" s="203">
        <v>0</v>
      </c>
      <c r="EL300" s="203">
        <v>0</v>
      </c>
      <c r="EM300" s="203">
        <v>0</v>
      </c>
      <c r="EN300" s="203">
        <v>0</v>
      </c>
      <c r="EO300" s="208"/>
      <c r="EP300" s="203">
        <v>0</v>
      </c>
      <c r="EQ300" s="203">
        <v>0</v>
      </c>
      <c r="ER300" s="203">
        <v>0</v>
      </c>
      <c r="ES300" s="203">
        <v>0</v>
      </c>
      <c r="ET300" s="203">
        <v>0</v>
      </c>
      <c r="EU300" s="208"/>
      <c r="EV300" s="203">
        <v>0</v>
      </c>
      <c r="EW300" s="203">
        <v>0</v>
      </c>
      <c r="EX300" s="203">
        <v>0</v>
      </c>
      <c r="EY300" s="203">
        <v>0</v>
      </c>
      <c r="EZ300" s="203">
        <v>0</v>
      </c>
      <c r="FA300" s="208"/>
      <c r="FB300" s="203">
        <v>0</v>
      </c>
      <c r="FC300" s="203">
        <v>0</v>
      </c>
      <c r="FD300" s="203">
        <v>0</v>
      </c>
      <c r="FE300" s="203">
        <v>0</v>
      </c>
      <c r="FF300" s="203">
        <v>0</v>
      </c>
      <c r="FG300" s="208"/>
      <c r="FH300" s="203">
        <v>0</v>
      </c>
      <c r="FI300" s="203">
        <v>0</v>
      </c>
      <c r="FJ300" s="203">
        <v>0</v>
      </c>
      <c r="FK300" s="203">
        <v>0</v>
      </c>
      <c r="FL300" s="203">
        <v>0</v>
      </c>
      <c r="FM300" s="208"/>
      <c r="FN300" s="203">
        <v>0</v>
      </c>
      <c r="FO300" s="203">
        <v>0</v>
      </c>
      <c r="FP300" s="203">
        <v>0</v>
      </c>
      <c r="FQ300" s="203">
        <v>0</v>
      </c>
      <c r="FR300" s="203">
        <v>0</v>
      </c>
      <c r="FS300" s="208"/>
      <c r="FT300" s="203">
        <v>0</v>
      </c>
      <c r="FU300" s="203">
        <v>0</v>
      </c>
      <c r="FV300" s="203">
        <v>0</v>
      </c>
      <c r="FW300" s="203">
        <v>0</v>
      </c>
      <c r="FX300" s="203">
        <v>0</v>
      </c>
      <c r="FY300" s="208"/>
    </row>
    <row r="301" spans="1:181" ht="12.75" customHeight="1" x14ac:dyDescent="0.2">
      <c r="A301" s="88" t="s">
        <v>127</v>
      </c>
      <c r="B301" s="203">
        <v>0</v>
      </c>
      <c r="C301" s="203">
        <v>0</v>
      </c>
      <c r="D301" s="203">
        <v>0</v>
      </c>
      <c r="E301" s="203">
        <v>0</v>
      </c>
      <c r="F301" s="203">
        <v>0</v>
      </c>
      <c r="G301" s="208"/>
      <c r="H301" s="203">
        <v>0</v>
      </c>
      <c r="I301" s="203">
        <v>0</v>
      </c>
      <c r="J301" s="203">
        <v>0</v>
      </c>
      <c r="K301" s="203">
        <v>0</v>
      </c>
      <c r="L301" s="203">
        <v>0</v>
      </c>
      <c r="M301" s="208"/>
      <c r="N301" s="203">
        <v>0</v>
      </c>
      <c r="O301" s="203">
        <v>0</v>
      </c>
      <c r="P301" s="203">
        <v>0</v>
      </c>
      <c r="Q301" s="203">
        <v>0</v>
      </c>
      <c r="R301" s="203">
        <v>0</v>
      </c>
      <c r="S301" s="208"/>
      <c r="T301" s="203">
        <v>0</v>
      </c>
      <c r="U301" s="203">
        <v>0</v>
      </c>
      <c r="V301" s="203">
        <v>0</v>
      </c>
      <c r="W301" s="203">
        <v>0</v>
      </c>
      <c r="X301" s="203">
        <v>0</v>
      </c>
      <c r="Y301" s="208"/>
      <c r="Z301" s="203">
        <v>0</v>
      </c>
      <c r="AA301" s="203">
        <v>0</v>
      </c>
      <c r="AB301" s="203">
        <v>0</v>
      </c>
      <c r="AC301" s="203">
        <v>0</v>
      </c>
      <c r="AD301" s="203">
        <v>0</v>
      </c>
      <c r="AE301" s="208"/>
      <c r="AF301" s="203">
        <v>0</v>
      </c>
      <c r="AG301" s="203">
        <v>0</v>
      </c>
      <c r="AH301" s="203">
        <v>0</v>
      </c>
      <c r="AI301" s="203">
        <v>0</v>
      </c>
      <c r="AJ301" s="203">
        <v>0</v>
      </c>
      <c r="AK301" s="208"/>
      <c r="AL301" s="203">
        <v>0</v>
      </c>
      <c r="AM301" s="203">
        <v>0</v>
      </c>
      <c r="AN301" s="203">
        <v>0</v>
      </c>
      <c r="AO301" s="203">
        <v>0</v>
      </c>
      <c r="AP301" s="203">
        <v>0</v>
      </c>
      <c r="AQ301" s="208"/>
      <c r="AR301" s="203">
        <v>0</v>
      </c>
      <c r="AS301" s="203">
        <v>0</v>
      </c>
      <c r="AT301" s="203">
        <v>0</v>
      </c>
      <c r="AU301" s="203">
        <v>0</v>
      </c>
      <c r="AV301" s="203">
        <v>0</v>
      </c>
      <c r="AW301" s="208"/>
      <c r="AX301" s="203">
        <v>0</v>
      </c>
      <c r="AY301" s="203">
        <v>0</v>
      </c>
      <c r="AZ301" s="203">
        <v>0</v>
      </c>
      <c r="BA301" s="203">
        <v>0</v>
      </c>
      <c r="BB301" s="203">
        <v>0</v>
      </c>
      <c r="BC301" s="208"/>
      <c r="BD301" s="203">
        <v>0</v>
      </c>
      <c r="BE301" s="203">
        <v>0</v>
      </c>
      <c r="BF301" s="203">
        <v>0</v>
      </c>
      <c r="BG301" s="203">
        <v>0</v>
      </c>
      <c r="BH301" s="203">
        <v>0</v>
      </c>
      <c r="BI301" s="208"/>
      <c r="BJ301" s="203">
        <v>0</v>
      </c>
      <c r="BK301" s="203">
        <v>0</v>
      </c>
      <c r="BL301" s="203">
        <v>0</v>
      </c>
      <c r="BM301" s="203">
        <v>0</v>
      </c>
      <c r="BN301" s="203">
        <v>0</v>
      </c>
      <c r="BO301" s="208"/>
      <c r="BP301" s="203">
        <v>0</v>
      </c>
      <c r="BQ301" s="203">
        <v>0</v>
      </c>
      <c r="BR301" s="203">
        <v>0</v>
      </c>
      <c r="BS301" s="203">
        <v>0</v>
      </c>
      <c r="BT301" s="203">
        <v>0</v>
      </c>
      <c r="BU301" s="208"/>
      <c r="BV301" s="203">
        <v>0</v>
      </c>
      <c r="BW301" s="203">
        <v>0</v>
      </c>
      <c r="BX301" s="203">
        <v>0</v>
      </c>
      <c r="BY301" s="203">
        <v>0</v>
      </c>
      <c r="BZ301" s="203">
        <v>0</v>
      </c>
      <c r="CA301" s="208"/>
      <c r="CB301" s="203">
        <v>0</v>
      </c>
      <c r="CC301" s="203">
        <v>0</v>
      </c>
      <c r="CD301" s="203">
        <v>0</v>
      </c>
      <c r="CE301" s="203">
        <v>0</v>
      </c>
      <c r="CF301" s="203">
        <v>0</v>
      </c>
      <c r="CG301" s="208"/>
      <c r="CH301" s="203">
        <v>0</v>
      </c>
      <c r="CI301" s="203">
        <v>0</v>
      </c>
      <c r="CJ301" s="203">
        <v>0</v>
      </c>
      <c r="CK301" s="203">
        <v>0</v>
      </c>
      <c r="CL301" s="203">
        <v>0</v>
      </c>
      <c r="CM301" s="208"/>
      <c r="CN301" s="203">
        <v>0</v>
      </c>
      <c r="CO301" s="203">
        <v>0</v>
      </c>
      <c r="CP301" s="203">
        <v>0</v>
      </c>
      <c r="CQ301" s="203">
        <v>0</v>
      </c>
      <c r="CR301" s="203">
        <v>0</v>
      </c>
      <c r="CS301" s="208"/>
      <c r="CT301" s="203">
        <v>0</v>
      </c>
      <c r="CU301" s="203">
        <v>0</v>
      </c>
      <c r="CV301" s="203">
        <v>0</v>
      </c>
      <c r="CW301" s="203">
        <v>0</v>
      </c>
      <c r="CX301" s="203">
        <v>0</v>
      </c>
      <c r="CY301" s="208"/>
      <c r="CZ301" s="203">
        <v>0</v>
      </c>
      <c r="DA301" s="203">
        <v>0</v>
      </c>
      <c r="DB301" s="203">
        <v>0</v>
      </c>
      <c r="DC301" s="203">
        <v>0</v>
      </c>
      <c r="DD301" s="203">
        <v>0</v>
      </c>
      <c r="DE301" s="208"/>
      <c r="DF301" s="203">
        <v>0</v>
      </c>
      <c r="DG301" s="203">
        <v>0</v>
      </c>
      <c r="DH301" s="203">
        <v>0</v>
      </c>
      <c r="DI301" s="203">
        <v>0</v>
      </c>
      <c r="DJ301" s="203">
        <v>0</v>
      </c>
      <c r="DK301" s="208"/>
      <c r="DL301" s="203">
        <v>0</v>
      </c>
      <c r="DM301" s="203">
        <v>0</v>
      </c>
      <c r="DN301" s="203">
        <v>0</v>
      </c>
      <c r="DO301" s="203">
        <v>0</v>
      </c>
      <c r="DP301" s="203">
        <v>0</v>
      </c>
      <c r="DQ301" s="208"/>
      <c r="DR301" s="203">
        <v>0</v>
      </c>
      <c r="DS301" s="203">
        <v>0</v>
      </c>
      <c r="DT301" s="203">
        <v>0</v>
      </c>
      <c r="DU301" s="203">
        <v>0</v>
      </c>
      <c r="DV301" s="203">
        <v>0</v>
      </c>
      <c r="DW301" s="208"/>
      <c r="DX301" s="203">
        <v>0</v>
      </c>
      <c r="DY301" s="203">
        <v>0</v>
      </c>
      <c r="DZ301" s="203">
        <v>0</v>
      </c>
      <c r="EA301" s="203">
        <v>0</v>
      </c>
      <c r="EB301" s="203">
        <v>0</v>
      </c>
      <c r="EC301" s="208"/>
      <c r="ED301" s="203">
        <v>0</v>
      </c>
      <c r="EE301" s="203">
        <v>0</v>
      </c>
      <c r="EF301" s="203">
        <v>0</v>
      </c>
      <c r="EG301" s="203">
        <v>0</v>
      </c>
      <c r="EH301" s="203">
        <v>0</v>
      </c>
      <c r="EI301" s="208"/>
      <c r="EJ301" s="203">
        <v>0</v>
      </c>
      <c r="EK301" s="203">
        <v>0</v>
      </c>
      <c r="EL301" s="203">
        <v>0</v>
      </c>
      <c r="EM301" s="203">
        <v>0</v>
      </c>
      <c r="EN301" s="203">
        <v>0</v>
      </c>
      <c r="EO301" s="208"/>
      <c r="EP301" s="203">
        <v>0</v>
      </c>
      <c r="EQ301" s="203">
        <v>0</v>
      </c>
      <c r="ER301" s="203">
        <v>0</v>
      </c>
      <c r="ES301" s="203">
        <v>0</v>
      </c>
      <c r="ET301" s="203">
        <v>0</v>
      </c>
      <c r="EU301" s="208"/>
      <c r="EV301" s="203">
        <v>0</v>
      </c>
      <c r="EW301" s="203">
        <v>0</v>
      </c>
      <c r="EX301" s="203">
        <v>0</v>
      </c>
      <c r="EY301" s="203">
        <v>0</v>
      </c>
      <c r="EZ301" s="203">
        <v>0</v>
      </c>
      <c r="FA301" s="208"/>
      <c r="FB301" s="203">
        <v>0</v>
      </c>
      <c r="FC301" s="203">
        <v>0</v>
      </c>
      <c r="FD301" s="203">
        <v>0</v>
      </c>
      <c r="FE301" s="203">
        <v>0</v>
      </c>
      <c r="FF301" s="203">
        <v>0</v>
      </c>
      <c r="FG301" s="208"/>
      <c r="FH301" s="203">
        <v>0</v>
      </c>
      <c r="FI301" s="203">
        <v>0</v>
      </c>
      <c r="FJ301" s="203">
        <v>0</v>
      </c>
      <c r="FK301" s="203">
        <v>0</v>
      </c>
      <c r="FL301" s="203">
        <v>0</v>
      </c>
      <c r="FM301" s="208"/>
      <c r="FN301" s="203">
        <v>0</v>
      </c>
      <c r="FO301" s="203">
        <v>0</v>
      </c>
      <c r="FP301" s="203">
        <v>0</v>
      </c>
      <c r="FQ301" s="203">
        <v>0</v>
      </c>
      <c r="FR301" s="203">
        <v>0</v>
      </c>
      <c r="FS301" s="208"/>
      <c r="FT301" s="203">
        <v>0</v>
      </c>
      <c r="FU301" s="203">
        <v>0</v>
      </c>
      <c r="FV301" s="203">
        <v>0</v>
      </c>
      <c r="FW301" s="203">
        <v>0</v>
      </c>
      <c r="FX301" s="203">
        <v>0</v>
      </c>
      <c r="FY301" s="208"/>
    </row>
    <row r="302" spans="1:181" ht="12.75" customHeight="1" x14ac:dyDescent="0.2">
      <c r="A302" s="202" t="s">
        <v>34</v>
      </c>
      <c r="B302" s="203">
        <v>0</v>
      </c>
      <c r="C302" s="203">
        <v>0</v>
      </c>
      <c r="D302" s="203">
        <v>0</v>
      </c>
      <c r="E302" s="203">
        <v>0</v>
      </c>
      <c r="F302" s="203">
        <v>0</v>
      </c>
      <c r="G302" s="208"/>
      <c r="H302" s="203">
        <v>0</v>
      </c>
      <c r="I302" s="203">
        <v>0</v>
      </c>
      <c r="J302" s="203">
        <v>0</v>
      </c>
      <c r="K302" s="203">
        <v>0</v>
      </c>
      <c r="L302" s="203">
        <v>0</v>
      </c>
      <c r="M302" s="208"/>
      <c r="N302" s="203">
        <v>0</v>
      </c>
      <c r="O302" s="203">
        <v>0</v>
      </c>
      <c r="P302" s="203">
        <v>0</v>
      </c>
      <c r="Q302" s="203">
        <v>0</v>
      </c>
      <c r="R302" s="203">
        <v>0</v>
      </c>
      <c r="S302" s="208"/>
      <c r="T302" s="203">
        <v>0</v>
      </c>
      <c r="U302" s="203">
        <v>0</v>
      </c>
      <c r="V302" s="203">
        <v>0</v>
      </c>
      <c r="W302" s="203">
        <v>0</v>
      </c>
      <c r="X302" s="203">
        <v>0</v>
      </c>
      <c r="Y302" s="208"/>
      <c r="Z302" s="203">
        <v>0</v>
      </c>
      <c r="AA302" s="203">
        <v>0</v>
      </c>
      <c r="AB302" s="203">
        <v>0</v>
      </c>
      <c r="AC302" s="203">
        <v>0</v>
      </c>
      <c r="AD302" s="203">
        <v>0</v>
      </c>
      <c r="AE302" s="208"/>
      <c r="AF302" s="203">
        <v>0</v>
      </c>
      <c r="AG302" s="203">
        <v>0</v>
      </c>
      <c r="AH302" s="203">
        <v>0</v>
      </c>
      <c r="AI302" s="203">
        <v>0</v>
      </c>
      <c r="AJ302" s="203">
        <v>0</v>
      </c>
      <c r="AK302" s="208"/>
      <c r="AL302" s="203">
        <v>0</v>
      </c>
      <c r="AM302" s="203">
        <v>0</v>
      </c>
      <c r="AN302" s="203">
        <v>0</v>
      </c>
      <c r="AO302" s="203">
        <v>0</v>
      </c>
      <c r="AP302" s="203">
        <v>0</v>
      </c>
      <c r="AQ302" s="208"/>
      <c r="AR302" s="203">
        <v>0</v>
      </c>
      <c r="AS302" s="203">
        <v>0</v>
      </c>
      <c r="AT302" s="203">
        <v>0</v>
      </c>
      <c r="AU302" s="203">
        <v>0</v>
      </c>
      <c r="AV302" s="203">
        <v>0</v>
      </c>
      <c r="AW302" s="208"/>
      <c r="AX302" s="203">
        <v>0</v>
      </c>
      <c r="AY302" s="203">
        <v>0</v>
      </c>
      <c r="AZ302" s="203">
        <v>0</v>
      </c>
      <c r="BA302" s="203">
        <v>0</v>
      </c>
      <c r="BB302" s="203">
        <v>0</v>
      </c>
      <c r="BC302" s="208"/>
      <c r="BD302" s="203">
        <v>0</v>
      </c>
      <c r="BE302" s="203">
        <v>0</v>
      </c>
      <c r="BF302" s="203">
        <v>0</v>
      </c>
      <c r="BG302" s="203">
        <v>0</v>
      </c>
      <c r="BH302" s="203">
        <v>0</v>
      </c>
      <c r="BI302" s="208"/>
      <c r="BJ302" s="203">
        <v>0</v>
      </c>
      <c r="BK302" s="203">
        <v>0</v>
      </c>
      <c r="BL302" s="203">
        <v>0</v>
      </c>
      <c r="BM302" s="203">
        <v>0</v>
      </c>
      <c r="BN302" s="203">
        <v>0</v>
      </c>
      <c r="BO302" s="208"/>
      <c r="BP302" s="203">
        <v>0</v>
      </c>
      <c r="BQ302" s="203">
        <v>0</v>
      </c>
      <c r="BR302" s="203">
        <v>0</v>
      </c>
      <c r="BS302" s="203">
        <v>0</v>
      </c>
      <c r="BT302" s="203">
        <v>0</v>
      </c>
      <c r="BU302" s="208"/>
      <c r="BV302" s="203">
        <v>0</v>
      </c>
      <c r="BW302" s="203">
        <v>0</v>
      </c>
      <c r="BX302" s="203">
        <v>0</v>
      </c>
      <c r="BY302" s="203">
        <v>0</v>
      </c>
      <c r="BZ302" s="203">
        <v>0</v>
      </c>
      <c r="CA302" s="208"/>
      <c r="CB302" s="203">
        <v>0</v>
      </c>
      <c r="CC302" s="203">
        <v>0</v>
      </c>
      <c r="CD302" s="203">
        <v>0</v>
      </c>
      <c r="CE302" s="203">
        <v>0</v>
      </c>
      <c r="CF302" s="203">
        <v>0</v>
      </c>
      <c r="CG302" s="208"/>
      <c r="CH302" s="203">
        <v>0</v>
      </c>
      <c r="CI302" s="203">
        <v>0</v>
      </c>
      <c r="CJ302" s="203">
        <v>0</v>
      </c>
      <c r="CK302" s="203">
        <v>0</v>
      </c>
      <c r="CL302" s="203">
        <v>0</v>
      </c>
      <c r="CM302" s="208"/>
      <c r="CN302" s="203">
        <v>0</v>
      </c>
      <c r="CO302" s="203">
        <v>0</v>
      </c>
      <c r="CP302" s="203">
        <v>0</v>
      </c>
      <c r="CQ302" s="203">
        <v>0</v>
      </c>
      <c r="CR302" s="203">
        <v>0</v>
      </c>
      <c r="CS302" s="208"/>
      <c r="CT302" s="203">
        <v>0</v>
      </c>
      <c r="CU302" s="203">
        <v>0</v>
      </c>
      <c r="CV302" s="203">
        <v>0</v>
      </c>
      <c r="CW302" s="203">
        <v>0</v>
      </c>
      <c r="CX302" s="203">
        <v>0</v>
      </c>
      <c r="CY302" s="208"/>
      <c r="CZ302" s="203">
        <v>0</v>
      </c>
      <c r="DA302" s="203">
        <v>0</v>
      </c>
      <c r="DB302" s="203">
        <v>0</v>
      </c>
      <c r="DC302" s="203">
        <v>0</v>
      </c>
      <c r="DD302" s="203">
        <v>0</v>
      </c>
      <c r="DE302" s="208"/>
      <c r="DF302" s="203">
        <v>0</v>
      </c>
      <c r="DG302" s="203">
        <v>0</v>
      </c>
      <c r="DH302" s="203">
        <v>0</v>
      </c>
      <c r="DI302" s="203">
        <v>0</v>
      </c>
      <c r="DJ302" s="203">
        <v>0</v>
      </c>
      <c r="DK302" s="208"/>
      <c r="DL302" s="203">
        <v>0</v>
      </c>
      <c r="DM302" s="203">
        <v>0</v>
      </c>
      <c r="DN302" s="203">
        <v>0</v>
      </c>
      <c r="DO302" s="203">
        <v>0</v>
      </c>
      <c r="DP302" s="203">
        <v>0</v>
      </c>
      <c r="DQ302" s="208"/>
      <c r="DR302" s="203">
        <v>0</v>
      </c>
      <c r="DS302" s="203">
        <v>0</v>
      </c>
      <c r="DT302" s="203">
        <v>0</v>
      </c>
      <c r="DU302" s="203">
        <v>0</v>
      </c>
      <c r="DV302" s="203">
        <v>0</v>
      </c>
      <c r="DW302" s="208"/>
      <c r="DX302" s="203">
        <v>0</v>
      </c>
      <c r="DY302" s="203">
        <v>0</v>
      </c>
      <c r="DZ302" s="203">
        <v>0</v>
      </c>
      <c r="EA302" s="203">
        <v>0</v>
      </c>
      <c r="EB302" s="203">
        <v>0</v>
      </c>
      <c r="EC302" s="208"/>
      <c r="ED302" s="203">
        <v>0</v>
      </c>
      <c r="EE302" s="203">
        <v>0</v>
      </c>
      <c r="EF302" s="203">
        <v>0</v>
      </c>
      <c r="EG302" s="203">
        <v>0</v>
      </c>
      <c r="EH302" s="203">
        <v>0</v>
      </c>
      <c r="EI302" s="208"/>
      <c r="EJ302" s="203">
        <v>0</v>
      </c>
      <c r="EK302" s="203">
        <v>0</v>
      </c>
      <c r="EL302" s="203">
        <v>0</v>
      </c>
      <c r="EM302" s="203">
        <v>0</v>
      </c>
      <c r="EN302" s="203">
        <v>0</v>
      </c>
      <c r="EO302" s="208"/>
      <c r="EP302" s="203">
        <v>0</v>
      </c>
      <c r="EQ302" s="203">
        <v>0</v>
      </c>
      <c r="ER302" s="203">
        <v>0</v>
      </c>
      <c r="ES302" s="203">
        <v>0</v>
      </c>
      <c r="ET302" s="203">
        <v>0</v>
      </c>
      <c r="EU302" s="208"/>
      <c r="EV302" s="203">
        <v>0</v>
      </c>
      <c r="EW302" s="203">
        <v>0</v>
      </c>
      <c r="EX302" s="203">
        <v>0</v>
      </c>
      <c r="EY302" s="203">
        <v>0</v>
      </c>
      <c r="EZ302" s="203">
        <v>0</v>
      </c>
      <c r="FA302" s="208"/>
      <c r="FB302" s="203">
        <v>0</v>
      </c>
      <c r="FC302" s="203">
        <v>0</v>
      </c>
      <c r="FD302" s="203">
        <v>0</v>
      </c>
      <c r="FE302" s="203">
        <v>0</v>
      </c>
      <c r="FF302" s="203">
        <v>0</v>
      </c>
      <c r="FG302" s="208"/>
      <c r="FH302" s="203">
        <v>0</v>
      </c>
      <c r="FI302" s="203">
        <v>0</v>
      </c>
      <c r="FJ302" s="203">
        <v>0</v>
      </c>
      <c r="FK302" s="203">
        <v>0</v>
      </c>
      <c r="FL302" s="203">
        <v>0</v>
      </c>
      <c r="FM302" s="208"/>
      <c r="FN302" s="203">
        <v>0</v>
      </c>
      <c r="FO302" s="203">
        <v>0</v>
      </c>
      <c r="FP302" s="203">
        <v>0</v>
      </c>
      <c r="FQ302" s="203">
        <v>0</v>
      </c>
      <c r="FR302" s="203">
        <v>0</v>
      </c>
      <c r="FS302" s="208"/>
      <c r="FT302" s="203">
        <v>0</v>
      </c>
      <c r="FU302" s="203">
        <v>0</v>
      </c>
      <c r="FV302" s="203">
        <v>0</v>
      </c>
      <c r="FW302" s="203">
        <v>0</v>
      </c>
      <c r="FX302" s="203">
        <v>0</v>
      </c>
      <c r="FY302" s="208"/>
    </row>
    <row r="303" spans="1:181" ht="12.75" customHeight="1" x14ac:dyDescent="0.2">
      <c r="A303" s="202" t="s">
        <v>128</v>
      </c>
      <c r="B303" s="203">
        <v>0</v>
      </c>
      <c r="C303" s="203">
        <v>0</v>
      </c>
      <c r="D303" s="203">
        <v>0</v>
      </c>
      <c r="E303" s="203">
        <v>0</v>
      </c>
      <c r="F303" s="203">
        <v>0</v>
      </c>
      <c r="G303" s="208"/>
      <c r="H303" s="203">
        <v>0</v>
      </c>
      <c r="I303" s="203">
        <v>0</v>
      </c>
      <c r="J303" s="203">
        <v>0</v>
      </c>
      <c r="K303" s="203">
        <v>0</v>
      </c>
      <c r="L303" s="203">
        <v>0</v>
      </c>
      <c r="M303" s="208"/>
      <c r="N303" s="203">
        <v>0</v>
      </c>
      <c r="O303" s="203">
        <v>0</v>
      </c>
      <c r="P303" s="203">
        <v>0</v>
      </c>
      <c r="Q303" s="203">
        <v>0</v>
      </c>
      <c r="R303" s="203">
        <v>0</v>
      </c>
      <c r="S303" s="208"/>
      <c r="T303" s="203">
        <v>0</v>
      </c>
      <c r="U303" s="203">
        <v>0</v>
      </c>
      <c r="V303" s="203">
        <v>0</v>
      </c>
      <c r="W303" s="203">
        <v>0</v>
      </c>
      <c r="X303" s="203">
        <v>0</v>
      </c>
      <c r="Y303" s="208"/>
      <c r="Z303" s="203">
        <v>0</v>
      </c>
      <c r="AA303" s="203">
        <v>0</v>
      </c>
      <c r="AB303" s="203">
        <v>0</v>
      </c>
      <c r="AC303" s="203">
        <v>0</v>
      </c>
      <c r="AD303" s="203">
        <v>0</v>
      </c>
      <c r="AE303" s="208"/>
      <c r="AF303" s="203">
        <v>0</v>
      </c>
      <c r="AG303" s="203">
        <v>0</v>
      </c>
      <c r="AH303" s="203">
        <v>0</v>
      </c>
      <c r="AI303" s="203">
        <v>0</v>
      </c>
      <c r="AJ303" s="203">
        <v>0</v>
      </c>
      <c r="AK303" s="208"/>
      <c r="AL303" s="203">
        <v>0</v>
      </c>
      <c r="AM303" s="203">
        <v>0</v>
      </c>
      <c r="AN303" s="203">
        <v>0</v>
      </c>
      <c r="AO303" s="203">
        <v>0</v>
      </c>
      <c r="AP303" s="203">
        <v>0</v>
      </c>
      <c r="AQ303" s="208"/>
      <c r="AR303" s="203">
        <v>0</v>
      </c>
      <c r="AS303" s="203">
        <v>0</v>
      </c>
      <c r="AT303" s="203">
        <v>0</v>
      </c>
      <c r="AU303" s="203">
        <v>0</v>
      </c>
      <c r="AV303" s="203">
        <v>0</v>
      </c>
      <c r="AW303" s="208"/>
      <c r="AX303" s="203">
        <v>0</v>
      </c>
      <c r="AY303" s="203">
        <v>0</v>
      </c>
      <c r="AZ303" s="203">
        <v>0</v>
      </c>
      <c r="BA303" s="203">
        <v>0</v>
      </c>
      <c r="BB303" s="203">
        <v>0</v>
      </c>
      <c r="BC303" s="208"/>
      <c r="BD303" s="203">
        <v>0</v>
      </c>
      <c r="BE303" s="203">
        <v>0</v>
      </c>
      <c r="BF303" s="203">
        <v>0</v>
      </c>
      <c r="BG303" s="203">
        <v>0</v>
      </c>
      <c r="BH303" s="203">
        <v>0</v>
      </c>
      <c r="BI303" s="208"/>
      <c r="BJ303" s="203">
        <v>0</v>
      </c>
      <c r="BK303" s="203">
        <v>0</v>
      </c>
      <c r="BL303" s="203">
        <v>0</v>
      </c>
      <c r="BM303" s="203">
        <v>0</v>
      </c>
      <c r="BN303" s="203">
        <v>0</v>
      </c>
      <c r="BO303" s="208"/>
      <c r="BP303" s="203">
        <v>0</v>
      </c>
      <c r="BQ303" s="203">
        <v>0</v>
      </c>
      <c r="BR303" s="203">
        <v>0</v>
      </c>
      <c r="BS303" s="203">
        <v>0</v>
      </c>
      <c r="BT303" s="203">
        <v>0</v>
      </c>
      <c r="BU303" s="208"/>
      <c r="BV303" s="203">
        <v>0</v>
      </c>
      <c r="BW303" s="203">
        <v>0</v>
      </c>
      <c r="BX303" s="203">
        <v>0</v>
      </c>
      <c r="BY303" s="203">
        <v>0</v>
      </c>
      <c r="BZ303" s="203">
        <v>0</v>
      </c>
      <c r="CA303" s="208"/>
      <c r="CB303" s="203">
        <v>0</v>
      </c>
      <c r="CC303" s="203">
        <v>0</v>
      </c>
      <c r="CD303" s="203">
        <v>0</v>
      </c>
      <c r="CE303" s="203">
        <v>0</v>
      </c>
      <c r="CF303" s="203">
        <v>0</v>
      </c>
      <c r="CG303" s="208"/>
      <c r="CH303" s="203">
        <v>0</v>
      </c>
      <c r="CI303" s="203">
        <v>0</v>
      </c>
      <c r="CJ303" s="203">
        <v>0</v>
      </c>
      <c r="CK303" s="203">
        <v>0</v>
      </c>
      <c r="CL303" s="203">
        <v>0</v>
      </c>
      <c r="CM303" s="208"/>
      <c r="CN303" s="203">
        <v>0</v>
      </c>
      <c r="CO303" s="203">
        <v>0</v>
      </c>
      <c r="CP303" s="203">
        <v>0</v>
      </c>
      <c r="CQ303" s="203">
        <v>0</v>
      </c>
      <c r="CR303" s="203">
        <v>0</v>
      </c>
      <c r="CS303" s="208"/>
      <c r="CT303" s="203">
        <v>0</v>
      </c>
      <c r="CU303" s="203">
        <v>0</v>
      </c>
      <c r="CV303" s="203">
        <v>0</v>
      </c>
      <c r="CW303" s="203">
        <v>0</v>
      </c>
      <c r="CX303" s="203">
        <v>0</v>
      </c>
      <c r="CY303" s="208"/>
      <c r="CZ303" s="203">
        <v>0</v>
      </c>
      <c r="DA303" s="203">
        <v>0</v>
      </c>
      <c r="DB303" s="203">
        <v>0</v>
      </c>
      <c r="DC303" s="203">
        <v>0</v>
      </c>
      <c r="DD303" s="203">
        <v>0</v>
      </c>
      <c r="DE303" s="208"/>
      <c r="DF303" s="203">
        <v>0</v>
      </c>
      <c r="DG303" s="203">
        <v>0</v>
      </c>
      <c r="DH303" s="203">
        <v>0</v>
      </c>
      <c r="DI303" s="203">
        <v>0</v>
      </c>
      <c r="DJ303" s="203">
        <v>0</v>
      </c>
      <c r="DK303" s="208"/>
      <c r="DL303" s="203">
        <v>0</v>
      </c>
      <c r="DM303" s="203">
        <v>0</v>
      </c>
      <c r="DN303" s="203">
        <v>0</v>
      </c>
      <c r="DO303" s="203">
        <v>0</v>
      </c>
      <c r="DP303" s="203">
        <v>0</v>
      </c>
      <c r="DQ303" s="208"/>
      <c r="DR303" s="203">
        <v>0</v>
      </c>
      <c r="DS303" s="203">
        <v>0</v>
      </c>
      <c r="DT303" s="203">
        <v>0</v>
      </c>
      <c r="DU303" s="203">
        <v>0</v>
      </c>
      <c r="DV303" s="203">
        <v>0</v>
      </c>
      <c r="DW303" s="208"/>
      <c r="DX303" s="203">
        <v>0</v>
      </c>
      <c r="DY303" s="203">
        <v>0</v>
      </c>
      <c r="DZ303" s="203">
        <v>0</v>
      </c>
      <c r="EA303" s="203">
        <v>0</v>
      </c>
      <c r="EB303" s="203">
        <v>0</v>
      </c>
      <c r="EC303" s="208"/>
      <c r="ED303" s="203">
        <v>0</v>
      </c>
      <c r="EE303" s="203">
        <v>0</v>
      </c>
      <c r="EF303" s="203">
        <v>0</v>
      </c>
      <c r="EG303" s="203">
        <v>0</v>
      </c>
      <c r="EH303" s="203">
        <v>0</v>
      </c>
      <c r="EI303" s="208"/>
      <c r="EJ303" s="203">
        <v>0</v>
      </c>
      <c r="EK303" s="203">
        <v>0</v>
      </c>
      <c r="EL303" s="203">
        <v>0</v>
      </c>
      <c r="EM303" s="203">
        <v>0</v>
      </c>
      <c r="EN303" s="203">
        <v>0</v>
      </c>
      <c r="EO303" s="208"/>
      <c r="EP303" s="203">
        <v>0</v>
      </c>
      <c r="EQ303" s="203">
        <v>0</v>
      </c>
      <c r="ER303" s="203">
        <v>0</v>
      </c>
      <c r="ES303" s="203">
        <v>0</v>
      </c>
      <c r="ET303" s="203">
        <v>0</v>
      </c>
      <c r="EU303" s="208"/>
      <c r="EV303" s="203">
        <v>0</v>
      </c>
      <c r="EW303" s="203">
        <v>0</v>
      </c>
      <c r="EX303" s="203">
        <v>0</v>
      </c>
      <c r="EY303" s="203">
        <v>0</v>
      </c>
      <c r="EZ303" s="203">
        <v>0</v>
      </c>
      <c r="FA303" s="208"/>
      <c r="FB303" s="203">
        <v>0</v>
      </c>
      <c r="FC303" s="203">
        <v>0</v>
      </c>
      <c r="FD303" s="203">
        <v>0</v>
      </c>
      <c r="FE303" s="203">
        <v>0</v>
      </c>
      <c r="FF303" s="203">
        <v>0</v>
      </c>
      <c r="FG303" s="208"/>
      <c r="FH303" s="203">
        <v>0</v>
      </c>
      <c r="FI303" s="203">
        <v>0</v>
      </c>
      <c r="FJ303" s="203">
        <v>0</v>
      </c>
      <c r="FK303" s="203">
        <v>0</v>
      </c>
      <c r="FL303" s="203">
        <v>0</v>
      </c>
      <c r="FM303" s="208"/>
      <c r="FN303" s="203">
        <v>0</v>
      </c>
      <c r="FO303" s="203">
        <v>0</v>
      </c>
      <c r="FP303" s="203">
        <v>0</v>
      </c>
      <c r="FQ303" s="203">
        <v>0</v>
      </c>
      <c r="FR303" s="203">
        <v>0</v>
      </c>
      <c r="FS303" s="208"/>
      <c r="FT303" s="203">
        <v>0</v>
      </c>
      <c r="FU303" s="203">
        <v>0</v>
      </c>
      <c r="FV303" s="203">
        <v>0</v>
      </c>
      <c r="FW303" s="203">
        <v>0</v>
      </c>
      <c r="FX303" s="203">
        <v>0</v>
      </c>
      <c r="FY303" s="208"/>
    </row>
    <row r="304" spans="1:181" ht="12.75" customHeight="1" x14ac:dyDescent="0.2">
      <c r="A304" s="201" t="s">
        <v>41</v>
      </c>
      <c r="B304" s="203">
        <v>0</v>
      </c>
      <c r="C304" s="203">
        <v>0</v>
      </c>
      <c r="D304" s="203">
        <v>0</v>
      </c>
      <c r="E304" s="203">
        <v>0</v>
      </c>
      <c r="F304" s="203">
        <v>0</v>
      </c>
      <c r="G304" s="208"/>
      <c r="H304" s="203">
        <v>0</v>
      </c>
      <c r="I304" s="203">
        <v>0</v>
      </c>
      <c r="J304" s="203">
        <v>0</v>
      </c>
      <c r="K304" s="203">
        <v>0</v>
      </c>
      <c r="L304" s="203">
        <v>0</v>
      </c>
      <c r="M304" s="208"/>
      <c r="N304" s="203">
        <v>0</v>
      </c>
      <c r="O304" s="203">
        <v>0</v>
      </c>
      <c r="P304" s="203">
        <v>0</v>
      </c>
      <c r="Q304" s="203">
        <v>0</v>
      </c>
      <c r="R304" s="203">
        <v>0</v>
      </c>
      <c r="S304" s="208"/>
      <c r="T304" s="203">
        <v>0</v>
      </c>
      <c r="U304" s="203">
        <v>0</v>
      </c>
      <c r="V304" s="203">
        <v>0</v>
      </c>
      <c r="W304" s="203">
        <v>0</v>
      </c>
      <c r="X304" s="203">
        <v>0</v>
      </c>
      <c r="Y304" s="208"/>
      <c r="Z304" s="203">
        <v>0</v>
      </c>
      <c r="AA304" s="203">
        <v>0</v>
      </c>
      <c r="AB304" s="203">
        <v>0</v>
      </c>
      <c r="AC304" s="203">
        <v>0</v>
      </c>
      <c r="AD304" s="203">
        <v>0</v>
      </c>
      <c r="AE304" s="208"/>
      <c r="AF304" s="203">
        <v>0</v>
      </c>
      <c r="AG304" s="203">
        <v>0</v>
      </c>
      <c r="AH304" s="203">
        <v>0</v>
      </c>
      <c r="AI304" s="203">
        <v>0</v>
      </c>
      <c r="AJ304" s="203">
        <v>0</v>
      </c>
      <c r="AK304" s="208"/>
      <c r="AL304" s="203">
        <v>0</v>
      </c>
      <c r="AM304" s="203">
        <v>0</v>
      </c>
      <c r="AN304" s="203">
        <v>0</v>
      </c>
      <c r="AO304" s="203">
        <v>0</v>
      </c>
      <c r="AP304" s="203">
        <v>0</v>
      </c>
      <c r="AQ304" s="208"/>
      <c r="AR304" s="203">
        <v>0</v>
      </c>
      <c r="AS304" s="203">
        <v>0</v>
      </c>
      <c r="AT304" s="203">
        <v>0</v>
      </c>
      <c r="AU304" s="203">
        <v>0</v>
      </c>
      <c r="AV304" s="203">
        <v>0</v>
      </c>
      <c r="AW304" s="208"/>
      <c r="AX304" s="203">
        <v>0</v>
      </c>
      <c r="AY304" s="203">
        <v>0</v>
      </c>
      <c r="AZ304" s="203">
        <v>0</v>
      </c>
      <c r="BA304" s="203">
        <v>0</v>
      </c>
      <c r="BB304" s="203">
        <v>0</v>
      </c>
      <c r="BC304" s="208"/>
      <c r="BD304" s="203">
        <v>0</v>
      </c>
      <c r="BE304" s="203">
        <v>0</v>
      </c>
      <c r="BF304" s="203">
        <v>0</v>
      </c>
      <c r="BG304" s="203">
        <v>0</v>
      </c>
      <c r="BH304" s="203">
        <v>0</v>
      </c>
      <c r="BI304" s="208"/>
      <c r="BJ304" s="203">
        <v>0</v>
      </c>
      <c r="BK304" s="203">
        <v>0</v>
      </c>
      <c r="BL304" s="203">
        <v>0</v>
      </c>
      <c r="BM304" s="203">
        <v>0</v>
      </c>
      <c r="BN304" s="203">
        <v>0</v>
      </c>
      <c r="BO304" s="208"/>
      <c r="BP304" s="203">
        <v>0</v>
      </c>
      <c r="BQ304" s="203">
        <v>0</v>
      </c>
      <c r="BR304" s="203">
        <v>0</v>
      </c>
      <c r="BS304" s="203">
        <v>0</v>
      </c>
      <c r="BT304" s="203">
        <v>0</v>
      </c>
      <c r="BU304" s="208"/>
      <c r="BV304" s="203">
        <v>0</v>
      </c>
      <c r="BW304" s="203">
        <v>0</v>
      </c>
      <c r="BX304" s="203">
        <v>0</v>
      </c>
      <c r="BY304" s="203">
        <v>0</v>
      </c>
      <c r="BZ304" s="203">
        <v>0</v>
      </c>
      <c r="CA304" s="208"/>
      <c r="CB304" s="203">
        <v>0</v>
      </c>
      <c r="CC304" s="203">
        <v>0</v>
      </c>
      <c r="CD304" s="203">
        <v>0</v>
      </c>
      <c r="CE304" s="203">
        <v>0</v>
      </c>
      <c r="CF304" s="203">
        <v>0</v>
      </c>
      <c r="CG304" s="208"/>
      <c r="CH304" s="203">
        <v>0</v>
      </c>
      <c r="CI304" s="203">
        <v>0</v>
      </c>
      <c r="CJ304" s="203">
        <v>0</v>
      </c>
      <c r="CK304" s="203">
        <v>0</v>
      </c>
      <c r="CL304" s="203">
        <v>0</v>
      </c>
      <c r="CM304" s="208"/>
      <c r="CN304" s="203">
        <v>0</v>
      </c>
      <c r="CO304" s="203">
        <v>0</v>
      </c>
      <c r="CP304" s="203">
        <v>0</v>
      </c>
      <c r="CQ304" s="203">
        <v>0</v>
      </c>
      <c r="CR304" s="203">
        <v>0</v>
      </c>
      <c r="CS304" s="208"/>
      <c r="CT304" s="203">
        <v>0</v>
      </c>
      <c r="CU304" s="203">
        <v>0</v>
      </c>
      <c r="CV304" s="203">
        <v>0</v>
      </c>
      <c r="CW304" s="203">
        <v>0</v>
      </c>
      <c r="CX304" s="203">
        <v>0</v>
      </c>
      <c r="CY304" s="208"/>
      <c r="CZ304" s="203">
        <v>0</v>
      </c>
      <c r="DA304" s="203">
        <v>0</v>
      </c>
      <c r="DB304" s="203">
        <v>0</v>
      </c>
      <c r="DC304" s="203">
        <v>0</v>
      </c>
      <c r="DD304" s="203">
        <v>0</v>
      </c>
      <c r="DE304" s="208"/>
      <c r="DF304" s="203">
        <v>0</v>
      </c>
      <c r="DG304" s="203">
        <v>0</v>
      </c>
      <c r="DH304" s="203">
        <v>0</v>
      </c>
      <c r="DI304" s="203">
        <v>0</v>
      </c>
      <c r="DJ304" s="203">
        <v>0</v>
      </c>
      <c r="DK304" s="208"/>
      <c r="DL304" s="203">
        <v>0</v>
      </c>
      <c r="DM304" s="203">
        <v>0</v>
      </c>
      <c r="DN304" s="203">
        <v>0</v>
      </c>
      <c r="DO304" s="203">
        <v>0</v>
      </c>
      <c r="DP304" s="203">
        <v>0</v>
      </c>
      <c r="DQ304" s="208"/>
      <c r="DR304" s="203">
        <v>0</v>
      </c>
      <c r="DS304" s="203">
        <v>0</v>
      </c>
      <c r="DT304" s="203">
        <v>0</v>
      </c>
      <c r="DU304" s="203">
        <v>0</v>
      </c>
      <c r="DV304" s="203">
        <v>0</v>
      </c>
      <c r="DW304" s="208"/>
      <c r="DX304" s="203">
        <v>0</v>
      </c>
      <c r="DY304" s="203">
        <v>0</v>
      </c>
      <c r="DZ304" s="203">
        <v>0</v>
      </c>
      <c r="EA304" s="203">
        <v>0</v>
      </c>
      <c r="EB304" s="203">
        <v>0</v>
      </c>
      <c r="EC304" s="208"/>
      <c r="ED304" s="203">
        <v>0</v>
      </c>
      <c r="EE304" s="203">
        <v>0</v>
      </c>
      <c r="EF304" s="203">
        <v>0</v>
      </c>
      <c r="EG304" s="203">
        <v>0</v>
      </c>
      <c r="EH304" s="203">
        <v>0</v>
      </c>
      <c r="EI304" s="208"/>
      <c r="EJ304" s="203">
        <v>0</v>
      </c>
      <c r="EK304" s="203">
        <v>0</v>
      </c>
      <c r="EL304" s="203">
        <v>0</v>
      </c>
      <c r="EM304" s="203">
        <v>0</v>
      </c>
      <c r="EN304" s="203">
        <v>0</v>
      </c>
      <c r="EO304" s="208"/>
      <c r="EP304" s="203">
        <v>0</v>
      </c>
      <c r="EQ304" s="203">
        <v>0</v>
      </c>
      <c r="ER304" s="203">
        <v>0</v>
      </c>
      <c r="ES304" s="203">
        <v>0</v>
      </c>
      <c r="ET304" s="203">
        <v>0</v>
      </c>
      <c r="EU304" s="208"/>
      <c r="EV304" s="203">
        <v>0</v>
      </c>
      <c r="EW304" s="203">
        <v>0</v>
      </c>
      <c r="EX304" s="203">
        <v>0</v>
      </c>
      <c r="EY304" s="203">
        <v>0</v>
      </c>
      <c r="EZ304" s="203">
        <v>0</v>
      </c>
      <c r="FA304" s="208"/>
      <c r="FB304" s="203">
        <v>0</v>
      </c>
      <c r="FC304" s="203">
        <v>0</v>
      </c>
      <c r="FD304" s="203">
        <v>0</v>
      </c>
      <c r="FE304" s="203">
        <v>0</v>
      </c>
      <c r="FF304" s="203">
        <v>0</v>
      </c>
      <c r="FG304" s="208"/>
      <c r="FH304" s="203">
        <v>0</v>
      </c>
      <c r="FI304" s="203">
        <v>0</v>
      </c>
      <c r="FJ304" s="203">
        <v>0</v>
      </c>
      <c r="FK304" s="203">
        <v>0</v>
      </c>
      <c r="FL304" s="203">
        <v>0</v>
      </c>
      <c r="FM304" s="208"/>
      <c r="FN304" s="203">
        <v>0</v>
      </c>
      <c r="FO304" s="203">
        <v>0</v>
      </c>
      <c r="FP304" s="203">
        <v>0</v>
      </c>
      <c r="FQ304" s="203">
        <v>0</v>
      </c>
      <c r="FR304" s="203">
        <v>0</v>
      </c>
      <c r="FS304" s="208"/>
      <c r="FT304" s="203">
        <v>0</v>
      </c>
      <c r="FU304" s="203">
        <v>0</v>
      </c>
      <c r="FV304" s="203">
        <v>0</v>
      </c>
      <c r="FW304" s="203">
        <v>0</v>
      </c>
      <c r="FX304" s="203">
        <v>0</v>
      </c>
      <c r="FY304" s="208"/>
    </row>
    <row r="305" spans="1:181" ht="12.75" customHeight="1" x14ac:dyDescent="0.2">
      <c r="A305" s="201" t="s">
        <v>30</v>
      </c>
      <c r="B305" s="203">
        <v>0</v>
      </c>
      <c r="C305" s="203">
        <v>0</v>
      </c>
      <c r="D305" s="203">
        <v>0</v>
      </c>
      <c r="E305" s="203">
        <v>0</v>
      </c>
      <c r="F305" s="203">
        <v>0</v>
      </c>
      <c r="G305" s="208"/>
      <c r="H305" s="203">
        <v>0</v>
      </c>
      <c r="I305" s="203">
        <v>0</v>
      </c>
      <c r="J305" s="203">
        <v>0</v>
      </c>
      <c r="K305" s="203">
        <v>0</v>
      </c>
      <c r="L305" s="203">
        <v>0</v>
      </c>
      <c r="M305" s="208"/>
      <c r="N305" s="203">
        <v>0</v>
      </c>
      <c r="O305" s="203">
        <v>0</v>
      </c>
      <c r="P305" s="203">
        <v>0</v>
      </c>
      <c r="Q305" s="203">
        <v>0</v>
      </c>
      <c r="R305" s="203">
        <v>0</v>
      </c>
      <c r="S305" s="208"/>
      <c r="T305" s="203">
        <v>0</v>
      </c>
      <c r="U305" s="203">
        <v>0</v>
      </c>
      <c r="V305" s="203">
        <v>0</v>
      </c>
      <c r="W305" s="203">
        <v>0</v>
      </c>
      <c r="X305" s="203">
        <v>0</v>
      </c>
      <c r="Y305" s="208"/>
      <c r="Z305" s="203">
        <v>0</v>
      </c>
      <c r="AA305" s="203">
        <v>0</v>
      </c>
      <c r="AB305" s="203">
        <v>0</v>
      </c>
      <c r="AC305" s="203">
        <v>0</v>
      </c>
      <c r="AD305" s="203">
        <v>0</v>
      </c>
      <c r="AE305" s="208"/>
      <c r="AF305" s="203">
        <v>0</v>
      </c>
      <c r="AG305" s="203">
        <v>0</v>
      </c>
      <c r="AH305" s="203">
        <v>0</v>
      </c>
      <c r="AI305" s="203">
        <v>0</v>
      </c>
      <c r="AJ305" s="203">
        <v>0</v>
      </c>
      <c r="AK305" s="208"/>
      <c r="AL305" s="203">
        <v>0</v>
      </c>
      <c r="AM305" s="203">
        <v>0</v>
      </c>
      <c r="AN305" s="203">
        <v>0</v>
      </c>
      <c r="AO305" s="203">
        <v>0</v>
      </c>
      <c r="AP305" s="203">
        <v>0</v>
      </c>
      <c r="AQ305" s="208"/>
      <c r="AR305" s="203">
        <v>0</v>
      </c>
      <c r="AS305" s="203">
        <v>0</v>
      </c>
      <c r="AT305" s="203">
        <v>0</v>
      </c>
      <c r="AU305" s="203">
        <v>0</v>
      </c>
      <c r="AV305" s="203">
        <v>0</v>
      </c>
      <c r="AW305" s="208"/>
      <c r="AX305" s="203">
        <v>0</v>
      </c>
      <c r="AY305" s="203">
        <v>0</v>
      </c>
      <c r="AZ305" s="203">
        <v>0</v>
      </c>
      <c r="BA305" s="203">
        <v>0</v>
      </c>
      <c r="BB305" s="203">
        <v>0</v>
      </c>
      <c r="BC305" s="208"/>
      <c r="BD305" s="203">
        <v>0</v>
      </c>
      <c r="BE305" s="203">
        <v>0</v>
      </c>
      <c r="BF305" s="203">
        <v>0</v>
      </c>
      <c r="BG305" s="203">
        <v>0</v>
      </c>
      <c r="BH305" s="203">
        <v>0</v>
      </c>
      <c r="BI305" s="208"/>
      <c r="BJ305" s="203">
        <v>0</v>
      </c>
      <c r="BK305" s="203">
        <v>0</v>
      </c>
      <c r="BL305" s="203">
        <v>0</v>
      </c>
      <c r="BM305" s="203">
        <v>0</v>
      </c>
      <c r="BN305" s="203">
        <v>0</v>
      </c>
      <c r="BO305" s="208"/>
      <c r="BP305" s="203">
        <v>0</v>
      </c>
      <c r="BQ305" s="203">
        <v>0</v>
      </c>
      <c r="BR305" s="203">
        <v>0</v>
      </c>
      <c r="BS305" s="203">
        <v>0</v>
      </c>
      <c r="BT305" s="203">
        <v>0</v>
      </c>
      <c r="BU305" s="208"/>
      <c r="BV305" s="203">
        <v>0</v>
      </c>
      <c r="BW305" s="203">
        <v>0</v>
      </c>
      <c r="BX305" s="203">
        <v>0</v>
      </c>
      <c r="BY305" s="203">
        <v>0</v>
      </c>
      <c r="BZ305" s="203">
        <v>0</v>
      </c>
      <c r="CA305" s="208"/>
      <c r="CB305" s="203">
        <v>0</v>
      </c>
      <c r="CC305" s="203">
        <v>0</v>
      </c>
      <c r="CD305" s="203">
        <v>0</v>
      </c>
      <c r="CE305" s="203">
        <v>0</v>
      </c>
      <c r="CF305" s="203">
        <v>0</v>
      </c>
      <c r="CG305" s="208"/>
      <c r="CH305" s="203">
        <v>0</v>
      </c>
      <c r="CI305" s="203">
        <v>0</v>
      </c>
      <c r="CJ305" s="203">
        <v>0</v>
      </c>
      <c r="CK305" s="203">
        <v>0</v>
      </c>
      <c r="CL305" s="203">
        <v>0</v>
      </c>
      <c r="CM305" s="208"/>
      <c r="CN305" s="203">
        <v>0</v>
      </c>
      <c r="CO305" s="203">
        <v>0</v>
      </c>
      <c r="CP305" s="203">
        <v>0</v>
      </c>
      <c r="CQ305" s="203">
        <v>0</v>
      </c>
      <c r="CR305" s="203">
        <v>0</v>
      </c>
      <c r="CS305" s="208"/>
      <c r="CT305" s="203">
        <v>0</v>
      </c>
      <c r="CU305" s="203">
        <v>0</v>
      </c>
      <c r="CV305" s="203">
        <v>0</v>
      </c>
      <c r="CW305" s="203">
        <v>0</v>
      </c>
      <c r="CX305" s="203">
        <v>0</v>
      </c>
      <c r="CY305" s="208"/>
      <c r="CZ305" s="203">
        <v>0</v>
      </c>
      <c r="DA305" s="203">
        <v>0</v>
      </c>
      <c r="DB305" s="203">
        <v>0</v>
      </c>
      <c r="DC305" s="203">
        <v>0</v>
      </c>
      <c r="DD305" s="203">
        <v>0</v>
      </c>
      <c r="DE305" s="208"/>
      <c r="DF305" s="203">
        <v>0</v>
      </c>
      <c r="DG305" s="203">
        <v>0</v>
      </c>
      <c r="DH305" s="203">
        <v>0</v>
      </c>
      <c r="DI305" s="203">
        <v>0</v>
      </c>
      <c r="DJ305" s="203">
        <v>0</v>
      </c>
      <c r="DK305" s="208"/>
      <c r="DL305" s="203">
        <v>0</v>
      </c>
      <c r="DM305" s="203">
        <v>0</v>
      </c>
      <c r="DN305" s="203">
        <v>0</v>
      </c>
      <c r="DO305" s="203">
        <v>0</v>
      </c>
      <c r="DP305" s="203">
        <v>0</v>
      </c>
      <c r="DQ305" s="208"/>
      <c r="DR305" s="203">
        <v>0</v>
      </c>
      <c r="DS305" s="203">
        <v>0</v>
      </c>
      <c r="DT305" s="203">
        <v>0</v>
      </c>
      <c r="DU305" s="203">
        <v>0</v>
      </c>
      <c r="DV305" s="203">
        <v>0</v>
      </c>
      <c r="DW305" s="208"/>
      <c r="DX305" s="203">
        <v>0</v>
      </c>
      <c r="DY305" s="203">
        <v>0</v>
      </c>
      <c r="DZ305" s="203">
        <v>0</v>
      </c>
      <c r="EA305" s="203">
        <v>0</v>
      </c>
      <c r="EB305" s="203">
        <v>0</v>
      </c>
      <c r="EC305" s="208"/>
      <c r="ED305" s="203">
        <v>0</v>
      </c>
      <c r="EE305" s="203">
        <v>0</v>
      </c>
      <c r="EF305" s="203">
        <v>0</v>
      </c>
      <c r="EG305" s="203">
        <v>0</v>
      </c>
      <c r="EH305" s="203">
        <v>0</v>
      </c>
      <c r="EI305" s="208"/>
      <c r="EJ305" s="203">
        <v>0</v>
      </c>
      <c r="EK305" s="203">
        <v>0</v>
      </c>
      <c r="EL305" s="203">
        <v>0</v>
      </c>
      <c r="EM305" s="203">
        <v>0</v>
      </c>
      <c r="EN305" s="203">
        <v>0</v>
      </c>
      <c r="EO305" s="208"/>
      <c r="EP305" s="203">
        <v>0</v>
      </c>
      <c r="EQ305" s="203">
        <v>0</v>
      </c>
      <c r="ER305" s="203">
        <v>0</v>
      </c>
      <c r="ES305" s="203">
        <v>0</v>
      </c>
      <c r="ET305" s="203">
        <v>0</v>
      </c>
      <c r="EU305" s="208"/>
      <c r="EV305" s="203">
        <v>0</v>
      </c>
      <c r="EW305" s="203">
        <v>0</v>
      </c>
      <c r="EX305" s="203">
        <v>0</v>
      </c>
      <c r="EY305" s="203">
        <v>0</v>
      </c>
      <c r="EZ305" s="203">
        <v>0</v>
      </c>
      <c r="FA305" s="208"/>
      <c r="FB305" s="203">
        <v>0</v>
      </c>
      <c r="FC305" s="203">
        <v>0</v>
      </c>
      <c r="FD305" s="203">
        <v>0</v>
      </c>
      <c r="FE305" s="203">
        <v>0</v>
      </c>
      <c r="FF305" s="203">
        <v>0</v>
      </c>
      <c r="FG305" s="208"/>
      <c r="FH305" s="203">
        <v>0</v>
      </c>
      <c r="FI305" s="203">
        <v>0</v>
      </c>
      <c r="FJ305" s="203">
        <v>0</v>
      </c>
      <c r="FK305" s="203">
        <v>0</v>
      </c>
      <c r="FL305" s="203">
        <v>0</v>
      </c>
      <c r="FM305" s="208"/>
      <c r="FN305" s="203">
        <v>0</v>
      </c>
      <c r="FO305" s="203">
        <v>0</v>
      </c>
      <c r="FP305" s="203">
        <v>0</v>
      </c>
      <c r="FQ305" s="203">
        <v>0</v>
      </c>
      <c r="FR305" s="203">
        <v>0</v>
      </c>
      <c r="FS305" s="208"/>
      <c r="FT305" s="203">
        <v>0</v>
      </c>
      <c r="FU305" s="203">
        <v>0</v>
      </c>
      <c r="FV305" s="203">
        <v>0</v>
      </c>
      <c r="FW305" s="203">
        <v>0</v>
      </c>
      <c r="FX305" s="203">
        <v>0</v>
      </c>
      <c r="FY305" s="208"/>
    </row>
    <row r="306" spans="1:181" ht="12.75" customHeight="1" x14ac:dyDescent="0.2">
      <c r="A306" s="201" t="s">
        <v>129</v>
      </c>
      <c r="B306" s="203">
        <v>0</v>
      </c>
      <c r="C306" s="203">
        <v>0</v>
      </c>
      <c r="D306" s="203">
        <v>0</v>
      </c>
      <c r="E306" s="203">
        <v>0</v>
      </c>
      <c r="F306" s="203">
        <v>0</v>
      </c>
      <c r="G306" s="208"/>
      <c r="H306" s="203">
        <v>0</v>
      </c>
      <c r="I306" s="203">
        <v>0</v>
      </c>
      <c r="J306" s="203">
        <v>0</v>
      </c>
      <c r="K306" s="203">
        <v>0</v>
      </c>
      <c r="L306" s="203">
        <v>0</v>
      </c>
      <c r="M306" s="208"/>
      <c r="N306" s="203">
        <v>0</v>
      </c>
      <c r="O306" s="203">
        <v>0</v>
      </c>
      <c r="P306" s="203">
        <v>0</v>
      </c>
      <c r="Q306" s="203">
        <v>0</v>
      </c>
      <c r="R306" s="203">
        <v>0</v>
      </c>
      <c r="S306" s="208"/>
      <c r="T306" s="203">
        <v>0</v>
      </c>
      <c r="U306" s="203">
        <v>0</v>
      </c>
      <c r="V306" s="203">
        <v>0</v>
      </c>
      <c r="W306" s="203">
        <v>0</v>
      </c>
      <c r="X306" s="203">
        <v>0</v>
      </c>
      <c r="Y306" s="208"/>
      <c r="Z306" s="203">
        <v>0</v>
      </c>
      <c r="AA306" s="203">
        <v>0</v>
      </c>
      <c r="AB306" s="203">
        <v>0</v>
      </c>
      <c r="AC306" s="203">
        <v>0</v>
      </c>
      <c r="AD306" s="203">
        <v>0</v>
      </c>
      <c r="AE306" s="208"/>
      <c r="AF306" s="203">
        <v>0</v>
      </c>
      <c r="AG306" s="203">
        <v>0</v>
      </c>
      <c r="AH306" s="203">
        <v>0</v>
      </c>
      <c r="AI306" s="203">
        <v>0</v>
      </c>
      <c r="AJ306" s="203">
        <v>0</v>
      </c>
      <c r="AK306" s="208"/>
      <c r="AL306" s="203">
        <v>0</v>
      </c>
      <c r="AM306" s="203">
        <v>0</v>
      </c>
      <c r="AN306" s="203">
        <v>0</v>
      </c>
      <c r="AO306" s="203">
        <v>0</v>
      </c>
      <c r="AP306" s="203">
        <v>0</v>
      </c>
      <c r="AQ306" s="208"/>
      <c r="AR306" s="203">
        <v>0</v>
      </c>
      <c r="AS306" s="203">
        <v>0</v>
      </c>
      <c r="AT306" s="203">
        <v>0</v>
      </c>
      <c r="AU306" s="203">
        <v>0</v>
      </c>
      <c r="AV306" s="203">
        <v>0</v>
      </c>
      <c r="AW306" s="208"/>
      <c r="AX306" s="203">
        <v>0</v>
      </c>
      <c r="AY306" s="203">
        <v>0</v>
      </c>
      <c r="AZ306" s="203">
        <v>0</v>
      </c>
      <c r="BA306" s="203">
        <v>0</v>
      </c>
      <c r="BB306" s="203">
        <v>0</v>
      </c>
      <c r="BC306" s="208"/>
      <c r="BD306" s="203">
        <v>0</v>
      </c>
      <c r="BE306" s="203">
        <v>0</v>
      </c>
      <c r="BF306" s="203">
        <v>0</v>
      </c>
      <c r="BG306" s="203">
        <v>0</v>
      </c>
      <c r="BH306" s="203">
        <v>0</v>
      </c>
      <c r="BI306" s="208"/>
      <c r="BJ306" s="203">
        <v>0</v>
      </c>
      <c r="BK306" s="203">
        <v>0</v>
      </c>
      <c r="BL306" s="203">
        <v>0</v>
      </c>
      <c r="BM306" s="203">
        <v>0</v>
      </c>
      <c r="BN306" s="203">
        <v>0</v>
      </c>
      <c r="BO306" s="208"/>
      <c r="BP306" s="203">
        <v>0</v>
      </c>
      <c r="BQ306" s="203">
        <v>0</v>
      </c>
      <c r="BR306" s="203">
        <v>0</v>
      </c>
      <c r="BS306" s="203">
        <v>0</v>
      </c>
      <c r="BT306" s="203">
        <v>0</v>
      </c>
      <c r="BU306" s="208"/>
      <c r="BV306" s="203">
        <v>0</v>
      </c>
      <c r="BW306" s="203">
        <v>0</v>
      </c>
      <c r="BX306" s="203">
        <v>0</v>
      </c>
      <c r="BY306" s="203">
        <v>0</v>
      </c>
      <c r="BZ306" s="203">
        <v>0</v>
      </c>
      <c r="CA306" s="208"/>
      <c r="CB306" s="203">
        <v>0</v>
      </c>
      <c r="CC306" s="203">
        <v>0</v>
      </c>
      <c r="CD306" s="203">
        <v>0</v>
      </c>
      <c r="CE306" s="203">
        <v>0</v>
      </c>
      <c r="CF306" s="203">
        <v>0</v>
      </c>
      <c r="CG306" s="208"/>
      <c r="CH306" s="203">
        <v>0</v>
      </c>
      <c r="CI306" s="203">
        <v>0</v>
      </c>
      <c r="CJ306" s="203">
        <v>0</v>
      </c>
      <c r="CK306" s="203">
        <v>0</v>
      </c>
      <c r="CL306" s="203">
        <v>0</v>
      </c>
      <c r="CM306" s="208"/>
      <c r="CN306" s="203">
        <v>0</v>
      </c>
      <c r="CO306" s="203">
        <v>0</v>
      </c>
      <c r="CP306" s="203">
        <v>0</v>
      </c>
      <c r="CQ306" s="203">
        <v>0</v>
      </c>
      <c r="CR306" s="203">
        <v>0</v>
      </c>
      <c r="CS306" s="208"/>
      <c r="CT306" s="203">
        <v>0</v>
      </c>
      <c r="CU306" s="203">
        <v>0</v>
      </c>
      <c r="CV306" s="203">
        <v>0</v>
      </c>
      <c r="CW306" s="203">
        <v>0</v>
      </c>
      <c r="CX306" s="203">
        <v>0</v>
      </c>
      <c r="CY306" s="208"/>
      <c r="CZ306" s="203">
        <v>0</v>
      </c>
      <c r="DA306" s="203">
        <v>0</v>
      </c>
      <c r="DB306" s="203">
        <v>0</v>
      </c>
      <c r="DC306" s="203">
        <v>0</v>
      </c>
      <c r="DD306" s="203">
        <v>0</v>
      </c>
      <c r="DE306" s="208"/>
      <c r="DF306" s="203">
        <v>0</v>
      </c>
      <c r="DG306" s="203">
        <v>0</v>
      </c>
      <c r="DH306" s="203">
        <v>0</v>
      </c>
      <c r="DI306" s="203">
        <v>0</v>
      </c>
      <c r="DJ306" s="203">
        <v>0</v>
      </c>
      <c r="DK306" s="208"/>
      <c r="DL306" s="203">
        <v>0</v>
      </c>
      <c r="DM306" s="203">
        <v>0</v>
      </c>
      <c r="DN306" s="203">
        <v>0</v>
      </c>
      <c r="DO306" s="203">
        <v>0</v>
      </c>
      <c r="DP306" s="203">
        <v>0</v>
      </c>
      <c r="DQ306" s="208"/>
      <c r="DR306" s="203">
        <v>0</v>
      </c>
      <c r="DS306" s="203">
        <v>0</v>
      </c>
      <c r="DT306" s="203">
        <v>0</v>
      </c>
      <c r="DU306" s="203">
        <v>0</v>
      </c>
      <c r="DV306" s="203">
        <v>0</v>
      </c>
      <c r="DW306" s="208"/>
      <c r="DX306" s="203">
        <v>0</v>
      </c>
      <c r="DY306" s="203">
        <v>0</v>
      </c>
      <c r="DZ306" s="203">
        <v>0</v>
      </c>
      <c r="EA306" s="203">
        <v>0</v>
      </c>
      <c r="EB306" s="203">
        <v>0</v>
      </c>
      <c r="EC306" s="208"/>
      <c r="ED306" s="203">
        <v>0</v>
      </c>
      <c r="EE306" s="203">
        <v>0</v>
      </c>
      <c r="EF306" s="203">
        <v>0</v>
      </c>
      <c r="EG306" s="203">
        <v>0</v>
      </c>
      <c r="EH306" s="203">
        <v>0</v>
      </c>
      <c r="EI306" s="208"/>
      <c r="EJ306" s="203">
        <v>0</v>
      </c>
      <c r="EK306" s="203">
        <v>0</v>
      </c>
      <c r="EL306" s="203">
        <v>0</v>
      </c>
      <c r="EM306" s="203">
        <v>0</v>
      </c>
      <c r="EN306" s="203">
        <v>0</v>
      </c>
      <c r="EO306" s="208"/>
      <c r="EP306" s="203">
        <v>0</v>
      </c>
      <c r="EQ306" s="203">
        <v>0</v>
      </c>
      <c r="ER306" s="203">
        <v>0</v>
      </c>
      <c r="ES306" s="203">
        <v>0</v>
      </c>
      <c r="ET306" s="203">
        <v>0</v>
      </c>
      <c r="EU306" s="208"/>
      <c r="EV306" s="203">
        <v>0</v>
      </c>
      <c r="EW306" s="203">
        <v>0</v>
      </c>
      <c r="EX306" s="203">
        <v>0</v>
      </c>
      <c r="EY306" s="203">
        <v>0</v>
      </c>
      <c r="EZ306" s="203">
        <v>0</v>
      </c>
      <c r="FA306" s="208"/>
      <c r="FB306" s="203">
        <v>0</v>
      </c>
      <c r="FC306" s="203">
        <v>0</v>
      </c>
      <c r="FD306" s="203">
        <v>0</v>
      </c>
      <c r="FE306" s="203">
        <v>0</v>
      </c>
      <c r="FF306" s="203">
        <v>0</v>
      </c>
      <c r="FG306" s="208"/>
      <c r="FH306" s="203">
        <v>0</v>
      </c>
      <c r="FI306" s="203">
        <v>0</v>
      </c>
      <c r="FJ306" s="203">
        <v>0</v>
      </c>
      <c r="FK306" s="203">
        <v>0</v>
      </c>
      <c r="FL306" s="203">
        <v>0</v>
      </c>
      <c r="FM306" s="208"/>
      <c r="FN306" s="203">
        <v>0</v>
      </c>
      <c r="FO306" s="203">
        <v>0</v>
      </c>
      <c r="FP306" s="203">
        <v>0</v>
      </c>
      <c r="FQ306" s="203">
        <v>0</v>
      </c>
      <c r="FR306" s="203">
        <v>0</v>
      </c>
      <c r="FS306" s="208"/>
      <c r="FT306" s="203">
        <v>0</v>
      </c>
      <c r="FU306" s="203">
        <v>0</v>
      </c>
      <c r="FV306" s="203">
        <v>0</v>
      </c>
      <c r="FW306" s="203">
        <v>0</v>
      </c>
      <c r="FX306" s="203">
        <v>0</v>
      </c>
      <c r="FY306" s="208"/>
    </row>
    <row r="307" spans="1:181" ht="12.75" customHeight="1" x14ac:dyDescent="0.2">
      <c r="A307" s="201" t="s">
        <v>113</v>
      </c>
      <c r="B307" s="203">
        <v>0</v>
      </c>
      <c r="C307" s="203">
        <v>0</v>
      </c>
      <c r="D307" s="203">
        <v>0</v>
      </c>
      <c r="E307" s="203">
        <v>0</v>
      </c>
      <c r="F307" s="203">
        <v>0</v>
      </c>
      <c r="G307" s="208"/>
      <c r="H307" s="203">
        <v>0</v>
      </c>
      <c r="I307" s="203">
        <v>0</v>
      </c>
      <c r="J307" s="203">
        <v>0</v>
      </c>
      <c r="K307" s="203">
        <v>0</v>
      </c>
      <c r="L307" s="203">
        <v>0</v>
      </c>
      <c r="M307" s="208"/>
      <c r="N307" s="203">
        <v>0</v>
      </c>
      <c r="O307" s="203">
        <v>0</v>
      </c>
      <c r="P307" s="203">
        <v>0</v>
      </c>
      <c r="Q307" s="203">
        <v>0</v>
      </c>
      <c r="R307" s="203">
        <v>0</v>
      </c>
      <c r="S307" s="208"/>
      <c r="T307" s="203">
        <v>0</v>
      </c>
      <c r="U307" s="203">
        <v>0</v>
      </c>
      <c r="V307" s="203">
        <v>0</v>
      </c>
      <c r="W307" s="203">
        <v>0</v>
      </c>
      <c r="X307" s="203">
        <v>0</v>
      </c>
      <c r="Y307" s="208"/>
      <c r="Z307" s="203">
        <v>0</v>
      </c>
      <c r="AA307" s="203">
        <v>0</v>
      </c>
      <c r="AB307" s="203">
        <v>0</v>
      </c>
      <c r="AC307" s="203">
        <v>0</v>
      </c>
      <c r="AD307" s="203">
        <v>0</v>
      </c>
      <c r="AE307" s="208"/>
      <c r="AF307" s="203">
        <v>0</v>
      </c>
      <c r="AG307" s="203">
        <v>0</v>
      </c>
      <c r="AH307" s="203">
        <v>0</v>
      </c>
      <c r="AI307" s="203">
        <v>0</v>
      </c>
      <c r="AJ307" s="203">
        <v>0</v>
      </c>
      <c r="AK307" s="208"/>
      <c r="AL307" s="203">
        <v>0</v>
      </c>
      <c r="AM307" s="203">
        <v>0</v>
      </c>
      <c r="AN307" s="203">
        <v>0</v>
      </c>
      <c r="AO307" s="203">
        <v>0</v>
      </c>
      <c r="AP307" s="203">
        <v>0</v>
      </c>
      <c r="AQ307" s="208"/>
      <c r="AR307" s="203">
        <v>0</v>
      </c>
      <c r="AS307" s="203">
        <v>0</v>
      </c>
      <c r="AT307" s="203">
        <v>0</v>
      </c>
      <c r="AU307" s="203">
        <v>0</v>
      </c>
      <c r="AV307" s="203">
        <v>0</v>
      </c>
      <c r="AW307" s="208"/>
      <c r="AX307" s="203">
        <v>0</v>
      </c>
      <c r="AY307" s="203">
        <v>0</v>
      </c>
      <c r="AZ307" s="203">
        <v>0</v>
      </c>
      <c r="BA307" s="203">
        <v>0</v>
      </c>
      <c r="BB307" s="203">
        <v>0</v>
      </c>
      <c r="BC307" s="208"/>
      <c r="BD307" s="203">
        <v>0</v>
      </c>
      <c r="BE307" s="203">
        <v>0</v>
      </c>
      <c r="BF307" s="203">
        <v>0</v>
      </c>
      <c r="BG307" s="203">
        <v>0</v>
      </c>
      <c r="BH307" s="203">
        <v>0</v>
      </c>
      <c r="BI307" s="208"/>
      <c r="BJ307" s="203">
        <v>0</v>
      </c>
      <c r="BK307" s="203">
        <v>0</v>
      </c>
      <c r="BL307" s="203">
        <v>0</v>
      </c>
      <c r="BM307" s="203">
        <v>0</v>
      </c>
      <c r="BN307" s="203">
        <v>0</v>
      </c>
      <c r="BO307" s="208"/>
      <c r="BP307" s="203">
        <v>0</v>
      </c>
      <c r="BQ307" s="203">
        <v>0</v>
      </c>
      <c r="BR307" s="203">
        <v>0</v>
      </c>
      <c r="BS307" s="203">
        <v>0</v>
      </c>
      <c r="BT307" s="203">
        <v>0</v>
      </c>
      <c r="BU307" s="208"/>
      <c r="BV307" s="203">
        <v>0</v>
      </c>
      <c r="BW307" s="203">
        <v>0</v>
      </c>
      <c r="BX307" s="203">
        <v>0</v>
      </c>
      <c r="BY307" s="203">
        <v>0</v>
      </c>
      <c r="BZ307" s="203">
        <v>0</v>
      </c>
      <c r="CA307" s="208"/>
      <c r="CB307" s="203">
        <v>0</v>
      </c>
      <c r="CC307" s="203">
        <v>0</v>
      </c>
      <c r="CD307" s="203">
        <v>0</v>
      </c>
      <c r="CE307" s="203">
        <v>0</v>
      </c>
      <c r="CF307" s="203">
        <v>0</v>
      </c>
      <c r="CG307" s="208"/>
      <c r="CH307" s="203">
        <v>0</v>
      </c>
      <c r="CI307" s="203">
        <v>0</v>
      </c>
      <c r="CJ307" s="203">
        <v>0</v>
      </c>
      <c r="CK307" s="203">
        <v>0</v>
      </c>
      <c r="CL307" s="203">
        <v>0</v>
      </c>
      <c r="CM307" s="208"/>
      <c r="CN307" s="203">
        <v>0</v>
      </c>
      <c r="CO307" s="203">
        <v>0</v>
      </c>
      <c r="CP307" s="203">
        <v>0</v>
      </c>
      <c r="CQ307" s="203">
        <v>0</v>
      </c>
      <c r="CR307" s="203">
        <v>0</v>
      </c>
      <c r="CS307" s="208"/>
      <c r="CT307" s="203">
        <v>0</v>
      </c>
      <c r="CU307" s="203">
        <v>0</v>
      </c>
      <c r="CV307" s="203">
        <v>0</v>
      </c>
      <c r="CW307" s="203">
        <v>0</v>
      </c>
      <c r="CX307" s="203">
        <v>0</v>
      </c>
      <c r="CY307" s="208"/>
      <c r="CZ307" s="203">
        <v>0</v>
      </c>
      <c r="DA307" s="203">
        <v>0</v>
      </c>
      <c r="DB307" s="203">
        <v>0</v>
      </c>
      <c r="DC307" s="203">
        <v>0</v>
      </c>
      <c r="DD307" s="203">
        <v>0</v>
      </c>
      <c r="DE307" s="208"/>
      <c r="DF307" s="203">
        <v>0</v>
      </c>
      <c r="DG307" s="203">
        <v>0</v>
      </c>
      <c r="DH307" s="203">
        <v>0</v>
      </c>
      <c r="DI307" s="203">
        <v>0</v>
      </c>
      <c r="DJ307" s="203">
        <v>0</v>
      </c>
      <c r="DK307" s="208"/>
      <c r="DL307" s="203">
        <v>0</v>
      </c>
      <c r="DM307" s="203">
        <v>0</v>
      </c>
      <c r="DN307" s="203">
        <v>0</v>
      </c>
      <c r="DO307" s="203">
        <v>0</v>
      </c>
      <c r="DP307" s="203">
        <v>0</v>
      </c>
      <c r="DQ307" s="208"/>
      <c r="DR307" s="203">
        <v>0</v>
      </c>
      <c r="DS307" s="203">
        <v>0</v>
      </c>
      <c r="DT307" s="203">
        <v>0</v>
      </c>
      <c r="DU307" s="203">
        <v>0</v>
      </c>
      <c r="DV307" s="203">
        <v>0</v>
      </c>
      <c r="DW307" s="208"/>
      <c r="DX307" s="203">
        <v>0</v>
      </c>
      <c r="DY307" s="203">
        <v>0</v>
      </c>
      <c r="DZ307" s="203">
        <v>0</v>
      </c>
      <c r="EA307" s="203">
        <v>0</v>
      </c>
      <c r="EB307" s="203">
        <v>0</v>
      </c>
      <c r="EC307" s="208"/>
      <c r="ED307" s="203">
        <v>0</v>
      </c>
      <c r="EE307" s="203">
        <v>0</v>
      </c>
      <c r="EF307" s="203">
        <v>0</v>
      </c>
      <c r="EG307" s="203">
        <v>0</v>
      </c>
      <c r="EH307" s="203">
        <v>0</v>
      </c>
      <c r="EI307" s="208"/>
      <c r="EJ307" s="203">
        <v>0</v>
      </c>
      <c r="EK307" s="203">
        <v>0</v>
      </c>
      <c r="EL307" s="203">
        <v>0</v>
      </c>
      <c r="EM307" s="203">
        <v>0</v>
      </c>
      <c r="EN307" s="203">
        <v>0</v>
      </c>
      <c r="EO307" s="208"/>
      <c r="EP307" s="203">
        <v>0</v>
      </c>
      <c r="EQ307" s="203">
        <v>0</v>
      </c>
      <c r="ER307" s="203">
        <v>0</v>
      </c>
      <c r="ES307" s="203">
        <v>0</v>
      </c>
      <c r="ET307" s="203">
        <v>0</v>
      </c>
      <c r="EU307" s="208"/>
      <c r="EV307" s="203">
        <v>0</v>
      </c>
      <c r="EW307" s="203">
        <v>0</v>
      </c>
      <c r="EX307" s="203">
        <v>0</v>
      </c>
      <c r="EY307" s="203">
        <v>0</v>
      </c>
      <c r="EZ307" s="203">
        <v>0</v>
      </c>
      <c r="FA307" s="208"/>
      <c r="FB307" s="203">
        <v>0</v>
      </c>
      <c r="FC307" s="203">
        <v>0</v>
      </c>
      <c r="FD307" s="203">
        <v>0</v>
      </c>
      <c r="FE307" s="203">
        <v>0</v>
      </c>
      <c r="FF307" s="203">
        <v>0</v>
      </c>
      <c r="FG307" s="208"/>
      <c r="FH307" s="203">
        <v>0</v>
      </c>
      <c r="FI307" s="203">
        <v>0</v>
      </c>
      <c r="FJ307" s="203">
        <v>0</v>
      </c>
      <c r="FK307" s="203">
        <v>0</v>
      </c>
      <c r="FL307" s="203">
        <v>0</v>
      </c>
      <c r="FM307" s="208"/>
      <c r="FN307" s="203">
        <v>0</v>
      </c>
      <c r="FO307" s="203">
        <v>0</v>
      </c>
      <c r="FP307" s="203">
        <v>0</v>
      </c>
      <c r="FQ307" s="203">
        <v>0</v>
      </c>
      <c r="FR307" s="203">
        <v>0</v>
      </c>
      <c r="FS307" s="208"/>
      <c r="FT307" s="203">
        <v>0</v>
      </c>
      <c r="FU307" s="203">
        <v>0</v>
      </c>
      <c r="FV307" s="203">
        <v>0</v>
      </c>
      <c r="FW307" s="203">
        <v>0</v>
      </c>
      <c r="FX307" s="203">
        <v>0</v>
      </c>
      <c r="FY307" s="208"/>
    </row>
    <row r="308" spans="1:181" ht="12.75" customHeight="1" x14ac:dyDescent="0.2">
      <c r="A308" s="201" t="s">
        <v>130</v>
      </c>
      <c r="B308" s="203">
        <v>0</v>
      </c>
      <c r="C308" s="203">
        <v>0</v>
      </c>
      <c r="D308" s="203">
        <v>0</v>
      </c>
      <c r="E308" s="203">
        <v>0</v>
      </c>
      <c r="F308" s="203">
        <v>0</v>
      </c>
      <c r="G308" s="208"/>
      <c r="H308" s="203">
        <v>0</v>
      </c>
      <c r="I308" s="203">
        <v>0</v>
      </c>
      <c r="J308" s="203">
        <v>0</v>
      </c>
      <c r="K308" s="203">
        <v>0</v>
      </c>
      <c r="L308" s="203">
        <v>0</v>
      </c>
      <c r="M308" s="208"/>
      <c r="N308" s="203">
        <v>0</v>
      </c>
      <c r="O308" s="203">
        <v>0</v>
      </c>
      <c r="P308" s="203">
        <v>0</v>
      </c>
      <c r="Q308" s="203">
        <v>0</v>
      </c>
      <c r="R308" s="203">
        <v>0</v>
      </c>
      <c r="S308" s="208"/>
      <c r="T308" s="203">
        <v>0</v>
      </c>
      <c r="U308" s="203">
        <v>0</v>
      </c>
      <c r="V308" s="203">
        <v>0</v>
      </c>
      <c r="W308" s="203">
        <v>0</v>
      </c>
      <c r="X308" s="203">
        <v>0</v>
      </c>
      <c r="Y308" s="208"/>
      <c r="Z308" s="203">
        <v>0</v>
      </c>
      <c r="AA308" s="203">
        <v>0</v>
      </c>
      <c r="AB308" s="203">
        <v>0</v>
      </c>
      <c r="AC308" s="203">
        <v>0</v>
      </c>
      <c r="AD308" s="203">
        <v>0</v>
      </c>
      <c r="AE308" s="208"/>
      <c r="AF308" s="203">
        <v>0</v>
      </c>
      <c r="AG308" s="203">
        <v>0</v>
      </c>
      <c r="AH308" s="203">
        <v>0</v>
      </c>
      <c r="AI308" s="203">
        <v>0</v>
      </c>
      <c r="AJ308" s="203">
        <v>0</v>
      </c>
      <c r="AK308" s="208"/>
      <c r="AL308" s="203">
        <v>0</v>
      </c>
      <c r="AM308" s="203">
        <v>0</v>
      </c>
      <c r="AN308" s="203">
        <v>0</v>
      </c>
      <c r="AO308" s="203">
        <v>0</v>
      </c>
      <c r="AP308" s="203">
        <v>0</v>
      </c>
      <c r="AQ308" s="208"/>
      <c r="AR308" s="203">
        <v>0</v>
      </c>
      <c r="AS308" s="203">
        <v>0</v>
      </c>
      <c r="AT308" s="203">
        <v>0</v>
      </c>
      <c r="AU308" s="203">
        <v>0</v>
      </c>
      <c r="AV308" s="203">
        <v>0</v>
      </c>
      <c r="AW308" s="208"/>
      <c r="AX308" s="203">
        <v>0</v>
      </c>
      <c r="AY308" s="203">
        <v>0</v>
      </c>
      <c r="AZ308" s="203">
        <v>0</v>
      </c>
      <c r="BA308" s="203">
        <v>0</v>
      </c>
      <c r="BB308" s="203">
        <v>0</v>
      </c>
      <c r="BC308" s="208"/>
      <c r="BD308" s="203">
        <v>0</v>
      </c>
      <c r="BE308" s="203">
        <v>0</v>
      </c>
      <c r="BF308" s="203">
        <v>0</v>
      </c>
      <c r="BG308" s="203">
        <v>0</v>
      </c>
      <c r="BH308" s="203">
        <v>0</v>
      </c>
      <c r="BI308" s="208"/>
      <c r="BJ308" s="203">
        <v>0</v>
      </c>
      <c r="BK308" s="203">
        <v>0</v>
      </c>
      <c r="BL308" s="203">
        <v>0</v>
      </c>
      <c r="BM308" s="203">
        <v>0</v>
      </c>
      <c r="BN308" s="203">
        <v>0</v>
      </c>
      <c r="BO308" s="208"/>
      <c r="BP308" s="203">
        <v>0</v>
      </c>
      <c r="BQ308" s="203">
        <v>0</v>
      </c>
      <c r="BR308" s="203">
        <v>0</v>
      </c>
      <c r="BS308" s="203">
        <v>0</v>
      </c>
      <c r="BT308" s="203">
        <v>0</v>
      </c>
      <c r="BU308" s="208"/>
      <c r="BV308" s="203">
        <v>0</v>
      </c>
      <c r="BW308" s="203">
        <v>0</v>
      </c>
      <c r="BX308" s="203">
        <v>0</v>
      </c>
      <c r="BY308" s="203">
        <v>0</v>
      </c>
      <c r="BZ308" s="203">
        <v>0</v>
      </c>
      <c r="CA308" s="208"/>
      <c r="CB308" s="203">
        <v>0</v>
      </c>
      <c r="CC308" s="203">
        <v>0</v>
      </c>
      <c r="CD308" s="203">
        <v>0</v>
      </c>
      <c r="CE308" s="203">
        <v>0</v>
      </c>
      <c r="CF308" s="203">
        <v>0</v>
      </c>
      <c r="CG308" s="208"/>
      <c r="CH308" s="203">
        <v>0</v>
      </c>
      <c r="CI308" s="203">
        <v>0</v>
      </c>
      <c r="CJ308" s="203">
        <v>0</v>
      </c>
      <c r="CK308" s="203">
        <v>0</v>
      </c>
      <c r="CL308" s="203">
        <v>0</v>
      </c>
      <c r="CM308" s="208"/>
      <c r="CN308" s="203">
        <v>0</v>
      </c>
      <c r="CO308" s="203">
        <v>0</v>
      </c>
      <c r="CP308" s="203">
        <v>0</v>
      </c>
      <c r="CQ308" s="203">
        <v>0</v>
      </c>
      <c r="CR308" s="203">
        <v>0</v>
      </c>
      <c r="CS308" s="208"/>
      <c r="CT308" s="203">
        <v>0</v>
      </c>
      <c r="CU308" s="203">
        <v>0</v>
      </c>
      <c r="CV308" s="203">
        <v>0</v>
      </c>
      <c r="CW308" s="203">
        <v>0</v>
      </c>
      <c r="CX308" s="203">
        <v>0</v>
      </c>
      <c r="CY308" s="208"/>
      <c r="CZ308" s="203">
        <v>0</v>
      </c>
      <c r="DA308" s="203">
        <v>0</v>
      </c>
      <c r="DB308" s="203">
        <v>0</v>
      </c>
      <c r="DC308" s="203">
        <v>0</v>
      </c>
      <c r="DD308" s="203">
        <v>0</v>
      </c>
      <c r="DE308" s="208"/>
      <c r="DF308" s="203">
        <v>0</v>
      </c>
      <c r="DG308" s="203">
        <v>0</v>
      </c>
      <c r="DH308" s="203">
        <v>0</v>
      </c>
      <c r="DI308" s="203">
        <v>0</v>
      </c>
      <c r="DJ308" s="203">
        <v>0</v>
      </c>
      <c r="DK308" s="208"/>
      <c r="DL308" s="203">
        <v>0</v>
      </c>
      <c r="DM308" s="203">
        <v>0</v>
      </c>
      <c r="DN308" s="203">
        <v>0</v>
      </c>
      <c r="DO308" s="203">
        <v>0</v>
      </c>
      <c r="DP308" s="203">
        <v>0</v>
      </c>
      <c r="DQ308" s="208"/>
      <c r="DR308" s="203">
        <v>0</v>
      </c>
      <c r="DS308" s="203">
        <v>0</v>
      </c>
      <c r="DT308" s="203">
        <v>0</v>
      </c>
      <c r="DU308" s="203">
        <v>0</v>
      </c>
      <c r="DV308" s="203">
        <v>0</v>
      </c>
      <c r="DW308" s="208"/>
      <c r="DX308" s="203">
        <v>0</v>
      </c>
      <c r="DY308" s="203">
        <v>0</v>
      </c>
      <c r="DZ308" s="203">
        <v>0</v>
      </c>
      <c r="EA308" s="203">
        <v>0</v>
      </c>
      <c r="EB308" s="203">
        <v>0</v>
      </c>
      <c r="EC308" s="208"/>
      <c r="ED308" s="203">
        <v>0</v>
      </c>
      <c r="EE308" s="203">
        <v>0</v>
      </c>
      <c r="EF308" s="203">
        <v>0</v>
      </c>
      <c r="EG308" s="203">
        <v>0</v>
      </c>
      <c r="EH308" s="203">
        <v>0</v>
      </c>
      <c r="EI308" s="208"/>
      <c r="EJ308" s="203">
        <v>0</v>
      </c>
      <c r="EK308" s="203">
        <v>0</v>
      </c>
      <c r="EL308" s="203">
        <v>0</v>
      </c>
      <c r="EM308" s="203">
        <v>0</v>
      </c>
      <c r="EN308" s="203">
        <v>0</v>
      </c>
      <c r="EO308" s="208"/>
      <c r="EP308" s="203">
        <v>0</v>
      </c>
      <c r="EQ308" s="203">
        <v>0</v>
      </c>
      <c r="ER308" s="203">
        <v>0</v>
      </c>
      <c r="ES308" s="203">
        <v>0</v>
      </c>
      <c r="ET308" s="203">
        <v>0</v>
      </c>
      <c r="EU308" s="208"/>
      <c r="EV308" s="203">
        <v>0</v>
      </c>
      <c r="EW308" s="203">
        <v>0</v>
      </c>
      <c r="EX308" s="203">
        <v>0</v>
      </c>
      <c r="EY308" s="203">
        <v>0</v>
      </c>
      <c r="EZ308" s="203">
        <v>0</v>
      </c>
      <c r="FA308" s="208"/>
      <c r="FB308" s="203">
        <v>0</v>
      </c>
      <c r="FC308" s="203">
        <v>0</v>
      </c>
      <c r="FD308" s="203">
        <v>0</v>
      </c>
      <c r="FE308" s="203">
        <v>0</v>
      </c>
      <c r="FF308" s="203">
        <v>0</v>
      </c>
      <c r="FG308" s="208"/>
      <c r="FH308" s="203">
        <v>0</v>
      </c>
      <c r="FI308" s="203">
        <v>0</v>
      </c>
      <c r="FJ308" s="203">
        <v>0</v>
      </c>
      <c r="FK308" s="203">
        <v>0</v>
      </c>
      <c r="FL308" s="203">
        <v>0</v>
      </c>
      <c r="FM308" s="208"/>
      <c r="FN308" s="203">
        <v>0</v>
      </c>
      <c r="FO308" s="203">
        <v>0</v>
      </c>
      <c r="FP308" s="203">
        <v>0</v>
      </c>
      <c r="FQ308" s="203">
        <v>0</v>
      </c>
      <c r="FR308" s="203">
        <v>0</v>
      </c>
      <c r="FS308" s="208"/>
      <c r="FT308" s="203">
        <v>0</v>
      </c>
      <c r="FU308" s="203">
        <v>0</v>
      </c>
      <c r="FV308" s="203">
        <v>0</v>
      </c>
      <c r="FW308" s="203">
        <v>0</v>
      </c>
      <c r="FX308" s="203">
        <v>0</v>
      </c>
      <c r="FY308" s="208"/>
    </row>
    <row r="309" spans="1:181" ht="12.75" customHeight="1" x14ac:dyDescent="0.2">
      <c r="A309" s="107" t="s">
        <v>131</v>
      </c>
      <c r="B309" s="203">
        <v>0</v>
      </c>
      <c r="C309" s="203">
        <v>0</v>
      </c>
      <c r="D309" s="203">
        <v>0</v>
      </c>
      <c r="E309" s="203">
        <v>0</v>
      </c>
      <c r="F309" s="203">
        <v>0</v>
      </c>
      <c r="G309" s="208"/>
      <c r="H309" s="203">
        <v>0</v>
      </c>
      <c r="I309" s="203">
        <v>0</v>
      </c>
      <c r="J309" s="203">
        <v>0</v>
      </c>
      <c r="K309" s="203">
        <v>0</v>
      </c>
      <c r="L309" s="203">
        <v>0</v>
      </c>
      <c r="M309" s="208"/>
      <c r="N309" s="203">
        <v>0</v>
      </c>
      <c r="O309" s="203">
        <v>0</v>
      </c>
      <c r="P309" s="203">
        <v>0</v>
      </c>
      <c r="Q309" s="203">
        <v>0</v>
      </c>
      <c r="R309" s="203">
        <v>0</v>
      </c>
      <c r="S309" s="208"/>
      <c r="T309" s="203">
        <v>0</v>
      </c>
      <c r="U309" s="203">
        <v>0</v>
      </c>
      <c r="V309" s="203">
        <v>0</v>
      </c>
      <c r="W309" s="203">
        <v>0</v>
      </c>
      <c r="X309" s="203">
        <v>0</v>
      </c>
      <c r="Y309" s="208"/>
      <c r="Z309" s="203">
        <v>0</v>
      </c>
      <c r="AA309" s="203">
        <v>0</v>
      </c>
      <c r="AB309" s="203">
        <v>0</v>
      </c>
      <c r="AC309" s="203">
        <v>0</v>
      </c>
      <c r="AD309" s="203">
        <v>0</v>
      </c>
      <c r="AE309" s="208"/>
      <c r="AF309" s="203">
        <v>0</v>
      </c>
      <c r="AG309" s="203">
        <v>0</v>
      </c>
      <c r="AH309" s="203">
        <v>0</v>
      </c>
      <c r="AI309" s="203">
        <v>0</v>
      </c>
      <c r="AJ309" s="203">
        <v>0</v>
      </c>
      <c r="AK309" s="208"/>
      <c r="AL309" s="203">
        <v>0</v>
      </c>
      <c r="AM309" s="203">
        <v>0</v>
      </c>
      <c r="AN309" s="203">
        <v>0</v>
      </c>
      <c r="AO309" s="203">
        <v>0</v>
      </c>
      <c r="AP309" s="203">
        <v>0</v>
      </c>
      <c r="AQ309" s="208"/>
      <c r="AR309" s="203">
        <v>0</v>
      </c>
      <c r="AS309" s="203">
        <v>0</v>
      </c>
      <c r="AT309" s="203">
        <v>0</v>
      </c>
      <c r="AU309" s="203">
        <v>0</v>
      </c>
      <c r="AV309" s="203">
        <v>0</v>
      </c>
      <c r="AW309" s="208"/>
      <c r="AX309" s="203">
        <v>0</v>
      </c>
      <c r="AY309" s="203">
        <v>0</v>
      </c>
      <c r="AZ309" s="203">
        <v>0</v>
      </c>
      <c r="BA309" s="203">
        <v>0</v>
      </c>
      <c r="BB309" s="203">
        <v>0</v>
      </c>
      <c r="BC309" s="208"/>
      <c r="BD309" s="203">
        <v>0</v>
      </c>
      <c r="BE309" s="203">
        <v>0</v>
      </c>
      <c r="BF309" s="203">
        <v>0</v>
      </c>
      <c r="BG309" s="203">
        <v>0</v>
      </c>
      <c r="BH309" s="203">
        <v>0</v>
      </c>
      <c r="BI309" s="208"/>
      <c r="BJ309" s="203">
        <v>0</v>
      </c>
      <c r="BK309" s="203">
        <v>0</v>
      </c>
      <c r="BL309" s="203">
        <v>0</v>
      </c>
      <c r="BM309" s="203">
        <v>0</v>
      </c>
      <c r="BN309" s="203">
        <v>0</v>
      </c>
      <c r="BO309" s="208"/>
      <c r="BP309" s="203">
        <v>0</v>
      </c>
      <c r="BQ309" s="203">
        <v>0</v>
      </c>
      <c r="BR309" s="203">
        <v>0</v>
      </c>
      <c r="BS309" s="203">
        <v>0</v>
      </c>
      <c r="BT309" s="203">
        <v>0</v>
      </c>
      <c r="BU309" s="208"/>
      <c r="BV309" s="203">
        <v>0</v>
      </c>
      <c r="BW309" s="203">
        <v>0</v>
      </c>
      <c r="BX309" s="203">
        <v>0</v>
      </c>
      <c r="BY309" s="203">
        <v>0</v>
      </c>
      <c r="BZ309" s="203">
        <v>0</v>
      </c>
      <c r="CA309" s="208"/>
      <c r="CB309" s="203">
        <v>0</v>
      </c>
      <c r="CC309" s="203">
        <v>0</v>
      </c>
      <c r="CD309" s="203">
        <v>0</v>
      </c>
      <c r="CE309" s="203">
        <v>0</v>
      </c>
      <c r="CF309" s="203">
        <v>0</v>
      </c>
      <c r="CG309" s="208"/>
      <c r="CH309" s="203">
        <v>0</v>
      </c>
      <c r="CI309" s="203">
        <v>0</v>
      </c>
      <c r="CJ309" s="203">
        <v>0</v>
      </c>
      <c r="CK309" s="203">
        <v>0</v>
      </c>
      <c r="CL309" s="203">
        <v>0</v>
      </c>
      <c r="CM309" s="208"/>
      <c r="CN309" s="203">
        <v>0</v>
      </c>
      <c r="CO309" s="203">
        <v>0</v>
      </c>
      <c r="CP309" s="203">
        <v>0</v>
      </c>
      <c r="CQ309" s="203">
        <v>0</v>
      </c>
      <c r="CR309" s="203">
        <v>0</v>
      </c>
      <c r="CS309" s="208"/>
      <c r="CT309" s="203">
        <v>0</v>
      </c>
      <c r="CU309" s="203">
        <v>0</v>
      </c>
      <c r="CV309" s="203">
        <v>0</v>
      </c>
      <c r="CW309" s="203">
        <v>0</v>
      </c>
      <c r="CX309" s="203">
        <v>0</v>
      </c>
      <c r="CY309" s="208"/>
      <c r="CZ309" s="203">
        <v>0</v>
      </c>
      <c r="DA309" s="203">
        <v>0</v>
      </c>
      <c r="DB309" s="203">
        <v>0</v>
      </c>
      <c r="DC309" s="203">
        <v>0</v>
      </c>
      <c r="DD309" s="203">
        <v>0</v>
      </c>
      <c r="DE309" s="208"/>
      <c r="DF309" s="203">
        <v>0</v>
      </c>
      <c r="DG309" s="203">
        <v>0</v>
      </c>
      <c r="DH309" s="203">
        <v>0</v>
      </c>
      <c r="DI309" s="203">
        <v>0</v>
      </c>
      <c r="DJ309" s="203">
        <v>0</v>
      </c>
      <c r="DK309" s="208"/>
      <c r="DL309" s="203">
        <v>0</v>
      </c>
      <c r="DM309" s="203">
        <v>0</v>
      </c>
      <c r="DN309" s="203">
        <v>0</v>
      </c>
      <c r="DO309" s="203">
        <v>0</v>
      </c>
      <c r="DP309" s="203">
        <v>0</v>
      </c>
      <c r="DQ309" s="208"/>
      <c r="DR309" s="203">
        <v>0</v>
      </c>
      <c r="DS309" s="203">
        <v>0</v>
      </c>
      <c r="DT309" s="203">
        <v>0</v>
      </c>
      <c r="DU309" s="203">
        <v>0</v>
      </c>
      <c r="DV309" s="203">
        <v>0</v>
      </c>
      <c r="DW309" s="208"/>
      <c r="DX309" s="203">
        <v>0</v>
      </c>
      <c r="DY309" s="203">
        <v>0</v>
      </c>
      <c r="DZ309" s="203">
        <v>0</v>
      </c>
      <c r="EA309" s="203">
        <v>0</v>
      </c>
      <c r="EB309" s="203">
        <v>0</v>
      </c>
      <c r="EC309" s="208"/>
      <c r="ED309" s="203">
        <v>0</v>
      </c>
      <c r="EE309" s="203">
        <v>0</v>
      </c>
      <c r="EF309" s="203">
        <v>0</v>
      </c>
      <c r="EG309" s="203">
        <v>0</v>
      </c>
      <c r="EH309" s="203">
        <v>0</v>
      </c>
      <c r="EI309" s="208"/>
      <c r="EJ309" s="203">
        <v>0</v>
      </c>
      <c r="EK309" s="203">
        <v>0</v>
      </c>
      <c r="EL309" s="203">
        <v>0</v>
      </c>
      <c r="EM309" s="203">
        <v>0</v>
      </c>
      <c r="EN309" s="203">
        <v>0</v>
      </c>
      <c r="EO309" s="208"/>
      <c r="EP309" s="203">
        <v>0</v>
      </c>
      <c r="EQ309" s="203">
        <v>0</v>
      </c>
      <c r="ER309" s="203">
        <v>0</v>
      </c>
      <c r="ES309" s="203">
        <v>0</v>
      </c>
      <c r="ET309" s="203">
        <v>0</v>
      </c>
      <c r="EU309" s="208"/>
      <c r="EV309" s="203">
        <v>0</v>
      </c>
      <c r="EW309" s="203">
        <v>0</v>
      </c>
      <c r="EX309" s="203">
        <v>0</v>
      </c>
      <c r="EY309" s="203">
        <v>0</v>
      </c>
      <c r="EZ309" s="203">
        <v>0</v>
      </c>
      <c r="FA309" s="208"/>
      <c r="FB309" s="203">
        <v>0</v>
      </c>
      <c r="FC309" s="203">
        <v>0</v>
      </c>
      <c r="FD309" s="203">
        <v>0</v>
      </c>
      <c r="FE309" s="203">
        <v>0</v>
      </c>
      <c r="FF309" s="203">
        <v>0</v>
      </c>
      <c r="FG309" s="208"/>
      <c r="FH309" s="203">
        <v>0</v>
      </c>
      <c r="FI309" s="203">
        <v>0</v>
      </c>
      <c r="FJ309" s="203">
        <v>0</v>
      </c>
      <c r="FK309" s="203">
        <v>0</v>
      </c>
      <c r="FL309" s="203">
        <v>0</v>
      </c>
      <c r="FM309" s="208"/>
      <c r="FN309" s="203">
        <v>0</v>
      </c>
      <c r="FO309" s="203">
        <v>0</v>
      </c>
      <c r="FP309" s="203">
        <v>0</v>
      </c>
      <c r="FQ309" s="203">
        <v>0</v>
      </c>
      <c r="FR309" s="203">
        <v>0</v>
      </c>
      <c r="FS309" s="208"/>
      <c r="FT309" s="203">
        <v>0</v>
      </c>
      <c r="FU309" s="203">
        <v>0</v>
      </c>
      <c r="FV309" s="203">
        <v>0</v>
      </c>
      <c r="FW309" s="203">
        <v>0</v>
      </c>
      <c r="FX309" s="203">
        <v>0</v>
      </c>
      <c r="FY309" s="208"/>
    </row>
    <row r="310" spans="1:181" ht="12.75" customHeight="1" x14ac:dyDescent="0.2">
      <c r="A310" s="107" t="s">
        <v>105</v>
      </c>
      <c r="B310" s="203">
        <v>0</v>
      </c>
      <c r="C310" s="203">
        <v>0</v>
      </c>
      <c r="D310" s="203">
        <v>0</v>
      </c>
      <c r="E310" s="203">
        <v>0</v>
      </c>
      <c r="F310" s="203">
        <v>0</v>
      </c>
      <c r="G310" s="208"/>
      <c r="H310" s="203">
        <v>0</v>
      </c>
      <c r="I310" s="203">
        <v>0</v>
      </c>
      <c r="J310" s="203">
        <v>0</v>
      </c>
      <c r="K310" s="203">
        <v>0</v>
      </c>
      <c r="L310" s="203">
        <v>0</v>
      </c>
      <c r="M310" s="208"/>
      <c r="N310" s="203">
        <v>0</v>
      </c>
      <c r="O310" s="203">
        <v>0</v>
      </c>
      <c r="P310" s="203">
        <v>0</v>
      </c>
      <c r="Q310" s="203">
        <v>0</v>
      </c>
      <c r="R310" s="203">
        <v>0</v>
      </c>
      <c r="S310" s="208"/>
      <c r="T310" s="203">
        <v>0</v>
      </c>
      <c r="U310" s="203">
        <v>0</v>
      </c>
      <c r="V310" s="203">
        <v>0</v>
      </c>
      <c r="W310" s="203">
        <v>0</v>
      </c>
      <c r="X310" s="203">
        <v>0</v>
      </c>
      <c r="Y310" s="208"/>
      <c r="Z310" s="203">
        <v>0</v>
      </c>
      <c r="AA310" s="203">
        <v>0</v>
      </c>
      <c r="AB310" s="203">
        <v>0</v>
      </c>
      <c r="AC310" s="203">
        <v>0</v>
      </c>
      <c r="AD310" s="203">
        <v>0</v>
      </c>
      <c r="AE310" s="208"/>
      <c r="AF310" s="203">
        <v>0</v>
      </c>
      <c r="AG310" s="203">
        <v>0</v>
      </c>
      <c r="AH310" s="203">
        <v>0</v>
      </c>
      <c r="AI310" s="203">
        <v>0</v>
      </c>
      <c r="AJ310" s="203">
        <v>0</v>
      </c>
      <c r="AK310" s="208"/>
      <c r="AL310" s="203">
        <v>0</v>
      </c>
      <c r="AM310" s="203">
        <v>0</v>
      </c>
      <c r="AN310" s="203">
        <v>0</v>
      </c>
      <c r="AO310" s="203">
        <v>0</v>
      </c>
      <c r="AP310" s="203">
        <v>0</v>
      </c>
      <c r="AQ310" s="208"/>
      <c r="AR310" s="203">
        <v>0</v>
      </c>
      <c r="AS310" s="203">
        <v>0</v>
      </c>
      <c r="AT310" s="203">
        <v>0</v>
      </c>
      <c r="AU310" s="203">
        <v>0</v>
      </c>
      <c r="AV310" s="203">
        <v>0</v>
      </c>
      <c r="AW310" s="208"/>
      <c r="AX310" s="203">
        <v>0</v>
      </c>
      <c r="AY310" s="203">
        <v>0</v>
      </c>
      <c r="AZ310" s="203">
        <v>0</v>
      </c>
      <c r="BA310" s="203">
        <v>0</v>
      </c>
      <c r="BB310" s="203">
        <v>0</v>
      </c>
      <c r="BC310" s="208"/>
      <c r="BD310" s="203">
        <v>0</v>
      </c>
      <c r="BE310" s="203">
        <v>0</v>
      </c>
      <c r="BF310" s="203">
        <v>0</v>
      </c>
      <c r="BG310" s="203">
        <v>0</v>
      </c>
      <c r="BH310" s="203">
        <v>0</v>
      </c>
      <c r="BI310" s="208"/>
      <c r="BJ310" s="203">
        <v>0</v>
      </c>
      <c r="BK310" s="203">
        <v>0</v>
      </c>
      <c r="BL310" s="203">
        <v>0</v>
      </c>
      <c r="BM310" s="203">
        <v>0</v>
      </c>
      <c r="BN310" s="203">
        <v>0</v>
      </c>
      <c r="BO310" s="208"/>
      <c r="BP310" s="203">
        <v>0</v>
      </c>
      <c r="BQ310" s="203">
        <v>0</v>
      </c>
      <c r="BR310" s="203">
        <v>0</v>
      </c>
      <c r="BS310" s="203">
        <v>0</v>
      </c>
      <c r="BT310" s="203">
        <v>0</v>
      </c>
      <c r="BU310" s="208"/>
      <c r="BV310" s="203">
        <v>0</v>
      </c>
      <c r="BW310" s="203">
        <v>0</v>
      </c>
      <c r="BX310" s="203">
        <v>0</v>
      </c>
      <c r="BY310" s="203">
        <v>0</v>
      </c>
      <c r="BZ310" s="203">
        <v>0</v>
      </c>
      <c r="CA310" s="208"/>
      <c r="CB310" s="203">
        <v>0</v>
      </c>
      <c r="CC310" s="203">
        <v>0</v>
      </c>
      <c r="CD310" s="203">
        <v>0</v>
      </c>
      <c r="CE310" s="203">
        <v>0</v>
      </c>
      <c r="CF310" s="203">
        <v>0</v>
      </c>
      <c r="CG310" s="208"/>
      <c r="CH310" s="203">
        <v>0</v>
      </c>
      <c r="CI310" s="203">
        <v>0</v>
      </c>
      <c r="CJ310" s="203">
        <v>0</v>
      </c>
      <c r="CK310" s="203">
        <v>0</v>
      </c>
      <c r="CL310" s="203">
        <v>0</v>
      </c>
      <c r="CM310" s="208"/>
      <c r="CN310" s="203">
        <v>0</v>
      </c>
      <c r="CO310" s="203">
        <v>0</v>
      </c>
      <c r="CP310" s="203">
        <v>0</v>
      </c>
      <c r="CQ310" s="203">
        <v>0</v>
      </c>
      <c r="CR310" s="203">
        <v>0</v>
      </c>
      <c r="CS310" s="208"/>
      <c r="CT310" s="203">
        <v>0</v>
      </c>
      <c r="CU310" s="203">
        <v>0</v>
      </c>
      <c r="CV310" s="203">
        <v>0</v>
      </c>
      <c r="CW310" s="203">
        <v>0</v>
      </c>
      <c r="CX310" s="203">
        <v>0</v>
      </c>
      <c r="CY310" s="208"/>
      <c r="CZ310" s="203">
        <v>0</v>
      </c>
      <c r="DA310" s="203">
        <v>0</v>
      </c>
      <c r="DB310" s="203">
        <v>0</v>
      </c>
      <c r="DC310" s="203">
        <v>0</v>
      </c>
      <c r="DD310" s="203">
        <v>0</v>
      </c>
      <c r="DE310" s="208"/>
      <c r="DF310" s="203">
        <v>0</v>
      </c>
      <c r="DG310" s="203">
        <v>0</v>
      </c>
      <c r="DH310" s="203">
        <v>0</v>
      </c>
      <c r="DI310" s="203">
        <v>0</v>
      </c>
      <c r="DJ310" s="203">
        <v>0</v>
      </c>
      <c r="DK310" s="208"/>
      <c r="DL310" s="203">
        <v>0</v>
      </c>
      <c r="DM310" s="203">
        <v>0</v>
      </c>
      <c r="DN310" s="203">
        <v>0</v>
      </c>
      <c r="DO310" s="203">
        <v>0</v>
      </c>
      <c r="DP310" s="203">
        <v>0</v>
      </c>
      <c r="DQ310" s="208"/>
      <c r="DR310" s="203">
        <v>0</v>
      </c>
      <c r="DS310" s="203">
        <v>0</v>
      </c>
      <c r="DT310" s="203">
        <v>0</v>
      </c>
      <c r="DU310" s="203">
        <v>0</v>
      </c>
      <c r="DV310" s="203">
        <v>0</v>
      </c>
      <c r="DW310" s="208"/>
      <c r="DX310" s="203">
        <v>0</v>
      </c>
      <c r="DY310" s="203">
        <v>0</v>
      </c>
      <c r="DZ310" s="203">
        <v>0</v>
      </c>
      <c r="EA310" s="203">
        <v>0</v>
      </c>
      <c r="EB310" s="203">
        <v>0</v>
      </c>
      <c r="EC310" s="208"/>
      <c r="ED310" s="203">
        <v>0</v>
      </c>
      <c r="EE310" s="203">
        <v>0</v>
      </c>
      <c r="EF310" s="203">
        <v>0</v>
      </c>
      <c r="EG310" s="203">
        <v>0</v>
      </c>
      <c r="EH310" s="203">
        <v>0</v>
      </c>
      <c r="EI310" s="208"/>
      <c r="EJ310" s="203">
        <v>0</v>
      </c>
      <c r="EK310" s="203">
        <v>0</v>
      </c>
      <c r="EL310" s="203">
        <v>0</v>
      </c>
      <c r="EM310" s="203">
        <v>0</v>
      </c>
      <c r="EN310" s="203">
        <v>0</v>
      </c>
      <c r="EO310" s="208"/>
      <c r="EP310" s="203">
        <v>0</v>
      </c>
      <c r="EQ310" s="203">
        <v>0</v>
      </c>
      <c r="ER310" s="203">
        <v>0</v>
      </c>
      <c r="ES310" s="203">
        <v>0</v>
      </c>
      <c r="ET310" s="203">
        <v>0</v>
      </c>
      <c r="EU310" s="208"/>
      <c r="EV310" s="203">
        <v>0</v>
      </c>
      <c r="EW310" s="203">
        <v>0</v>
      </c>
      <c r="EX310" s="203">
        <v>0</v>
      </c>
      <c r="EY310" s="203">
        <v>0</v>
      </c>
      <c r="EZ310" s="203">
        <v>0</v>
      </c>
      <c r="FA310" s="208"/>
      <c r="FB310" s="203">
        <v>0</v>
      </c>
      <c r="FC310" s="203">
        <v>0</v>
      </c>
      <c r="FD310" s="203">
        <v>0</v>
      </c>
      <c r="FE310" s="203">
        <v>0</v>
      </c>
      <c r="FF310" s="203">
        <v>0</v>
      </c>
      <c r="FG310" s="208"/>
      <c r="FH310" s="203">
        <v>0</v>
      </c>
      <c r="FI310" s="203">
        <v>0</v>
      </c>
      <c r="FJ310" s="203">
        <v>0</v>
      </c>
      <c r="FK310" s="203">
        <v>0</v>
      </c>
      <c r="FL310" s="203">
        <v>0</v>
      </c>
      <c r="FM310" s="208"/>
      <c r="FN310" s="203">
        <v>0</v>
      </c>
      <c r="FO310" s="203">
        <v>0</v>
      </c>
      <c r="FP310" s="203">
        <v>0</v>
      </c>
      <c r="FQ310" s="203">
        <v>0</v>
      </c>
      <c r="FR310" s="203">
        <v>0</v>
      </c>
      <c r="FS310" s="208"/>
      <c r="FT310" s="203">
        <v>0</v>
      </c>
      <c r="FU310" s="203">
        <v>0</v>
      </c>
      <c r="FV310" s="203">
        <v>0</v>
      </c>
      <c r="FW310" s="203">
        <v>0</v>
      </c>
      <c r="FX310" s="203">
        <v>0</v>
      </c>
      <c r="FY310" s="208"/>
    </row>
    <row r="311" spans="1:181" ht="12.75" customHeight="1" x14ac:dyDescent="0.2">
      <c r="A311" s="107" t="s">
        <v>106</v>
      </c>
      <c r="B311" s="203">
        <v>0</v>
      </c>
      <c r="C311" s="203">
        <v>0</v>
      </c>
      <c r="D311" s="203">
        <v>0</v>
      </c>
      <c r="E311" s="203">
        <v>0</v>
      </c>
      <c r="F311" s="203">
        <v>0</v>
      </c>
      <c r="G311" s="208"/>
      <c r="H311" s="203">
        <v>0</v>
      </c>
      <c r="I311" s="203">
        <v>0</v>
      </c>
      <c r="J311" s="203">
        <v>0</v>
      </c>
      <c r="K311" s="203">
        <v>0</v>
      </c>
      <c r="L311" s="203">
        <v>0</v>
      </c>
      <c r="M311" s="208"/>
      <c r="N311" s="203">
        <v>0</v>
      </c>
      <c r="O311" s="203">
        <v>0</v>
      </c>
      <c r="P311" s="203">
        <v>0</v>
      </c>
      <c r="Q311" s="203">
        <v>0</v>
      </c>
      <c r="R311" s="203">
        <v>0</v>
      </c>
      <c r="S311" s="208"/>
      <c r="T311" s="203">
        <v>0</v>
      </c>
      <c r="U311" s="203">
        <v>0</v>
      </c>
      <c r="V311" s="203">
        <v>0</v>
      </c>
      <c r="W311" s="203">
        <v>0</v>
      </c>
      <c r="X311" s="203">
        <v>0</v>
      </c>
      <c r="Y311" s="208"/>
      <c r="Z311" s="203">
        <v>0</v>
      </c>
      <c r="AA311" s="203">
        <v>0</v>
      </c>
      <c r="AB311" s="203">
        <v>0</v>
      </c>
      <c r="AC311" s="203">
        <v>0</v>
      </c>
      <c r="AD311" s="203">
        <v>0</v>
      </c>
      <c r="AE311" s="208"/>
      <c r="AF311" s="203">
        <v>0</v>
      </c>
      <c r="AG311" s="203">
        <v>0</v>
      </c>
      <c r="AH311" s="203">
        <v>0</v>
      </c>
      <c r="AI311" s="203">
        <v>0</v>
      </c>
      <c r="AJ311" s="203">
        <v>0</v>
      </c>
      <c r="AK311" s="208"/>
      <c r="AL311" s="203">
        <v>0</v>
      </c>
      <c r="AM311" s="203">
        <v>0</v>
      </c>
      <c r="AN311" s="203">
        <v>0</v>
      </c>
      <c r="AO311" s="203">
        <v>0</v>
      </c>
      <c r="AP311" s="203">
        <v>0</v>
      </c>
      <c r="AQ311" s="208"/>
      <c r="AR311" s="203">
        <v>0</v>
      </c>
      <c r="AS311" s="203">
        <v>0</v>
      </c>
      <c r="AT311" s="203">
        <v>0</v>
      </c>
      <c r="AU311" s="203">
        <v>0</v>
      </c>
      <c r="AV311" s="203">
        <v>0</v>
      </c>
      <c r="AW311" s="208"/>
      <c r="AX311" s="203">
        <v>0</v>
      </c>
      <c r="AY311" s="203">
        <v>0</v>
      </c>
      <c r="AZ311" s="203">
        <v>0</v>
      </c>
      <c r="BA311" s="203">
        <v>0</v>
      </c>
      <c r="BB311" s="203">
        <v>0</v>
      </c>
      <c r="BC311" s="208"/>
      <c r="BD311" s="203">
        <v>0</v>
      </c>
      <c r="BE311" s="203">
        <v>0</v>
      </c>
      <c r="BF311" s="203">
        <v>0</v>
      </c>
      <c r="BG311" s="203">
        <v>0</v>
      </c>
      <c r="BH311" s="203">
        <v>0</v>
      </c>
      <c r="BI311" s="208"/>
      <c r="BJ311" s="203">
        <v>0</v>
      </c>
      <c r="BK311" s="203">
        <v>0</v>
      </c>
      <c r="BL311" s="203">
        <v>0</v>
      </c>
      <c r="BM311" s="203">
        <v>0</v>
      </c>
      <c r="BN311" s="203">
        <v>0</v>
      </c>
      <c r="BO311" s="208"/>
      <c r="BP311" s="203">
        <v>0</v>
      </c>
      <c r="BQ311" s="203">
        <v>0</v>
      </c>
      <c r="BR311" s="203">
        <v>0</v>
      </c>
      <c r="BS311" s="203">
        <v>0</v>
      </c>
      <c r="BT311" s="203">
        <v>0</v>
      </c>
      <c r="BU311" s="208"/>
      <c r="BV311" s="203">
        <v>0</v>
      </c>
      <c r="BW311" s="203">
        <v>0</v>
      </c>
      <c r="BX311" s="203">
        <v>0</v>
      </c>
      <c r="BY311" s="203">
        <v>0</v>
      </c>
      <c r="BZ311" s="203">
        <v>0</v>
      </c>
      <c r="CA311" s="208"/>
      <c r="CB311" s="203">
        <v>0</v>
      </c>
      <c r="CC311" s="203">
        <v>0</v>
      </c>
      <c r="CD311" s="203">
        <v>0</v>
      </c>
      <c r="CE311" s="203">
        <v>0</v>
      </c>
      <c r="CF311" s="203">
        <v>0</v>
      </c>
      <c r="CG311" s="208"/>
      <c r="CH311" s="203">
        <v>0</v>
      </c>
      <c r="CI311" s="203">
        <v>0</v>
      </c>
      <c r="CJ311" s="203">
        <v>0</v>
      </c>
      <c r="CK311" s="203">
        <v>0</v>
      </c>
      <c r="CL311" s="203">
        <v>0</v>
      </c>
      <c r="CM311" s="208"/>
      <c r="CN311" s="203">
        <v>0</v>
      </c>
      <c r="CO311" s="203">
        <v>0</v>
      </c>
      <c r="CP311" s="203">
        <v>0</v>
      </c>
      <c r="CQ311" s="203">
        <v>0</v>
      </c>
      <c r="CR311" s="203">
        <v>0</v>
      </c>
      <c r="CS311" s="208"/>
      <c r="CT311" s="203">
        <v>0</v>
      </c>
      <c r="CU311" s="203">
        <v>0</v>
      </c>
      <c r="CV311" s="203">
        <v>0</v>
      </c>
      <c r="CW311" s="203">
        <v>0</v>
      </c>
      <c r="CX311" s="203">
        <v>0</v>
      </c>
      <c r="CY311" s="208"/>
      <c r="CZ311" s="203">
        <v>0</v>
      </c>
      <c r="DA311" s="203">
        <v>0</v>
      </c>
      <c r="DB311" s="203">
        <v>0</v>
      </c>
      <c r="DC311" s="203">
        <v>0</v>
      </c>
      <c r="DD311" s="203">
        <v>0</v>
      </c>
      <c r="DE311" s="208"/>
      <c r="DF311" s="203">
        <v>0</v>
      </c>
      <c r="DG311" s="203">
        <v>0</v>
      </c>
      <c r="DH311" s="203">
        <v>0</v>
      </c>
      <c r="DI311" s="203">
        <v>0</v>
      </c>
      <c r="DJ311" s="203">
        <v>0</v>
      </c>
      <c r="DK311" s="208"/>
      <c r="DL311" s="203">
        <v>0</v>
      </c>
      <c r="DM311" s="203">
        <v>0</v>
      </c>
      <c r="DN311" s="203">
        <v>0</v>
      </c>
      <c r="DO311" s="203">
        <v>0</v>
      </c>
      <c r="DP311" s="203">
        <v>0</v>
      </c>
      <c r="DQ311" s="208"/>
      <c r="DR311" s="203">
        <v>0</v>
      </c>
      <c r="DS311" s="203">
        <v>0</v>
      </c>
      <c r="DT311" s="203">
        <v>0</v>
      </c>
      <c r="DU311" s="203">
        <v>0</v>
      </c>
      <c r="DV311" s="203">
        <v>0</v>
      </c>
      <c r="DW311" s="208"/>
      <c r="DX311" s="203">
        <v>0</v>
      </c>
      <c r="DY311" s="203">
        <v>0</v>
      </c>
      <c r="DZ311" s="203">
        <v>0</v>
      </c>
      <c r="EA311" s="203">
        <v>0</v>
      </c>
      <c r="EB311" s="203">
        <v>0</v>
      </c>
      <c r="EC311" s="208"/>
      <c r="ED311" s="203">
        <v>0</v>
      </c>
      <c r="EE311" s="203">
        <v>0</v>
      </c>
      <c r="EF311" s="203">
        <v>0</v>
      </c>
      <c r="EG311" s="203">
        <v>0</v>
      </c>
      <c r="EH311" s="203">
        <v>0</v>
      </c>
      <c r="EI311" s="208"/>
      <c r="EJ311" s="203">
        <v>0</v>
      </c>
      <c r="EK311" s="203">
        <v>0</v>
      </c>
      <c r="EL311" s="203">
        <v>0</v>
      </c>
      <c r="EM311" s="203">
        <v>0</v>
      </c>
      <c r="EN311" s="203">
        <v>0</v>
      </c>
      <c r="EO311" s="208"/>
      <c r="EP311" s="203">
        <v>0</v>
      </c>
      <c r="EQ311" s="203">
        <v>0</v>
      </c>
      <c r="ER311" s="203">
        <v>0</v>
      </c>
      <c r="ES311" s="203">
        <v>0</v>
      </c>
      <c r="ET311" s="203">
        <v>0</v>
      </c>
      <c r="EU311" s="208"/>
      <c r="EV311" s="203">
        <v>0</v>
      </c>
      <c r="EW311" s="203">
        <v>0</v>
      </c>
      <c r="EX311" s="203">
        <v>0</v>
      </c>
      <c r="EY311" s="203">
        <v>0</v>
      </c>
      <c r="EZ311" s="203">
        <v>0</v>
      </c>
      <c r="FA311" s="208"/>
      <c r="FB311" s="203">
        <v>0</v>
      </c>
      <c r="FC311" s="203">
        <v>0</v>
      </c>
      <c r="FD311" s="203">
        <v>0</v>
      </c>
      <c r="FE311" s="203">
        <v>0</v>
      </c>
      <c r="FF311" s="203">
        <v>0</v>
      </c>
      <c r="FG311" s="208"/>
      <c r="FH311" s="203">
        <v>0</v>
      </c>
      <c r="FI311" s="203">
        <v>0</v>
      </c>
      <c r="FJ311" s="203">
        <v>0</v>
      </c>
      <c r="FK311" s="203">
        <v>0</v>
      </c>
      <c r="FL311" s="203">
        <v>0</v>
      </c>
      <c r="FM311" s="208"/>
      <c r="FN311" s="203">
        <v>0</v>
      </c>
      <c r="FO311" s="203">
        <v>0</v>
      </c>
      <c r="FP311" s="203">
        <v>0</v>
      </c>
      <c r="FQ311" s="203">
        <v>0</v>
      </c>
      <c r="FR311" s="203">
        <v>0</v>
      </c>
      <c r="FS311" s="208"/>
      <c r="FT311" s="203">
        <v>0</v>
      </c>
      <c r="FU311" s="203">
        <v>0</v>
      </c>
      <c r="FV311" s="203">
        <v>0</v>
      </c>
      <c r="FW311" s="203">
        <v>0</v>
      </c>
      <c r="FX311" s="203">
        <v>0</v>
      </c>
      <c r="FY311" s="208"/>
    </row>
    <row r="312" spans="1:181" ht="12.75" customHeight="1" x14ac:dyDescent="0.2">
      <c r="A312" s="107" t="s">
        <v>107</v>
      </c>
      <c r="B312" s="203">
        <v>0</v>
      </c>
      <c r="C312" s="203">
        <v>0</v>
      </c>
      <c r="D312" s="203">
        <v>0</v>
      </c>
      <c r="E312" s="203">
        <v>0</v>
      </c>
      <c r="F312" s="203">
        <v>0</v>
      </c>
      <c r="G312" s="208"/>
      <c r="H312" s="203">
        <v>0</v>
      </c>
      <c r="I312" s="203">
        <v>0</v>
      </c>
      <c r="J312" s="203">
        <v>0</v>
      </c>
      <c r="K312" s="203">
        <v>0</v>
      </c>
      <c r="L312" s="203">
        <v>0</v>
      </c>
      <c r="M312" s="208"/>
      <c r="N312" s="203">
        <v>0</v>
      </c>
      <c r="O312" s="203">
        <v>0</v>
      </c>
      <c r="P312" s="203">
        <v>0</v>
      </c>
      <c r="Q312" s="203">
        <v>0</v>
      </c>
      <c r="R312" s="203">
        <v>0</v>
      </c>
      <c r="S312" s="208"/>
      <c r="T312" s="203">
        <v>0</v>
      </c>
      <c r="U312" s="203">
        <v>0</v>
      </c>
      <c r="V312" s="203">
        <v>0</v>
      </c>
      <c r="W312" s="203">
        <v>0</v>
      </c>
      <c r="X312" s="203">
        <v>0</v>
      </c>
      <c r="Y312" s="208"/>
      <c r="Z312" s="203">
        <v>0</v>
      </c>
      <c r="AA312" s="203">
        <v>0</v>
      </c>
      <c r="AB312" s="203">
        <v>0</v>
      </c>
      <c r="AC312" s="203">
        <v>0</v>
      </c>
      <c r="AD312" s="203">
        <v>0</v>
      </c>
      <c r="AE312" s="208"/>
      <c r="AF312" s="203">
        <v>0</v>
      </c>
      <c r="AG312" s="203">
        <v>0</v>
      </c>
      <c r="AH312" s="203">
        <v>0</v>
      </c>
      <c r="AI312" s="203">
        <v>0</v>
      </c>
      <c r="AJ312" s="203">
        <v>0</v>
      </c>
      <c r="AK312" s="208"/>
      <c r="AL312" s="203">
        <v>0</v>
      </c>
      <c r="AM312" s="203">
        <v>0</v>
      </c>
      <c r="AN312" s="203">
        <v>0</v>
      </c>
      <c r="AO312" s="203">
        <v>0</v>
      </c>
      <c r="AP312" s="203">
        <v>0</v>
      </c>
      <c r="AQ312" s="208"/>
      <c r="AR312" s="203">
        <v>0</v>
      </c>
      <c r="AS312" s="203">
        <v>0</v>
      </c>
      <c r="AT312" s="203">
        <v>0</v>
      </c>
      <c r="AU312" s="203">
        <v>0</v>
      </c>
      <c r="AV312" s="203">
        <v>0</v>
      </c>
      <c r="AW312" s="208"/>
      <c r="AX312" s="203">
        <v>0</v>
      </c>
      <c r="AY312" s="203">
        <v>0</v>
      </c>
      <c r="AZ312" s="203">
        <v>0</v>
      </c>
      <c r="BA312" s="203">
        <v>0</v>
      </c>
      <c r="BB312" s="203">
        <v>0</v>
      </c>
      <c r="BC312" s="208"/>
      <c r="BD312" s="203">
        <v>0</v>
      </c>
      <c r="BE312" s="203">
        <v>0</v>
      </c>
      <c r="BF312" s="203">
        <v>0</v>
      </c>
      <c r="BG312" s="203">
        <v>0</v>
      </c>
      <c r="BH312" s="203">
        <v>0</v>
      </c>
      <c r="BI312" s="208"/>
      <c r="BJ312" s="203">
        <v>0</v>
      </c>
      <c r="BK312" s="203">
        <v>0</v>
      </c>
      <c r="BL312" s="203">
        <v>0</v>
      </c>
      <c r="BM312" s="203">
        <v>0</v>
      </c>
      <c r="BN312" s="203">
        <v>0</v>
      </c>
      <c r="BO312" s="208"/>
      <c r="BP312" s="203">
        <v>0</v>
      </c>
      <c r="BQ312" s="203">
        <v>0</v>
      </c>
      <c r="BR312" s="203">
        <v>0</v>
      </c>
      <c r="BS312" s="203">
        <v>0</v>
      </c>
      <c r="BT312" s="203">
        <v>0</v>
      </c>
      <c r="BU312" s="208"/>
      <c r="BV312" s="203">
        <v>0</v>
      </c>
      <c r="BW312" s="203">
        <v>0</v>
      </c>
      <c r="BX312" s="203">
        <v>0</v>
      </c>
      <c r="BY312" s="203">
        <v>0</v>
      </c>
      <c r="BZ312" s="203">
        <v>0</v>
      </c>
      <c r="CA312" s="208"/>
      <c r="CB312" s="203">
        <v>0</v>
      </c>
      <c r="CC312" s="203">
        <v>0</v>
      </c>
      <c r="CD312" s="203">
        <v>0</v>
      </c>
      <c r="CE312" s="203">
        <v>0</v>
      </c>
      <c r="CF312" s="203">
        <v>0</v>
      </c>
      <c r="CG312" s="208"/>
      <c r="CH312" s="203">
        <v>0</v>
      </c>
      <c r="CI312" s="203">
        <v>0</v>
      </c>
      <c r="CJ312" s="203">
        <v>0</v>
      </c>
      <c r="CK312" s="203">
        <v>0</v>
      </c>
      <c r="CL312" s="203">
        <v>0</v>
      </c>
      <c r="CM312" s="208"/>
      <c r="CN312" s="203">
        <v>0</v>
      </c>
      <c r="CO312" s="203">
        <v>0</v>
      </c>
      <c r="CP312" s="203">
        <v>0</v>
      </c>
      <c r="CQ312" s="203">
        <v>0</v>
      </c>
      <c r="CR312" s="203">
        <v>0</v>
      </c>
      <c r="CS312" s="208"/>
      <c r="CT312" s="203">
        <v>0</v>
      </c>
      <c r="CU312" s="203">
        <v>0</v>
      </c>
      <c r="CV312" s="203">
        <v>0</v>
      </c>
      <c r="CW312" s="203">
        <v>0</v>
      </c>
      <c r="CX312" s="203">
        <v>0</v>
      </c>
      <c r="CY312" s="208"/>
      <c r="CZ312" s="203">
        <v>0</v>
      </c>
      <c r="DA312" s="203">
        <v>0</v>
      </c>
      <c r="DB312" s="203">
        <v>0</v>
      </c>
      <c r="DC312" s="203">
        <v>0</v>
      </c>
      <c r="DD312" s="203">
        <v>0</v>
      </c>
      <c r="DE312" s="208"/>
      <c r="DF312" s="203">
        <v>0</v>
      </c>
      <c r="DG312" s="203">
        <v>0</v>
      </c>
      <c r="DH312" s="203">
        <v>0</v>
      </c>
      <c r="DI312" s="203">
        <v>0</v>
      </c>
      <c r="DJ312" s="203">
        <v>0</v>
      </c>
      <c r="DK312" s="208"/>
      <c r="DL312" s="203">
        <v>0</v>
      </c>
      <c r="DM312" s="203">
        <v>0</v>
      </c>
      <c r="DN312" s="203">
        <v>0</v>
      </c>
      <c r="DO312" s="203">
        <v>0</v>
      </c>
      <c r="DP312" s="203">
        <v>0</v>
      </c>
      <c r="DQ312" s="208"/>
      <c r="DR312" s="203">
        <v>0</v>
      </c>
      <c r="DS312" s="203">
        <v>0</v>
      </c>
      <c r="DT312" s="203">
        <v>0</v>
      </c>
      <c r="DU312" s="203">
        <v>0</v>
      </c>
      <c r="DV312" s="203">
        <v>0</v>
      </c>
      <c r="DW312" s="208"/>
      <c r="DX312" s="203">
        <v>0</v>
      </c>
      <c r="DY312" s="203">
        <v>0</v>
      </c>
      <c r="DZ312" s="203">
        <v>0</v>
      </c>
      <c r="EA312" s="203">
        <v>0</v>
      </c>
      <c r="EB312" s="203">
        <v>0</v>
      </c>
      <c r="EC312" s="208"/>
      <c r="ED312" s="203">
        <v>0</v>
      </c>
      <c r="EE312" s="203">
        <v>0</v>
      </c>
      <c r="EF312" s="203">
        <v>0</v>
      </c>
      <c r="EG312" s="203">
        <v>0</v>
      </c>
      <c r="EH312" s="203">
        <v>0</v>
      </c>
      <c r="EI312" s="208"/>
      <c r="EJ312" s="203">
        <v>0</v>
      </c>
      <c r="EK312" s="203">
        <v>0</v>
      </c>
      <c r="EL312" s="203">
        <v>0</v>
      </c>
      <c r="EM312" s="203">
        <v>0</v>
      </c>
      <c r="EN312" s="203">
        <v>0</v>
      </c>
      <c r="EO312" s="208"/>
      <c r="EP312" s="203">
        <v>0</v>
      </c>
      <c r="EQ312" s="203">
        <v>0</v>
      </c>
      <c r="ER312" s="203">
        <v>0</v>
      </c>
      <c r="ES312" s="203">
        <v>0</v>
      </c>
      <c r="ET312" s="203">
        <v>0</v>
      </c>
      <c r="EU312" s="208"/>
      <c r="EV312" s="203">
        <v>0</v>
      </c>
      <c r="EW312" s="203">
        <v>0</v>
      </c>
      <c r="EX312" s="203">
        <v>0</v>
      </c>
      <c r="EY312" s="203">
        <v>0</v>
      </c>
      <c r="EZ312" s="203">
        <v>0</v>
      </c>
      <c r="FA312" s="208"/>
      <c r="FB312" s="203">
        <v>0</v>
      </c>
      <c r="FC312" s="203">
        <v>0</v>
      </c>
      <c r="FD312" s="203">
        <v>0</v>
      </c>
      <c r="FE312" s="203">
        <v>0</v>
      </c>
      <c r="FF312" s="203">
        <v>0</v>
      </c>
      <c r="FG312" s="208"/>
      <c r="FH312" s="203">
        <v>0</v>
      </c>
      <c r="FI312" s="203">
        <v>0</v>
      </c>
      <c r="FJ312" s="203">
        <v>0</v>
      </c>
      <c r="FK312" s="203">
        <v>0</v>
      </c>
      <c r="FL312" s="203">
        <v>0</v>
      </c>
      <c r="FM312" s="208"/>
      <c r="FN312" s="203">
        <v>0</v>
      </c>
      <c r="FO312" s="203">
        <v>0</v>
      </c>
      <c r="FP312" s="203">
        <v>0</v>
      </c>
      <c r="FQ312" s="203">
        <v>0</v>
      </c>
      <c r="FR312" s="203">
        <v>0</v>
      </c>
      <c r="FS312" s="208"/>
      <c r="FT312" s="203">
        <v>0</v>
      </c>
      <c r="FU312" s="203">
        <v>0</v>
      </c>
      <c r="FV312" s="203">
        <v>0</v>
      </c>
      <c r="FW312" s="203">
        <v>0</v>
      </c>
      <c r="FX312" s="203">
        <v>0</v>
      </c>
      <c r="FY312" s="208"/>
    </row>
    <row r="313" spans="1:181" ht="12.75" customHeight="1" x14ac:dyDescent="0.2">
      <c r="A313" s="107" t="s">
        <v>108</v>
      </c>
      <c r="B313" s="203">
        <v>0</v>
      </c>
      <c r="C313" s="203">
        <v>0</v>
      </c>
      <c r="D313" s="203">
        <v>0</v>
      </c>
      <c r="E313" s="203">
        <v>0</v>
      </c>
      <c r="F313" s="203">
        <v>0</v>
      </c>
      <c r="G313" s="208"/>
      <c r="H313" s="203">
        <v>0</v>
      </c>
      <c r="I313" s="203">
        <v>0</v>
      </c>
      <c r="J313" s="203">
        <v>0</v>
      </c>
      <c r="K313" s="203">
        <v>0</v>
      </c>
      <c r="L313" s="203">
        <v>0</v>
      </c>
      <c r="M313" s="208"/>
      <c r="N313" s="203">
        <v>0</v>
      </c>
      <c r="O313" s="203">
        <v>0</v>
      </c>
      <c r="P313" s="203">
        <v>0</v>
      </c>
      <c r="Q313" s="203">
        <v>0</v>
      </c>
      <c r="R313" s="203">
        <v>0</v>
      </c>
      <c r="S313" s="208"/>
      <c r="T313" s="203">
        <v>0</v>
      </c>
      <c r="U313" s="203">
        <v>0</v>
      </c>
      <c r="V313" s="203">
        <v>0</v>
      </c>
      <c r="W313" s="203">
        <v>0</v>
      </c>
      <c r="X313" s="203">
        <v>0</v>
      </c>
      <c r="Y313" s="208"/>
      <c r="Z313" s="203">
        <v>0</v>
      </c>
      <c r="AA313" s="203">
        <v>0</v>
      </c>
      <c r="AB313" s="203">
        <v>0</v>
      </c>
      <c r="AC313" s="203">
        <v>0</v>
      </c>
      <c r="AD313" s="203">
        <v>0</v>
      </c>
      <c r="AE313" s="208"/>
      <c r="AF313" s="203">
        <v>0</v>
      </c>
      <c r="AG313" s="203">
        <v>0</v>
      </c>
      <c r="AH313" s="203">
        <v>0</v>
      </c>
      <c r="AI313" s="203">
        <v>0</v>
      </c>
      <c r="AJ313" s="203">
        <v>0</v>
      </c>
      <c r="AK313" s="208"/>
      <c r="AL313" s="203">
        <v>0</v>
      </c>
      <c r="AM313" s="203">
        <v>0</v>
      </c>
      <c r="AN313" s="203">
        <v>0</v>
      </c>
      <c r="AO313" s="203">
        <v>0</v>
      </c>
      <c r="AP313" s="203">
        <v>0</v>
      </c>
      <c r="AQ313" s="208"/>
      <c r="AR313" s="203">
        <v>0</v>
      </c>
      <c r="AS313" s="203">
        <v>0</v>
      </c>
      <c r="AT313" s="203">
        <v>0</v>
      </c>
      <c r="AU313" s="203">
        <v>0</v>
      </c>
      <c r="AV313" s="203">
        <v>0</v>
      </c>
      <c r="AW313" s="208"/>
      <c r="AX313" s="203">
        <v>0</v>
      </c>
      <c r="AY313" s="203">
        <v>0</v>
      </c>
      <c r="AZ313" s="203">
        <v>0</v>
      </c>
      <c r="BA313" s="203">
        <v>0</v>
      </c>
      <c r="BB313" s="203">
        <v>0</v>
      </c>
      <c r="BC313" s="208"/>
      <c r="BD313" s="203">
        <v>0</v>
      </c>
      <c r="BE313" s="203">
        <v>0</v>
      </c>
      <c r="BF313" s="203">
        <v>0</v>
      </c>
      <c r="BG313" s="203">
        <v>0</v>
      </c>
      <c r="BH313" s="203">
        <v>0</v>
      </c>
      <c r="BI313" s="208"/>
      <c r="BJ313" s="203">
        <v>0</v>
      </c>
      <c r="BK313" s="203">
        <v>0</v>
      </c>
      <c r="BL313" s="203">
        <v>0</v>
      </c>
      <c r="BM313" s="203">
        <v>0</v>
      </c>
      <c r="BN313" s="203">
        <v>0</v>
      </c>
      <c r="BO313" s="208"/>
      <c r="BP313" s="203">
        <v>0</v>
      </c>
      <c r="BQ313" s="203">
        <v>0</v>
      </c>
      <c r="BR313" s="203">
        <v>0</v>
      </c>
      <c r="BS313" s="203">
        <v>0</v>
      </c>
      <c r="BT313" s="203">
        <v>0</v>
      </c>
      <c r="BU313" s="208"/>
      <c r="BV313" s="203">
        <v>0</v>
      </c>
      <c r="BW313" s="203">
        <v>0</v>
      </c>
      <c r="BX313" s="203">
        <v>0</v>
      </c>
      <c r="BY313" s="203">
        <v>0</v>
      </c>
      <c r="BZ313" s="203">
        <v>0</v>
      </c>
      <c r="CA313" s="208"/>
      <c r="CB313" s="203">
        <v>0</v>
      </c>
      <c r="CC313" s="203">
        <v>0</v>
      </c>
      <c r="CD313" s="203">
        <v>0</v>
      </c>
      <c r="CE313" s="203">
        <v>0</v>
      </c>
      <c r="CF313" s="203">
        <v>0</v>
      </c>
      <c r="CG313" s="208"/>
      <c r="CH313" s="203">
        <v>0</v>
      </c>
      <c r="CI313" s="203">
        <v>0</v>
      </c>
      <c r="CJ313" s="203">
        <v>0</v>
      </c>
      <c r="CK313" s="203">
        <v>0</v>
      </c>
      <c r="CL313" s="203">
        <v>0</v>
      </c>
      <c r="CM313" s="208"/>
      <c r="CN313" s="203">
        <v>0</v>
      </c>
      <c r="CO313" s="203">
        <v>0</v>
      </c>
      <c r="CP313" s="203">
        <v>0</v>
      </c>
      <c r="CQ313" s="203">
        <v>0</v>
      </c>
      <c r="CR313" s="203">
        <v>0</v>
      </c>
      <c r="CS313" s="208"/>
      <c r="CT313" s="203">
        <v>0</v>
      </c>
      <c r="CU313" s="203">
        <v>0</v>
      </c>
      <c r="CV313" s="203">
        <v>0</v>
      </c>
      <c r="CW313" s="203">
        <v>0</v>
      </c>
      <c r="CX313" s="203">
        <v>0</v>
      </c>
      <c r="CY313" s="208"/>
      <c r="CZ313" s="203">
        <v>0</v>
      </c>
      <c r="DA313" s="203">
        <v>0</v>
      </c>
      <c r="DB313" s="203">
        <v>0</v>
      </c>
      <c r="DC313" s="203">
        <v>0</v>
      </c>
      <c r="DD313" s="203">
        <v>0</v>
      </c>
      <c r="DE313" s="208"/>
      <c r="DF313" s="203">
        <v>0</v>
      </c>
      <c r="DG313" s="203">
        <v>0</v>
      </c>
      <c r="DH313" s="203">
        <v>0</v>
      </c>
      <c r="DI313" s="203">
        <v>0</v>
      </c>
      <c r="DJ313" s="203">
        <v>0</v>
      </c>
      <c r="DK313" s="208"/>
      <c r="DL313" s="203">
        <v>0</v>
      </c>
      <c r="DM313" s="203">
        <v>0</v>
      </c>
      <c r="DN313" s="203">
        <v>0</v>
      </c>
      <c r="DO313" s="203">
        <v>0</v>
      </c>
      <c r="DP313" s="203">
        <v>0</v>
      </c>
      <c r="DQ313" s="208"/>
      <c r="DR313" s="203">
        <v>0</v>
      </c>
      <c r="DS313" s="203">
        <v>0</v>
      </c>
      <c r="DT313" s="203">
        <v>0</v>
      </c>
      <c r="DU313" s="203">
        <v>0</v>
      </c>
      <c r="DV313" s="203">
        <v>0</v>
      </c>
      <c r="DW313" s="208"/>
      <c r="DX313" s="203">
        <v>0</v>
      </c>
      <c r="DY313" s="203">
        <v>0</v>
      </c>
      <c r="DZ313" s="203">
        <v>0</v>
      </c>
      <c r="EA313" s="203">
        <v>0</v>
      </c>
      <c r="EB313" s="203">
        <v>0</v>
      </c>
      <c r="EC313" s="208"/>
      <c r="ED313" s="203">
        <v>0</v>
      </c>
      <c r="EE313" s="203">
        <v>0</v>
      </c>
      <c r="EF313" s="203">
        <v>0</v>
      </c>
      <c r="EG313" s="203">
        <v>0</v>
      </c>
      <c r="EH313" s="203">
        <v>0</v>
      </c>
      <c r="EI313" s="208"/>
      <c r="EJ313" s="203">
        <v>0</v>
      </c>
      <c r="EK313" s="203">
        <v>0</v>
      </c>
      <c r="EL313" s="203">
        <v>0</v>
      </c>
      <c r="EM313" s="203">
        <v>0</v>
      </c>
      <c r="EN313" s="203">
        <v>0</v>
      </c>
      <c r="EO313" s="208"/>
      <c r="EP313" s="203">
        <v>0</v>
      </c>
      <c r="EQ313" s="203">
        <v>0</v>
      </c>
      <c r="ER313" s="203">
        <v>0</v>
      </c>
      <c r="ES313" s="203">
        <v>0</v>
      </c>
      <c r="ET313" s="203">
        <v>0</v>
      </c>
      <c r="EU313" s="208"/>
      <c r="EV313" s="203">
        <v>0</v>
      </c>
      <c r="EW313" s="203">
        <v>0</v>
      </c>
      <c r="EX313" s="203">
        <v>0</v>
      </c>
      <c r="EY313" s="203">
        <v>0</v>
      </c>
      <c r="EZ313" s="203">
        <v>0</v>
      </c>
      <c r="FA313" s="208"/>
      <c r="FB313" s="203">
        <v>0</v>
      </c>
      <c r="FC313" s="203">
        <v>0</v>
      </c>
      <c r="FD313" s="203">
        <v>0</v>
      </c>
      <c r="FE313" s="203">
        <v>0</v>
      </c>
      <c r="FF313" s="203">
        <v>0</v>
      </c>
      <c r="FG313" s="208"/>
      <c r="FH313" s="203">
        <v>0</v>
      </c>
      <c r="FI313" s="203">
        <v>0</v>
      </c>
      <c r="FJ313" s="203">
        <v>0</v>
      </c>
      <c r="FK313" s="203">
        <v>0</v>
      </c>
      <c r="FL313" s="203">
        <v>0</v>
      </c>
      <c r="FM313" s="208"/>
      <c r="FN313" s="203">
        <v>0</v>
      </c>
      <c r="FO313" s="203">
        <v>0</v>
      </c>
      <c r="FP313" s="203">
        <v>0</v>
      </c>
      <c r="FQ313" s="203">
        <v>0</v>
      </c>
      <c r="FR313" s="203">
        <v>0</v>
      </c>
      <c r="FS313" s="208"/>
      <c r="FT313" s="203">
        <v>0</v>
      </c>
      <c r="FU313" s="203">
        <v>0</v>
      </c>
      <c r="FV313" s="203">
        <v>0</v>
      </c>
      <c r="FW313" s="203">
        <v>0</v>
      </c>
      <c r="FX313" s="203">
        <v>0</v>
      </c>
      <c r="FY313" s="208"/>
    </row>
    <row r="314" spans="1:181" ht="12.75" customHeight="1" x14ac:dyDescent="0.2">
      <c r="A314" s="107" t="s">
        <v>109</v>
      </c>
      <c r="B314" s="203">
        <v>0</v>
      </c>
      <c r="C314" s="203">
        <v>0</v>
      </c>
      <c r="D314" s="203">
        <v>0</v>
      </c>
      <c r="E314" s="203">
        <v>0</v>
      </c>
      <c r="F314" s="203">
        <v>0</v>
      </c>
      <c r="G314" s="208"/>
      <c r="H314" s="203">
        <v>0</v>
      </c>
      <c r="I314" s="203">
        <v>0</v>
      </c>
      <c r="J314" s="203">
        <v>0</v>
      </c>
      <c r="K314" s="203">
        <v>0</v>
      </c>
      <c r="L314" s="203">
        <v>0</v>
      </c>
      <c r="M314" s="208"/>
      <c r="N314" s="203">
        <v>0</v>
      </c>
      <c r="O314" s="203">
        <v>0</v>
      </c>
      <c r="P314" s="203">
        <v>0</v>
      </c>
      <c r="Q314" s="203">
        <v>0</v>
      </c>
      <c r="R314" s="203">
        <v>0</v>
      </c>
      <c r="S314" s="208"/>
      <c r="T314" s="203">
        <v>0</v>
      </c>
      <c r="U314" s="203">
        <v>0</v>
      </c>
      <c r="V314" s="203">
        <v>0</v>
      </c>
      <c r="W314" s="203">
        <v>0</v>
      </c>
      <c r="X314" s="203">
        <v>0</v>
      </c>
      <c r="Y314" s="208"/>
      <c r="Z314" s="203">
        <v>0</v>
      </c>
      <c r="AA314" s="203">
        <v>0</v>
      </c>
      <c r="AB314" s="203">
        <v>0</v>
      </c>
      <c r="AC314" s="203">
        <v>0</v>
      </c>
      <c r="AD314" s="203">
        <v>0</v>
      </c>
      <c r="AE314" s="208"/>
      <c r="AF314" s="203">
        <v>0</v>
      </c>
      <c r="AG314" s="203">
        <v>0</v>
      </c>
      <c r="AH314" s="203">
        <v>0</v>
      </c>
      <c r="AI314" s="203">
        <v>0</v>
      </c>
      <c r="AJ314" s="203">
        <v>0</v>
      </c>
      <c r="AK314" s="208"/>
      <c r="AL314" s="203">
        <v>0</v>
      </c>
      <c r="AM314" s="203">
        <v>0</v>
      </c>
      <c r="AN314" s="203">
        <v>0</v>
      </c>
      <c r="AO314" s="203">
        <v>0</v>
      </c>
      <c r="AP314" s="203">
        <v>0</v>
      </c>
      <c r="AQ314" s="208"/>
      <c r="AR314" s="203">
        <v>0</v>
      </c>
      <c r="AS314" s="203">
        <v>0</v>
      </c>
      <c r="AT314" s="203">
        <v>0</v>
      </c>
      <c r="AU314" s="203">
        <v>0</v>
      </c>
      <c r="AV314" s="203">
        <v>0</v>
      </c>
      <c r="AW314" s="208"/>
      <c r="AX314" s="203">
        <v>0</v>
      </c>
      <c r="AY314" s="203">
        <v>0</v>
      </c>
      <c r="AZ314" s="203">
        <v>0</v>
      </c>
      <c r="BA314" s="203">
        <v>0</v>
      </c>
      <c r="BB314" s="203">
        <v>0</v>
      </c>
      <c r="BC314" s="208"/>
      <c r="BD314" s="203">
        <v>0</v>
      </c>
      <c r="BE314" s="203">
        <v>0</v>
      </c>
      <c r="BF314" s="203">
        <v>0</v>
      </c>
      <c r="BG314" s="203">
        <v>0</v>
      </c>
      <c r="BH314" s="203">
        <v>0</v>
      </c>
      <c r="BI314" s="208"/>
      <c r="BJ314" s="203">
        <v>0</v>
      </c>
      <c r="BK314" s="203">
        <v>0</v>
      </c>
      <c r="BL314" s="203">
        <v>0</v>
      </c>
      <c r="BM314" s="203">
        <v>0</v>
      </c>
      <c r="BN314" s="203">
        <v>0</v>
      </c>
      <c r="BO314" s="208"/>
      <c r="BP314" s="203">
        <v>0</v>
      </c>
      <c r="BQ314" s="203">
        <v>0</v>
      </c>
      <c r="BR314" s="203">
        <v>0</v>
      </c>
      <c r="BS314" s="203">
        <v>0</v>
      </c>
      <c r="BT314" s="203">
        <v>0</v>
      </c>
      <c r="BU314" s="208"/>
      <c r="BV314" s="203">
        <v>0</v>
      </c>
      <c r="BW314" s="203">
        <v>0</v>
      </c>
      <c r="BX314" s="203">
        <v>0</v>
      </c>
      <c r="BY314" s="203">
        <v>0</v>
      </c>
      <c r="BZ314" s="203">
        <v>0</v>
      </c>
      <c r="CA314" s="208"/>
      <c r="CB314" s="203">
        <v>0</v>
      </c>
      <c r="CC314" s="203">
        <v>0</v>
      </c>
      <c r="CD314" s="203">
        <v>0</v>
      </c>
      <c r="CE314" s="203">
        <v>0</v>
      </c>
      <c r="CF314" s="203">
        <v>0</v>
      </c>
      <c r="CG314" s="208"/>
      <c r="CH314" s="203">
        <v>0</v>
      </c>
      <c r="CI314" s="203">
        <v>0</v>
      </c>
      <c r="CJ314" s="203">
        <v>0</v>
      </c>
      <c r="CK314" s="203">
        <v>0</v>
      </c>
      <c r="CL314" s="203">
        <v>0</v>
      </c>
      <c r="CM314" s="208"/>
      <c r="CN314" s="203">
        <v>0</v>
      </c>
      <c r="CO314" s="203">
        <v>0</v>
      </c>
      <c r="CP314" s="203">
        <v>0</v>
      </c>
      <c r="CQ314" s="203">
        <v>0</v>
      </c>
      <c r="CR314" s="203">
        <v>0</v>
      </c>
      <c r="CS314" s="208"/>
      <c r="CT314" s="203">
        <v>0</v>
      </c>
      <c r="CU314" s="203">
        <v>0</v>
      </c>
      <c r="CV314" s="203">
        <v>0</v>
      </c>
      <c r="CW314" s="203">
        <v>0</v>
      </c>
      <c r="CX314" s="203">
        <v>0</v>
      </c>
      <c r="CY314" s="208"/>
      <c r="CZ314" s="203">
        <v>0</v>
      </c>
      <c r="DA314" s="203">
        <v>0</v>
      </c>
      <c r="DB314" s="203">
        <v>0</v>
      </c>
      <c r="DC314" s="203">
        <v>0</v>
      </c>
      <c r="DD314" s="203">
        <v>0</v>
      </c>
      <c r="DE314" s="208"/>
      <c r="DF314" s="203">
        <v>0</v>
      </c>
      <c r="DG314" s="203">
        <v>0</v>
      </c>
      <c r="DH314" s="203">
        <v>0</v>
      </c>
      <c r="DI314" s="203">
        <v>0</v>
      </c>
      <c r="DJ314" s="203">
        <v>0</v>
      </c>
      <c r="DK314" s="208"/>
      <c r="DL314" s="203">
        <v>0</v>
      </c>
      <c r="DM314" s="203">
        <v>0</v>
      </c>
      <c r="DN314" s="203">
        <v>0</v>
      </c>
      <c r="DO314" s="203">
        <v>0</v>
      </c>
      <c r="DP314" s="203">
        <v>0</v>
      </c>
      <c r="DQ314" s="208"/>
      <c r="DR314" s="203">
        <v>0</v>
      </c>
      <c r="DS314" s="203">
        <v>0</v>
      </c>
      <c r="DT314" s="203">
        <v>0</v>
      </c>
      <c r="DU314" s="203">
        <v>0</v>
      </c>
      <c r="DV314" s="203">
        <v>0</v>
      </c>
      <c r="DW314" s="208"/>
      <c r="DX314" s="203">
        <v>0</v>
      </c>
      <c r="DY314" s="203">
        <v>0</v>
      </c>
      <c r="DZ314" s="203">
        <v>0</v>
      </c>
      <c r="EA314" s="203">
        <v>0</v>
      </c>
      <c r="EB314" s="203">
        <v>0</v>
      </c>
      <c r="EC314" s="208"/>
      <c r="ED314" s="203">
        <v>0</v>
      </c>
      <c r="EE314" s="203">
        <v>0</v>
      </c>
      <c r="EF314" s="203">
        <v>0</v>
      </c>
      <c r="EG314" s="203">
        <v>0</v>
      </c>
      <c r="EH314" s="203">
        <v>0</v>
      </c>
      <c r="EI314" s="208"/>
      <c r="EJ314" s="203">
        <v>0</v>
      </c>
      <c r="EK314" s="203">
        <v>0</v>
      </c>
      <c r="EL314" s="203">
        <v>0</v>
      </c>
      <c r="EM314" s="203">
        <v>0</v>
      </c>
      <c r="EN314" s="203">
        <v>0</v>
      </c>
      <c r="EO314" s="208"/>
      <c r="EP314" s="203">
        <v>0</v>
      </c>
      <c r="EQ314" s="203">
        <v>0</v>
      </c>
      <c r="ER314" s="203">
        <v>0</v>
      </c>
      <c r="ES314" s="203">
        <v>0</v>
      </c>
      <c r="ET314" s="203">
        <v>0</v>
      </c>
      <c r="EU314" s="208"/>
      <c r="EV314" s="203">
        <v>0</v>
      </c>
      <c r="EW314" s="203">
        <v>0</v>
      </c>
      <c r="EX314" s="203">
        <v>0</v>
      </c>
      <c r="EY314" s="203">
        <v>0</v>
      </c>
      <c r="EZ314" s="203">
        <v>0</v>
      </c>
      <c r="FA314" s="208"/>
      <c r="FB314" s="203">
        <v>0</v>
      </c>
      <c r="FC314" s="203">
        <v>0</v>
      </c>
      <c r="FD314" s="203">
        <v>0</v>
      </c>
      <c r="FE314" s="203">
        <v>0</v>
      </c>
      <c r="FF314" s="203">
        <v>0</v>
      </c>
      <c r="FG314" s="208"/>
      <c r="FH314" s="203">
        <v>0</v>
      </c>
      <c r="FI314" s="203">
        <v>0</v>
      </c>
      <c r="FJ314" s="203">
        <v>0</v>
      </c>
      <c r="FK314" s="203">
        <v>0</v>
      </c>
      <c r="FL314" s="203">
        <v>0</v>
      </c>
      <c r="FM314" s="208"/>
      <c r="FN314" s="203">
        <v>0</v>
      </c>
      <c r="FO314" s="203">
        <v>0</v>
      </c>
      <c r="FP314" s="203">
        <v>0</v>
      </c>
      <c r="FQ314" s="203">
        <v>0</v>
      </c>
      <c r="FR314" s="203">
        <v>0</v>
      </c>
      <c r="FS314" s="208"/>
      <c r="FT314" s="203">
        <v>0</v>
      </c>
      <c r="FU314" s="203">
        <v>0</v>
      </c>
      <c r="FV314" s="203">
        <v>0</v>
      </c>
      <c r="FW314" s="203">
        <v>0</v>
      </c>
      <c r="FX314" s="203">
        <v>0</v>
      </c>
      <c r="FY314" s="208"/>
    </row>
    <row r="315" spans="1:181" ht="12.75" customHeight="1" x14ac:dyDescent="0.2">
      <c r="A315" s="107" t="s">
        <v>110</v>
      </c>
      <c r="B315" s="203">
        <v>0</v>
      </c>
      <c r="C315" s="203">
        <v>0</v>
      </c>
      <c r="D315" s="203">
        <v>0</v>
      </c>
      <c r="E315" s="203">
        <v>0</v>
      </c>
      <c r="F315" s="203">
        <v>0</v>
      </c>
      <c r="G315" s="208"/>
      <c r="H315" s="203">
        <v>0</v>
      </c>
      <c r="I315" s="203">
        <v>0</v>
      </c>
      <c r="J315" s="203">
        <v>0</v>
      </c>
      <c r="K315" s="203">
        <v>0</v>
      </c>
      <c r="L315" s="203">
        <v>0</v>
      </c>
      <c r="M315" s="208"/>
      <c r="N315" s="203">
        <v>0</v>
      </c>
      <c r="O315" s="203">
        <v>0</v>
      </c>
      <c r="P315" s="203">
        <v>0</v>
      </c>
      <c r="Q315" s="203">
        <v>0</v>
      </c>
      <c r="R315" s="203">
        <v>0</v>
      </c>
      <c r="S315" s="208"/>
      <c r="T315" s="203">
        <v>0</v>
      </c>
      <c r="U315" s="203">
        <v>0</v>
      </c>
      <c r="V315" s="203">
        <v>0</v>
      </c>
      <c r="W315" s="203">
        <v>0</v>
      </c>
      <c r="X315" s="203">
        <v>0</v>
      </c>
      <c r="Y315" s="208"/>
      <c r="Z315" s="203">
        <v>0</v>
      </c>
      <c r="AA315" s="203">
        <v>0</v>
      </c>
      <c r="AB315" s="203">
        <v>0</v>
      </c>
      <c r="AC315" s="203">
        <v>0</v>
      </c>
      <c r="AD315" s="203">
        <v>0</v>
      </c>
      <c r="AE315" s="208"/>
      <c r="AF315" s="203">
        <v>0</v>
      </c>
      <c r="AG315" s="203">
        <v>0</v>
      </c>
      <c r="AH315" s="203">
        <v>0</v>
      </c>
      <c r="AI315" s="203">
        <v>0</v>
      </c>
      <c r="AJ315" s="203">
        <v>0</v>
      </c>
      <c r="AK315" s="208"/>
      <c r="AL315" s="203">
        <v>0</v>
      </c>
      <c r="AM315" s="203">
        <v>0</v>
      </c>
      <c r="AN315" s="203">
        <v>0</v>
      </c>
      <c r="AO315" s="203">
        <v>0</v>
      </c>
      <c r="AP315" s="203">
        <v>0</v>
      </c>
      <c r="AQ315" s="208"/>
      <c r="AR315" s="203">
        <v>0</v>
      </c>
      <c r="AS315" s="203">
        <v>0</v>
      </c>
      <c r="AT315" s="203">
        <v>0</v>
      </c>
      <c r="AU315" s="203">
        <v>0</v>
      </c>
      <c r="AV315" s="203">
        <v>0</v>
      </c>
      <c r="AW315" s="208"/>
      <c r="AX315" s="203">
        <v>0</v>
      </c>
      <c r="AY315" s="203">
        <v>0</v>
      </c>
      <c r="AZ315" s="203">
        <v>0</v>
      </c>
      <c r="BA315" s="203">
        <v>0</v>
      </c>
      <c r="BB315" s="203">
        <v>0</v>
      </c>
      <c r="BC315" s="208"/>
      <c r="BD315" s="203">
        <v>0</v>
      </c>
      <c r="BE315" s="203">
        <v>0</v>
      </c>
      <c r="BF315" s="203">
        <v>0</v>
      </c>
      <c r="BG315" s="203">
        <v>0</v>
      </c>
      <c r="BH315" s="203">
        <v>0</v>
      </c>
      <c r="BI315" s="208"/>
      <c r="BJ315" s="203">
        <v>0</v>
      </c>
      <c r="BK315" s="203">
        <v>0</v>
      </c>
      <c r="BL315" s="203">
        <v>0</v>
      </c>
      <c r="BM315" s="203">
        <v>0</v>
      </c>
      <c r="BN315" s="203">
        <v>0</v>
      </c>
      <c r="BO315" s="208"/>
      <c r="BP315" s="203">
        <v>0</v>
      </c>
      <c r="BQ315" s="203">
        <v>0</v>
      </c>
      <c r="BR315" s="203">
        <v>0</v>
      </c>
      <c r="BS315" s="203">
        <v>0</v>
      </c>
      <c r="BT315" s="203">
        <v>0</v>
      </c>
      <c r="BU315" s="208"/>
      <c r="BV315" s="203">
        <v>0</v>
      </c>
      <c r="BW315" s="203">
        <v>0</v>
      </c>
      <c r="BX315" s="203">
        <v>0</v>
      </c>
      <c r="BY315" s="203">
        <v>0</v>
      </c>
      <c r="BZ315" s="203">
        <v>0</v>
      </c>
      <c r="CA315" s="208"/>
      <c r="CB315" s="203">
        <v>0</v>
      </c>
      <c r="CC315" s="203">
        <v>0</v>
      </c>
      <c r="CD315" s="203">
        <v>0</v>
      </c>
      <c r="CE315" s="203">
        <v>0</v>
      </c>
      <c r="CF315" s="203">
        <v>0</v>
      </c>
      <c r="CG315" s="208"/>
      <c r="CH315" s="203">
        <v>0</v>
      </c>
      <c r="CI315" s="203">
        <v>0</v>
      </c>
      <c r="CJ315" s="203">
        <v>0</v>
      </c>
      <c r="CK315" s="203">
        <v>0</v>
      </c>
      <c r="CL315" s="203">
        <v>0</v>
      </c>
      <c r="CM315" s="208"/>
      <c r="CN315" s="203">
        <v>0</v>
      </c>
      <c r="CO315" s="203">
        <v>0</v>
      </c>
      <c r="CP315" s="203">
        <v>0</v>
      </c>
      <c r="CQ315" s="203">
        <v>0</v>
      </c>
      <c r="CR315" s="203">
        <v>0</v>
      </c>
      <c r="CS315" s="208"/>
      <c r="CT315" s="203">
        <v>0</v>
      </c>
      <c r="CU315" s="203">
        <v>0</v>
      </c>
      <c r="CV315" s="203">
        <v>0</v>
      </c>
      <c r="CW315" s="203">
        <v>0</v>
      </c>
      <c r="CX315" s="203">
        <v>0</v>
      </c>
      <c r="CY315" s="208"/>
      <c r="CZ315" s="203">
        <v>0</v>
      </c>
      <c r="DA315" s="203">
        <v>0</v>
      </c>
      <c r="DB315" s="203">
        <v>0</v>
      </c>
      <c r="DC315" s="203">
        <v>0</v>
      </c>
      <c r="DD315" s="203">
        <v>0</v>
      </c>
      <c r="DE315" s="208"/>
      <c r="DF315" s="203">
        <v>0</v>
      </c>
      <c r="DG315" s="203">
        <v>0</v>
      </c>
      <c r="DH315" s="203">
        <v>0</v>
      </c>
      <c r="DI315" s="203">
        <v>0</v>
      </c>
      <c r="DJ315" s="203">
        <v>0</v>
      </c>
      <c r="DK315" s="208"/>
      <c r="DL315" s="203">
        <v>0</v>
      </c>
      <c r="DM315" s="203">
        <v>0</v>
      </c>
      <c r="DN315" s="203">
        <v>0</v>
      </c>
      <c r="DO315" s="203">
        <v>0</v>
      </c>
      <c r="DP315" s="203">
        <v>0</v>
      </c>
      <c r="DQ315" s="208"/>
      <c r="DR315" s="203">
        <v>0</v>
      </c>
      <c r="DS315" s="203">
        <v>0</v>
      </c>
      <c r="DT315" s="203">
        <v>0</v>
      </c>
      <c r="DU315" s="203">
        <v>0</v>
      </c>
      <c r="DV315" s="203">
        <v>0</v>
      </c>
      <c r="DW315" s="208"/>
      <c r="DX315" s="203">
        <v>0</v>
      </c>
      <c r="DY315" s="203">
        <v>0</v>
      </c>
      <c r="DZ315" s="203">
        <v>0</v>
      </c>
      <c r="EA315" s="203">
        <v>0</v>
      </c>
      <c r="EB315" s="203">
        <v>0</v>
      </c>
      <c r="EC315" s="208"/>
      <c r="ED315" s="203">
        <v>0</v>
      </c>
      <c r="EE315" s="203">
        <v>0</v>
      </c>
      <c r="EF315" s="203">
        <v>0</v>
      </c>
      <c r="EG315" s="203">
        <v>0</v>
      </c>
      <c r="EH315" s="203">
        <v>0</v>
      </c>
      <c r="EI315" s="208"/>
      <c r="EJ315" s="203">
        <v>0</v>
      </c>
      <c r="EK315" s="203">
        <v>0</v>
      </c>
      <c r="EL315" s="203">
        <v>0</v>
      </c>
      <c r="EM315" s="203">
        <v>0</v>
      </c>
      <c r="EN315" s="203">
        <v>0</v>
      </c>
      <c r="EO315" s="208"/>
      <c r="EP315" s="203">
        <v>0</v>
      </c>
      <c r="EQ315" s="203">
        <v>0</v>
      </c>
      <c r="ER315" s="203">
        <v>0</v>
      </c>
      <c r="ES315" s="203">
        <v>0</v>
      </c>
      <c r="ET315" s="203">
        <v>0</v>
      </c>
      <c r="EU315" s="208"/>
      <c r="EV315" s="203">
        <v>0</v>
      </c>
      <c r="EW315" s="203">
        <v>0</v>
      </c>
      <c r="EX315" s="203">
        <v>0</v>
      </c>
      <c r="EY315" s="203">
        <v>0</v>
      </c>
      <c r="EZ315" s="203">
        <v>0</v>
      </c>
      <c r="FA315" s="208"/>
      <c r="FB315" s="203">
        <v>0</v>
      </c>
      <c r="FC315" s="203">
        <v>0</v>
      </c>
      <c r="FD315" s="203">
        <v>0</v>
      </c>
      <c r="FE315" s="203">
        <v>0</v>
      </c>
      <c r="FF315" s="203">
        <v>0</v>
      </c>
      <c r="FG315" s="208"/>
      <c r="FH315" s="203">
        <v>0</v>
      </c>
      <c r="FI315" s="203">
        <v>0</v>
      </c>
      <c r="FJ315" s="203">
        <v>0</v>
      </c>
      <c r="FK315" s="203">
        <v>0</v>
      </c>
      <c r="FL315" s="203">
        <v>0</v>
      </c>
      <c r="FM315" s="208"/>
      <c r="FN315" s="203">
        <v>0</v>
      </c>
      <c r="FO315" s="203">
        <v>0</v>
      </c>
      <c r="FP315" s="203">
        <v>0</v>
      </c>
      <c r="FQ315" s="203">
        <v>0</v>
      </c>
      <c r="FR315" s="203">
        <v>0</v>
      </c>
      <c r="FS315" s="208"/>
      <c r="FT315" s="203">
        <v>0</v>
      </c>
      <c r="FU315" s="203">
        <v>0</v>
      </c>
      <c r="FV315" s="203">
        <v>0</v>
      </c>
      <c r="FW315" s="203">
        <v>0</v>
      </c>
      <c r="FX315" s="203">
        <v>0</v>
      </c>
      <c r="FY315" s="208"/>
    </row>
    <row r="316" spans="1:181" ht="12.75" customHeight="1" x14ac:dyDescent="0.2">
      <c r="A316" s="107" t="s">
        <v>111</v>
      </c>
      <c r="B316" s="203">
        <v>0</v>
      </c>
      <c r="C316" s="203">
        <v>0</v>
      </c>
      <c r="D316" s="203">
        <v>0</v>
      </c>
      <c r="E316" s="203">
        <v>0</v>
      </c>
      <c r="F316" s="203">
        <v>0</v>
      </c>
      <c r="G316" s="208"/>
      <c r="H316" s="203">
        <v>0</v>
      </c>
      <c r="I316" s="203">
        <v>0</v>
      </c>
      <c r="J316" s="203">
        <v>0</v>
      </c>
      <c r="K316" s="203">
        <v>0</v>
      </c>
      <c r="L316" s="203">
        <v>0</v>
      </c>
      <c r="M316" s="208"/>
      <c r="N316" s="203">
        <v>0</v>
      </c>
      <c r="O316" s="203">
        <v>0</v>
      </c>
      <c r="P316" s="203">
        <v>0</v>
      </c>
      <c r="Q316" s="203">
        <v>0</v>
      </c>
      <c r="R316" s="203">
        <v>0</v>
      </c>
      <c r="S316" s="208"/>
      <c r="T316" s="203">
        <v>0</v>
      </c>
      <c r="U316" s="203">
        <v>0</v>
      </c>
      <c r="V316" s="203">
        <v>0</v>
      </c>
      <c r="W316" s="203">
        <v>0</v>
      </c>
      <c r="X316" s="203">
        <v>0</v>
      </c>
      <c r="Y316" s="208"/>
      <c r="Z316" s="203">
        <v>0</v>
      </c>
      <c r="AA316" s="203">
        <v>0</v>
      </c>
      <c r="AB316" s="203">
        <v>0</v>
      </c>
      <c r="AC316" s="203">
        <v>0</v>
      </c>
      <c r="AD316" s="203">
        <v>0</v>
      </c>
      <c r="AE316" s="208"/>
      <c r="AF316" s="203">
        <v>0</v>
      </c>
      <c r="AG316" s="203">
        <v>0</v>
      </c>
      <c r="AH316" s="203">
        <v>0</v>
      </c>
      <c r="AI316" s="203">
        <v>0</v>
      </c>
      <c r="AJ316" s="203">
        <v>0</v>
      </c>
      <c r="AK316" s="208"/>
      <c r="AL316" s="203">
        <v>0</v>
      </c>
      <c r="AM316" s="203">
        <v>0</v>
      </c>
      <c r="AN316" s="203">
        <v>0</v>
      </c>
      <c r="AO316" s="203">
        <v>0</v>
      </c>
      <c r="AP316" s="203">
        <v>0</v>
      </c>
      <c r="AQ316" s="208"/>
      <c r="AR316" s="203">
        <v>0</v>
      </c>
      <c r="AS316" s="203">
        <v>0</v>
      </c>
      <c r="AT316" s="203">
        <v>0</v>
      </c>
      <c r="AU316" s="203">
        <v>0</v>
      </c>
      <c r="AV316" s="203">
        <v>0</v>
      </c>
      <c r="AW316" s="208"/>
      <c r="AX316" s="203">
        <v>0</v>
      </c>
      <c r="AY316" s="203">
        <v>0</v>
      </c>
      <c r="AZ316" s="203">
        <v>0</v>
      </c>
      <c r="BA316" s="203">
        <v>0</v>
      </c>
      <c r="BB316" s="203">
        <v>0</v>
      </c>
      <c r="BC316" s="208"/>
      <c r="BD316" s="203">
        <v>0</v>
      </c>
      <c r="BE316" s="203">
        <v>0</v>
      </c>
      <c r="BF316" s="203">
        <v>0</v>
      </c>
      <c r="BG316" s="203">
        <v>0</v>
      </c>
      <c r="BH316" s="203">
        <v>0</v>
      </c>
      <c r="BI316" s="208"/>
      <c r="BJ316" s="203">
        <v>0</v>
      </c>
      <c r="BK316" s="203">
        <v>0</v>
      </c>
      <c r="BL316" s="203">
        <v>0</v>
      </c>
      <c r="BM316" s="203">
        <v>0</v>
      </c>
      <c r="BN316" s="203">
        <v>0</v>
      </c>
      <c r="BO316" s="208"/>
      <c r="BP316" s="203">
        <v>0</v>
      </c>
      <c r="BQ316" s="203">
        <v>0</v>
      </c>
      <c r="BR316" s="203">
        <v>0</v>
      </c>
      <c r="BS316" s="203">
        <v>0</v>
      </c>
      <c r="BT316" s="203">
        <v>0</v>
      </c>
      <c r="BU316" s="208"/>
      <c r="BV316" s="203">
        <v>0</v>
      </c>
      <c r="BW316" s="203">
        <v>0</v>
      </c>
      <c r="BX316" s="203">
        <v>0</v>
      </c>
      <c r="BY316" s="203">
        <v>0</v>
      </c>
      <c r="BZ316" s="203">
        <v>0</v>
      </c>
      <c r="CA316" s="208"/>
      <c r="CB316" s="203">
        <v>0</v>
      </c>
      <c r="CC316" s="203">
        <v>0</v>
      </c>
      <c r="CD316" s="203">
        <v>0</v>
      </c>
      <c r="CE316" s="203">
        <v>0</v>
      </c>
      <c r="CF316" s="203">
        <v>0</v>
      </c>
      <c r="CG316" s="208"/>
      <c r="CH316" s="203">
        <v>0</v>
      </c>
      <c r="CI316" s="203">
        <v>0</v>
      </c>
      <c r="CJ316" s="203">
        <v>0</v>
      </c>
      <c r="CK316" s="203">
        <v>0</v>
      </c>
      <c r="CL316" s="203">
        <v>0</v>
      </c>
      <c r="CM316" s="208"/>
      <c r="CN316" s="203">
        <v>0</v>
      </c>
      <c r="CO316" s="203">
        <v>0</v>
      </c>
      <c r="CP316" s="203">
        <v>0</v>
      </c>
      <c r="CQ316" s="203">
        <v>0</v>
      </c>
      <c r="CR316" s="203">
        <v>0</v>
      </c>
      <c r="CS316" s="208"/>
      <c r="CT316" s="203">
        <v>0</v>
      </c>
      <c r="CU316" s="203">
        <v>0</v>
      </c>
      <c r="CV316" s="203">
        <v>0</v>
      </c>
      <c r="CW316" s="203">
        <v>0</v>
      </c>
      <c r="CX316" s="203">
        <v>0</v>
      </c>
      <c r="CY316" s="208"/>
      <c r="CZ316" s="203">
        <v>0</v>
      </c>
      <c r="DA316" s="203">
        <v>0</v>
      </c>
      <c r="DB316" s="203">
        <v>0</v>
      </c>
      <c r="DC316" s="203">
        <v>0</v>
      </c>
      <c r="DD316" s="203">
        <v>0</v>
      </c>
      <c r="DE316" s="208"/>
      <c r="DF316" s="203">
        <v>0</v>
      </c>
      <c r="DG316" s="203">
        <v>0</v>
      </c>
      <c r="DH316" s="203">
        <v>0</v>
      </c>
      <c r="DI316" s="203">
        <v>0</v>
      </c>
      <c r="DJ316" s="203">
        <v>0</v>
      </c>
      <c r="DK316" s="208"/>
      <c r="DL316" s="203">
        <v>0</v>
      </c>
      <c r="DM316" s="203">
        <v>0</v>
      </c>
      <c r="DN316" s="203">
        <v>0</v>
      </c>
      <c r="DO316" s="203">
        <v>0</v>
      </c>
      <c r="DP316" s="203">
        <v>0</v>
      </c>
      <c r="DQ316" s="208"/>
      <c r="DR316" s="203">
        <v>0</v>
      </c>
      <c r="DS316" s="203">
        <v>0</v>
      </c>
      <c r="DT316" s="203">
        <v>0</v>
      </c>
      <c r="DU316" s="203">
        <v>0</v>
      </c>
      <c r="DV316" s="203">
        <v>0</v>
      </c>
      <c r="DW316" s="208"/>
      <c r="DX316" s="203">
        <v>0</v>
      </c>
      <c r="DY316" s="203">
        <v>0</v>
      </c>
      <c r="DZ316" s="203">
        <v>0</v>
      </c>
      <c r="EA316" s="203">
        <v>0</v>
      </c>
      <c r="EB316" s="203">
        <v>0</v>
      </c>
      <c r="EC316" s="208"/>
      <c r="ED316" s="203">
        <v>0</v>
      </c>
      <c r="EE316" s="203">
        <v>0</v>
      </c>
      <c r="EF316" s="203">
        <v>0</v>
      </c>
      <c r="EG316" s="203">
        <v>0</v>
      </c>
      <c r="EH316" s="203">
        <v>0</v>
      </c>
      <c r="EI316" s="208"/>
      <c r="EJ316" s="203">
        <v>0</v>
      </c>
      <c r="EK316" s="203">
        <v>0</v>
      </c>
      <c r="EL316" s="203">
        <v>0</v>
      </c>
      <c r="EM316" s="203">
        <v>0</v>
      </c>
      <c r="EN316" s="203">
        <v>0</v>
      </c>
      <c r="EO316" s="208"/>
      <c r="EP316" s="203">
        <v>0</v>
      </c>
      <c r="EQ316" s="203">
        <v>0</v>
      </c>
      <c r="ER316" s="203">
        <v>0</v>
      </c>
      <c r="ES316" s="203">
        <v>0</v>
      </c>
      <c r="ET316" s="203">
        <v>0</v>
      </c>
      <c r="EU316" s="208"/>
      <c r="EV316" s="203">
        <v>0</v>
      </c>
      <c r="EW316" s="203">
        <v>0</v>
      </c>
      <c r="EX316" s="203">
        <v>0</v>
      </c>
      <c r="EY316" s="203">
        <v>0</v>
      </c>
      <c r="EZ316" s="203">
        <v>0</v>
      </c>
      <c r="FA316" s="208"/>
      <c r="FB316" s="203">
        <v>0</v>
      </c>
      <c r="FC316" s="203">
        <v>0</v>
      </c>
      <c r="FD316" s="203">
        <v>0</v>
      </c>
      <c r="FE316" s="203">
        <v>0</v>
      </c>
      <c r="FF316" s="203">
        <v>0</v>
      </c>
      <c r="FG316" s="208"/>
      <c r="FH316" s="203">
        <v>0</v>
      </c>
      <c r="FI316" s="203">
        <v>0</v>
      </c>
      <c r="FJ316" s="203">
        <v>0</v>
      </c>
      <c r="FK316" s="203">
        <v>0</v>
      </c>
      <c r="FL316" s="203">
        <v>0</v>
      </c>
      <c r="FM316" s="208"/>
      <c r="FN316" s="203">
        <v>0</v>
      </c>
      <c r="FO316" s="203">
        <v>0</v>
      </c>
      <c r="FP316" s="203">
        <v>0</v>
      </c>
      <c r="FQ316" s="203">
        <v>0</v>
      </c>
      <c r="FR316" s="203">
        <v>0</v>
      </c>
      <c r="FS316" s="208"/>
      <c r="FT316" s="203">
        <v>0</v>
      </c>
      <c r="FU316" s="203">
        <v>0</v>
      </c>
      <c r="FV316" s="203">
        <v>0</v>
      </c>
      <c r="FW316" s="203">
        <v>0</v>
      </c>
      <c r="FX316" s="203">
        <v>0</v>
      </c>
      <c r="FY316" s="208"/>
    </row>
    <row r="317" spans="1:181" ht="12.75" customHeight="1" x14ac:dyDescent="0.2">
      <c r="A317" s="107" t="s">
        <v>132</v>
      </c>
      <c r="B317" s="203">
        <v>0</v>
      </c>
      <c r="C317" s="203">
        <v>0</v>
      </c>
      <c r="D317" s="203">
        <v>0</v>
      </c>
      <c r="E317" s="203">
        <v>0</v>
      </c>
      <c r="F317" s="203">
        <v>0</v>
      </c>
      <c r="G317" s="208"/>
      <c r="H317" s="203">
        <v>0</v>
      </c>
      <c r="I317" s="203">
        <v>0</v>
      </c>
      <c r="J317" s="203">
        <v>0</v>
      </c>
      <c r="K317" s="203">
        <v>0</v>
      </c>
      <c r="L317" s="203">
        <v>0</v>
      </c>
      <c r="M317" s="208"/>
      <c r="N317" s="203">
        <v>0</v>
      </c>
      <c r="O317" s="203">
        <v>0</v>
      </c>
      <c r="P317" s="203">
        <v>0</v>
      </c>
      <c r="Q317" s="203">
        <v>0</v>
      </c>
      <c r="R317" s="203">
        <v>0</v>
      </c>
      <c r="S317" s="208"/>
      <c r="T317" s="203">
        <v>0</v>
      </c>
      <c r="U317" s="203">
        <v>0</v>
      </c>
      <c r="V317" s="203">
        <v>0</v>
      </c>
      <c r="W317" s="203">
        <v>0</v>
      </c>
      <c r="X317" s="203">
        <v>0</v>
      </c>
      <c r="Y317" s="208"/>
      <c r="Z317" s="203">
        <v>0</v>
      </c>
      <c r="AA317" s="203">
        <v>0</v>
      </c>
      <c r="AB317" s="203">
        <v>0</v>
      </c>
      <c r="AC317" s="203">
        <v>0</v>
      </c>
      <c r="AD317" s="203">
        <v>0</v>
      </c>
      <c r="AE317" s="208"/>
      <c r="AF317" s="203">
        <v>0</v>
      </c>
      <c r="AG317" s="203">
        <v>0</v>
      </c>
      <c r="AH317" s="203">
        <v>0</v>
      </c>
      <c r="AI317" s="203">
        <v>0</v>
      </c>
      <c r="AJ317" s="203">
        <v>0</v>
      </c>
      <c r="AK317" s="208"/>
      <c r="AL317" s="203">
        <v>0</v>
      </c>
      <c r="AM317" s="203">
        <v>0</v>
      </c>
      <c r="AN317" s="203">
        <v>0</v>
      </c>
      <c r="AO317" s="203">
        <v>0</v>
      </c>
      <c r="AP317" s="203">
        <v>0</v>
      </c>
      <c r="AQ317" s="208"/>
      <c r="AR317" s="203">
        <v>0</v>
      </c>
      <c r="AS317" s="203">
        <v>0</v>
      </c>
      <c r="AT317" s="203">
        <v>0</v>
      </c>
      <c r="AU317" s="203">
        <v>0</v>
      </c>
      <c r="AV317" s="203">
        <v>0</v>
      </c>
      <c r="AW317" s="208"/>
      <c r="AX317" s="203">
        <v>0</v>
      </c>
      <c r="AY317" s="203">
        <v>0</v>
      </c>
      <c r="AZ317" s="203">
        <v>0</v>
      </c>
      <c r="BA317" s="203">
        <v>0</v>
      </c>
      <c r="BB317" s="203">
        <v>0</v>
      </c>
      <c r="BC317" s="208"/>
      <c r="BD317" s="203">
        <v>0</v>
      </c>
      <c r="BE317" s="203">
        <v>0</v>
      </c>
      <c r="BF317" s="203">
        <v>0</v>
      </c>
      <c r="BG317" s="203">
        <v>0</v>
      </c>
      <c r="BH317" s="203">
        <v>0</v>
      </c>
      <c r="BI317" s="208"/>
      <c r="BJ317" s="203">
        <v>0</v>
      </c>
      <c r="BK317" s="203">
        <v>0</v>
      </c>
      <c r="BL317" s="203">
        <v>0</v>
      </c>
      <c r="BM317" s="203">
        <v>0</v>
      </c>
      <c r="BN317" s="203">
        <v>0</v>
      </c>
      <c r="BO317" s="208"/>
      <c r="BP317" s="203">
        <v>0</v>
      </c>
      <c r="BQ317" s="203">
        <v>0</v>
      </c>
      <c r="BR317" s="203">
        <v>0</v>
      </c>
      <c r="BS317" s="203">
        <v>0</v>
      </c>
      <c r="BT317" s="203">
        <v>0</v>
      </c>
      <c r="BU317" s="208"/>
      <c r="BV317" s="203">
        <v>0</v>
      </c>
      <c r="BW317" s="203">
        <v>0</v>
      </c>
      <c r="BX317" s="203">
        <v>0</v>
      </c>
      <c r="BY317" s="203">
        <v>0</v>
      </c>
      <c r="BZ317" s="203">
        <v>0</v>
      </c>
      <c r="CA317" s="208"/>
      <c r="CB317" s="203">
        <v>0</v>
      </c>
      <c r="CC317" s="203">
        <v>0</v>
      </c>
      <c r="CD317" s="203">
        <v>0</v>
      </c>
      <c r="CE317" s="203">
        <v>0</v>
      </c>
      <c r="CF317" s="203">
        <v>0</v>
      </c>
      <c r="CG317" s="208"/>
      <c r="CH317" s="203">
        <v>0</v>
      </c>
      <c r="CI317" s="203">
        <v>0</v>
      </c>
      <c r="CJ317" s="203">
        <v>0</v>
      </c>
      <c r="CK317" s="203">
        <v>0</v>
      </c>
      <c r="CL317" s="203">
        <v>0</v>
      </c>
      <c r="CM317" s="208"/>
      <c r="CN317" s="203">
        <v>0</v>
      </c>
      <c r="CO317" s="203">
        <v>0</v>
      </c>
      <c r="CP317" s="203">
        <v>0</v>
      </c>
      <c r="CQ317" s="203">
        <v>0</v>
      </c>
      <c r="CR317" s="203">
        <v>0</v>
      </c>
      <c r="CS317" s="208"/>
      <c r="CT317" s="203">
        <v>0</v>
      </c>
      <c r="CU317" s="203">
        <v>0</v>
      </c>
      <c r="CV317" s="203">
        <v>0</v>
      </c>
      <c r="CW317" s="203">
        <v>0</v>
      </c>
      <c r="CX317" s="203">
        <v>0</v>
      </c>
      <c r="CY317" s="208"/>
      <c r="CZ317" s="203">
        <v>0</v>
      </c>
      <c r="DA317" s="203">
        <v>0</v>
      </c>
      <c r="DB317" s="203">
        <v>0</v>
      </c>
      <c r="DC317" s="203">
        <v>0</v>
      </c>
      <c r="DD317" s="203">
        <v>0</v>
      </c>
      <c r="DE317" s="208"/>
      <c r="DF317" s="203">
        <v>0</v>
      </c>
      <c r="DG317" s="203">
        <v>0</v>
      </c>
      <c r="DH317" s="203">
        <v>0</v>
      </c>
      <c r="DI317" s="203">
        <v>0</v>
      </c>
      <c r="DJ317" s="203">
        <v>0</v>
      </c>
      <c r="DK317" s="208"/>
      <c r="DL317" s="203">
        <v>0</v>
      </c>
      <c r="DM317" s="203">
        <v>0</v>
      </c>
      <c r="DN317" s="203">
        <v>0</v>
      </c>
      <c r="DO317" s="203">
        <v>0</v>
      </c>
      <c r="DP317" s="203">
        <v>0</v>
      </c>
      <c r="DQ317" s="208"/>
      <c r="DR317" s="203">
        <v>0</v>
      </c>
      <c r="DS317" s="203">
        <v>0</v>
      </c>
      <c r="DT317" s="203">
        <v>0</v>
      </c>
      <c r="DU317" s="203">
        <v>0</v>
      </c>
      <c r="DV317" s="203">
        <v>0</v>
      </c>
      <c r="DW317" s="208"/>
      <c r="DX317" s="203">
        <v>0</v>
      </c>
      <c r="DY317" s="203">
        <v>0</v>
      </c>
      <c r="DZ317" s="203">
        <v>0</v>
      </c>
      <c r="EA317" s="203">
        <v>0</v>
      </c>
      <c r="EB317" s="203">
        <v>0</v>
      </c>
      <c r="EC317" s="208"/>
      <c r="ED317" s="203">
        <v>0</v>
      </c>
      <c r="EE317" s="203">
        <v>0</v>
      </c>
      <c r="EF317" s="203">
        <v>0</v>
      </c>
      <c r="EG317" s="203">
        <v>0</v>
      </c>
      <c r="EH317" s="203">
        <v>0</v>
      </c>
      <c r="EI317" s="208"/>
      <c r="EJ317" s="203">
        <v>0</v>
      </c>
      <c r="EK317" s="203">
        <v>0</v>
      </c>
      <c r="EL317" s="203">
        <v>0</v>
      </c>
      <c r="EM317" s="203">
        <v>0</v>
      </c>
      <c r="EN317" s="203">
        <v>0</v>
      </c>
      <c r="EO317" s="208"/>
      <c r="EP317" s="203">
        <v>0</v>
      </c>
      <c r="EQ317" s="203">
        <v>0</v>
      </c>
      <c r="ER317" s="203">
        <v>0</v>
      </c>
      <c r="ES317" s="203">
        <v>0</v>
      </c>
      <c r="ET317" s="203">
        <v>0</v>
      </c>
      <c r="EU317" s="208"/>
      <c r="EV317" s="203">
        <v>0</v>
      </c>
      <c r="EW317" s="203">
        <v>0</v>
      </c>
      <c r="EX317" s="203">
        <v>0</v>
      </c>
      <c r="EY317" s="203">
        <v>0</v>
      </c>
      <c r="EZ317" s="203">
        <v>0</v>
      </c>
      <c r="FA317" s="208"/>
      <c r="FB317" s="203">
        <v>0</v>
      </c>
      <c r="FC317" s="203">
        <v>0</v>
      </c>
      <c r="FD317" s="203">
        <v>0</v>
      </c>
      <c r="FE317" s="203">
        <v>0</v>
      </c>
      <c r="FF317" s="203">
        <v>0</v>
      </c>
      <c r="FG317" s="208"/>
      <c r="FH317" s="203">
        <v>0</v>
      </c>
      <c r="FI317" s="203">
        <v>0</v>
      </c>
      <c r="FJ317" s="203">
        <v>0</v>
      </c>
      <c r="FK317" s="203">
        <v>0</v>
      </c>
      <c r="FL317" s="203">
        <v>0</v>
      </c>
      <c r="FM317" s="208"/>
      <c r="FN317" s="203">
        <v>0</v>
      </c>
      <c r="FO317" s="203">
        <v>0</v>
      </c>
      <c r="FP317" s="203">
        <v>0</v>
      </c>
      <c r="FQ317" s="203">
        <v>0</v>
      </c>
      <c r="FR317" s="203">
        <v>0</v>
      </c>
      <c r="FS317" s="208"/>
      <c r="FT317" s="203">
        <v>0</v>
      </c>
      <c r="FU317" s="203">
        <v>0</v>
      </c>
      <c r="FV317" s="203">
        <v>0</v>
      </c>
      <c r="FW317" s="203">
        <v>0</v>
      </c>
      <c r="FX317" s="203">
        <v>0</v>
      </c>
      <c r="FY317" s="208"/>
    </row>
    <row r="318" spans="1:181" ht="12.75" customHeight="1" x14ac:dyDescent="0.2">
      <c r="A318" s="129" t="s">
        <v>138</v>
      </c>
      <c r="B318" s="154"/>
      <c r="C318" s="174"/>
      <c r="D318" s="174"/>
      <c r="E318" s="174"/>
      <c r="F318" s="174"/>
      <c r="G318" s="208"/>
      <c r="H318" s="154"/>
      <c r="I318" s="174"/>
      <c r="J318" s="174"/>
      <c r="K318" s="174"/>
      <c r="L318" s="174"/>
      <c r="M318" s="208"/>
      <c r="N318" s="154"/>
      <c r="O318" s="174"/>
      <c r="P318" s="174"/>
      <c r="Q318" s="174"/>
      <c r="R318" s="174"/>
      <c r="S318" s="208"/>
      <c r="T318" s="154"/>
      <c r="U318" s="174"/>
      <c r="V318" s="174"/>
      <c r="W318" s="174"/>
      <c r="X318" s="174"/>
      <c r="Y318" s="208"/>
      <c r="Z318" s="154"/>
      <c r="AA318" s="174"/>
      <c r="AB318" s="174"/>
      <c r="AC318" s="174"/>
      <c r="AD318" s="174"/>
      <c r="AE318" s="208"/>
      <c r="AF318" s="154"/>
      <c r="AG318" s="174"/>
      <c r="AH318" s="174"/>
      <c r="AI318" s="174"/>
      <c r="AJ318" s="174"/>
      <c r="AK318" s="208"/>
      <c r="AL318" s="154"/>
      <c r="AM318" s="174"/>
      <c r="AN318" s="174"/>
      <c r="AO318" s="174"/>
      <c r="AP318" s="174"/>
      <c r="AQ318" s="208"/>
      <c r="AR318" s="154"/>
      <c r="AS318" s="174"/>
      <c r="AT318" s="174"/>
      <c r="AU318" s="174"/>
      <c r="AV318" s="174"/>
      <c r="AW318" s="208"/>
      <c r="AX318" s="154"/>
      <c r="AY318" s="174"/>
      <c r="AZ318" s="174"/>
      <c r="BA318" s="174"/>
      <c r="BB318" s="174"/>
      <c r="BC318" s="208"/>
      <c r="BD318" s="154"/>
      <c r="BE318" s="174"/>
      <c r="BF318" s="174"/>
      <c r="BG318" s="174"/>
      <c r="BH318" s="174"/>
      <c r="BI318" s="208"/>
      <c r="BJ318" s="154"/>
      <c r="BK318" s="174"/>
      <c r="BL318" s="174"/>
      <c r="BM318" s="174"/>
      <c r="BN318" s="174"/>
      <c r="BO318" s="208"/>
      <c r="BP318" s="154"/>
      <c r="BQ318" s="174"/>
      <c r="BR318" s="174"/>
      <c r="BS318" s="174"/>
      <c r="BT318" s="174"/>
      <c r="BU318" s="208"/>
      <c r="BV318" s="154"/>
      <c r="BW318" s="174"/>
      <c r="BX318" s="174"/>
      <c r="BY318" s="174"/>
      <c r="BZ318" s="174"/>
      <c r="CA318" s="208"/>
      <c r="CB318" s="154"/>
      <c r="CC318" s="174"/>
      <c r="CD318" s="174"/>
      <c r="CE318" s="174"/>
      <c r="CF318" s="174"/>
      <c r="CG318" s="208"/>
      <c r="CH318" s="154"/>
      <c r="CI318" s="174"/>
      <c r="CJ318" s="174"/>
      <c r="CK318" s="174"/>
      <c r="CL318" s="174"/>
      <c r="CM318" s="208"/>
      <c r="CN318" s="154"/>
      <c r="CO318" s="174"/>
      <c r="CP318" s="174"/>
      <c r="CQ318" s="174"/>
      <c r="CR318" s="174"/>
      <c r="CS318" s="208"/>
      <c r="CT318" s="154"/>
      <c r="CU318" s="174"/>
      <c r="CV318" s="174"/>
      <c r="CW318" s="174"/>
      <c r="CX318" s="174"/>
      <c r="CY318" s="208"/>
      <c r="CZ318" s="154"/>
      <c r="DA318" s="174"/>
      <c r="DB318" s="174"/>
      <c r="DC318" s="174"/>
      <c r="DD318" s="174"/>
      <c r="DE318" s="208"/>
      <c r="DF318" s="154"/>
      <c r="DG318" s="174"/>
      <c r="DH318" s="174"/>
      <c r="DI318" s="174"/>
      <c r="DJ318" s="174"/>
      <c r="DK318" s="208"/>
      <c r="DL318" s="154"/>
      <c r="DM318" s="174"/>
      <c r="DN318" s="174"/>
      <c r="DO318" s="174"/>
      <c r="DP318" s="174"/>
      <c r="DQ318" s="208"/>
      <c r="DR318" s="154"/>
      <c r="DS318" s="174"/>
      <c r="DT318" s="174"/>
      <c r="DU318" s="174"/>
      <c r="DV318" s="174"/>
      <c r="DW318" s="208"/>
      <c r="DX318" s="154"/>
      <c r="DY318" s="174"/>
      <c r="DZ318" s="174"/>
      <c r="EA318" s="174"/>
      <c r="EB318" s="174"/>
      <c r="EC318" s="208"/>
      <c r="ED318" s="154"/>
      <c r="EE318" s="174"/>
      <c r="EF318" s="174"/>
      <c r="EG318" s="174"/>
      <c r="EH318" s="174"/>
      <c r="EI318" s="208"/>
      <c r="EJ318" s="154"/>
      <c r="EK318" s="174"/>
      <c r="EL318" s="174"/>
      <c r="EM318" s="174"/>
      <c r="EN318" s="174"/>
      <c r="EO318" s="208"/>
      <c r="EP318" s="154"/>
      <c r="EQ318" s="174"/>
      <c r="ER318" s="174"/>
      <c r="ES318" s="174"/>
      <c r="ET318" s="174"/>
      <c r="EU318" s="208"/>
      <c r="EV318" s="154"/>
      <c r="EW318" s="174"/>
      <c r="EX318" s="174"/>
      <c r="EY318" s="174"/>
      <c r="EZ318" s="174"/>
      <c r="FA318" s="208"/>
      <c r="FB318" s="154"/>
      <c r="FC318" s="174"/>
      <c r="FD318" s="174"/>
      <c r="FE318" s="174"/>
      <c r="FF318" s="174"/>
      <c r="FG318" s="208"/>
      <c r="FH318" s="154"/>
      <c r="FI318" s="174"/>
      <c r="FJ318" s="174"/>
      <c r="FK318" s="174"/>
      <c r="FL318" s="174"/>
      <c r="FM318" s="208"/>
      <c r="FN318" s="154"/>
      <c r="FO318" s="174"/>
      <c r="FP318" s="174"/>
      <c r="FQ318" s="174"/>
      <c r="FR318" s="174"/>
      <c r="FS318" s="208"/>
      <c r="FT318" s="154"/>
      <c r="FU318" s="174"/>
      <c r="FV318" s="174"/>
      <c r="FW318" s="174"/>
      <c r="FX318" s="174"/>
      <c r="FY318" s="208"/>
    </row>
    <row r="319" spans="1:181" ht="12.75" customHeight="1" x14ac:dyDescent="0.2">
      <c r="A319" s="123" t="s">
        <v>31</v>
      </c>
      <c r="B319" s="167"/>
      <c r="C319" s="145"/>
      <c r="D319" s="145"/>
      <c r="E319" s="145"/>
      <c r="F319" s="145"/>
      <c r="G319" s="208"/>
      <c r="H319" s="167"/>
      <c r="I319" s="145"/>
      <c r="J319" s="145"/>
      <c r="K319" s="145"/>
      <c r="L319" s="145"/>
      <c r="M319" s="208"/>
      <c r="N319" s="167"/>
      <c r="O319" s="145"/>
      <c r="P319" s="145"/>
      <c r="Q319" s="145"/>
      <c r="R319" s="145"/>
      <c r="S319" s="208"/>
      <c r="T319" s="167"/>
      <c r="U319" s="145"/>
      <c r="V319" s="145"/>
      <c r="W319" s="145"/>
      <c r="X319" s="145"/>
      <c r="Y319" s="208"/>
      <c r="Z319" s="167"/>
      <c r="AA319" s="145"/>
      <c r="AB319" s="145"/>
      <c r="AC319" s="145"/>
      <c r="AD319" s="145"/>
      <c r="AE319" s="208"/>
      <c r="AF319" s="167"/>
      <c r="AG319" s="145"/>
      <c r="AH319" s="145"/>
      <c r="AI319" s="145"/>
      <c r="AJ319" s="145"/>
      <c r="AK319" s="208"/>
      <c r="AL319" s="167"/>
      <c r="AM319" s="145"/>
      <c r="AN319" s="145"/>
      <c r="AO319" s="145"/>
      <c r="AP319" s="145"/>
      <c r="AQ319" s="208"/>
      <c r="AR319" s="167"/>
      <c r="AS319" s="145"/>
      <c r="AT319" s="145"/>
      <c r="AU319" s="145"/>
      <c r="AV319" s="145"/>
      <c r="AW319" s="208"/>
      <c r="AX319" s="167"/>
      <c r="AY319" s="145"/>
      <c r="AZ319" s="145"/>
      <c r="BA319" s="145"/>
      <c r="BB319" s="145"/>
      <c r="BC319" s="208"/>
      <c r="BD319" s="167"/>
      <c r="BE319" s="145"/>
      <c r="BF319" s="145"/>
      <c r="BG319" s="145"/>
      <c r="BH319" s="145"/>
      <c r="BI319" s="208"/>
      <c r="BJ319" s="167"/>
      <c r="BK319" s="145"/>
      <c r="BL319" s="145"/>
      <c r="BM319" s="145"/>
      <c r="BN319" s="145"/>
      <c r="BO319" s="208"/>
      <c r="BP319" s="167"/>
      <c r="BQ319" s="145"/>
      <c r="BR319" s="145"/>
      <c r="BS319" s="145"/>
      <c r="BT319" s="145"/>
      <c r="BU319" s="208"/>
      <c r="BV319" s="167"/>
      <c r="BW319" s="145"/>
      <c r="BX319" s="145"/>
      <c r="BY319" s="145"/>
      <c r="BZ319" s="145"/>
      <c r="CA319" s="208"/>
      <c r="CB319" s="167"/>
      <c r="CC319" s="145"/>
      <c r="CD319" s="145"/>
      <c r="CE319" s="145"/>
      <c r="CF319" s="145"/>
      <c r="CG319" s="208"/>
      <c r="CH319" s="167"/>
      <c r="CI319" s="145"/>
      <c r="CJ319" s="145"/>
      <c r="CK319" s="145"/>
      <c r="CL319" s="145"/>
      <c r="CM319" s="208"/>
      <c r="CN319" s="167"/>
      <c r="CO319" s="145"/>
      <c r="CP319" s="145"/>
      <c r="CQ319" s="145"/>
      <c r="CR319" s="145"/>
      <c r="CS319" s="208"/>
      <c r="CT319" s="167"/>
      <c r="CU319" s="145"/>
      <c r="CV319" s="145"/>
      <c r="CW319" s="145"/>
      <c r="CX319" s="145"/>
      <c r="CY319" s="208"/>
      <c r="CZ319" s="167"/>
      <c r="DA319" s="145"/>
      <c r="DB319" s="145"/>
      <c r="DC319" s="145"/>
      <c r="DD319" s="145"/>
      <c r="DE319" s="208"/>
      <c r="DF319" s="167"/>
      <c r="DG319" s="145"/>
      <c r="DH319" s="145"/>
      <c r="DI319" s="145"/>
      <c r="DJ319" s="145"/>
      <c r="DK319" s="208"/>
      <c r="DL319" s="167"/>
      <c r="DM319" s="145"/>
      <c r="DN319" s="145"/>
      <c r="DO319" s="145"/>
      <c r="DP319" s="145"/>
      <c r="DQ319" s="208"/>
      <c r="DR319" s="167"/>
      <c r="DS319" s="145"/>
      <c r="DT319" s="145"/>
      <c r="DU319" s="145"/>
      <c r="DV319" s="145"/>
      <c r="DW319" s="208"/>
      <c r="DX319" s="167"/>
      <c r="DY319" s="145"/>
      <c r="DZ319" s="145"/>
      <c r="EA319" s="145"/>
      <c r="EB319" s="145"/>
      <c r="EC319" s="208"/>
      <c r="ED319" s="167"/>
      <c r="EE319" s="145"/>
      <c r="EF319" s="145"/>
      <c r="EG319" s="145"/>
      <c r="EH319" s="145"/>
      <c r="EI319" s="208"/>
      <c r="EJ319" s="167"/>
      <c r="EK319" s="145"/>
      <c r="EL319" s="145"/>
      <c r="EM319" s="145"/>
      <c r="EN319" s="145"/>
      <c r="EO319" s="208"/>
      <c r="EP319" s="167"/>
      <c r="EQ319" s="145"/>
      <c r="ER319" s="145"/>
      <c r="ES319" s="145"/>
      <c r="ET319" s="145"/>
      <c r="EU319" s="208"/>
      <c r="EV319" s="167"/>
      <c r="EW319" s="145"/>
      <c r="EX319" s="145"/>
      <c r="EY319" s="145"/>
      <c r="EZ319" s="145"/>
      <c r="FA319" s="208"/>
      <c r="FB319" s="167"/>
      <c r="FC319" s="145"/>
      <c r="FD319" s="145"/>
      <c r="FE319" s="145"/>
      <c r="FF319" s="145"/>
      <c r="FG319" s="208"/>
      <c r="FH319" s="167"/>
      <c r="FI319" s="145"/>
      <c r="FJ319" s="145"/>
      <c r="FK319" s="145"/>
      <c r="FL319" s="145"/>
      <c r="FM319" s="208"/>
      <c r="FN319" s="167"/>
      <c r="FO319" s="145"/>
      <c r="FP319" s="145"/>
      <c r="FQ319" s="145"/>
      <c r="FR319" s="145"/>
      <c r="FS319" s="208"/>
      <c r="FT319" s="167"/>
      <c r="FU319" s="145"/>
      <c r="FV319" s="145"/>
      <c r="FW319" s="145"/>
      <c r="FX319" s="145"/>
      <c r="FY319" s="208"/>
    </row>
    <row r="320" spans="1:181" ht="12.75" customHeight="1" x14ac:dyDescent="0.2">
      <c r="A320" s="124" t="s">
        <v>32</v>
      </c>
      <c r="B320" s="161"/>
      <c r="C320" s="138"/>
      <c r="D320" s="138"/>
      <c r="E320" s="138"/>
      <c r="F320" s="138"/>
      <c r="G320" s="208"/>
      <c r="H320" s="161"/>
      <c r="I320" s="138"/>
      <c r="J320" s="138"/>
      <c r="K320" s="138"/>
      <c r="L320" s="138"/>
      <c r="M320" s="208"/>
      <c r="N320" s="161"/>
      <c r="O320" s="138"/>
      <c r="P320" s="138"/>
      <c r="Q320" s="138"/>
      <c r="R320" s="138"/>
      <c r="S320" s="208"/>
      <c r="T320" s="161"/>
      <c r="U320" s="138"/>
      <c r="V320" s="138"/>
      <c r="W320" s="138"/>
      <c r="X320" s="138"/>
      <c r="Y320" s="208"/>
      <c r="Z320" s="161"/>
      <c r="AA320" s="138"/>
      <c r="AB320" s="138"/>
      <c r="AC320" s="138"/>
      <c r="AD320" s="138"/>
      <c r="AE320" s="208"/>
      <c r="AF320" s="161"/>
      <c r="AG320" s="138"/>
      <c r="AH320" s="138"/>
      <c r="AI320" s="138"/>
      <c r="AJ320" s="138"/>
      <c r="AK320" s="208"/>
      <c r="AL320" s="161"/>
      <c r="AM320" s="138"/>
      <c r="AN320" s="138"/>
      <c r="AO320" s="138"/>
      <c r="AP320" s="138"/>
      <c r="AQ320" s="208"/>
      <c r="AR320" s="161"/>
      <c r="AS320" s="138"/>
      <c r="AT320" s="138"/>
      <c r="AU320" s="138"/>
      <c r="AV320" s="138"/>
      <c r="AW320" s="208"/>
      <c r="AX320" s="161"/>
      <c r="AY320" s="138"/>
      <c r="AZ320" s="138"/>
      <c r="BA320" s="138"/>
      <c r="BB320" s="138"/>
      <c r="BC320" s="208"/>
      <c r="BD320" s="161"/>
      <c r="BE320" s="138"/>
      <c r="BF320" s="138"/>
      <c r="BG320" s="138"/>
      <c r="BH320" s="138"/>
      <c r="BI320" s="208"/>
      <c r="BJ320" s="161"/>
      <c r="BK320" s="138"/>
      <c r="BL320" s="138"/>
      <c r="BM320" s="138"/>
      <c r="BN320" s="138"/>
      <c r="BO320" s="208"/>
      <c r="BP320" s="161"/>
      <c r="BQ320" s="138"/>
      <c r="BR320" s="138"/>
      <c r="BS320" s="138"/>
      <c r="BT320" s="138"/>
      <c r="BU320" s="208"/>
      <c r="BV320" s="161"/>
      <c r="BW320" s="138"/>
      <c r="BX320" s="138"/>
      <c r="BY320" s="138"/>
      <c r="BZ320" s="138"/>
      <c r="CA320" s="208"/>
      <c r="CB320" s="161"/>
      <c r="CC320" s="138"/>
      <c r="CD320" s="138"/>
      <c r="CE320" s="138"/>
      <c r="CF320" s="138"/>
      <c r="CG320" s="208"/>
      <c r="CH320" s="161"/>
      <c r="CI320" s="138"/>
      <c r="CJ320" s="138"/>
      <c r="CK320" s="138"/>
      <c r="CL320" s="138"/>
      <c r="CM320" s="208"/>
      <c r="CN320" s="161"/>
      <c r="CO320" s="138"/>
      <c r="CP320" s="138"/>
      <c r="CQ320" s="138"/>
      <c r="CR320" s="138"/>
      <c r="CS320" s="208"/>
      <c r="CT320" s="161"/>
      <c r="CU320" s="138"/>
      <c r="CV320" s="138"/>
      <c r="CW320" s="138"/>
      <c r="CX320" s="138"/>
      <c r="CY320" s="208"/>
      <c r="CZ320" s="161"/>
      <c r="DA320" s="138"/>
      <c r="DB320" s="138"/>
      <c r="DC320" s="138"/>
      <c r="DD320" s="138"/>
      <c r="DE320" s="208"/>
      <c r="DF320" s="161"/>
      <c r="DG320" s="138"/>
      <c r="DH320" s="138"/>
      <c r="DI320" s="138"/>
      <c r="DJ320" s="138"/>
      <c r="DK320" s="208"/>
      <c r="DL320" s="161"/>
      <c r="DM320" s="138"/>
      <c r="DN320" s="138"/>
      <c r="DO320" s="138"/>
      <c r="DP320" s="138"/>
      <c r="DQ320" s="208"/>
      <c r="DR320" s="161"/>
      <c r="DS320" s="138"/>
      <c r="DT320" s="138"/>
      <c r="DU320" s="138"/>
      <c r="DV320" s="138"/>
      <c r="DW320" s="208"/>
      <c r="DX320" s="161"/>
      <c r="DY320" s="138"/>
      <c r="DZ320" s="138"/>
      <c r="EA320" s="138"/>
      <c r="EB320" s="138"/>
      <c r="EC320" s="208"/>
      <c r="ED320" s="161"/>
      <c r="EE320" s="138"/>
      <c r="EF320" s="138"/>
      <c r="EG320" s="138"/>
      <c r="EH320" s="138"/>
      <c r="EI320" s="208"/>
      <c r="EJ320" s="161"/>
      <c r="EK320" s="138"/>
      <c r="EL320" s="138"/>
      <c r="EM320" s="138"/>
      <c r="EN320" s="138"/>
      <c r="EO320" s="208"/>
      <c r="EP320" s="161"/>
      <c r="EQ320" s="138"/>
      <c r="ER320" s="138"/>
      <c r="ES320" s="138"/>
      <c r="ET320" s="138"/>
      <c r="EU320" s="208"/>
      <c r="EV320" s="161"/>
      <c r="EW320" s="138"/>
      <c r="EX320" s="138"/>
      <c r="EY320" s="138"/>
      <c r="EZ320" s="138"/>
      <c r="FA320" s="208"/>
      <c r="FB320" s="161"/>
      <c r="FC320" s="138"/>
      <c r="FD320" s="138"/>
      <c r="FE320" s="138"/>
      <c r="FF320" s="138"/>
      <c r="FG320" s="208"/>
      <c r="FH320" s="161"/>
      <c r="FI320" s="138"/>
      <c r="FJ320" s="138"/>
      <c r="FK320" s="138"/>
      <c r="FL320" s="138"/>
      <c r="FM320" s="208"/>
      <c r="FN320" s="161"/>
      <c r="FO320" s="138"/>
      <c r="FP320" s="138"/>
      <c r="FQ320" s="138"/>
      <c r="FR320" s="138"/>
      <c r="FS320" s="208"/>
      <c r="FT320" s="161"/>
      <c r="FU320" s="138"/>
      <c r="FV320" s="138"/>
      <c r="FW320" s="138"/>
      <c r="FX320" s="138"/>
      <c r="FY320" s="208"/>
    </row>
    <row r="321" spans="1:181" ht="12.75" customHeight="1" x14ac:dyDescent="0.2">
      <c r="A321" s="123" t="s">
        <v>2</v>
      </c>
      <c r="B321" s="162"/>
      <c r="C321" s="139"/>
      <c r="D321" s="139"/>
      <c r="E321" s="139"/>
      <c r="F321" s="139"/>
      <c r="G321" s="208"/>
      <c r="H321" s="162"/>
      <c r="I321" s="139"/>
      <c r="J321" s="139"/>
      <c r="K321" s="139"/>
      <c r="L321" s="139"/>
      <c r="M321" s="208"/>
      <c r="N321" s="162"/>
      <c r="O321" s="139"/>
      <c r="P321" s="139"/>
      <c r="Q321" s="139"/>
      <c r="R321" s="139"/>
      <c r="S321" s="208"/>
      <c r="T321" s="162"/>
      <c r="U321" s="139"/>
      <c r="V321" s="139"/>
      <c r="W321" s="139"/>
      <c r="X321" s="139"/>
      <c r="Y321" s="208"/>
      <c r="Z321" s="162">
        <v>1.571E-4</v>
      </c>
      <c r="AA321" s="139"/>
      <c r="AB321" s="139"/>
      <c r="AC321" s="139"/>
      <c r="AD321" s="139">
        <v>1.6383000000000001E-4</v>
      </c>
      <c r="AE321" s="208"/>
      <c r="AF321" s="162"/>
      <c r="AG321" s="139"/>
      <c r="AH321" s="139"/>
      <c r="AI321" s="139"/>
      <c r="AJ321" s="139"/>
      <c r="AK321" s="208"/>
      <c r="AL321" s="162"/>
      <c r="AM321" s="139"/>
      <c r="AN321" s="139"/>
      <c r="AO321" s="139"/>
      <c r="AP321" s="139"/>
      <c r="AQ321" s="208"/>
      <c r="AR321" s="162"/>
      <c r="AS321" s="139"/>
      <c r="AT321" s="139"/>
      <c r="AU321" s="139"/>
      <c r="AV321" s="139"/>
      <c r="AW321" s="208"/>
      <c r="AX321" s="162"/>
      <c r="AY321" s="139"/>
      <c r="AZ321" s="139"/>
      <c r="BA321" s="139"/>
      <c r="BB321" s="139"/>
      <c r="BC321" s="208"/>
      <c r="BD321" s="162"/>
      <c r="BE321" s="139"/>
      <c r="BF321" s="139"/>
      <c r="BG321" s="139"/>
      <c r="BH321" s="139"/>
      <c r="BI321" s="208"/>
      <c r="BJ321" s="162"/>
      <c r="BK321" s="139"/>
      <c r="BL321" s="139"/>
      <c r="BM321" s="139"/>
      <c r="BN321" s="139"/>
      <c r="BO321" s="208"/>
      <c r="BP321" s="162"/>
      <c r="BQ321" s="139"/>
      <c r="BR321" s="139"/>
      <c r="BS321" s="139"/>
      <c r="BT321" s="139"/>
      <c r="BU321" s="208"/>
      <c r="BV321" s="162"/>
      <c r="BW321" s="139"/>
      <c r="BX321" s="139"/>
      <c r="BY321" s="139"/>
      <c r="BZ321" s="139"/>
      <c r="CA321" s="208"/>
      <c r="CB321" s="162"/>
      <c r="CC321" s="139"/>
      <c r="CD321" s="139"/>
      <c r="CE321" s="139"/>
      <c r="CF321" s="139"/>
      <c r="CG321" s="208"/>
      <c r="CH321" s="162"/>
      <c r="CI321" s="139"/>
      <c r="CJ321" s="139"/>
      <c r="CK321" s="139"/>
      <c r="CL321" s="139"/>
      <c r="CM321" s="208"/>
      <c r="CN321" s="162"/>
      <c r="CO321" s="139"/>
      <c r="CP321" s="139"/>
      <c r="CQ321" s="139"/>
      <c r="CR321" s="139"/>
      <c r="CS321" s="208"/>
      <c r="CT321" s="162"/>
      <c r="CU321" s="139"/>
      <c r="CV321" s="139"/>
      <c r="CW321" s="139"/>
      <c r="CX321" s="139"/>
      <c r="CY321" s="208"/>
      <c r="CZ321" s="162"/>
      <c r="DA321" s="139"/>
      <c r="DB321" s="139"/>
      <c r="DC321" s="139"/>
      <c r="DD321" s="139"/>
      <c r="DE321" s="208"/>
      <c r="DF321" s="162"/>
      <c r="DG321" s="139"/>
      <c r="DH321" s="139"/>
      <c r="DI321" s="139"/>
      <c r="DJ321" s="139"/>
      <c r="DK321" s="208"/>
      <c r="DL321" s="162"/>
      <c r="DM321" s="139"/>
      <c r="DN321" s="139"/>
      <c r="DO321" s="139"/>
      <c r="DP321" s="139"/>
      <c r="DQ321" s="208"/>
      <c r="DR321" s="162"/>
      <c r="DS321" s="139"/>
      <c r="DT321" s="139"/>
      <c r="DU321" s="139"/>
      <c r="DV321" s="139"/>
      <c r="DW321" s="208"/>
      <c r="DX321" s="162"/>
      <c r="DY321" s="139"/>
      <c r="DZ321" s="139"/>
      <c r="EA321" s="139"/>
      <c r="EB321" s="139"/>
      <c r="EC321" s="208"/>
      <c r="ED321" s="162"/>
      <c r="EE321" s="139"/>
      <c r="EF321" s="139"/>
      <c r="EG321" s="139"/>
      <c r="EH321" s="139"/>
      <c r="EI321" s="208"/>
      <c r="EJ321" s="162"/>
      <c r="EK321" s="139"/>
      <c r="EL321" s="139"/>
      <c r="EM321" s="139"/>
      <c r="EN321" s="139"/>
      <c r="EO321" s="208"/>
      <c r="EP321" s="162"/>
      <c r="EQ321" s="139"/>
      <c r="ER321" s="139"/>
      <c r="ES321" s="139"/>
      <c r="ET321" s="139"/>
      <c r="EU321" s="208"/>
      <c r="EV321" s="162"/>
      <c r="EW321" s="139"/>
      <c r="EX321" s="139"/>
      <c r="EY321" s="139"/>
      <c r="EZ321" s="139"/>
      <c r="FA321" s="208"/>
      <c r="FB321" s="162"/>
      <c r="FC321" s="139"/>
      <c r="FD321" s="139"/>
      <c r="FE321" s="139"/>
      <c r="FF321" s="139"/>
      <c r="FG321" s="208"/>
      <c r="FH321" s="162"/>
      <c r="FI321" s="139"/>
      <c r="FJ321" s="139"/>
      <c r="FK321" s="139"/>
      <c r="FL321" s="139"/>
      <c r="FM321" s="208"/>
      <c r="FN321" s="162"/>
      <c r="FO321" s="139"/>
      <c r="FP321" s="139"/>
      <c r="FQ321" s="139"/>
      <c r="FR321" s="139"/>
      <c r="FS321" s="208"/>
      <c r="FT321" s="162"/>
      <c r="FU321" s="139"/>
      <c r="FV321" s="139"/>
      <c r="FW321" s="139"/>
      <c r="FX321" s="139"/>
      <c r="FY321" s="208"/>
    </row>
    <row r="322" spans="1:181" ht="12.75" customHeight="1" x14ac:dyDescent="0.2">
      <c r="A322" s="124" t="s">
        <v>3</v>
      </c>
      <c r="B322" s="161"/>
      <c r="C322" s="138"/>
      <c r="D322" s="138"/>
      <c r="E322" s="138"/>
      <c r="F322" s="138"/>
      <c r="G322" s="208"/>
      <c r="H322" s="161"/>
      <c r="I322" s="138"/>
      <c r="J322" s="138"/>
      <c r="K322" s="138"/>
      <c r="L322" s="138"/>
      <c r="M322" s="208"/>
      <c r="N322" s="161"/>
      <c r="O322" s="138"/>
      <c r="P322" s="138"/>
      <c r="Q322" s="138"/>
      <c r="R322" s="138"/>
      <c r="S322" s="208"/>
      <c r="T322" s="161"/>
      <c r="U322" s="138"/>
      <c r="V322" s="138"/>
      <c r="W322" s="138"/>
      <c r="X322" s="138"/>
      <c r="Y322" s="208"/>
      <c r="Z322" s="161">
        <v>7.8071E-4</v>
      </c>
      <c r="AA322" s="138"/>
      <c r="AB322" s="138"/>
      <c r="AC322" s="138"/>
      <c r="AD322" s="138">
        <v>8.0062999999999998E-4</v>
      </c>
      <c r="AE322" s="208"/>
      <c r="AF322" s="161"/>
      <c r="AG322" s="138"/>
      <c r="AH322" s="138"/>
      <c r="AI322" s="138"/>
      <c r="AJ322" s="138"/>
      <c r="AK322" s="208"/>
      <c r="AL322" s="161"/>
      <c r="AM322" s="138"/>
      <c r="AN322" s="138"/>
      <c r="AO322" s="138"/>
      <c r="AP322" s="138"/>
      <c r="AQ322" s="208"/>
      <c r="AR322" s="161"/>
      <c r="AS322" s="138"/>
      <c r="AT322" s="138"/>
      <c r="AU322" s="138"/>
      <c r="AV322" s="138"/>
      <c r="AW322" s="208"/>
      <c r="AX322" s="161"/>
      <c r="AY322" s="138"/>
      <c r="AZ322" s="138"/>
      <c r="BA322" s="138"/>
      <c r="BB322" s="138"/>
      <c r="BC322" s="208"/>
      <c r="BD322" s="161"/>
      <c r="BE322" s="138"/>
      <c r="BF322" s="138"/>
      <c r="BG322" s="138"/>
      <c r="BH322" s="138"/>
      <c r="BI322" s="208"/>
      <c r="BJ322" s="161"/>
      <c r="BK322" s="138"/>
      <c r="BL322" s="138"/>
      <c r="BM322" s="138"/>
      <c r="BN322" s="138"/>
      <c r="BO322" s="208"/>
      <c r="BP322" s="161"/>
      <c r="BQ322" s="138"/>
      <c r="BR322" s="138"/>
      <c r="BS322" s="138"/>
      <c r="BT322" s="138"/>
      <c r="BU322" s="208"/>
      <c r="BV322" s="161"/>
      <c r="BW322" s="138"/>
      <c r="BX322" s="138"/>
      <c r="BY322" s="138"/>
      <c r="BZ322" s="138"/>
      <c r="CA322" s="208"/>
      <c r="CB322" s="161"/>
      <c r="CC322" s="138"/>
      <c r="CD322" s="138"/>
      <c r="CE322" s="138"/>
      <c r="CF322" s="138"/>
      <c r="CG322" s="208"/>
      <c r="CH322" s="161"/>
      <c r="CI322" s="138"/>
      <c r="CJ322" s="138"/>
      <c r="CK322" s="138"/>
      <c r="CL322" s="138"/>
      <c r="CM322" s="208"/>
      <c r="CN322" s="161"/>
      <c r="CO322" s="138"/>
      <c r="CP322" s="138"/>
      <c r="CQ322" s="138"/>
      <c r="CR322" s="138"/>
      <c r="CS322" s="208"/>
      <c r="CT322" s="161"/>
      <c r="CU322" s="138"/>
      <c r="CV322" s="138"/>
      <c r="CW322" s="138"/>
      <c r="CX322" s="138"/>
      <c r="CY322" s="208"/>
      <c r="CZ322" s="161"/>
      <c r="DA322" s="138"/>
      <c r="DB322" s="138"/>
      <c r="DC322" s="138"/>
      <c r="DD322" s="138"/>
      <c r="DE322" s="208"/>
      <c r="DF322" s="161"/>
      <c r="DG322" s="138"/>
      <c r="DH322" s="138"/>
      <c r="DI322" s="138"/>
      <c r="DJ322" s="138"/>
      <c r="DK322" s="208"/>
      <c r="DL322" s="161"/>
      <c r="DM322" s="138"/>
      <c r="DN322" s="138"/>
      <c r="DO322" s="138"/>
      <c r="DP322" s="138"/>
      <c r="DQ322" s="208"/>
      <c r="DR322" s="161"/>
      <c r="DS322" s="138"/>
      <c r="DT322" s="138"/>
      <c r="DU322" s="138"/>
      <c r="DV322" s="138"/>
      <c r="DW322" s="208"/>
      <c r="DX322" s="161"/>
      <c r="DY322" s="138"/>
      <c r="DZ322" s="138"/>
      <c r="EA322" s="138"/>
      <c r="EB322" s="138"/>
      <c r="EC322" s="208"/>
      <c r="ED322" s="161"/>
      <c r="EE322" s="138"/>
      <c r="EF322" s="138"/>
      <c r="EG322" s="138"/>
      <c r="EH322" s="138"/>
      <c r="EI322" s="208"/>
      <c r="EJ322" s="161"/>
      <c r="EK322" s="138"/>
      <c r="EL322" s="138"/>
      <c r="EM322" s="138"/>
      <c r="EN322" s="138"/>
      <c r="EO322" s="208"/>
      <c r="EP322" s="161"/>
      <c r="EQ322" s="138"/>
      <c r="ER322" s="138"/>
      <c r="ES322" s="138"/>
      <c r="ET322" s="138"/>
      <c r="EU322" s="208"/>
      <c r="EV322" s="161"/>
      <c r="EW322" s="138"/>
      <c r="EX322" s="138"/>
      <c r="EY322" s="138"/>
      <c r="EZ322" s="138"/>
      <c r="FA322" s="208"/>
      <c r="FB322" s="161"/>
      <c r="FC322" s="138"/>
      <c r="FD322" s="138"/>
      <c r="FE322" s="138"/>
      <c r="FF322" s="138"/>
      <c r="FG322" s="208"/>
      <c r="FH322" s="161"/>
      <c r="FI322" s="138"/>
      <c r="FJ322" s="138"/>
      <c r="FK322" s="138"/>
      <c r="FL322" s="138"/>
      <c r="FM322" s="208"/>
      <c r="FN322" s="161"/>
      <c r="FO322" s="138"/>
      <c r="FP322" s="138"/>
      <c r="FQ322" s="138"/>
      <c r="FR322" s="138"/>
      <c r="FS322" s="208"/>
      <c r="FT322" s="161"/>
      <c r="FU322" s="138"/>
      <c r="FV322" s="138"/>
      <c r="FW322" s="138"/>
      <c r="FX322" s="138"/>
      <c r="FY322" s="208"/>
    </row>
    <row r="323" spans="1:181" ht="12.75" customHeight="1" x14ac:dyDescent="0.2">
      <c r="A323" s="123" t="s">
        <v>4</v>
      </c>
      <c r="B323" s="162"/>
      <c r="C323" s="139"/>
      <c r="D323" s="139"/>
      <c r="E323" s="139"/>
      <c r="F323" s="139"/>
      <c r="G323" s="208"/>
      <c r="H323" s="162"/>
      <c r="I323" s="139"/>
      <c r="J323" s="139"/>
      <c r="K323" s="139"/>
      <c r="L323" s="139"/>
      <c r="M323" s="208"/>
      <c r="N323" s="162"/>
      <c r="O323" s="139"/>
      <c r="P323" s="139"/>
      <c r="Q323" s="139"/>
      <c r="R323" s="139"/>
      <c r="S323" s="208"/>
      <c r="T323" s="162"/>
      <c r="U323" s="139"/>
      <c r="V323" s="139"/>
      <c r="W323" s="139"/>
      <c r="X323" s="139"/>
      <c r="Y323" s="208"/>
      <c r="Z323" s="162">
        <v>8.5791999999999997E-4</v>
      </c>
      <c r="AA323" s="139"/>
      <c r="AB323" s="139"/>
      <c r="AC323" s="139"/>
      <c r="AD323" s="139">
        <v>8.4776999999999997E-4</v>
      </c>
      <c r="AE323" s="208"/>
      <c r="AF323" s="162"/>
      <c r="AG323" s="139"/>
      <c r="AH323" s="139"/>
      <c r="AI323" s="139"/>
      <c r="AJ323" s="139"/>
      <c r="AK323" s="208"/>
      <c r="AL323" s="162"/>
      <c r="AM323" s="139"/>
      <c r="AN323" s="139"/>
      <c r="AO323" s="139"/>
      <c r="AP323" s="139"/>
      <c r="AQ323" s="208"/>
      <c r="AR323" s="162"/>
      <c r="AS323" s="139"/>
      <c r="AT323" s="139"/>
      <c r="AU323" s="139"/>
      <c r="AV323" s="139"/>
      <c r="AW323" s="208"/>
      <c r="AX323" s="162"/>
      <c r="AY323" s="139"/>
      <c r="AZ323" s="139"/>
      <c r="BA323" s="139"/>
      <c r="BB323" s="139"/>
      <c r="BC323" s="208"/>
      <c r="BD323" s="162"/>
      <c r="BE323" s="139"/>
      <c r="BF323" s="139"/>
      <c r="BG323" s="139"/>
      <c r="BH323" s="139"/>
      <c r="BI323" s="208"/>
      <c r="BJ323" s="162"/>
      <c r="BK323" s="139"/>
      <c r="BL323" s="139"/>
      <c r="BM323" s="139"/>
      <c r="BN323" s="139"/>
      <c r="BO323" s="208"/>
      <c r="BP323" s="162"/>
      <c r="BQ323" s="139"/>
      <c r="BR323" s="139"/>
      <c r="BS323" s="139"/>
      <c r="BT323" s="139"/>
      <c r="BU323" s="208"/>
      <c r="BV323" s="162"/>
      <c r="BW323" s="139"/>
      <c r="BX323" s="139"/>
      <c r="BY323" s="139"/>
      <c r="BZ323" s="139"/>
      <c r="CA323" s="208"/>
      <c r="CB323" s="162"/>
      <c r="CC323" s="139"/>
      <c r="CD323" s="139"/>
      <c r="CE323" s="139"/>
      <c r="CF323" s="139"/>
      <c r="CG323" s="208"/>
      <c r="CH323" s="162"/>
      <c r="CI323" s="139"/>
      <c r="CJ323" s="139"/>
      <c r="CK323" s="139"/>
      <c r="CL323" s="139"/>
      <c r="CM323" s="208"/>
      <c r="CN323" s="162"/>
      <c r="CO323" s="139"/>
      <c r="CP323" s="139"/>
      <c r="CQ323" s="139"/>
      <c r="CR323" s="139"/>
      <c r="CS323" s="208"/>
      <c r="CT323" s="162"/>
      <c r="CU323" s="139"/>
      <c r="CV323" s="139"/>
      <c r="CW323" s="139"/>
      <c r="CX323" s="139"/>
      <c r="CY323" s="208"/>
      <c r="CZ323" s="162"/>
      <c r="DA323" s="139"/>
      <c r="DB323" s="139"/>
      <c r="DC323" s="139"/>
      <c r="DD323" s="139"/>
      <c r="DE323" s="208"/>
      <c r="DF323" s="162"/>
      <c r="DG323" s="139"/>
      <c r="DH323" s="139"/>
      <c r="DI323" s="139"/>
      <c r="DJ323" s="139"/>
      <c r="DK323" s="208"/>
      <c r="DL323" s="162"/>
      <c r="DM323" s="139"/>
      <c r="DN323" s="139"/>
      <c r="DO323" s="139"/>
      <c r="DP323" s="139"/>
      <c r="DQ323" s="208"/>
      <c r="DR323" s="162"/>
      <c r="DS323" s="139"/>
      <c r="DT323" s="139"/>
      <c r="DU323" s="139"/>
      <c r="DV323" s="139"/>
      <c r="DW323" s="208"/>
      <c r="DX323" s="162"/>
      <c r="DY323" s="139"/>
      <c r="DZ323" s="139"/>
      <c r="EA323" s="139"/>
      <c r="EB323" s="139"/>
      <c r="EC323" s="208"/>
      <c r="ED323" s="162"/>
      <c r="EE323" s="139"/>
      <c r="EF323" s="139"/>
      <c r="EG323" s="139"/>
      <c r="EH323" s="139"/>
      <c r="EI323" s="208"/>
      <c r="EJ323" s="162"/>
      <c r="EK323" s="139"/>
      <c r="EL323" s="139"/>
      <c r="EM323" s="139"/>
      <c r="EN323" s="139"/>
      <c r="EO323" s="208"/>
      <c r="EP323" s="162"/>
      <c r="EQ323" s="139"/>
      <c r="ER323" s="139"/>
      <c r="ES323" s="139"/>
      <c r="ET323" s="139"/>
      <c r="EU323" s="208"/>
      <c r="EV323" s="162"/>
      <c r="EW323" s="139"/>
      <c r="EX323" s="139"/>
      <c r="EY323" s="139"/>
      <c r="EZ323" s="139"/>
      <c r="FA323" s="208"/>
      <c r="FB323" s="162"/>
      <c r="FC323" s="139"/>
      <c r="FD323" s="139"/>
      <c r="FE323" s="139"/>
      <c r="FF323" s="139"/>
      <c r="FG323" s="208"/>
      <c r="FH323" s="162"/>
      <c r="FI323" s="139"/>
      <c r="FJ323" s="139"/>
      <c r="FK323" s="139"/>
      <c r="FL323" s="139"/>
      <c r="FM323" s="208"/>
      <c r="FN323" s="162"/>
      <c r="FO323" s="139"/>
      <c r="FP323" s="139"/>
      <c r="FQ323" s="139"/>
      <c r="FR323" s="139"/>
      <c r="FS323" s="208"/>
      <c r="FT323" s="162"/>
      <c r="FU323" s="139"/>
      <c r="FV323" s="139"/>
      <c r="FW323" s="139"/>
      <c r="FX323" s="139"/>
      <c r="FY323" s="208"/>
    </row>
    <row r="324" spans="1:181" ht="12.75" customHeight="1" x14ac:dyDescent="0.2">
      <c r="A324" s="123" t="s">
        <v>5</v>
      </c>
      <c r="B324" s="162"/>
      <c r="C324" s="139"/>
      <c r="D324" s="139"/>
      <c r="E324" s="139"/>
      <c r="F324" s="139"/>
      <c r="G324" s="208"/>
      <c r="H324" s="162"/>
      <c r="I324" s="139"/>
      <c r="J324" s="139"/>
      <c r="K324" s="139"/>
      <c r="L324" s="139"/>
      <c r="M324" s="208"/>
      <c r="N324" s="162"/>
      <c r="O324" s="139"/>
      <c r="P324" s="139"/>
      <c r="Q324" s="139"/>
      <c r="R324" s="139"/>
      <c r="S324" s="208"/>
      <c r="T324" s="162"/>
      <c r="U324" s="139"/>
      <c r="V324" s="139"/>
      <c r="W324" s="139"/>
      <c r="X324" s="139"/>
      <c r="Y324" s="208"/>
      <c r="Z324" s="162">
        <v>1.5826E-3</v>
      </c>
      <c r="AA324" s="139"/>
      <c r="AB324" s="139"/>
      <c r="AC324" s="139"/>
      <c r="AD324" s="139">
        <v>1.6018E-3</v>
      </c>
      <c r="AE324" s="208"/>
      <c r="AF324" s="162"/>
      <c r="AG324" s="139"/>
      <c r="AH324" s="139"/>
      <c r="AI324" s="139"/>
      <c r="AJ324" s="139"/>
      <c r="AK324" s="208"/>
      <c r="AL324" s="162"/>
      <c r="AM324" s="139"/>
      <c r="AN324" s="139"/>
      <c r="AO324" s="139"/>
      <c r="AP324" s="139"/>
      <c r="AQ324" s="208"/>
      <c r="AR324" s="162"/>
      <c r="AS324" s="139"/>
      <c r="AT324" s="139"/>
      <c r="AU324" s="139"/>
      <c r="AV324" s="139"/>
      <c r="AW324" s="208"/>
      <c r="AX324" s="162"/>
      <c r="AY324" s="139"/>
      <c r="AZ324" s="139"/>
      <c r="BA324" s="139"/>
      <c r="BB324" s="139"/>
      <c r="BC324" s="208"/>
      <c r="BD324" s="162"/>
      <c r="BE324" s="139"/>
      <c r="BF324" s="139"/>
      <c r="BG324" s="139"/>
      <c r="BH324" s="139"/>
      <c r="BI324" s="208"/>
      <c r="BJ324" s="162"/>
      <c r="BK324" s="139"/>
      <c r="BL324" s="139"/>
      <c r="BM324" s="139"/>
      <c r="BN324" s="139"/>
      <c r="BO324" s="208"/>
      <c r="BP324" s="162"/>
      <c r="BQ324" s="139"/>
      <c r="BR324" s="139"/>
      <c r="BS324" s="139"/>
      <c r="BT324" s="139"/>
      <c r="BU324" s="208"/>
      <c r="BV324" s="162"/>
      <c r="BW324" s="139"/>
      <c r="BX324" s="139"/>
      <c r="BY324" s="139"/>
      <c r="BZ324" s="139"/>
      <c r="CA324" s="208"/>
      <c r="CB324" s="162"/>
      <c r="CC324" s="139"/>
      <c r="CD324" s="139"/>
      <c r="CE324" s="139"/>
      <c r="CF324" s="139"/>
      <c r="CG324" s="208"/>
      <c r="CH324" s="162"/>
      <c r="CI324" s="139"/>
      <c r="CJ324" s="139"/>
      <c r="CK324" s="139"/>
      <c r="CL324" s="139"/>
      <c r="CM324" s="208"/>
      <c r="CN324" s="162"/>
      <c r="CO324" s="139"/>
      <c r="CP324" s="139"/>
      <c r="CQ324" s="139"/>
      <c r="CR324" s="139"/>
      <c r="CS324" s="208"/>
      <c r="CT324" s="162"/>
      <c r="CU324" s="139"/>
      <c r="CV324" s="139"/>
      <c r="CW324" s="139"/>
      <c r="CX324" s="139"/>
      <c r="CY324" s="208"/>
      <c r="CZ324" s="162"/>
      <c r="DA324" s="139"/>
      <c r="DB324" s="139"/>
      <c r="DC324" s="139"/>
      <c r="DD324" s="139"/>
      <c r="DE324" s="208"/>
      <c r="DF324" s="162"/>
      <c r="DG324" s="139"/>
      <c r="DH324" s="139"/>
      <c r="DI324" s="139"/>
      <c r="DJ324" s="139"/>
      <c r="DK324" s="208"/>
      <c r="DL324" s="162"/>
      <c r="DM324" s="139"/>
      <c r="DN324" s="139"/>
      <c r="DO324" s="139"/>
      <c r="DP324" s="139"/>
      <c r="DQ324" s="208"/>
      <c r="DR324" s="162"/>
      <c r="DS324" s="139"/>
      <c r="DT324" s="139"/>
      <c r="DU324" s="139"/>
      <c r="DV324" s="139"/>
      <c r="DW324" s="208"/>
      <c r="DX324" s="162"/>
      <c r="DY324" s="139"/>
      <c r="DZ324" s="139"/>
      <c r="EA324" s="139"/>
      <c r="EB324" s="139"/>
      <c r="EC324" s="208"/>
      <c r="ED324" s="162"/>
      <c r="EE324" s="139"/>
      <c r="EF324" s="139"/>
      <c r="EG324" s="139"/>
      <c r="EH324" s="139"/>
      <c r="EI324" s="208"/>
      <c r="EJ324" s="162"/>
      <c r="EK324" s="139"/>
      <c r="EL324" s="139"/>
      <c r="EM324" s="139"/>
      <c r="EN324" s="139"/>
      <c r="EO324" s="208"/>
      <c r="EP324" s="162"/>
      <c r="EQ324" s="139"/>
      <c r="ER324" s="139"/>
      <c r="ES324" s="139"/>
      <c r="ET324" s="139"/>
      <c r="EU324" s="208"/>
      <c r="EV324" s="162"/>
      <c r="EW324" s="139"/>
      <c r="EX324" s="139"/>
      <c r="EY324" s="139"/>
      <c r="EZ324" s="139"/>
      <c r="FA324" s="208"/>
      <c r="FB324" s="162"/>
      <c r="FC324" s="139"/>
      <c r="FD324" s="139"/>
      <c r="FE324" s="139"/>
      <c r="FF324" s="139"/>
      <c r="FG324" s="208"/>
      <c r="FH324" s="162"/>
      <c r="FI324" s="139"/>
      <c r="FJ324" s="139"/>
      <c r="FK324" s="139"/>
      <c r="FL324" s="139"/>
      <c r="FM324" s="208"/>
      <c r="FN324" s="162"/>
      <c r="FO324" s="139"/>
      <c r="FP324" s="139"/>
      <c r="FQ324" s="139"/>
      <c r="FR324" s="139"/>
      <c r="FS324" s="208"/>
      <c r="FT324" s="162"/>
      <c r="FU324" s="139"/>
      <c r="FV324" s="139"/>
      <c r="FW324" s="139"/>
      <c r="FX324" s="139"/>
      <c r="FY324" s="208"/>
    </row>
    <row r="325" spans="1:181" ht="12.75" customHeight="1" x14ac:dyDescent="0.2">
      <c r="A325" s="125" t="s">
        <v>6</v>
      </c>
      <c r="B325" s="162"/>
      <c r="C325" s="139"/>
      <c r="D325" s="139"/>
      <c r="E325" s="139"/>
      <c r="F325" s="139"/>
      <c r="G325" s="208"/>
      <c r="H325" s="162"/>
      <c r="I325" s="139"/>
      <c r="J325" s="139"/>
      <c r="K325" s="139"/>
      <c r="L325" s="139"/>
      <c r="M325" s="208"/>
      <c r="N325" s="162"/>
      <c r="O325" s="139"/>
      <c r="P325" s="139"/>
      <c r="Q325" s="139"/>
      <c r="R325" s="139"/>
      <c r="S325" s="208"/>
      <c r="T325" s="162"/>
      <c r="U325" s="139"/>
      <c r="V325" s="139"/>
      <c r="W325" s="139"/>
      <c r="X325" s="139"/>
      <c r="Y325" s="208"/>
      <c r="Z325" s="162">
        <v>1.4509000000000001E-4</v>
      </c>
      <c r="AA325" s="139"/>
      <c r="AB325" s="139"/>
      <c r="AC325" s="139"/>
      <c r="AD325" s="139">
        <v>1.4567000000000001E-4</v>
      </c>
      <c r="AE325" s="208"/>
      <c r="AF325" s="162"/>
      <c r="AG325" s="139"/>
      <c r="AH325" s="139"/>
      <c r="AI325" s="139"/>
      <c r="AJ325" s="139"/>
      <c r="AK325" s="208"/>
      <c r="AL325" s="162"/>
      <c r="AM325" s="139"/>
      <c r="AN325" s="139"/>
      <c r="AO325" s="139"/>
      <c r="AP325" s="139"/>
      <c r="AQ325" s="208"/>
      <c r="AR325" s="162"/>
      <c r="AS325" s="139"/>
      <c r="AT325" s="139"/>
      <c r="AU325" s="139"/>
      <c r="AV325" s="139"/>
      <c r="AW325" s="208"/>
      <c r="AX325" s="162"/>
      <c r="AY325" s="139"/>
      <c r="AZ325" s="139"/>
      <c r="BA325" s="139"/>
      <c r="BB325" s="139"/>
      <c r="BC325" s="208"/>
      <c r="BD325" s="162"/>
      <c r="BE325" s="139"/>
      <c r="BF325" s="139"/>
      <c r="BG325" s="139"/>
      <c r="BH325" s="139"/>
      <c r="BI325" s="208"/>
      <c r="BJ325" s="162"/>
      <c r="BK325" s="139"/>
      <c r="BL325" s="139"/>
      <c r="BM325" s="139"/>
      <c r="BN325" s="139"/>
      <c r="BO325" s="208"/>
      <c r="BP325" s="162"/>
      <c r="BQ325" s="139"/>
      <c r="BR325" s="139"/>
      <c r="BS325" s="139"/>
      <c r="BT325" s="139"/>
      <c r="BU325" s="208"/>
      <c r="BV325" s="162"/>
      <c r="BW325" s="139"/>
      <c r="BX325" s="139"/>
      <c r="BY325" s="139"/>
      <c r="BZ325" s="139"/>
      <c r="CA325" s="208"/>
      <c r="CB325" s="162"/>
      <c r="CC325" s="139"/>
      <c r="CD325" s="139"/>
      <c r="CE325" s="139"/>
      <c r="CF325" s="139"/>
      <c r="CG325" s="208"/>
      <c r="CH325" s="162"/>
      <c r="CI325" s="139"/>
      <c r="CJ325" s="139"/>
      <c r="CK325" s="139"/>
      <c r="CL325" s="139"/>
      <c r="CM325" s="208"/>
      <c r="CN325" s="162"/>
      <c r="CO325" s="139"/>
      <c r="CP325" s="139"/>
      <c r="CQ325" s="139"/>
      <c r="CR325" s="139"/>
      <c r="CS325" s="208"/>
      <c r="CT325" s="162"/>
      <c r="CU325" s="139"/>
      <c r="CV325" s="139"/>
      <c r="CW325" s="139"/>
      <c r="CX325" s="139"/>
      <c r="CY325" s="208"/>
      <c r="CZ325" s="162"/>
      <c r="DA325" s="139"/>
      <c r="DB325" s="139"/>
      <c r="DC325" s="139"/>
      <c r="DD325" s="139"/>
      <c r="DE325" s="208"/>
      <c r="DF325" s="162"/>
      <c r="DG325" s="139"/>
      <c r="DH325" s="139"/>
      <c r="DI325" s="139"/>
      <c r="DJ325" s="139"/>
      <c r="DK325" s="208"/>
      <c r="DL325" s="162"/>
      <c r="DM325" s="139"/>
      <c r="DN325" s="139"/>
      <c r="DO325" s="139"/>
      <c r="DP325" s="139"/>
      <c r="DQ325" s="208"/>
      <c r="DR325" s="162"/>
      <c r="DS325" s="139"/>
      <c r="DT325" s="139"/>
      <c r="DU325" s="139"/>
      <c r="DV325" s="139"/>
      <c r="DW325" s="208"/>
      <c r="DX325" s="162"/>
      <c r="DY325" s="139"/>
      <c r="DZ325" s="139"/>
      <c r="EA325" s="139"/>
      <c r="EB325" s="139"/>
      <c r="EC325" s="208"/>
      <c r="ED325" s="162"/>
      <c r="EE325" s="139"/>
      <c r="EF325" s="139"/>
      <c r="EG325" s="139"/>
      <c r="EH325" s="139"/>
      <c r="EI325" s="208"/>
      <c r="EJ325" s="162"/>
      <c r="EK325" s="139"/>
      <c r="EL325" s="139"/>
      <c r="EM325" s="139"/>
      <c r="EN325" s="139"/>
      <c r="EO325" s="208"/>
      <c r="EP325" s="162"/>
      <c r="EQ325" s="139"/>
      <c r="ER325" s="139"/>
      <c r="ES325" s="139"/>
      <c r="ET325" s="139"/>
      <c r="EU325" s="208"/>
      <c r="EV325" s="162"/>
      <c r="EW325" s="139"/>
      <c r="EX325" s="139"/>
      <c r="EY325" s="139"/>
      <c r="EZ325" s="139"/>
      <c r="FA325" s="208"/>
      <c r="FB325" s="162"/>
      <c r="FC325" s="139"/>
      <c r="FD325" s="139"/>
      <c r="FE325" s="139"/>
      <c r="FF325" s="139"/>
      <c r="FG325" s="208"/>
      <c r="FH325" s="162"/>
      <c r="FI325" s="139"/>
      <c r="FJ325" s="139"/>
      <c r="FK325" s="139"/>
      <c r="FL325" s="139"/>
      <c r="FM325" s="208"/>
      <c r="FN325" s="162"/>
      <c r="FO325" s="139"/>
      <c r="FP325" s="139"/>
      <c r="FQ325" s="139"/>
      <c r="FR325" s="139"/>
      <c r="FS325" s="208"/>
      <c r="FT325" s="162"/>
      <c r="FU325" s="139"/>
      <c r="FV325" s="139"/>
      <c r="FW325" s="139"/>
      <c r="FX325" s="139"/>
      <c r="FY325" s="208"/>
    </row>
    <row r="326" spans="1:181" ht="12.75" customHeight="1" x14ac:dyDescent="0.2">
      <c r="A326" s="125" t="s">
        <v>7</v>
      </c>
      <c r="B326" s="162"/>
      <c r="C326" s="139"/>
      <c r="D326" s="139"/>
      <c r="E326" s="139"/>
      <c r="F326" s="139"/>
      <c r="G326" s="208"/>
      <c r="H326" s="162"/>
      <c r="I326" s="139"/>
      <c r="J326" s="139"/>
      <c r="K326" s="139"/>
      <c r="L326" s="139"/>
      <c r="M326" s="208"/>
      <c r="N326" s="162"/>
      <c r="O326" s="139"/>
      <c r="P326" s="139"/>
      <c r="Q326" s="139"/>
      <c r="R326" s="139"/>
      <c r="S326" s="208"/>
      <c r="T326" s="162"/>
      <c r="U326" s="139"/>
      <c r="V326" s="139"/>
      <c r="W326" s="139"/>
      <c r="X326" s="139"/>
      <c r="Y326" s="208"/>
      <c r="Z326" s="162">
        <v>4.6033000000000001E-4</v>
      </c>
      <c r="AA326" s="139"/>
      <c r="AB326" s="139"/>
      <c r="AC326" s="139"/>
      <c r="AD326" s="139">
        <v>4.6566000000000001E-4</v>
      </c>
      <c r="AE326" s="208"/>
      <c r="AF326" s="162"/>
      <c r="AG326" s="139"/>
      <c r="AH326" s="139"/>
      <c r="AI326" s="139"/>
      <c r="AJ326" s="139"/>
      <c r="AK326" s="208"/>
      <c r="AL326" s="162"/>
      <c r="AM326" s="139"/>
      <c r="AN326" s="139"/>
      <c r="AO326" s="139"/>
      <c r="AP326" s="139"/>
      <c r="AQ326" s="208"/>
      <c r="AR326" s="162"/>
      <c r="AS326" s="139"/>
      <c r="AT326" s="139"/>
      <c r="AU326" s="139"/>
      <c r="AV326" s="139"/>
      <c r="AW326" s="208"/>
      <c r="AX326" s="162"/>
      <c r="AY326" s="139"/>
      <c r="AZ326" s="139"/>
      <c r="BA326" s="139"/>
      <c r="BB326" s="139"/>
      <c r="BC326" s="208"/>
      <c r="BD326" s="162"/>
      <c r="BE326" s="139"/>
      <c r="BF326" s="139"/>
      <c r="BG326" s="139"/>
      <c r="BH326" s="139"/>
      <c r="BI326" s="208"/>
      <c r="BJ326" s="162"/>
      <c r="BK326" s="139"/>
      <c r="BL326" s="139"/>
      <c r="BM326" s="139"/>
      <c r="BN326" s="139"/>
      <c r="BO326" s="208"/>
      <c r="BP326" s="162"/>
      <c r="BQ326" s="139"/>
      <c r="BR326" s="139"/>
      <c r="BS326" s="139"/>
      <c r="BT326" s="139"/>
      <c r="BU326" s="208"/>
      <c r="BV326" s="162"/>
      <c r="BW326" s="139"/>
      <c r="BX326" s="139"/>
      <c r="BY326" s="139"/>
      <c r="BZ326" s="139"/>
      <c r="CA326" s="208"/>
      <c r="CB326" s="162"/>
      <c r="CC326" s="139"/>
      <c r="CD326" s="139"/>
      <c r="CE326" s="139"/>
      <c r="CF326" s="139"/>
      <c r="CG326" s="208"/>
      <c r="CH326" s="162"/>
      <c r="CI326" s="139"/>
      <c r="CJ326" s="139"/>
      <c r="CK326" s="139"/>
      <c r="CL326" s="139"/>
      <c r="CM326" s="208"/>
      <c r="CN326" s="162"/>
      <c r="CO326" s="139"/>
      <c r="CP326" s="139"/>
      <c r="CQ326" s="139"/>
      <c r="CR326" s="139"/>
      <c r="CS326" s="208"/>
      <c r="CT326" s="162"/>
      <c r="CU326" s="139"/>
      <c r="CV326" s="139"/>
      <c r="CW326" s="139"/>
      <c r="CX326" s="139"/>
      <c r="CY326" s="208"/>
      <c r="CZ326" s="162"/>
      <c r="DA326" s="139"/>
      <c r="DB326" s="139"/>
      <c r="DC326" s="139"/>
      <c r="DD326" s="139"/>
      <c r="DE326" s="208"/>
      <c r="DF326" s="162"/>
      <c r="DG326" s="139"/>
      <c r="DH326" s="139"/>
      <c r="DI326" s="139"/>
      <c r="DJ326" s="139"/>
      <c r="DK326" s="208"/>
      <c r="DL326" s="162"/>
      <c r="DM326" s="139"/>
      <c r="DN326" s="139"/>
      <c r="DO326" s="139"/>
      <c r="DP326" s="139"/>
      <c r="DQ326" s="208"/>
      <c r="DR326" s="162"/>
      <c r="DS326" s="139"/>
      <c r="DT326" s="139"/>
      <c r="DU326" s="139"/>
      <c r="DV326" s="139"/>
      <c r="DW326" s="208"/>
      <c r="DX326" s="162"/>
      <c r="DY326" s="139"/>
      <c r="DZ326" s="139"/>
      <c r="EA326" s="139"/>
      <c r="EB326" s="139"/>
      <c r="EC326" s="208"/>
      <c r="ED326" s="162"/>
      <c r="EE326" s="139"/>
      <c r="EF326" s="139"/>
      <c r="EG326" s="139"/>
      <c r="EH326" s="139"/>
      <c r="EI326" s="208"/>
      <c r="EJ326" s="162"/>
      <c r="EK326" s="139"/>
      <c r="EL326" s="139"/>
      <c r="EM326" s="139"/>
      <c r="EN326" s="139"/>
      <c r="EO326" s="208"/>
      <c r="EP326" s="162"/>
      <c r="EQ326" s="139"/>
      <c r="ER326" s="139"/>
      <c r="ES326" s="139"/>
      <c r="ET326" s="139"/>
      <c r="EU326" s="208"/>
      <c r="EV326" s="162"/>
      <c r="EW326" s="139"/>
      <c r="EX326" s="139"/>
      <c r="EY326" s="139"/>
      <c r="EZ326" s="139"/>
      <c r="FA326" s="208"/>
      <c r="FB326" s="162"/>
      <c r="FC326" s="139"/>
      <c r="FD326" s="139"/>
      <c r="FE326" s="139"/>
      <c r="FF326" s="139"/>
      <c r="FG326" s="208"/>
      <c r="FH326" s="162"/>
      <c r="FI326" s="139"/>
      <c r="FJ326" s="139"/>
      <c r="FK326" s="139"/>
      <c r="FL326" s="139"/>
      <c r="FM326" s="208"/>
      <c r="FN326" s="162"/>
      <c r="FO326" s="139"/>
      <c r="FP326" s="139"/>
      <c r="FQ326" s="139"/>
      <c r="FR326" s="139"/>
      <c r="FS326" s="208"/>
      <c r="FT326" s="162"/>
      <c r="FU326" s="139"/>
      <c r="FV326" s="139"/>
      <c r="FW326" s="139"/>
      <c r="FX326" s="139"/>
      <c r="FY326" s="208"/>
    </row>
    <row r="327" spans="1:181" ht="12.75" customHeight="1" x14ac:dyDescent="0.2">
      <c r="A327" s="126" t="s">
        <v>8</v>
      </c>
      <c r="B327" s="168"/>
      <c r="C327" s="146"/>
      <c r="D327" s="146"/>
      <c r="E327" s="146"/>
      <c r="F327" s="146"/>
      <c r="G327" s="208"/>
      <c r="H327" s="168"/>
      <c r="I327" s="146"/>
      <c r="J327" s="146"/>
      <c r="K327" s="146"/>
      <c r="L327" s="146"/>
      <c r="M327" s="208"/>
      <c r="N327" s="168"/>
      <c r="O327" s="146"/>
      <c r="P327" s="146"/>
      <c r="Q327" s="146"/>
      <c r="R327" s="146"/>
      <c r="S327" s="208"/>
      <c r="T327" s="168"/>
      <c r="U327" s="146"/>
      <c r="V327" s="146"/>
      <c r="W327" s="146"/>
      <c r="X327" s="146"/>
      <c r="Y327" s="208"/>
      <c r="Z327" s="168">
        <v>3.2477E-4</v>
      </c>
      <c r="AA327" s="146"/>
      <c r="AB327" s="146"/>
      <c r="AC327" s="146"/>
      <c r="AD327" s="146">
        <v>3.2848000000000003E-4</v>
      </c>
      <c r="AE327" s="208"/>
      <c r="AF327" s="168"/>
      <c r="AG327" s="146"/>
      <c r="AH327" s="146"/>
      <c r="AI327" s="146"/>
      <c r="AJ327" s="146"/>
      <c r="AK327" s="208"/>
      <c r="AL327" s="168"/>
      <c r="AM327" s="146"/>
      <c r="AN327" s="146"/>
      <c r="AO327" s="146"/>
      <c r="AP327" s="146"/>
      <c r="AQ327" s="208"/>
      <c r="AR327" s="168"/>
      <c r="AS327" s="146"/>
      <c r="AT327" s="146"/>
      <c r="AU327" s="146"/>
      <c r="AV327" s="146"/>
      <c r="AW327" s="208"/>
      <c r="AX327" s="168"/>
      <c r="AY327" s="146"/>
      <c r="AZ327" s="146"/>
      <c r="BA327" s="146"/>
      <c r="BB327" s="146"/>
      <c r="BC327" s="208"/>
      <c r="BD327" s="168"/>
      <c r="BE327" s="146"/>
      <c r="BF327" s="146"/>
      <c r="BG327" s="146"/>
      <c r="BH327" s="146"/>
      <c r="BI327" s="208"/>
      <c r="BJ327" s="168"/>
      <c r="BK327" s="146"/>
      <c r="BL327" s="146"/>
      <c r="BM327" s="146"/>
      <c r="BN327" s="146"/>
      <c r="BO327" s="208"/>
      <c r="BP327" s="168"/>
      <c r="BQ327" s="146"/>
      <c r="BR327" s="146"/>
      <c r="BS327" s="146"/>
      <c r="BT327" s="146"/>
      <c r="BU327" s="208"/>
      <c r="BV327" s="168"/>
      <c r="BW327" s="146"/>
      <c r="BX327" s="146"/>
      <c r="BY327" s="146"/>
      <c r="BZ327" s="146"/>
      <c r="CA327" s="208"/>
      <c r="CB327" s="168"/>
      <c r="CC327" s="146"/>
      <c r="CD327" s="146"/>
      <c r="CE327" s="146"/>
      <c r="CF327" s="146"/>
      <c r="CG327" s="208"/>
      <c r="CH327" s="168"/>
      <c r="CI327" s="146"/>
      <c r="CJ327" s="146"/>
      <c r="CK327" s="146"/>
      <c r="CL327" s="146"/>
      <c r="CM327" s="208"/>
      <c r="CN327" s="168"/>
      <c r="CO327" s="146"/>
      <c r="CP327" s="146"/>
      <c r="CQ327" s="146"/>
      <c r="CR327" s="146"/>
      <c r="CS327" s="208"/>
      <c r="CT327" s="168"/>
      <c r="CU327" s="146"/>
      <c r="CV327" s="146"/>
      <c r="CW327" s="146"/>
      <c r="CX327" s="146"/>
      <c r="CY327" s="208"/>
      <c r="CZ327" s="168"/>
      <c r="DA327" s="146"/>
      <c r="DB327" s="146"/>
      <c r="DC327" s="146"/>
      <c r="DD327" s="146"/>
      <c r="DE327" s="208"/>
      <c r="DF327" s="168"/>
      <c r="DG327" s="146"/>
      <c r="DH327" s="146"/>
      <c r="DI327" s="146"/>
      <c r="DJ327" s="146"/>
      <c r="DK327" s="208"/>
      <c r="DL327" s="168"/>
      <c r="DM327" s="146"/>
      <c r="DN327" s="146"/>
      <c r="DO327" s="146"/>
      <c r="DP327" s="146"/>
      <c r="DQ327" s="208"/>
      <c r="DR327" s="168"/>
      <c r="DS327" s="146"/>
      <c r="DT327" s="146"/>
      <c r="DU327" s="146"/>
      <c r="DV327" s="146"/>
      <c r="DW327" s="208"/>
      <c r="DX327" s="168"/>
      <c r="DY327" s="146"/>
      <c r="DZ327" s="146"/>
      <c r="EA327" s="146"/>
      <c r="EB327" s="146"/>
      <c r="EC327" s="208"/>
      <c r="ED327" s="168"/>
      <c r="EE327" s="146"/>
      <c r="EF327" s="146"/>
      <c r="EG327" s="146"/>
      <c r="EH327" s="146"/>
      <c r="EI327" s="208"/>
      <c r="EJ327" s="168"/>
      <c r="EK327" s="146"/>
      <c r="EL327" s="146"/>
      <c r="EM327" s="146"/>
      <c r="EN327" s="146"/>
      <c r="EO327" s="208"/>
      <c r="EP327" s="168"/>
      <c r="EQ327" s="146"/>
      <c r="ER327" s="146"/>
      <c r="ES327" s="146"/>
      <c r="ET327" s="146"/>
      <c r="EU327" s="208"/>
      <c r="EV327" s="168"/>
      <c r="EW327" s="146"/>
      <c r="EX327" s="146"/>
      <c r="EY327" s="146"/>
      <c r="EZ327" s="146"/>
      <c r="FA327" s="208"/>
      <c r="FB327" s="168"/>
      <c r="FC327" s="146"/>
      <c r="FD327" s="146"/>
      <c r="FE327" s="146"/>
      <c r="FF327" s="146"/>
      <c r="FG327" s="208"/>
      <c r="FH327" s="168"/>
      <c r="FI327" s="146"/>
      <c r="FJ327" s="146"/>
      <c r="FK327" s="146"/>
      <c r="FL327" s="146"/>
      <c r="FM327" s="208"/>
      <c r="FN327" s="168"/>
      <c r="FO327" s="146"/>
      <c r="FP327" s="146"/>
      <c r="FQ327" s="146"/>
      <c r="FR327" s="146"/>
      <c r="FS327" s="208"/>
      <c r="FT327" s="168"/>
      <c r="FU327" s="146"/>
      <c r="FV327" s="146"/>
      <c r="FW327" s="146"/>
      <c r="FX327" s="146"/>
      <c r="FY327" s="208"/>
    </row>
    <row r="328" spans="1:181" ht="12.75" customHeight="1" x14ac:dyDescent="0.2">
      <c r="A328" s="125" t="s">
        <v>9</v>
      </c>
      <c r="B328" s="162"/>
      <c r="C328" s="139"/>
      <c r="D328" s="139"/>
      <c r="E328" s="139"/>
      <c r="F328" s="139"/>
      <c r="G328" s="208"/>
      <c r="H328" s="162"/>
      <c r="I328" s="139"/>
      <c r="J328" s="139"/>
      <c r="K328" s="139"/>
      <c r="L328" s="139"/>
      <c r="M328" s="208"/>
      <c r="N328" s="162"/>
      <c r="O328" s="139"/>
      <c r="P328" s="139"/>
      <c r="Q328" s="139"/>
      <c r="R328" s="139"/>
      <c r="S328" s="208"/>
      <c r="T328" s="162"/>
      <c r="U328" s="139"/>
      <c r="V328" s="139"/>
      <c r="W328" s="139"/>
      <c r="X328" s="139"/>
      <c r="Y328" s="208"/>
      <c r="Z328" s="162">
        <v>1.4878E-4</v>
      </c>
      <c r="AA328" s="139"/>
      <c r="AB328" s="139"/>
      <c r="AC328" s="139"/>
      <c r="AD328" s="139">
        <v>1.5114999999999999E-4</v>
      </c>
      <c r="AE328" s="208"/>
      <c r="AF328" s="162"/>
      <c r="AG328" s="139"/>
      <c r="AH328" s="139"/>
      <c r="AI328" s="139"/>
      <c r="AJ328" s="139"/>
      <c r="AK328" s="208"/>
      <c r="AL328" s="162"/>
      <c r="AM328" s="139"/>
      <c r="AN328" s="139"/>
      <c r="AO328" s="139"/>
      <c r="AP328" s="139"/>
      <c r="AQ328" s="208"/>
      <c r="AR328" s="162"/>
      <c r="AS328" s="139"/>
      <c r="AT328" s="139"/>
      <c r="AU328" s="139"/>
      <c r="AV328" s="139"/>
      <c r="AW328" s="208"/>
      <c r="AX328" s="162"/>
      <c r="AY328" s="139"/>
      <c r="AZ328" s="139"/>
      <c r="BA328" s="139"/>
      <c r="BB328" s="139"/>
      <c r="BC328" s="208"/>
      <c r="BD328" s="162"/>
      <c r="BE328" s="139"/>
      <c r="BF328" s="139"/>
      <c r="BG328" s="139"/>
      <c r="BH328" s="139"/>
      <c r="BI328" s="208"/>
      <c r="BJ328" s="162"/>
      <c r="BK328" s="139"/>
      <c r="BL328" s="139"/>
      <c r="BM328" s="139"/>
      <c r="BN328" s="139"/>
      <c r="BO328" s="208"/>
      <c r="BP328" s="162"/>
      <c r="BQ328" s="139"/>
      <c r="BR328" s="139"/>
      <c r="BS328" s="139"/>
      <c r="BT328" s="139"/>
      <c r="BU328" s="208"/>
      <c r="BV328" s="162"/>
      <c r="BW328" s="139"/>
      <c r="BX328" s="139"/>
      <c r="BY328" s="139"/>
      <c r="BZ328" s="139"/>
      <c r="CA328" s="208"/>
      <c r="CB328" s="162"/>
      <c r="CC328" s="139"/>
      <c r="CD328" s="139"/>
      <c r="CE328" s="139"/>
      <c r="CF328" s="139"/>
      <c r="CG328" s="208"/>
      <c r="CH328" s="162"/>
      <c r="CI328" s="139"/>
      <c r="CJ328" s="139"/>
      <c r="CK328" s="139"/>
      <c r="CL328" s="139"/>
      <c r="CM328" s="208"/>
      <c r="CN328" s="162"/>
      <c r="CO328" s="139"/>
      <c r="CP328" s="139"/>
      <c r="CQ328" s="139"/>
      <c r="CR328" s="139"/>
      <c r="CS328" s="208"/>
      <c r="CT328" s="162"/>
      <c r="CU328" s="139"/>
      <c r="CV328" s="139"/>
      <c r="CW328" s="139"/>
      <c r="CX328" s="139"/>
      <c r="CY328" s="208"/>
      <c r="CZ328" s="162"/>
      <c r="DA328" s="139"/>
      <c r="DB328" s="139"/>
      <c r="DC328" s="139"/>
      <c r="DD328" s="139"/>
      <c r="DE328" s="208"/>
      <c r="DF328" s="162"/>
      <c r="DG328" s="139"/>
      <c r="DH328" s="139"/>
      <c r="DI328" s="139"/>
      <c r="DJ328" s="139"/>
      <c r="DK328" s="208"/>
      <c r="DL328" s="162"/>
      <c r="DM328" s="139"/>
      <c r="DN328" s="139"/>
      <c r="DO328" s="139"/>
      <c r="DP328" s="139"/>
      <c r="DQ328" s="208"/>
      <c r="DR328" s="162"/>
      <c r="DS328" s="139"/>
      <c r="DT328" s="139"/>
      <c r="DU328" s="139"/>
      <c r="DV328" s="139"/>
      <c r="DW328" s="208"/>
      <c r="DX328" s="162"/>
      <c r="DY328" s="139"/>
      <c r="DZ328" s="139"/>
      <c r="EA328" s="139"/>
      <c r="EB328" s="139"/>
      <c r="EC328" s="208"/>
      <c r="ED328" s="162"/>
      <c r="EE328" s="139"/>
      <c r="EF328" s="139"/>
      <c r="EG328" s="139"/>
      <c r="EH328" s="139"/>
      <c r="EI328" s="208"/>
      <c r="EJ328" s="162"/>
      <c r="EK328" s="139"/>
      <c r="EL328" s="139"/>
      <c r="EM328" s="139"/>
      <c r="EN328" s="139"/>
      <c r="EO328" s="208"/>
      <c r="EP328" s="162"/>
      <c r="EQ328" s="139"/>
      <c r="ER328" s="139"/>
      <c r="ES328" s="139"/>
      <c r="ET328" s="139"/>
      <c r="EU328" s="208"/>
      <c r="EV328" s="162"/>
      <c r="EW328" s="139"/>
      <c r="EX328" s="139"/>
      <c r="EY328" s="139"/>
      <c r="EZ328" s="139"/>
      <c r="FA328" s="208"/>
      <c r="FB328" s="162"/>
      <c r="FC328" s="139"/>
      <c r="FD328" s="139"/>
      <c r="FE328" s="139"/>
      <c r="FF328" s="139"/>
      <c r="FG328" s="208"/>
      <c r="FH328" s="162"/>
      <c r="FI328" s="139"/>
      <c r="FJ328" s="139"/>
      <c r="FK328" s="139"/>
      <c r="FL328" s="139"/>
      <c r="FM328" s="208"/>
      <c r="FN328" s="162"/>
      <c r="FO328" s="139"/>
      <c r="FP328" s="139"/>
      <c r="FQ328" s="139"/>
      <c r="FR328" s="139"/>
      <c r="FS328" s="208"/>
      <c r="FT328" s="162"/>
      <c r="FU328" s="139"/>
      <c r="FV328" s="139"/>
      <c r="FW328" s="139"/>
      <c r="FX328" s="139"/>
      <c r="FY328" s="208"/>
    </row>
    <row r="329" spans="1:181" ht="12.75" customHeight="1" x14ac:dyDescent="0.2">
      <c r="A329" s="126" t="s">
        <v>10</v>
      </c>
      <c r="B329" s="168"/>
      <c r="C329" s="146"/>
      <c r="D329" s="146"/>
      <c r="E329" s="146"/>
      <c r="F329" s="146"/>
      <c r="G329" s="208"/>
      <c r="H329" s="168"/>
      <c r="I329" s="146"/>
      <c r="J329" s="146"/>
      <c r="K329" s="146"/>
      <c r="L329" s="146"/>
      <c r="M329" s="208"/>
      <c r="N329" s="168"/>
      <c r="O329" s="146"/>
      <c r="P329" s="146"/>
      <c r="Q329" s="146"/>
      <c r="R329" s="146"/>
      <c r="S329" s="208"/>
      <c r="T329" s="168"/>
      <c r="U329" s="146"/>
      <c r="V329" s="146"/>
      <c r="W329" s="146"/>
      <c r="X329" s="146"/>
      <c r="Y329" s="208"/>
      <c r="Z329" s="168">
        <v>2.0500000000000002E-3</v>
      </c>
      <c r="AA329" s="146"/>
      <c r="AB329" s="146"/>
      <c r="AC329" s="146"/>
      <c r="AD329" s="146">
        <v>2.0742999999999998E-3</v>
      </c>
      <c r="AE329" s="208"/>
      <c r="AF329" s="168"/>
      <c r="AG329" s="146"/>
      <c r="AH329" s="146"/>
      <c r="AI329" s="146"/>
      <c r="AJ329" s="146"/>
      <c r="AK329" s="208"/>
      <c r="AL329" s="168"/>
      <c r="AM329" s="146"/>
      <c r="AN329" s="146"/>
      <c r="AO329" s="146"/>
      <c r="AP329" s="146"/>
      <c r="AQ329" s="208"/>
      <c r="AR329" s="168"/>
      <c r="AS329" s="146"/>
      <c r="AT329" s="146"/>
      <c r="AU329" s="146"/>
      <c r="AV329" s="146"/>
      <c r="AW329" s="208"/>
      <c r="AX329" s="168"/>
      <c r="AY329" s="146"/>
      <c r="AZ329" s="146"/>
      <c r="BA329" s="146"/>
      <c r="BB329" s="146"/>
      <c r="BC329" s="208"/>
      <c r="BD329" s="168"/>
      <c r="BE329" s="146"/>
      <c r="BF329" s="146"/>
      <c r="BG329" s="146"/>
      <c r="BH329" s="146"/>
      <c r="BI329" s="208"/>
      <c r="BJ329" s="168"/>
      <c r="BK329" s="146"/>
      <c r="BL329" s="146"/>
      <c r="BM329" s="146"/>
      <c r="BN329" s="146"/>
      <c r="BO329" s="208"/>
      <c r="BP329" s="168"/>
      <c r="BQ329" s="146"/>
      <c r="BR329" s="146"/>
      <c r="BS329" s="146"/>
      <c r="BT329" s="146"/>
      <c r="BU329" s="208"/>
      <c r="BV329" s="168"/>
      <c r="BW329" s="146"/>
      <c r="BX329" s="146"/>
      <c r="BY329" s="146"/>
      <c r="BZ329" s="146"/>
      <c r="CA329" s="208"/>
      <c r="CB329" s="168"/>
      <c r="CC329" s="146"/>
      <c r="CD329" s="146"/>
      <c r="CE329" s="146"/>
      <c r="CF329" s="146"/>
      <c r="CG329" s="208"/>
      <c r="CH329" s="168"/>
      <c r="CI329" s="146"/>
      <c r="CJ329" s="146"/>
      <c r="CK329" s="146"/>
      <c r="CL329" s="146"/>
      <c r="CM329" s="208"/>
      <c r="CN329" s="168"/>
      <c r="CO329" s="146"/>
      <c r="CP329" s="146"/>
      <c r="CQ329" s="146"/>
      <c r="CR329" s="146"/>
      <c r="CS329" s="208"/>
      <c r="CT329" s="168"/>
      <c r="CU329" s="146"/>
      <c r="CV329" s="146"/>
      <c r="CW329" s="146"/>
      <c r="CX329" s="146"/>
      <c r="CY329" s="208"/>
      <c r="CZ329" s="168"/>
      <c r="DA329" s="146"/>
      <c r="DB329" s="146"/>
      <c r="DC329" s="146"/>
      <c r="DD329" s="146"/>
      <c r="DE329" s="208"/>
      <c r="DF329" s="168"/>
      <c r="DG329" s="146"/>
      <c r="DH329" s="146"/>
      <c r="DI329" s="146"/>
      <c r="DJ329" s="146"/>
      <c r="DK329" s="208"/>
      <c r="DL329" s="168"/>
      <c r="DM329" s="146"/>
      <c r="DN329" s="146"/>
      <c r="DO329" s="146"/>
      <c r="DP329" s="146"/>
      <c r="DQ329" s="208"/>
      <c r="DR329" s="168"/>
      <c r="DS329" s="146"/>
      <c r="DT329" s="146"/>
      <c r="DU329" s="146"/>
      <c r="DV329" s="146"/>
      <c r="DW329" s="208"/>
      <c r="DX329" s="168"/>
      <c r="DY329" s="146"/>
      <c r="DZ329" s="146"/>
      <c r="EA329" s="146"/>
      <c r="EB329" s="146"/>
      <c r="EC329" s="208"/>
      <c r="ED329" s="168"/>
      <c r="EE329" s="146"/>
      <c r="EF329" s="146"/>
      <c r="EG329" s="146"/>
      <c r="EH329" s="146"/>
      <c r="EI329" s="208"/>
      <c r="EJ329" s="168"/>
      <c r="EK329" s="146"/>
      <c r="EL329" s="146"/>
      <c r="EM329" s="146"/>
      <c r="EN329" s="146"/>
      <c r="EO329" s="208"/>
      <c r="EP329" s="168"/>
      <c r="EQ329" s="146"/>
      <c r="ER329" s="146"/>
      <c r="ES329" s="146"/>
      <c r="ET329" s="146"/>
      <c r="EU329" s="208"/>
      <c r="EV329" s="168"/>
      <c r="EW329" s="146"/>
      <c r="EX329" s="146"/>
      <c r="EY329" s="146"/>
      <c r="EZ329" s="146"/>
      <c r="FA329" s="208"/>
      <c r="FB329" s="168"/>
      <c r="FC329" s="146"/>
      <c r="FD329" s="146"/>
      <c r="FE329" s="146"/>
      <c r="FF329" s="146"/>
      <c r="FG329" s="208"/>
      <c r="FH329" s="168"/>
      <c r="FI329" s="146"/>
      <c r="FJ329" s="146"/>
      <c r="FK329" s="146"/>
      <c r="FL329" s="146"/>
      <c r="FM329" s="208"/>
      <c r="FN329" s="168"/>
      <c r="FO329" s="146"/>
      <c r="FP329" s="146"/>
      <c r="FQ329" s="146"/>
      <c r="FR329" s="146"/>
      <c r="FS329" s="208"/>
      <c r="FT329" s="168"/>
      <c r="FU329" s="146"/>
      <c r="FV329" s="146"/>
      <c r="FW329" s="146"/>
      <c r="FX329" s="146"/>
      <c r="FY329" s="208"/>
    </row>
    <row r="330" spans="1:181" ht="12.75" customHeight="1" x14ac:dyDescent="0.2">
      <c r="A330" s="125" t="s">
        <v>11</v>
      </c>
      <c r="B330" s="162"/>
      <c r="C330" s="139"/>
      <c r="D330" s="139"/>
      <c r="E330" s="139"/>
      <c r="F330" s="139"/>
      <c r="G330" s="208"/>
      <c r="H330" s="162"/>
      <c r="I330" s="139"/>
      <c r="J330" s="139"/>
      <c r="K330" s="139"/>
      <c r="L330" s="139"/>
      <c r="M330" s="208"/>
      <c r="N330" s="162"/>
      <c r="O330" s="139"/>
      <c r="P330" s="139"/>
      <c r="Q330" s="139"/>
      <c r="R330" s="139"/>
      <c r="S330" s="208"/>
      <c r="T330" s="162"/>
      <c r="U330" s="139"/>
      <c r="V330" s="139"/>
      <c r="W330" s="139"/>
      <c r="X330" s="139"/>
      <c r="Y330" s="208"/>
      <c r="Z330" s="162">
        <v>6.4570999999999997E-4</v>
      </c>
      <c r="AA330" s="139"/>
      <c r="AB330" s="139"/>
      <c r="AC330" s="139"/>
      <c r="AD330" s="139">
        <v>6.5596000000000003E-4</v>
      </c>
      <c r="AE330" s="208"/>
      <c r="AF330" s="162"/>
      <c r="AG330" s="139"/>
      <c r="AH330" s="139"/>
      <c r="AI330" s="139"/>
      <c r="AJ330" s="139"/>
      <c r="AK330" s="208"/>
      <c r="AL330" s="162"/>
      <c r="AM330" s="139"/>
      <c r="AN330" s="139"/>
      <c r="AO330" s="139"/>
      <c r="AP330" s="139"/>
      <c r="AQ330" s="208"/>
      <c r="AR330" s="162"/>
      <c r="AS330" s="139"/>
      <c r="AT330" s="139"/>
      <c r="AU330" s="139"/>
      <c r="AV330" s="139"/>
      <c r="AW330" s="208"/>
      <c r="AX330" s="162"/>
      <c r="AY330" s="139"/>
      <c r="AZ330" s="139"/>
      <c r="BA330" s="139"/>
      <c r="BB330" s="139"/>
      <c r="BC330" s="208"/>
      <c r="BD330" s="162"/>
      <c r="BE330" s="139"/>
      <c r="BF330" s="139"/>
      <c r="BG330" s="139"/>
      <c r="BH330" s="139"/>
      <c r="BI330" s="208"/>
      <c r="BJ330" s="162"/>
      <c r="BK330" s="139"/>
      <c r="BL330" s="139"/>
      <c r="BM330" s="139"/>
      <c r="BN330" s="139"/>
      <c r="BO330" s="208"/>
      <c r="BP330" s="162"/>
      <c r="BQ330" s="139"/>
      <c r="BR330" s="139"/>
      <c r="BS330" s="139"/>
      <c r="BT330" s="139"/>
      <c r="BU330" s="208"/>
      <c r="BV330" s="162"/>
      <c r="BW330" s="139"/>
      <c r="BX330" s="139"/>
      <c r="BY330" s="139"/>
      <c r="BZ330" s="139"/>
      <c r="CA330" s="208"/>
      <c r="CB330" s="162"/>
      <c r="CC330" s="139"/>
      <c r="CD330" s="139"/>
      <c r="CE330" s="139"/>
      <c r="CF330" s="139"/>
      <c r="CG330" s="208"/>
      <c r="CH330" s="162"/>
      <c r="CI330" s="139"/>
      <c r="CJ330" s="139"/>
      <c r="CK330" s="139"/>
      <c r="CL330" s="139"/>
      <c r="CM330" s="208"/>
      <c r="CN330" s="162"/>
      <c r="CO330" s="139"/>
      <c r="CP330" s="139"/>
      <c r="CQ330" s="139"/>
      <c r="CR330" s="139"/>
      <c r="CS330" s="208"/>
      <c r="CT330" s="162"/>
      <c r="CU330" s="139"/>
      <c r="CV330" s="139"/>
      <c r="CW330" s="139"/>
      <c r="CX330" s="139"/>
      <c r="CY330" s="208"/>
      <c r="CZ330" s="162"/>
      <c r="DA330" s="139"/>
      <c r="DB330" s="139"/>
      <c r="DC330" s="139"/>
      <c r="DD330" s="139"/>
      <c r="DE330" s="208"/>
      <c r="DF330" s="162"/>
      <c r="DG330" s="139"/>
      <c r="DH330" s="139"/>
      <c r="DI330" s="139"/>
      <c r="DJ330" s="139"/>
      <c r="DK330" s="208"/>
      <c r="DL330" s="162"/>
      <c r="DM330" s="139"/>
      <c r="DN330" s="139"/>
      <c r="DO330" s="139"/>
      <c r="DP330" s="139"/>
      <c r="DQ330" s="208"/>
      <c r="DR330" s="162"/>
      <c r="DS330" s="139"/>
      <c r="DT330" s="139"/>
      <c r="DU330" s="139"/>
      <c r="DV330" s="139"/>
      <c r="DW330" s="208"/>
      <c r="DX330" s="162"/>
      <c r="DY330" s="139"/>
      <c r="DZ330" s="139"/>
      <c r="EA330" s="139"/>
      <c r="EB330" s="139"/>
      <c r="EC330" s="208"/>
      <c r="ED330" s="162"/>
      <c r="EE330" s="139"/>
      <c r="EF330" s="139"/>
      <c r="EG330" s="139"/>
      <c r="EH330" s="139"/>
      <c r="EI330" s="208"/>
      <c r="EJ330" s="162"/>
      <c r="EK330" s="139"/>
      <c r="EL330" s="139"/>
      <c r="EM330" s="139"/>
      <c r="EN330" s="139"/>
      <c r="EO330" s="208"/>
      <c r="EP330" s="162"/>
      <c r="EQ330" s="139"/>
      <c r="ER330" s="139"/>
      <c r="ES330" s="139"/>
      <c r="ET330" s="139"/>
      <c r="EU330" s="208"/>
      <c r="EV330" s="162"/>
      <c r="EW330" s="139"/>
      <c r="EX330" s="139"/>
      <c r="EY330" s="139"/>
      <c r="EZ330" s="139"/>
      <c r="FA330" s="208"/>
      <c r="FB330" s="162"/>
      <c r="FC330" s="139"/>
      <c r="FD330" s="139"/>
      <c r="FE330" s="139"/>
      <c r="FF330" s="139"/>
      <c r="FG330" s="208"/>
      <c r="FH330" s="162"/>
      <c r="FI330" s="139"/>
      <c r="FJ330" s="139"/>
      <c r="FK330" s="139"/>
      <c r="FL330" s="139"/>
      <c r="FM330" s="208"/>
      <c r="FN330" s="162"/>
      <c r="FO330" s="139"/>
      <c r="FP330" s="139"/>
      <c r="FQ330" s="139"/>
      <c r="FR330" s="139"/>
      <c r="FS330" s="208"/>
      <c r="FT330" s="162"/>
      <c r="FU330" s="139"/>
      <c r="FV330" s="139"/>
      <c r="FW330" s="139"/>
      <c r="FX330" s="139"/>
      <c r="FY330" s="208"/>
    </row>
    <row r="331" spans="1:181" ht="12.75" customHeight="1" x14ac:dyDescent="0.2">
      <c r="A331" s="125" t="s">
        <v>12</v>
      </c>
      <c r="B331" s="162"/>
      <c r="C331" s="139"/>
      <c r="D331" s="139"/>
      <c r="E331" s="139"/>
      <c r="F331" s="139"/>
      <c r="G331" s="208"/>
      <c r="H331" s="162"/>
      <c r="I331" s="139"/>
      <c r="J331" s="139"/>
      <c r="K331" s="139"/>
      <c r="L331" s="139"/>
      <c r="M331" s="208"/>
      <c r="N331" s="162"/>
      <c r="O331" s="139"/>
      <c r="P331" s="139"/>
      <c r="Q331" s="139"/>
      <c r="R331" s="139"/>
      <c r="S331" s="208"/>
      <c r="T331" s="162"/>
      <c r="U331" s="139"/>
      <c r="V331" s="139"/>
      <c r="W331" s="139"/>
      <c r="X331" s="139"/>
      <c r="Y331" s="208"/>
      <c r="Z331" s="162"/>
      <c r="AA331" s="139"/>
      <c r="AB331" s="139"/>
      <c r="AC331" s="139"/>
      <c r="AD331" s="139"/>
      <c r="AE331" s="208"/>
      <c r="AF331" s="162"/>
      <c r="AG331" s="139"/>
      <c r="AH331" s="139"/>
      <c r="AI331" s="139"/>
      <c r="AJ331" s="139"/>
      <c r="AK331" s="208"/>
      <c r="AL331" s="162"/>
      <c r="AM331" s="139"/>
      <c r="AN331" s="139"/>
      <c r="AO331" s="139"/>
      <c r="AP331" s="139"/>
      <c r="AQ331" s="208"/>
      <c r="AR331" s="162"/>
      <c r="AS331" s="139"/>
      <c r="AT331" s="139"/>
      <c r="AU331" s="139"/>
      <c r="AV331" s="139"/>
      <c r="AW331" s="208"/>
      <c r="AX331" s="162"/>
      <c r="AY331" s="139"/>
      <c r="AZ331" s="139"/>
      <c r="BA331" s="139"/>
      <c r="BB331" s="139"/>
      <c r="BC331" s="208"/>
      <c r="BD331" s="162"/>
      <c r="BE331" s="139"/>
      <c r="BF331" s="139"/>
      <c r="BG331" s="139"/>
      <c r="BH331" s="139"/>
      <c r="BI331" s="208"/>
      <c r="BJ331" s="162"/>
      <c r="BK331" s="139"/>
      <c r="BL331" s="139"/>
      <c r="BM331" s="139"/>
      <c r="BN331" s="139"/>
      <c r="BO331" s="208"/>
      <c r="BP331" s="162"/>
      <c r="BQ331" s="139"/>
      <c r="BR331" s="139"/>
      <c r="BS331" s="139"/>
      <c r="BT331" s="139"/>
      <c r="BU331" s="208"/>
      <c r="BV331" s="162"/>
      <c r="BW331" s="139"/>
      <c r="BX331" s="139"/>
      <c r="BY331" s="139"/>
      <c r="BZ331" s="139"/>
      <c r="CA331" s="208"/>
      <c r="CB331" s="162"/>
      <c r="CC331" s="139"/>
      <c r="CD331" s="139"/>
      <c r="CE331" s="139"/>
      <c r="CF331" s="139"/>
      <c r="CG331" s="208"/>
      <c r="CH331" s="162"/>
      <c r="CI331" s="139"/>
      <c r="CJ331" s="139"/>
      <c r="CK331" s="139"/>
      <c r="CL331" s="139"/>
      <c r="CM331" s="208"/>
      <c r="CN331" s="162"/>
      <c r="CO331" s="139"/>
      <c r="CP331" s="139"/>
      <c r="CQ331" s="139"/>
      <c r="CR331" s="139"/>
      <c r="CS331" s="208"/>
      <c r="CT331" s="162"/>
      <c r="CU331" s="139"/>
      <c r="CV331" s="139"/>
      <c r="CW331" s="139"/>
      <c r="CX331" s="139"/>
      <c r="CY331" s="208"/>
      <c r="CZ331" s="162"/>
      <c r="DA331" s="139"/>
      <c r="DB331" s="139"/>
      <c r="DC331" s="139"/>
      <c r="DD331" s="139"/>
      <c r="DE331" s="208"/>
      <c r="DF331" s="162"/>
      <c r="DG331" s="139"/>
      <c r="DH331" s="139"/>
      <c r="DI331" s="139"/>
      <c r="DJ331" s="139"/>
      <c r="DK331" s="208"/>
      <c r="DL331" s="162"/>
      <c r="DM331" s="139"/>
      <c r="DN331" s="139"/>
      <c r="DO331" s="139"/>
      <c r="DP331" s="139"/>
      <c r="DQ331" s="208"/>
      <c r="DR331" s="162"/>
      <c r="DS331" s="139"/>
      <c r="DT331" s="139"/>
      <c r="DU331" s="139"/>
      <c r="DV331" s="139"/>
      <c r="DW331" s="208"/>
      <c r="DX331" s="162"/>
      <c r="DY331" s="139"/>
      <c r="DZ331" s="139"/>
      <c r="EA331" s="139"/>
      <c r="EB331" s="139"/>
      <c r="EC331" s="208"/>
      <c r="ED331" s="162"/>
      <c r="EE331" s="139"/>
      <c r="EF331" s="139"/>
      <c r="EG331" s="139"/>
      <c r="EH331" s="139"/>
      <c r="EI331" s="208"/>
      <c r="EJ331" s="162"/>
      <c r="EK331" s="139"/>
      <c r="EL331" s="139"/>
      <c r="EM331" s="139"/>
      <c r="EN331" s="139"/>
      <c r="EO331" s="208"/>
      <c r="EP331" s="162"/>
      <c r="EQ331" s="139"/>
      <c r="ER331" s="139"/>
      <c r="ES331" s="139"/>
      <c r="ET331" s="139"/>
      <c r="EU331" s="208"/>
      <c r="EV331" s="162"/>
      <c r="EW331" s="139"/>
      <c r="EX331" s="139"/>
      <c r="EY331" s="139"/>
      <c r="EZ331" s="139"/>
      <c r="FA331" s="208"/>
      <c r="FB331" s="162"/>
      <c r="FC331" s="139"/>
      <c r="FD331" s="139"/>
      <c r="FE331" s="139"/>
      <c r="FF331" s="139"/>
      <c r="FG331" s="208"/>
      <c r="FH331" s="162"/>
      <c r="FI331" s="139"/>
      <c r="FJ331" s="139"/>
      <c r="FK331" s="139"/>
      <c r="FL331" s="139"/>
      <c r="FM331" s="208"/>
      <c r="FN331" s="162"/>
      <c r="FO331" s="139"/>
      <c r="FP331" s="139"/>
      <c r="FQ331" s="139"/>
      <c r="FR331" s="139"/>
      <c r="FS331" s="208"/>
      <c r="FT331" s="162"/>
      <c r="FU331" s="139"/>
      <c r="FV331" s="139"/>
      <c r="FW331" s="139"/>
      <c r="FX331" s="139"/>
      <c r="FY331" s="208"/>
    </row>
    <row r="332" spans="1:181" ht="12.75" customHeight="1" x14ac:dyDescent="0.2">
      <c r="A332" s="125" t="s">
        <v>13</v>
      </c>
      <c r="B332" s="162"/>
      <c r="C332" s="139"/>
      <c r="D332" s="139"/>
      <c r="E332" s="139"/>
      <c r="F332" s="139"/>
      <c r="G332" s="208"/>
      <c r="H332" s="162"/>
      <c r="I332" s="139"/>
      <c r="J332" s="139"/>
      <c r="K332" s="139"/>
      <c r="L332" s="139"/>
      <c r="M332" s="208"/>
      <c r="N332" s="162"/>
      <c r="O332" s="139"/>
      <c r="P332" s="139"/>
      <c r="Q332" s="139"/>
      <c r="R332" s="139"/>
      <c r="S332" s="208"/>
      <c r="T332" s="162"/>
      <c r="U332" s="139"/>
      <c r="V332" s="139"/>
      <c r="W332" s="139"/>
      <c r="X332" s="139"/>
      <c r="Y332" s="208"/>
      <c r="Z332" s="162">
        <v>1.21E-4</v>
      </c>
      <c r="AA332" s="139"/>
      <c r="AB332" s="139"/>
      <c r="AC332" s="139"/>
      <c r="AD332" s="139">
        <v>1.2287999999999999E-4</v>
      </c>
      <c r="AE332" s="208"/>
      <c r="AF332" s="162"/>
      <c r="AG332" s="139"/>
      <c r="AH332" s="139"/>
      <c r="AI332" s="139"/>
      <c r="AJ332" s="139"/>
      <c r="AK332" s="208"/>
      <c r="AL332" s="162"/>
      <c r="AM332" s="139"/>
      <c r="AN332" s="139"/>
      <c r="AO332" s="139"/>
      <c r="AP332" s="139"/>
      <c r="AQ332" s="208"/>
      <c r="AR332" s="162"/>
      <c r="AS332" s="139"/>
      <c r="AT332" s="139"/>
      <c r="AU332" s="139"/>
      <c r="AV332" s="139"/>
      <c r="AW332" s="208"/>
      <c r="AX332" s="162"/>
      <c r="AY332" s="139"/>
      <c r="AZ332" s="139"/>
      <c r="BA332" s="139"/>
      <c r="BB332" s="139"/>
      <c r="BC332" s="208"/>
      <c r="BD332" s="162"/>
      <c r="BE332" s="139"/>
      <c r="BF332" s="139"/>
      <c r="BG332" s="139"/>
      <c r="BH332" s="139"/>
      <c r="BI332" s="208"/>
      <c r="BJ332" s="162"/>
      <c r="BK332" s="139"/>
      <c r="BL332" s="139"/>
      <c r="BM332" s="139"/>
      <c r="BN332" s="139"/>
      <c r="BO332" s="208"/>
      <c r="BP332" s="162"/>
      <c r="BQ332" s="139"/>
      <c r="BR332" s="139"/>
      <c r="BS332" s="139"/>
      <c r="BT332" s="139"/>
      <c r="BU332" s="208"/>
      <c r="BV332" s="162"/>
      <c r="BW332" s="139"/>
      <c r="BX332" s="139"/>
      <c r="BY332" s="139"/>
      <c r="BZ332" s="139"/>
      <c r="CA332" s="208"/>
      <c r="CB332" s="162"/>
      <c r="CC332" s="139"/>
      <c r="CD332" s="139"/>
      <c r="CE332" s="139"/>
      <c r="CF332" s="139"/>
      <c r="CG332" s="208"/>
      <c r="CH332" s="162"/>
      <c r="CI332" s="139"/>
      <c r="CJ332" s="139"/>
      <c r="CK332" s="139"/>
      <c r="CL332" s="139"/>
      <c r="CM332" s="208"/>
      <c r="CN332" s="162"/>
      <c r="CO332" s="139"/>
      <c r="CP332" s="139"/>
      <c r="CQ332" s="139"/>
      <c r="CR332" s="139"/>
      <c r="CS332" s="208"/>
      <c r="CT332" s="162"/>
      <c r="CU332" s="139"/>
      <c r="CV332" s="139"/>
      <c r="CW332" s="139"/>
      <c r="CX332" s="139"/>
      <c r="CY332" s="208"/>
      <c r="CZ332" s="162"/>
      <c r="DA332" s="139"/>
      <c r="DB332" s="139"/>
      <c r="DC332" s="139"/>
      <c r="DD332" s="139"/>
      <c r="DE332" s="208"/>
      <c r="DF332" s="162"/>
      <c r="DG332" s="139"/>
      <c r="DH332" s="139"/>
      <c r="DI332" s="139"/>
      <c r="DJ332" s="139"/>
      <c r="DK332" s="208"/>
      <c r="DL332" s="162"/>
      <c r="DM332" s="139"/>
      <c r="DN332" s="139"/>
      <c r="DO332" s="139"/>
      <c r="DP332" s="139"/>
      <c r="DQ332" s="208"/>
      <c r="DR332" s="162"/>
      <c r="DS332" s="139"/>
      <c r="DT332" s="139"/>
      <c r="DU332" s="139"/>
      <c r="DV332" s="139"/>
      <c r="DW332" s="208"/>
      <c r="DX332" s="162"/>
      <c r="DY332" s="139"/>
      <c r="DZ332" s="139"/>
      <c r="EA332" s="139"/>
      <c r="EB332" s="139"/>
      <c r="EC332" s="208"/>
      <c r="ED332" s="162"/>
      <c r="EE332" s="139"/>
      <c r="EF332" s="139"/>
      <c r="EG332" s="139"/>
      <c r="EH332" s="139"/>
      <c r="EI332" s="208"/>
      <c r="EJ332" s="162"/>
      <c r="EK332" s="139"/>
      <c r="EL332" s="139"/>
      <c r="EM332" s="139"/>
      <c r="EN332" s="139"/>
      <c r="EO332" s="208"/>
      <c r="EP332" s="162"/>
      <c r="EQ332" s="139"/>
      <c r="ER332" s="139"/>
      <c r="ES332" s="139"/>
      <c r="ET332" s="139"/>
      <c r="EU332" s="208"/>
      <c r="EV332" s="162"/>
      <c r="EW332" s="139"/>
      <c r="EX332" s="139"/>
      <c r="EY332" s="139"/>
      <c r="EZ332" s="139"/>
      <c r="FA332" s="208"/>
      <c r="FB332" s="162"/>
      <c r="FC332" s="139"/>
      <c r="FD332" s="139"/>
      <c r="FE332" s="139"/>
      <c r="FF332" s="139"/>
      <c r="FG332" s="208"/>
      <c r="FH332" s="162"/>
      <c r="FI332" s="139"/>
      <c r="FJ332" s="139"/>
      <c r="FK332" s="139"/>
      <c r="FL332" s="139"/>
      <c r="FM332" s="208"/>
      <c r="FN332" s="162"/>
      <c r="FO332" s="139"/>
      <c r="FP332" s="139"/>
      <c r="FQ332" s="139"/>
      <c r="FR332" s="139"/>
      <c r="FS332" s="208"/>
      <c r="FT332" s="162"/>
      <c r="FU332" s="139"/>
      <c r="FV332" s="139"/>
      <c r="FW332" s="139"/>
      <c r="FX332" s="139"/>
      <c r="FY332" s="208"/>
    </row>
    <row r="333" spans="1:181" ht="12.75" customHeight="1" x14ac:dyDescent="0.2">
      <c r="A333" s="126" t="s">
        <v>35</v>
      </c>
      <c r="B333" s="168"/>
      <c r="C333" s="146"/>
      <c r="D333" s="146"/>
      <c r="E333" s="146"/>
      <c r="F333" s="146"/>
      <c r="G333" s="208"/>
      <c r="H333" s="168"/>
      <c r="I333" s="146"/>
      <c r="J333" s="146"/>
      <c r="K333" s="146"/>
      <c r="L333" s="146"/>
      <c r="M333" s="208"/>
      <c r="N333" s="168"/>
      <c r="O333" s="146"/>
      <c r="P333" s="146"/>
      <c r="Q333" s="146"/>
      <c r="R333" s="146"/>
      <c r="S333" s="208"/>
      <c r="T333" s="168"/>
      <c r="U333" s="146"/>
      <c r="V333" s="146"/>
      <c r="W333" s="146"/>
      <c r="X333" s="146"/>
      <c r="Y333" s="208"/>
      <c r="Z333" s="168">
        <v>1.1884E-3</v>
      </c>
      <c r="AA333" s="146"/>
      <c r="AB333" s="146"/>
      <c r="AC333" s="146"/>
      <c r="AD333" s="146">
        <v>1.1900000000000001E-3</v>
      </c>
      <c r="AE333" s="208"/>
      <c r="AF333" s="168"/>
      <c r="AG333" s="146"/>
      <c r="AH333" s="146"/>
      <c r="AI333" s="146"/>
      <c r="AJ333" s="146"/>
      <c r="AK333" s="208"/>
      <c r="AL333" s="168"/>
      <c r="AM333" s="146"/>
      <c r="AN333" s="146"/>
      <c r="AO333" s="146"/>
      <c r="AP333" s="146"/>
      <c r="AQ333" s="208"/>
      <c r="AR333" s="168"/>
      <c r="AS333" s="146"/>
      <c r="AT333" s="146"/>
      <c r="AU333" s="146"/>
      <c r="AV333" s="146"/>
      <c r="AW333" s="208"/>
      <c r="AX333" s="168"/>
      <c r="AY333" s="146"/>
      <c r="AZ333" s="146"/>
      <c r="BA333" s="146"/>
      <c r="BB333" s="146"/>
      <c r="BC333" s="208"/>
      <c r="BD333" s="168"/>
      <c r="BE333" s="146"/>
      <c r="BF333" s="146"/>
      <c r="BG333" s="146"/>
      <c r="BH333" s="146"/>
      <c r="BI333" s="208"/>
      <c r="BJ333" s="168"/>
      <c r="BK333" s="146"/>
      <c r="BL333" s="146"/>
      <c r="BM333" s="146"/>
      <c r="BN333" s="146"/>
      <c r="BO333" s="208"/>
      <c r="BP333" s="168"/>
      <c r="BQ333" s="146"/>
      <c r="BR333" s="146"/>
      <c r="BS333" s="146"/>
      <c r="BT333" s="146"/>
      <c r="BU333" s="208"/>
      <c r="BV333" s="168"/>
      <c r="BW333" s="146"/>
      <c r="BX333" s="146"/>
      <c r="BY333" s="146"/>
      <c r="BZ333" s="146"/>
      <c r="CA333" s="208"/>
      <c r="CB333" s="168"/>
      <c r="CC333" s="146"/>
      <c r="CD333" s="146"/>
      <c r="CE333" s="146"/>
      <c r="CF333" s="146"/>
      <c r="CG333" s="208"/>
      <c r="CH333" s="168"/>
      <c r="CI333" s="146"/>
      <c r="CJ333" s="146"/>
      <c r="CK333" s="146"/>
      <c r="CL333" s="146"/>
      <c r="CM333" s="208"/>
      <c r="CN333" s="168"/>
      <c r="CO333" s="146"/>
      <c r="CP333" s="146"/>
      <c r="CQ333" s="146"/>
      <c r="CR333" s="146"/>
      <c r="CS333" s="208"/>
      <c r="CT333" s="168"/>
      <c r="CU333" s="146"/>
      <c r="CV333" s="146"/>
      <c r="CW333" s="146"/>
      <c r="CX333" s="146"/>
      <c r="CY333" s="208"/>
      <c r="CZ333" s="168"/>
      <c r="DA333" s="146"/>
      <c r="DB333" s="146"/>
      <c r="DC333" s="146"/>
      <c r="DD333" s="146"/>
      <c r="DE333" s="208"/>
      <c r="DF333" s="168"/>
      <c r="DG333" s="146"/>
      <c r="DH333" s="146"/>
      <c r="DI333" s="146"/>
      <c r="DJ333" s="146"/>
      <c r="DK333" s="208"/>
      <c r="DL333" s="168"/>
      <c r="DM333" s="146"/>
      <c r="DN333" s="146"/>
      <c r="DO333" s="146"/>
      <c r="DP333" s="146"/>
      <c r="DQ333" s="208"/>
      <c r="DR333" s="168"/>
      <c r="DS333" s="146"/>
      <c r="DT333" s="146"/>
      <c r="DU333" s="146"/>
      <c r="DV333" s="146"/>
      <c r="DW333" s="208"/>
      <c r="DX333" s="168"/>
      <c r="DY333" s="146"/>
      <c r="DZ333" s="146"/>
      <c r="EA333" s="146"/>
      <c r="EB333" s="146"/>
      <c r="EC333" s="208"/>
      <c r="ED333" s="168"/>
      <c r="EE333" s="146"/>
      <c r="EF333" s="146"/>
      <c r="EG333" s="146"/>
      <c r="EH333" s="146"/>
      <c r="EI333" s="208"/>
      <c r="EJ333" s="168"/>
      <c r="EK333" s="146"/>
      <c r="EL333" s="146"/>
      <c r="EM333" s="146"/>
      <c r="EN333" s="146"/>
      <c r="EO333" s="208"/>
      <c r="EP333" s="168"/>
      <c r="EQ333" s="146"/>
      <c r="ER333" s="146"/>
      <c r="ES333" s="146"/>
      <c r="ET333" s="146"/>
      <c r="EU333" s="208"/>
      <c r="EV333" s="168"/>
      <c r="EW333" s="146"/>
      <c r="EX333" s="146"/>
      <c r="EY333" s="146"/>
      <c r="EZ333" s="146"/>
      <c r="FA333" s="208"/>
      <c r="FB333" s="168"/>
      <c r="FC333" s="146"/>
      <c r="FD333" s="146"/>
      <c r="FE333" s="146"/>
      <c r="FF333" s="146"/>
      <c r="FG333" s="208"/>
      <c r="FH333" s="168"/>
      <c r="FI333" s="146"/>
      <c r="FJ333" s="146"/>
      <c r="FK333" s="146"/>
      <c r="FL333" s="146"/>
      <c r="FM333" s="208"/>
      <c r="FN333" s="168"/>
      <c r="FO333" s="146"/>
      <c r="FP333" s="146"/>
      <c r="FQ333" s="146"/>
      <c r="FR333" s="146"/>
      <c r="FS333" s="208"/>
      <c r="FT333" s="168"/>
      <c r="FU333" s="146"/>
      <c r="FV333" s="146"/>
      <c r="FW333" s="146"/>
      <c r="FX333" s="146"/>
      <c r="FY333" s="208"/>
    </row>
    <row r="334" spans="1:181" ht="12.75" customHeight="1" x14ac:dyDescent="0.2">
      <c r="A334" s="125" t="s">
        <v>14</v>
      </c>
      <c r="B334" s="162"/>
      <c r="C334" s="139"/>
      <c r="D334" s="139"/>
      <c r="E334" s="139"/>
      <c r="F334" s="139"/>
      <c r="G334" s="208"/>
      <c r="H334" s="162"/>
      <c r="I334" s="139"/>
      <c r="J334" s="139"/>
      <c r="K334" s="139"/>
      <c r="L334" s="139"/>
      <c r="M334" s="208"/>
      <c r="N334" s="162"/>
      <c r="O334" s="139"/>
      <c r="P334" s="139"/>
      <c r="Q334" s="139"/>
      <c r="R334" s="139"/>
      <c r="S334" s="208"/>
      <c r="T334" s="162"/>
      <c r="U334" s="139"/>
      <c r="V334" s="139"/>
      <c r="W334" s="139"/>
      <c r="X334" s="139"/>
      <c r="Y334" s="208"/>
      <c r="Z334" s="162">
        <v>7.9609000000000003E-5</v>
      </c>
      <c r="AA334" s="139"/>
      <c r="AB334" s="139"/>
      <c r="AC334" s="139"/>
      <c r="AD334" s="139">
        <v>8.1040999999999999E-5</v>
      </c>
      <c r="AE334" s="208"/>
      <c r="AF334" s="162"/>
      <c r="AG334" s="139"/>
      <c r="AH334" s="139"/>
      <c r="AI334" s="139"/>
      <c r="AJ334" s="139"/>
      <c r="AK334" s="208"/>
      <c r="AL334" s="162"/>
      <c r="AM334" s="139"/>
      <c r="AN334" s="139"/>
      <c r="AO334" s="139"/>
      <c r="AP334" s="139"/>
      <c r="AQ334" s="208"/>
      <c r="AR334" s="162"/>
      <c r="AS334" s="139"/>
      <c r="AT334" s="139"/>
      <c r="AU334" s="139"/>
      <c r="AV334" s="139"/>
      <c r="AW334" s="208"/>
      <c r="AX334" s="162"/>
      <c r="AY334" s="139"/>
      <c r="AZ334" s="139"/>
      <c r="BA334" s="139"/>
      <c r="BB334" s="139"/>
      <c r="BC334" s="208"/>
      <c r="BD334" s="162"/>
      <c r="BE334" s="139"/>
      <c r="BF334" s="139"/>
      <c r="BG334" s="139"/>
      <c r="BH334" s="139"/>
      <c r="BI334" s="208"/>
      <c r="BJ334" s="162"/>
      <c r="BK334" s="139"/>
      <c r="BL334" s="139"/>
      <c r="BM334" s="139"/>
      <c r="BN334" s="139"/>
      <c r="BO334" s="208"/>
      <c r="BP334" s="162"/>
      <c r="BQ334" s="139"/>
      <c r="BR334" s="139"/>
      <c r="BS334" s="139"/>
      <c r="BT334" s="139"/>
      <c r="BU334" s="208"/>
      <c r="BV334" s="162"/>
      <c r="BW334" s="139"/>
      <c r="BX334" s="139"/>
      <c r="BY334" s="139"/>
      <c r="BZ334" s="139"/>
      <c r="CA334" s="208"/>
      <c r="CB334" s="162"/>
      <c r="CC334" s="139"/>
      <c r="CD334" s="139"/>
      <c r="CE334" s="139"/>
      <c r="CF334" s="139"/>
      <c r="CG334" s="208"/>
      <c r="CH334" s="162"/>
      <c r="CI334" s="139"/>
      <c r="CJ334" s="139"/>
      <c r="CK334" s="139"/>
      <c r="CL334" s="139"/>
      <c r="CM334" s="208"/>
      <c r="CN334" s="162"/>
      <c r="CO334" s="139"/>
      <c r="CP334" s="139"/>
      <c r="CQ334" s="139"/>
      <c r="CR334" s="139"/>
      <c r="CS334" s="208"/>
      <c r="CT334" s="162"/>
      <c r="CU334" s="139"/>
      <c r="CV334" s="139"/>
      <c r="CW334" s="139"/>
      <c r="CX334" s="139"/>
      <c r="CY334" s="208"/>
      <c r="CZ334" s="162"/>
      <c r="DA334" s="139"/>
      <c r="DB334" s="139"/>
      <c r="DC334" s="139"/>
      <c r="DD334" s="139"/>
      <c r="DE334" s="208"/>
      <c r="DF334" s="162"/>
      <c r="DG334" s="139"/>
      <c r="DH334" s="139"/>
      <c r="DI334" s="139"/>
      <c r="DJ334" s="139"/>
      <c r="DK334" s="208"/>
      <c r="DL334" s="162"/>
      <c r="DM334" s="139"/>
      <c r="DN334" s="139"/>
      <c r="DO334" s="139"/>
      <c r="DP334" s="139"/>
      <c r="DQ334" s="208"/>
      <c r="DR334" s="162"/>
      <c r="DS334" s="139"/>
      <c r="DT334" s="139"/>
      <c r="DU334" s="139"/>
      <c r="DV334" s="139"/>
      <c r="DW334" s="208"/>
      <c r="DX334" s="162"/>
      <c r="DY334" s="139"/>
      <c r="DZ334" s="139"/>
      <c r="EA334" s="139"/>
      <c r="EB334" s="139"/>
      <c r="EC334" s="208"/>
      <c r="ED334" s="162"/>
      <c r="EE334" s="139"/>
      <c r="EF334" s="139"/>
      <c r="EG334" s="139"/>
      <c r="EH334" s="139"/>
      <c r="EI334" s="208"/>
      <c r="EJ334" s="162"/>
      <c r="EK334" s="139"/>
      <c r="EL334" s="139"/>
      <c r="EM334" s="139"/>
      <c r="EN334" s="139"/>
      <c r="EO334" s="208"/>
      <c r="EP334" s="162"/>
      <c r="EQ334" s="139"/>
      <c r="ER334" s="139"/>
      <c r="ES334" s="139"/>
      <c r="ET334" s="139"/>
      <c r="EU334" s="208"/>
      <c r="EV334" s="162"/>
      <c r="EW334" s="139"/>
      <c r="EX334" s="139"/>
      <c r="EY334" s="139"/>
      <c r="EZ334" s="139"/>
      <c r="FA334" s="208"/>
      <c r="FB334" s="162"/>
      <c r="FC334" s="139"/>
      <c r="FD334" s="139"/>
      <c r="FE334" s="139"/>
      <c r="FF334" s="139"/>
      <c r="FG334" s="208"/>
      <c r="FH334" s="162"/>
      <c r="FI334" s="139"/>
      <c r="FJ334" s="139"/>
      <c r="FK334" s="139"/>
      <c r="FL334" s="139"/>
      <c r="FM334" s="208"/>
      <c r="FN334" s="162"/>
      <c r="FO334" s="139"/>
      <c r="FP334" s="139"/>
      <c r="FQ334" s="139"/>
      <c r="FR334" s="139"/>
      <c r="FS334" s="208"/>
      <c r="FT334" s="162"/>
      <c r="FU334" s="139"/>
      <c r="FV334" s="139"/>
      <c r="FW334" s="139"/>
      <c r="FX334" s="139"/>
      <c r="FY334" s="208"/>
    </row>
    <row r="335" spans="1:181" ht="12.75" customHeight="1" x14ac:dyDescent="0.2">
      <c r="A335" s="125" t="s">
        <v>15</v>
      </c>
      <c r="B335" s="162"/>
      <c r="C335" s="139"/>
      <c r="D335" s="139"/>
      <c r="E335" s="139"/>
      <c r="F335" s="139"/>
      <c r="G335" s="208"/>
      <c r="H335" s="162"/>
      <c r="I335" s="139"/>
      <c r="J335" s="139"/>
      <c r="K335" s="139"/>
      <c r="L335" s="139"/>
      <c r="M335" s="208"/>
      <c r="N335" s="162"/>
      <c r="O335" s="139"/>
      <c r="P335" s="139"/>
      <c r="Q335" s="139"/>
      <c r="R335" s="139"/>
      <c r="S335" s="208"/>
      <c r="T335" s="162"/>
      <c r="U335" s="139"/>
      <c r="V335" s="139"/>
      <c r="W335" s="139"/>
      <c r="X335" s="139"/>
      <c r="Y335" s="208"/>
      <c r="Z335" s="162">
        <v>1.9208999999999999E-5</v>
      </c>
      <c r="AA335" s="139"/>
      <c r="AB335" s="139"/>
      <c r="AC335" s="139"/>
      <c r="AD335" s="139">
        <v>1.9426E-5</v>
      </c>
      <c r="AE335" s="208"/>
      <c r="AF335" s="162"/>
      <c r="AG335" s="139"/>
      <c r="AH335" s="139"/>
      <c r="AI335" s="139"/>
      <c r="AJ335" s="139"/>
      <c r="AK335" s="208"/>
      <c r="AL335" s="162"/>
      <c r="AM335" s="139"/>
      <c r="AN335" s="139"/>
      <c r="AO335" s="139"/>
      <c r="AP335" s="139"/>
      <c r="AQ335" s="208"/>
      <c r="AR335" s="162"/>
      <c r="AS335" s="139"/>
      <c r="AT335" s="139"/>
      <c r="AU335" s="139"/>
      <c r="AV335" s="139"/>
      <c r="AW335" s="208"/>
      <c r="AX335" s="162"/>
      <c r="AY335" s="139"/>
      <c r="AZ335" s="139"/>
      <c r="BA335" s="139"/>
      <c r="BB335" s="139"/>
      <c r="BC335" s="208"/>
      <c r="BD335" s="162"/>
      <c r="BE335" s="139"/>
      <c r="BF335" s="139"/>
      <c r="BG335" s="139"/>
      <c r="BH335" s="139"/>
      <c r="BI335" s="208"/>
      <c r="BJ335" s="162"/>
      <c r="BK335" s="139"/>
      <c r="BL335" s="139"/>
      <c r="BM335" s="139"/>
      <c r="BN335" s="139"/>
      <c r="BO335" s="208"/>
      <c r="BP335" s="162"/>
      <c r="BQ335" s="139"/>
      <c r="BR335" s="139"/>
      <c r="BS335" s="139"/>
      <c r="BT335" s="139"/>
      <c r="BU335" s="208"/>
      <c r="BV335" s="162"/>
      <c r="BW335" s="139"/>
      <c r="BX335" s="139"/>
      <c r="BY335" s="139"/>
      <c r="BZ335" s="139"/>
      <c r="CA335" s="208"/>
      <c r="CB335" s="162"/>
      <c r="CC335" s="139"/>
      <c r="CD335" s="139"/>
      <c r="CE335" s="139"/>
      <c r="CF335" s="139"/>
      <c r="CG335" s="208"/>
      <c r="CH335" s="162"/>
      <c r="CI335" s="139"/>
      <c r="CJ335" s="139"/>
      <c r="CK335" s="139"/>
      <c r="CL335" s="139"/>
      <c r="CM335" s="208"/>
      <c r="CN335" s="162"/>
      <c r="CO335" s="139"/>
      <c r="CP335" s="139"/>
      <c r="CQ335" s="139"/>
      <c r="CR335" s="139"/>
      <c r="CS335" s="208"/>
      <c r="CT335" s="162"/>
      <c r="CU335" s="139"/>
      <c r="CV335" s="139"/>
      <c r="CW335" s="139"/>
      <c r="CX335" s="139"/>
      <c r="CY335" s="208"/>
      <c r="CZ335" s="162"/>
      <c r="DA335" s="139"/>
      <c r="DB335" s="139"/>
      <c r="DC335" s="139"/>
      <c r="DD335" s="139"/>
      <c r="DE335" s="208"/>
      <c r="DF335" s="162"/>
      <c r="DG335" s="139"/>
      <c r="DH335" s="139"/>
      <c r="DI335" s="139"/>
      <c r="DJ335" s="139"/>
      <c r="DK335" s="208"/>
      <c r="DL335" s="162"/>
      <c r="DM335" s="139"/>
      <c r="DN335" s="139"/>
      <c r="DO335" s="139"/>
      <c r="DP335" s="139"/>
      <c r="DQ335" s="208"/>
      <c r="DR335" s="162"/>
      <c r="DS335" s="139"/>
      <c r="DT335" s="139"/>
      <c r="DU335" s="139"/>
      <c r="DV335" s="139"/>
      <c r="DW335" s="208"/>
      <c r="DX335" s="162"/>
      <c r="DY335" s="139"/>
      <c r="DZ335" s="139"/>
      <c r="EA335" s="139"/>
      <c r="EB335" s="139"/>
      <c r="EC335" s="208"/>
      <c r="ED335" s="162"/>
      <c r="EE335" s="139"/>
      <c r="EF335" s="139"/>
      <c r="EG335" s="139"/>
      <c r="EH335" s="139"/>
      <c r="EI335" s="208"/>
      <c r="EJ335" s="162"/>
      <c r="EK335" s="139"/>
      <c r="EL335" s="139"/>
      <c r="EM335" s="139"/>
      <c r="EN335" s="139"/>
      <c r="EO335" s="208"/>
      <c r="EP335" s="162"/>
      <c r="EQ335" s="139"/>
      <c r="ER335" s="139"/>
      <c r="ES335" s="139"/>
      <c r="ET335" s="139"/>
      <c r="EU335" s="208"/>
      <c r="EV335" s="162"/>
      <c r="EW335" s="139"/>
      <c r="EX335" s="139"/>
      <c r="EY335" s="139"/>
      <c r="EZ335" s="139"/>
      <c r="FA335" s="208"/>
      <c r="FB335" s="162"/>
      <c r="FC335" s="139"/>
      <c r="FD335" s="139"/>
      <c r="FE335" s="139"/>
      <c r="FF335" s="139"/>
      <c r="FG335" s="208"/>
      <c r="FH335" s="162"/>
      <c r="FI335" s="139"/>
      <c r="FJ335" s="139"/>
      <c r="FK335" s="139"/>
      <c r="FL335" s="139"/>
      <c r="FM335" s="208"/>
      <c r="FN335" s="162"/>
      <c r="FO335" s="139"/>
      <c r="FP335" s="139"/>
      <c r="FQ335" s="139"/>
      <c r="FR335" s="139"/>
      <c r="FS335" s="208"/>
      <c r="FT335" s="162"/>
      <c r="FU335" s="139"/>
      <c r="FV335" s="139"/>
      <c r="FW335" s="139"/>
      <c r="FX335" s="139"/>
      <c r="FY335" s="208"/>
    </row>
    <row r="336" spans="1:181" ht="12.75" customHeight="1" x14ac:dyDescent="0.2">
      <c r="A336" s="126" t="s">
        <v>16</v>
      </c>
      <c r="B336" s="168"/>
      <c r="C336" s="146"/>
      <c r="D336" s="146"/>
      <c r="E336" s="146"/>
      <c r="F336" s="146"/>
      <c r="G336" s="208"/>
      <c r="H336" s="168"/>
      <c r="I336" s="146"/>
      <c r="J336" s="146"/>
      <c r="K336" s="146"/>
      <c r="L336" s="146"/>
      <c r="M336" s="208"/>
      <c r="N336" s="168"/>
      <c r="O336" s="146"/>
      <c r="P336" s="146"/>
      <c r="Q336" s="146"/>
      <c r="R336" s="146"/>
      <c r="S336" s="208"/>
      <c r="T336" s="168"/>
      <c r="U336" s="146"/>
      <c r="V336" s="146"/>
      <c r="W336" s="146"/>
      <c r="X336" s="146"/>
      <c r="Y336" s="208"/>
      <c r="Z336" s="168">
        <v>1.14E-3</v>
      </c>
      <c r="AA336" s="146"/>
      <c r="AB336" s="146"/>
      <c r="AC336" s="146"/>
      <c r="AD336" s="146">
        <v>1.1410000000000001E-3</v>
      </c>
      <c r="AE336" s="208"/>
      <c r="AF336" s="168"/>
      <c r="AG336" s="146"/>
      <c r="AH336" s="146"/>
      <c r="AI336" s="146"/>
      <c r="AJ336" s="146"/>
      <c r="AK336" s="208"/>
      <c r="AL336" s="168"/>
      <c r="AM336" s="146"/>
      <c r="AN336" s="146"/>
      <c r="AO336" s="146"/>
      <c r="AP336" s="146"/>
      <c r="AQ336" s="208"/>
      <c r="AR336" s="168"/>
      <c r="AS336" s="146"/>
      <c r="AT336" s="146"/>
      <c r="AU336" s="146"/>
      <c r="AV336" s="146"/>
      <c r="AW336" s="208"/>
      <c r="AX336" s="168"/>
      <c r="AY336" s="146"/>
      <c r="AZ336" s="146"/>
      <c r="BA336" s="146"/>
      <c r="BB336" s="146"/>
      <c r="BC336" s="208"/>
      <c r="BD336" s="168"/>
      <c r="BE336" s="146"/>
      <c r="BF336" s="146"/>
      <c r="BG336" s="146"/>
      <c r="BH336" s="146"/>
      <c r="BI336" s="208"/>
      <c r="BJ336" s="168"/>
      <c r="BK336" s="146"/>
      <c r="BL336" s="146"/>
      <c r="BM336" s="146"/>
      <c r="BN336" s="146"/>
      <c r="BO336" s="208"/>
      <c r="BP336" s="168"/>
      <c r="BQ336" s="146"/>
      <c r="BR336" s="146"/>
      <c r="BS336" s="146"/>
      <c r="BT336" s="146"/>
      <c r="BU336" s="208"/>
      <c r="BV336" s="168"/>
      <c r="BW336" s="146"/>
      <c r="BX336" s="146"/>
      <c r="BY336" s="146"/>
      <c r="BZ336" s="146"/>
      <c r="CA336" s="208"/>
      <c r="CB336" s="168"/>
      <c r="CC336" s="146"/>
      <c r="CD336" s="146"/>
      <c r="CE336" s="146"/>
      <c r="CF336" s="146"/>
      <c r="CG336" s="208"/>
      <c r="CH336" s="168"/>
      <c r="CI336" s="146"/>
      <c r="CJ336" s="146"/>
      <c r="CK336" s="146"/>
      <c r="CL336" s="146"/>
      <c r="CM336" s="208"/>
      <c r="CN336" s="168"/>
      <c r="CO336" s="146"/>
      <c r="CP336" s="146"/>
      <c r="CQ336" s="146"/>
      <c r="CR336" s="146"/>
      <c r="CS336" s="208"/>
      <c r="CT336" s="168"/>
      <c r="CU336" s="146"/>
      <c r="CV336" s="146"/>
      <c r="CW336" s="146"/>
      <c r="CX336" s="146"/>
      <c r="CY336" s="208"/>
      <c r="CZ336" s="168"/>
      <c r="DA336" s="146"/>
      <c r="DB336" s="146"/>
      <c r="DC336" s="146"/>
      <c r="DD336" s="146"/>
      <c r="DE336" s="208"/>
      <c r="DF336" s="168"/>
      <c r="DG336" s="146"/>
      <c r="DH336" s="146"/>
      <c r="DI336" s="146"/>
      <c r="DJ336" s="146"/>
      <c r="DK336" s="208"/>
      <c r="DL336" s="168"/>
      <c r="DM336" s="146"/>
      <c r="DN336" s="146"/>
      <c r="DO336" s="146"/>
      <c r="DP336" s="146"/>
      <c r="DQ336" s="208"/>
      <c r="DR336" s="168"/>
      <c r="DS336" s="146"/>
      <c r="DT336" s="146"/>
      <c r="DU336" s="146"/>
      <c r="DV336" s="146"/>
      <c r="DW336" s="208"/>
      <c r="DX336" s="168"/>
      <c r="DY336" s="146"/>
      <c r="DZ336" s="146"/>
      <c r="EA336" s="146"/>
      <c r="EB336" s="146"/>
      <c r="EC336" s="208"/>
      <c r="ED336" s="168"/>
      <c r="EE336" s="146"/>
      <c r="EF336" s="146"/>
      <c r="EG336" s="146"/>
      <c r="EH336" s="146"/>
      <c r="EI336" s="208"/>
      <c r="EJ336" s="168"/>
      <c r="EK336" s="146"/>
      <c r="EL336" s="146"/>
      <c r="EM336" s="146"/>
      <c r="EN336" s="146"/>
      <c r="EO336" s="208"/>
      <c r="EP336" s="168"/>
      <c r="EQ336" s="146"/>
      <c r="ER336" s="146"/>
      <c r="ES336" s="146"/>
      <c r="ET336" s="146"/>
      <c r="EU336" s="208"/>
      <c r="EV336" s="168"/>
      <c r="EW336" s="146"/>
      <c r="EX336" s="146"/>
      <c r="EY336" s="146"/>
      <c r="EZ336" s="146"/>
      <c r="FA336" s="208"/>
      <c r="FB336" s="168"/>
      <c r="FC336" s="146"/>
      <c r="FD336" s="146"/>
      <c r="FE336" s="146"/>
      <c r="FF336" s="146"/>
      <c r="FG336" s="208"/>
      <c r="FH336" s="168"/>
      <c r="FI336" s="146"/>
      <c r="FJ336" s="146"/>
      <c r="FK336" s="146"/>
      <c r="FL336" s="146"/>
      <c r="FM336" s="208"/>
      <c r="FN336" s="168"/>
      <c r="FO336" s="146"/>
      <c r="FP336" s="146"/>
      <c r="FQ336" s="146"/>
      <c r="FR336" s="146"/>
      <c r="FS336" s="208"/>
      <c r="FT336" s="168"/>
      <c r="FU336" s="146"/>
      <c r="FV336" s="146"/>
      <c r="FW336" s="146"/>
      <c r="FX336" s="146"/>
      <c r="FY336" s="208"/>
    </row>
    <row r="337" spans="1:181" ht="12.75" customHeight="1" x14ac:dyDescent="0.2">
      <c r="A337" s="125" t="s">
        <v>17</v>
      </c>
      <c r="B337" s="162"/>
      <c r="C337" s="139"/>
      <c r="D337" s="139"/>
      <c r="E337" s="139"/>
      <c r="F337" s="139"/>
      <c r="G337" s="208"/>
      <c r="H337" s="162"/>
      <c r="I337" s="139"/>
      <c r="J337" s="139"/>
      <c r="K337" s="139"/>
      <c r="L337" s="139"/>
      <c r="M337" s="208"/>
      <c r="N337" s="162"/>
      <c r="O337" s="139"/>
      <c r="P337" s="139"/>
      <c r="Q337" s="139"/>
      <c r="R337" s="139"/>
      <c r="S337" s="208"/>
      <c r="T337" s="162"/>
      <c r="U337" s="139"/>
      <c r="V337" s="139"/>
      <c r="W337" s="139"/>
      <c r="X337" s="139"/>
      <c r="Y337" s="208"/>
      <c r="Z337" s="162">
        <v>3.8903000000000001E-4</v>
      </c>
      <c r="AA337" s="139"/>
      <c r="AB337" s="139"/>
      <c r="AC337" s="139"/>
      <c r="AD337" s="139">
        <v>3.9518000000000002E-4</v>
      </c>
      <c r="AE337" s="208"/>
      <c r="AF337" s="162"/>
      <c r="AG337" s="139"/>
      <c r="AH337" s="139"/>
      <c r="AI337" s="139"/>
      <c r="AJ337" s="139"/>
      <c r="AK337" s="208"/>
      <c r="AL337" s="162"/>
      <c r="AM337" s="139"/>
      <c r="AN337" s="139"/>
      <c r="AO337" s="139"/>
      <c r="AP337" s="139"/>
      <c r="AQ337" s="208"/>
      <c r="AR337" s="162"/>
      <c r="AS337" s="139"/>
      <c r="AT337" s="139"/>
      <c r="AU337" s="139"/>
      <c r="AV337" s="139"/>
      <c r="AW337" s="208"/>
      <c r="AX337" s="162"/>
      <c r="AY337" s="139"/>
      <c r="AZ337" s="139"/>
      <c r="BA337" s="139"/>
      <c r="BB337" s="139"/>
      <c r="BC337" s="208"/>
      <c r="BD337" s="162"/>
      <c r="BE337" s="139"/>
      <c r="BF337" s="139"/>
      <c r="BG337" s="139"/>
      <c r="BH337" s="139"/>
      <c r="BI337" s="208"/>
      <c r="BJ337" s="162"/>
      <c r="BK337" s="139"/>
      <c r="BL337" s="139"/>
      <c r="BM337" s="139"/>
      <c r="BN337" s="139"/>
      <c r="BO337" s="208"/>
      <c r="BP337" s="162"/>
      <c r="BQ337" s="139"/>
      <c r="BR337" s="139"/>
      <c r="BS337" s="139"/>
      <c r="BT337" s="139"/>
      <c r="BU337" s="208"/>
      <c r="BV337" s="162"/>
      <c r="BW337" s="139"/>
      <c r="BX337" s="139"/>
      <c r="BY337" s="139"/>
      <c r="BZ337" s="139"/>
      <c r="CA337" s="208"/>
      <c r="CB337" s="162"/>
      <c r="CC337" s="139"/>
      <c r="CD337" s="139"/>
      <c r="CE337" s="139"/>
      <c r="CF337" s="139"/>
      <c r="CG337" s="208"/>
      <c r="CH337" s="162"/>
      <c r="CI337" s="139"/>
      <c r="CJ337" s="139"/>
      <c r="CK337" s="139"/>
      <c r="CL337" s="139"/>
      <c r="CM337" s="208"/>
      <c r="CN337" s="162"/>
      <c r="CO337" s="139"/>
      <c r="CP337" s="139"/>
      <c r="CQ337" s="139"/>
      <c r="CR337" s="139"/>
      <c r="CS337" s="208"/>
      <c r="CT337" s="162"/>
      <c r="CU337" s="139"/>
      <c r="CV337" s="139"/>
      <c r="CW337" s="139"/>
      <c r="CX337" s="139"/>
      <c r="CY337" s="208"/>
      <c r="CZ337" s="162"/>
      <c r="DA337" s="139"/>
      <c r="DB337" s="139"/>
      <c r="DC337" s="139"/>
      <c r="DD337" s="139"/>
      <c r="DE337" s="208"/>
      <c r="DF337" s="162"/>
      <c r="DG337" s="139"/>
      <c r="DH337" s="139"/>
      <c r="DI337" s="139"/>
      <c r="DJ337" s="139"/>
      <c r="DK337" s="208"/>
      <c r="DL337" s="162"/>
      <c r="DM337" s="139"/>
      <c r="DN337" s="139"/>
      <c r="DO337" s="139"/>
      <c r="DP337" s="139"/>
      <c r="DQ337" s="208"/>
      <c r="DR337" s="162"/>
      <c r="DS337" s="139"/>
      <c r="DT337" s="139"/>
      <c r="DU337" s="139"/>
      <c r="DV337" s="139"/>
      <c r="DW337" s="208"/>
      <c r="DX337" s="162"/>
      <c r="DY337" s="139"/>
      <c r="DZ337" s="139"/>
      <c r="EA337" s="139"/>
      <c r="EB337" s="139"/>
      <c r="EC337" s="208"/>
      <c r="ED337" s="162"/>
      <c r="EE337" s="139"/>
      <c r="EF337" s="139"/>
      <c r="EG337" s="139"/>
      <c r="EH337" s="139"/>
      <c r="EI337" s="208"/>
      <c r="EJ337" s="162"/>
      <c r="EK337" s="139"/>
      <c r="EL337" s="139"/>
      <c r="EM337" s="139"/>
      <c r="EN337" s="139"/>
      <c r="EO337" s="208"/>
      <c r="EP337" s="162"/>
      <c r="EQ337" s="139"/>
      <c r="ER337" s="139"/>
      <c r="ES337" s="139"/>
      <c r="ET337" s="139"/>
      <c r="EU337" s="208"/>
      <c r="EV337" s="162"/>
      <c r="EW337" s="139"/>
      <c r="EX337" s="139"/>
      <c r="EY337" s="139"/>
      <c r="EZ337" s="139"/>
      <c r="FA337" s="208"/>
      <c r="FB337" s="162"/>
      <c r="FC337" s="139"/>
      <c r="FD337" s="139"/>
      <c r="FE337" s="139"/>
      <c r="FF337" s="139"/>
      <c r="FG337" s="208"/>
      <c r="FH337" s="162"/>
      <c r="FI337" s="139"/>
      <c r="FJ337" s="139"/>
      <c r="FK337" s="139"/>
      <c r="FL337" s="139"/>
      <c r="FM337" s="208"/>
      <c r="FN337" s="162"/>
      <c r="FO337" s="139"/>
      <c r="FP337" s="139"/>
      <c r="FQ337" s="139"/>
      <c r="FR337" s="139"/>
      <c r="FS337" s="208"/>
      <c r="FT337" s="162"/>
      <c r="FU337" s="139"/>
      <c r="FV337" s="139"/>
      <c r="FW337" s="139"/>
      <c r="FX337" s="139"/>
      <c r="FY337" s="208"/>
    </row>
    <row r="338" spans="1:181" ht="12.75" customHeight="1" x14ac:dyDescent="0.2">
      <c r="A338" s="126" t="s">
        <v>18</v>
      </c>
      <c r="B338" s="168"/>
      <c r="C338" s="146"/>
      <c r="D338" s="146"/>
      <c r="E338" s="146"/>
      <c r="F338" s="146"/>
      <c r="G338" s="208"/>
      <c r="H338" s="168"/>
      <c r="I338" s="146"/>
      <c r="J338" s="146"/>
      <c r="K338" s="146"/>
      <c r="L338" s="146"/>
      <c r="M338" s="208"/>
      <c r="N338" s="168"/>
      <c r="O338" s="146"/>
      <c r="P338" s="146"/>
      <c r="Q338" s="146"/>
      <c r="R338" s="146"/>
      <c r="S338" s="208"/>
      <c r="T338" s="168"/>
      <c r="U338" s="146"/>
      <c r="V338" s="146"/>
      <c r="W338" s="146"/>
      <c r="X338" s="146"/>
      <c r="Y338" s="208"/>
      <c r="Z338" s="168">
        <v>2.0414999999999999E-3</v>
      </c>
      <c r="AA338" s="146"/>
      <c r="AB338" s="146"/>
      <c r="AC338" s="146"/>
      <c r="AD338" s="146">
        <v>2.0458E-3</v>
      </c>
      <c r="AE338" s="208"/>
      <c r="AF338" s="168"/>
      <c r="AG338" s="146"/>
      <c r="AH338" s="146"/>
      <c r="AI338" s="146"/>
      <c r="AJ338" s="146"/>
      <c r="AK338" s="208"/>
      <c r="AL338" s="168"/>
      <c r="AM338" s="146"/>
      <c r="AN338" s="146"/>
      <c r="AO338" s="146"/>
      <c r="AP338" s="146"/>
      <c r="AQ338" s="208"/>
      <c r="AR338" s="168"/>
      <c r="AS338" s="146"/>
      <c r="AT338" s="146"/>
      <c r="AU338" s="146"/>
      <c r="AV338" s="146"/>
      <c r="AW338" s="208"/>
      <c r="AX338" s="168"/>
      <c r="AY338" s="146"/>
      <c r="AZ338" s="146"/>
      <c r="BA338" s="146"/>
      <c r="BB338" s="146"/>
      <c r="BC338" s="208"/>
      <c r="BD338" s="168"/>
      <c r="BE338" s="146"/>
      <c r="BF338" s="146"/>
      <c r="BG338" s="146"/>
      <c r="BH338" s="146"/>
      <c r="BI338" s="208"/>
      <c r="BJ338" s="168"/>
      <c r="BK338" s="146"/>
      <c r="BL338" s="146"/>
      <c r="BM338" s="146"/>
      <c r="BN338" s="146"/>
      <c r="BO338" s="208"/>
      <c r="BP338" s="168"/>
      <c r="BQ338" s="146"/>
      <c r="BR338" s="146"/>
      <c r="BS338" s="146"/>
      <c r="BT338" s="146"/>
      <c r="BU338" s="208"/>
      <c r="BV338" s="168"/>
      <c r="BW338" s="146"/>
      <c r="BX338" s="146"/>
      <c r="BY338" s="146"/>
      <c r="BZ338" s="146"/>
      <c r="CA338" s="208"/>
      <c r="CB338" s="168"/>
      <c r="CC338" s="146"/>
      <c r="CD338" s="146"/>
      <c r="CE338" s="146"/>
      <c r="CF338" s="146"/>
      <c r="CG338" s="208"/>
      <c r="CH338" s="168"/>
      <c r="CI338" s="146"/>
      <c r="CJ338" s="146"/>
      <c r="CK338" s="146"/>
      <c r="CL338" s="146"/>
      <c r="CM338" s="208"/>
      <c r="CN338" s="168"/>
      <c r="CO338" s="146"/>
      <c r="CP338" s="146"/>
      <c r="CQ338" s="146"/>
      <c r="CR338" s="146"/>
      <c r="CS338" s="208"/>
      <c r="CT338" s="168"/>
      <c r="CU338" s="146"/>
      <c r="CV338" s="146"/>
      <c r="CW338" s="146"/>
      <c r="CX338" s="146"/>
      <c r="CY338" s="208"/>
      <c r="CZ338" s="168"/>
      <c r="DA338" s="146"/>
      <c r="DB338" s="146"/>
      <c r="DC338" s="146"/>
      <c r="DD338" s="146"/>
      <c r="DE338" s="208"/>
      <c r="DF338" s="168"/>
      <c r="DG338" s="146"/>
      <c r="DH338" s="146"/>
      <c r="DI338" s="146"/>
      <c r="DJ338" s="146"/>
      <c r="DK338" s="208"/>
      <c r="DL338" s="168"/>
      <c r="DM338" s="146"/>
      <c r="DN338" s="146"/>
      <c r="DO338" s="146"/>
      <c r="DP338" s="146"/>
      <c r="DQ338" s="208"/>
      <c r="DR338" s="168"/>
      <c r="DS338" s="146"/>
      <c r="DT338" s="146"/>
      <c r="DU338" s="146"/>
      <c r="DV338" s="146"/>
      <c r="DW338" s="208"/>
      <c r="DX338" s="168"/>
      <c r="DY338" s="146"/>
      <c r="DZ338" s="146"/>
      <c r="EA338" s="146"/>
      <c r="EB338" s="146"/>
      <c r="EC338" s="208"/>
      <c r="ED338" s="168"/>
      <c r="EE338" s="146"/>
      <c r="EF338" s="146"/>
      <c r="EG338" s="146"/>
      <c r="EH338" s="146"/>
      <c r="EI338" s="208"/>
      <c r="EJ338" s="168"/>
      <c r="EK338" s="146"/>
      <c r="EL338" s="146"/>
      <c r="EM338" s="146"/>
      <c r="EN338" s="146"/>
      <c r="EO338" s="208"/>
      <c r="EP338" s="168"/>
      <c r="EQ338" s="146"/>
      <c r="ER338" s="146"/>
      <c r="ES338" s="146"/>
      <c r="ET338" s="146"/>
      <c r="EU338" s="208"/>
      <c r="EV338" s="168"/>
      <c r="EW338" s="146"/>
      <c r="EX338" s="146"/>
      <c r="EY338" s="146"/>
      <c r="EZ338" s="146"/>
      <c r="FA338" s="208"/>
      <c r="FB338" s="168"/>
      <c r="FC338" s="146"/>
      <c r="FD338" s="146"/>
      <c r="FE338" s="146"/>
      <c r="FF338" s="146"/>
      <c r="FG338" s="208"/>
      <c r="FH338" s="168"/>
      <c r="FI338" s="146"/>
      <c r="FJ338" s="146"/>
      <c r="FK338" s="146"/>
      <c r="FL338" s="146"/>
      <c r="FM338" s="208"/>
      <c r="FN338" s="168"/>
      <c r="FO338" s="146"/>
      <c r="FP338" s="146"/>
      <c r="FQ338" s="146"/>
      <c r="FR338" s="146"/>
      <c r="FS338" s="208"/>
      <c r="FT338" s="168"/>
      <c r="FU338" s="146"/>
      <c r="FV338" s="146"/>
      <c r="FW338" s="146"/>
      <c r="FX338" s="146"/>
      <c r="FY338" s="208"/>
    </row>
    <row r="339" spans="1:181" ht="12.75" customHeight="1" x14ac:dyDescent="0.2">
      <c r="A339" s="125" t="s">
        <v>19</v>
      </c>
      <c r="B339" s="162"/>
      <c r="C339" s="139"/>
      <c r="D339" s="139"/>
      <c r="E339" s="139"/>
      <c r="F339" s="139"/>
      <c r="G339" s="208"/>
      <c r="H339" s="162"/>
      <c r="I339" s="139"/>
      <c r="J339" s="139"/>
      <c r="K339" s="139"/>
      <c r="L339" s="139"/>
      <c r="M339" s="208"/>
      <c r="N339" s="162"/>
      <c r="O339" s="139"/>
      <c r="P339" s="139"/>
      <c r="Q339" s="139"/>
      <c r="R339" s="139"/>
      <c r="S339" s="208"/>
      <c r="T339" s="162"/>
      <c r="U339" s="139"/>
      <c r="V339" s="139"/>
      <c r="W339" s="139"/>
      <c r="X339" s="139"/>
      <c r="Y339" s="208"/>
      <c r="Z339" s="162">
        <v>5.2654000000000004E-4</v>
      </c>
      <c r="AA339" s="139"/>
      <c r="AB339" s="139"/>
      <c r="AC339" s="139"/>
      <c r="AD339" s="139">
        <v>5.2944999999999999E-4</v>
      </c>
      <c r="AE339" s="208"/>
      <c r="AF339" s="162"/>
      <c r="AG339" s="139"/>
      <c r="AH339" s="139"/>
      <c r="AI339" s="139"/>
      <c r="AJ339" s="139"/>
      <c r="AK339" s="208"/>
      <c r="AL339" s="162"/>
      <c r="AM339" s="139"/>
      <c r="AN339" s="139"/>
      <c r="AO339" s="139"/>
      <c r="AP339" s="139"/>
      <c r="AQ339" s="208"/>
      <c r="AR339" s="162"/>
      <c r="AS339" s="139"/>
      <c r="AT339" s="139"/>
      <c r="AU339" s="139"/>
      <c r="AV339" s="139"/>
      <c r="AW339" s="208"/>
      <c r="AX339" s="162"/>
      <c r="AY339" s="139"/>
      <c r="AZ339" s="139"/>
      <c r="BA339" s="139"/>
      <c r="BB339" s="139"/>
      <c r="BC339" s="208"/>
      <c r="BD339" s="162"/>
      <c r="BE339" s="139"/>
      <c r="BF339" s="139"/>
      <c r="BG339" s="139"/>
      <c r="BH339" s="139"/>
      <c r="BI339" s="208"/>
      <c r="BJ339" s="162"/>
      <c r="BK339" s="139"/>
      <c r="BL339" s="139"/>
      <c r="BM339" s="139"/>
      <c r="BN339" s="139"/>
      <c r="BO339" s="208"/>
      <c r="BP339" s="162"/>
      <c r="BQ339" s="139"/>
      <c r="BR339" s="139"/>
      <c r="BS339" s="139"/>
      <c r="BT339" s="139"/>
      <c r="BU339" s="208"/>
      <c r="BV339" s="162"/>
      <c r="BW339" s="139"/>
      <c r="BX339" s="139"/>
      <c r="BY339" s="139"/>
      <c r="BZ339" s="139"/>
      <c r="CA339" s="208"/>
      <c r="CB339" s="162"/>
      <c r="CC339" s="139"/>
      <c r="CD339" s="139"/>
      <c r="CE339" s="139"/>
      <c r="CF339" s="139"/>
      <c r="CG339" s="208"/>
      <c r="CH339" s="162"/>
      <c r="CI339" s="139"/>
      <c r="CJ339" s="139"/>
      <c r="CK339" s="139"/>
      <c r="CL339" s="139"/>
      <c r="CM339" s="208"/>
      <c r="CN339" s="162"/>
      <c r="CO339" s="139"/>
      <c r="CP339" s="139"/>
      <c r="CQ339" s="139"/>
      <c r="CR339" s="139"/>
      <c r="CS339" s="208"/>
      <c r="CT339" s="162"/>
      <c r="CU339" s="139"/>
      <c r="CV339" s="139"/>
      <c r="CW339" s="139"/>
      <c r="CX339" s="139"/>
      <c r="CY339" s="208"/>
      <c r="CZ339" s="162"/>
      <c r="DA339" s="139"/>
      <c r="DB339" s="139"/>
      <c r="DC339" s="139"/>
      <c r="DD339" s="139"/>
      <c r="DE339" s="208"/>
      <c r="DF339" s="162"/>
      <c r="DG339" s="139"/>
      <c r="DH339" s="139"/>
      <c r="DI339" s="139"/>
      <c r="DJ339" s="139"/>
      <c r="DK339" s="208"/>
      <c r="DL339" s="162"/>
      <c r="DM339" s="139"/>
      <c r="DN339" s="139"/>
      <c r="DO339" s="139"/>
      <c r="DP339" s="139"/>
      <c r="DQ339" s="208"/>
      <c r="DR339" s="162"/>
      <c r="DS339" s="139"/>
      <c r="DT339" s="139"/>
      <c r="DU339" s="139"/>
      <c r="DV339" s="139"/>
      <c r="DW339" s="208"/>
      <c r="DX339" s="162"/>
      <c r="DY339" s="139"/>
      <c r="DZ339" s="139"/>
      <c r="EA339" s="139"/>
      <c r="EB339" s="139"/>
      <c r="EC339" s="208"/>
      <c r="ED339" s="162"/>
      <c r="EE339" s="139"/>
      <c r="EF339" s="139"/>
      <c r="EG339" s="139"/>
      <c r="EH339" s="139"/>
      <c r="EI339" s="208"/>
      <c r="EJ339" s="162"/>
      <c r="EK339" s="139"/>
      <c r="EL339" s="139"/>
      <c r="EM339" s="139"/>
      <c r="EN339" s="139"/>
      <c r="EO339" s="208"/>
      <c r="EP339" s="162"/>
      <c r="EQ339" s="139"/>
      <c r="ER339" s="139"/>
      <c r="ES339" s="139"/>
      <c r="ET339" s="139"/>
      <c r="EU339" s="208"/>
      <c r="EV339" s="162"/>
      <c r="EW339" s="139"/>
      <c r="EX339" s="139"/>
      <c r="EY339" s="139"/>
      <c r="EZ339" s="139"/>
      <c r="FA339" s="208"/>
      <c r="FB339" s="162"/>
      <c r="FC339" s="139"/>
      <c r="FD339" s="139"/>
      <c r="FE339" s="139"/>
      <c r="FF339" s="139"/>
      <c r="FG339" s="208"/>
      <c r="FH339" s="162"/>
      <c r="FI339" s="139"/>
      <c r="FJ339" s="139"/>
      <c r="FK339" s="139"/>
      <c r="FL339" s="139"/>
      <c r="FM339" s="208"/>
      <c r="FN339" s="162"/>
      <c r="FO339" s="139"/>
      <c r="FP339" s="139"/>
      <c r="FQ339" s="139"/>
      <c r="FR339" s="139"/>
      <c r="FS339" s="208"/>
      <c r="FT339" s="162"/>
      <c r="FU339" s="139"/>
      <c r="FV339" s="139"/>
      <c r="FW339" s="139"/>
      <c r="FX339" s="139"/>
      <c r="FY339" s="208"/>
    </row>
    <row r="340" spans="1:181" ht="12.75" customHeight="1" x14ac:dyDescent="0.2">
      <c r="A340" s="126" t="s">
        <v>20</v>
      </c>
      <c r="B340" s="168"/>
      <c r="C340" s="146"/>
      <c r="D340" s="146"/>
      <c r="E340" s="146"/>
      <c r="F340" s="146"/>
      <c r="G340" s="208"/>
      <c r="H340" s="168"/>
      <c r="I340" s="146"/>
      <c r="J340" s="146"/>
      <c r="K340" s="146"/>
      <c r="L340" s="146"/>
      <c r="M340" s="208"/>
      <c r="N340" s="168"/>
      <c r="O340" s="146"/>
      <c r="P340" s="146"/>
      <c r="Q340" s="146"/>
      <c r="R340" s="146"/>
      <c r="S340" s="208"/>
      <c r="T340" s="168"/>
      <c r="U340" s="146"/>
      <c r="V340" s="146"/>
      <c r="W340" s="146"/>
      <c r="X340" s="146"/>
      <c r="Y340" s="208"/>
      <c r="Z340" s="168">
        <v>3.1505000000000001E-3</v>
      </c>
      <c r="AA340" s="146"/>
      <c r="AB340" s="146"/>
      <c r="AC340" s="146"/>
      <c r="AD340" s="146">
        <v>3.124E-3</v>
      </c>
      <c r="AE340" s="208"/>
      <c r="AF340" s="168"/>
      <c r="AG340" s="146"/>
      <c r="AH340" s="146"/>
      <c r="AI340" s="146"/>
      <c r="AJ340" s="146"/>
      <c r="AK340" s="208"/>
      <c r="AL340" s="168"/>
      <c r="AM340" s="146"/>
      <c r="AN340" s="146"/>
      <c r="AO340" s="146"/>
      <c r="AP340" s="146"/>
      <c r="AQ340" s="208"/>
      <c r="AR340" s="168"/>
      <c r="AS340" s="146"/>
      <c r="AT340" s="146"/>
      <c r="AU340" s="146"/>
      <c r="AV340" s="146"/>
      <c r="AW340" s="208"/>
      <c r="AX340" s="168"/>
      <c r="AY340" s="146"/>
      <c r="AZ340" s="146"/>
      <c r="BA340" s="146"/>
      <c r="BB340" s="146"/>
      <c r="BC340" s="208"/>
      <c r="BD340" s="168"/>
      <c r="BE340" s="146"/>
      <c r="BF340" s="146"/>
      <c r="BG340" s="146"/>
      <c r="BH340" s="146"/>
      <c r="BI340" s="208"/>
      <c r="BJ340" s="168"/>
      <c r="BK340" s="146"/>
      <c r="BL340" s="146"/>
      <c r="BM340" s="146"/>
      <c r="BN340" s="146"/>
      <c r="BO340" s="208"/>
      <c r="BP340" s="168"/>
      <c r="BQ340" s="146"/>
      <c r="BR340" s="146"/>
      <c r="BS340" s="146"/>
      <c r="BT340" s="146"/>
      <c r="BU340" s="208"/>
      <c r="BV340" s="168"/>
      <c r="BW340" s="146"/>
      <c r="BX340" s="146"/>
      <c r="BY340" s="146"/>
      <c r="BZ340" s="146"/>
      <c r="CA340" s="208"/>
      <c r="CB340" s="168"/>
      <c r="CC340" s="146"/>
      <c r="CD340" s="146"/>
      <c r="CE340" s="146"/>
      <c r="CF340" s="146"/>
      <c r="CG340" s="208"/>
      <c r="CH340" s="168"/>
      <c r="CI340" s="146"/>
      <c r="CJ340" s="146"/>
      <c r="CK340" s="146"/>
      <c r="CL340" s="146"/>
      <c r="CM340" s="208"/>
      <c r="CN340" s="168"/>
      <c r="CO340" s="146"/>
      <c r="CP340" s="146"/>
      <c r="CQ340" s="146"/>
      <c r="CR340" s="146"/>
      <c r="CS340" s="208"/>
      <c r="CT340" s="168"/>
      <c r="CU340" s="146"/>
      <c r="CV340" s="146"/>
      <c r="CW340" s="146"/>
      <c r="CX340" s="146"/>
      <c r="CY340" s="208"/>
      <c r="CZ340" s="168"/>
      <c r="DA340" s="146"/>
      <c r="DB340" s="146"/>
      <c r="DC340" s="146"/>
      <c r="DD340" s="146"/>
      <c r="DE340" s="208"/>
      <c r="DF340" s="168"/>
      <c r="DG340" s="146"/>
      <c r="DH340" s="146"/>
      <c r="DI340" s="146"/>
      <c r="DJ340" s="146"/>
      <c r="DK340" s="208"/>
      <c r="DL340" s="168"/>
      <c r="DM340" s="146"/>
      <c r="DN340" s="146"/>
      <c r="DO340" s="146"/>
      <c r="DP340" s="146"/>
      <c r="DQ340" s="208"/>
      <c r="DR340" s="168"/>
      <c r="DS340" s="146"/>
      <c r="DT340" s="146"/>
      <c r="DU340" s="146"/>
      <c r="DV340" s="146"/>
      <c r="DW340" s="208"/>
      <c r="DX340" s="168"/>
      <c r="DY340" s="146"/>
      <c r="DZ340" s="146"/>
      <c r="EA340" s="146"/>
      <c r="EB340" s="146"/>
      <c r="EC340" s="208"/>
      <c r="ED340" s="168"/>
      <c r="EE340" s="146"/>
      <c r="EF340" s="146"/>
      <c r="EG340" s="146"/>
      <c r="EH340" s="146"/>
      <c r="EI340" s="208"/>
      <c r="EJ340" s="168"/>
      <c r="EK340" s="146"/>
      <c r="EL340" s="146"/>
      <c r="EM340" s="146"/>
      <c r="EN340" s="146"/>
      <c r="EO340" s="208"/>
      <c r="EP340" s="168"/>
      <c r="EQ340" s="146"/>
      <c r="ER340" s="146"/>
      <c r="ES340" s="146"/>
      <c r="ET340" s="146"/>
      <c r="EU340" s="208"/>
      <c r="EV340" s="168"/>
      <c r="EW340" s="146"/>
      <c r="EX340" s="146"/>
      <c r="EY340" s="146"/>
      <c r="EZ340" s="146"/>
      <c r="FA340" s="208"/>
      <c r="FB340" s="168"/>
      <c r="FC340" s="146"/>
      <c r="FD340" s="146"/>
      <c r="FE340" s="146"/>
      <c r="FF340" s="146"/>
      <c r="FG340" s="208"/>
      <c r="FH340" s="168"/>
      <c r="FI340" s="146"/>
      <c r="FJ340" s="146"/>
      <c r="FK340" s="146"/>
      <c r="FL340" s="146"/>
      <c r="FM340" s="208"/>
      <c r="FN340" s="168"/>
      <c r="FO340" s="146"/>
      <c r="FP340" s="146"/>
      <c r="FQ340" s="146"/>
      <c r="FR340" s="146"/>
      <c r="FS340" s="208"/>
      <c r="FT340" s="168"/>
      <c r="FU340" s="146"/>
      <c r="FV340" s="146"/>
      <c r="FW340" s="146"/>
      <c r="FX340" s="146"/>
      <c r="FY340" s="208"/>
    </row>
    <row r="341" spans="1:181" ht="12.75" customHeight="1" x14ac:dyDescent="0.2">
      <c r="A341" s="125" t="s">
        <v>21</v>
      </c>
      <c r="B341" s="162"/>
      <c r="C341" s="139"/>
      <c r="D341" s="139"/>
      <c r="E341" s="139"/>
      <c r="F341" s="139"/>
      <c r="G341" s="208"/>
      <c r="H341" s="162"/>
      <c r="I341" s="139"/>
      <c r="J341" s="139"/>
      <c r="K341" s="139"/>
      <c r="L341" s="139"/>
      <c r="M341" s="208"/>
      <c r="N341" s="162"/>
      <c r="O341" s="139"/>
      <c r="P341" s="139"/>
      <c r="Q341" s="139"/>
      <c r="R341" s="139"/>
      <c r="S341" s="208"/>
      <c r="T341" s="162"/>
      <c r="U341" s="139"/>
      <c r="V341" s="139"/>
      <c r="W341" s="139"/>
      <c r="X341" s="139"/>
      <c r="Y341" s="208"/>
      <c r="Z341" s="162">
        <v>6.7621999999999995E-4</v>
      </c>
      <c r="AA341" s="139"/>
      <c r="AB341" s="139"/>
      <c r="AC341" s="139"/>
      <c r="AD341" s="139">
        <v>6.6909999999999995E-4</v>
      </c>
      <c r="AE341" s="208"/>
      <c r="AF341" s="162"/>
      <c r="AG341" s="139"/>
      <c r="AH341" s="139"/>
      <c r="AI341" s="139"/>
      <c r="AJ341" s="139"/>
      <c r="AK341" s="208"/>
      <c r="AL341" s="162"/>
      <c r="AM341" s="139"/>
      <c r="AN341" s="139"/>
      <c r="AO341" s="139"/>
      <c r="AP341" s="139"/>
      <c r="AQ341" s="208"/>
      <c r="AR341" s="162"/>
      <c r="AS341" s="139"/>
      <c r="AT341" s="139"/>
      <c r="AU341" s="139"/>
      <c r="AV341" s="139"/>
      <c r="AW341" s="208"/>
      <c r="AX341" s="162"/>
      <c r="AY341" s="139"/>
      <c r="AZ341" s="139"/>
      <c r="BA341" s="139"/>
      <c r="BB341" s="139"/>
      <c r="BC341" s="208"/>
      <c r="BD341" s="162"/>
      <c r="BE341" s="139"/>
      <c r="BF341" s="139"/>
      <c r="BG341" s="139"/>
      <c r="BH341" s="139"/>
      <c r="BI341" s="208"/>
      <c r="BJ341" s="162"/>
      <c r="BK341" s="139"/>
      <c r="BL341" s="139"/>
      <c r="BM341" s="139"/>
      <c r="BN341" s="139"/>
      <c r="BO341" s="208"/>
      <c r="BP341" s="162"/>
      <c r="BQ341" s="139"/>
      <c r="BR341" s="139"/>
      <c r="BS341" s="139"/>
      <c r="BT341" s="139"/>
      <c r="BU341" s="208"/>
      <c r="BV341" s="162"/>
      <c r="BW341" s="139"/>
      <c r="BX341" s="139"/>
      <c r="BY341" s="139"/>
      <c r="BZ341" s="139"/>
      <c r="CA341" s="208"/>
      <c r="CB341" s="162"/>
      <c r="CC341" s="139"/>
      <c r="CD341" s="139"/>
      <c r="CE341" s="139"/>
      <c r="CF341" s="139"/>
      <c r="CG341" s="208"/>
      <c r="CH341" s="162"/>
      <c r="CI341" s="139"/>
      <c r="CJ341" s="139"/>
      <c r="CK341" s="139"/>
      <c r="CL341" s="139"/>
      <c r="CM341" s="208"/>
      <c r="CN341" s="162"/>
      <c r="CO341" s="139"/>
      <c r="CP341" s="139"/>
      <c r="CQ341" s="139"/>
      <c r="CR341" s="139"/>
      <c r="CS341" s="208"/>
      <c r="CT341" s="162"/>
      <c r="CU341" s="139"/>
      <c r="CV341" s="139"/>
      <c r="CW341" s="139"/>
      <c r="CX341" s="139"/>
      <c r="CY341" s="208"/>
      <c r="CZ341" s="162"/>
      <c r="DA341" s="139"/>
      <c r="DB341" s="139"/>
      <c r="DC341" s="139"/>
      <c r="DD341" s="139"/>
      <c r="DE341" s="208"/>
      <c r="DF341" s="162"/>
      <c r="DG341" s="139"/>
      <c r="DH341" s="139"/>
      <c r="DI341" s="139"/>
      <c r="DJ341" s="139"/>
      <c r="DK341" s="208"/>
      <c r="DL341" s="162"/>
      <c r="DM341" s="139"/>
      <c r="DN341" s="139"/>
      <c r="DO341" s="139"/>
      <c r="DP341" s="139"/>
      <c r="DQ341" s="208"/>
      <c r="DR341" s="162"/>
      <c r="DS341" s="139"/>
      <c r="DT341" s="139"/>
      <c r="DU341" s="139"/>
      <c r="DV341" s="139"/>
      <c r="DW341" s="208"/>
      <c r="DX341" s="162"/>
      <c r="DY341" s="139"/>
      <c r="DZ341" s="139"/>
      <c r="EA341" s="139"/>
      <c r="EB341" s="139"/>
      <c r="EC341" s="208"/>
      <c r="ED341" s="162"/>
      <c r="EE341" s="139"/>
      <c r="EF341" s="139"/>
      <c r="EG341" s="139"/>
      <c r="EH341" s="139"/>
      <c r="EI341" s="208"/>
      <c r="EJ341" s="162"/>
      <c r="EK341" s="139"/>
      <c r="EL341" s="139"/>
      <c r="EM341" s="139"/>
      <c r="EN341" s="139"/>
      <c r="EO341" s="208"/>
      <c r="EP341" s="162"/>
      <c r="EQ341" s="139"/>
      <c r="ER341" s="139"/>
      <c r="ES341" s="139"/>
      <c r="ET341" s="139"/>
      <c r="EU341" s="208"/>
      <c r="EV341" s="162"/>
      <c r="EW341" s="139"/>
      <c r="EX341" s="139"/>
      <c r="EY341" s="139"/>
      <c r="EZ341" s="139"/>
      <c r="FA341" s="208"/>
      <c r="FB341" s="162"/>
      <c r="FC341" s="139"/>
      <c r="FD341" s="139"/>
      <c r="FE341" s="139"/>
      <c r="FF341" s="139"/>
      <c r="FG341" s="208"/>
      <c r="FH341" s="162"/>
      <c r="FI341" s="139"/>
      <c r="FJ341" s="139"/>
      <c r="FK341" s="139"/>
      <c r="FL341" s="139"/>
      <c r="FM341" s="208"/>
      <c r="FN341" s="162"/>
      <c r="FO341" s="139"/>
      <c r="FP341" s="139"/>
      <c r="FQ341" s="139"/>
      <c r="FR341" s="139"/>
      <c r="FS341" s="208"/>
      <c r="FT341" s="162"/>
      <c r="FU341" s="139"/>
      <c r="FV341" s="139"/>
      <c r="FW341" s="139"/>
      <c r="FX341" s="139"/>
      <c r="FY341" s="208"/>
    </row>
    <row r="342" spans="1:181" ht="12.75" customHeight="1" x14ac:dyDescent="0.2">
      <c r="A342" s="125" t="s">
        <v>36</v>
      </c>
      <c r="B342" s="162"/>
      <c r="C342" s="139"/>
      <c r="D342" s="139"/>
      <c r="E342" s="139"/>
      <c r="F342" s="139"/>
      <c r="G342" s="208"/>
      <c r="H342" s="162"/>
      <c r="I342" s="139"/>
      <c r="J342" s="139"/>
      <c r="K342" s="139"/>
      <c r="L342" s="139"/>
      <c r="M342" s="208"/>
      <c r="N342" s="162"/>
      <c r="O342" s="139"/>
      <c r="P342" s="139"/>
      <c r="Q342" s="139"/>
      <c r="R342" s="139"/>
      <c r="S342" s="208"/>
      <c r="T342" s="162"/>
      <c r="U342" s="139"/>
      <c r="V342" s="139"/>
      <c r="W342" s="139"/>
      <c r="X342" s="139"/>
      <c r="Y342" s="208"/>
      <c r="Z342" s="162"/>
      <c r="AA342" s="139"/>
      <c r="AB342" s="139"/>
      <c r="AC342" s="139"/>
      <c r="AD342" s="139"/>
      <c r="AE342" s="208"/>
      <c r="AF342" s="162"/>
      <c r="AG342" s="139"/>
      <c r="AH342" s="139"/>
      <c r="AI342" s="139"/>
      <c r="AJ342" s="139"/>
      <c r="AK342" s="208"/>
      <c r="AL342" s="162"/>
      <c r="AM342" s="139"/>
      <c r="AN342" s="139"/>
      <c r="AO342" s="139"/>
      <c r="AP342" s="139"/>
      <c r="AQ342" s="208"/>
      <c r="AR342" s="162"/>
      <c r="AS342" s="139"/>
      <c r="AT342" s="139"/>
      <c r="AU342" s="139"/>
      <c r="AV342" s="139"/>
      <c r="AW342" s="208"/>
      <c r="AX342" s="162"/>
      <c r="AY342" s="139"/>
      <c r="AZ342" s="139"/>
      <c r="BA342" s="139"/>
      <c r="BB342" s="139"/>
      <c r="BC342" s="208"/>
      <c r="BD342" s="162"/>
      <c r="BE342" s="139"/>
      <c r="BF342" s="139"/>
      <c r="BG342" s="139"/>
      <c r="BH342" s="139"/>
      <c r="BI342" s="208"/>
      <c r="BJ342" s="162"/>
      <c r="BK342" s="139"/>
      <c r="BL342" s="139"/>
      <c r="BM342" s="139"/>
      <c r="BN342" s="139"/>
      <c r="BO342" s="208"/>
      <c r="BP342" s="162"/>
      <c r="BQ342" s="139"/>
      <c r="BR342" s="139"/>
      <c r="BS342" s="139"/>
      <c r="BT342" s="139"/>
      <c r="BU342" s="208"/>
      <c r="BV342" s="162"/>
      <c r="BW342" s="139"/>
      <c r="BX342" s="139"/>
      <c r="BY342" s="139"/>
      <c r="BZ342" s="139"/>
      <c r="CA342" s="208"/>
      <c r="CB342" s="162"/>
      <c r="CC342" s="139"/>
      <c r="CD342" s="139"/>
      <c r="CE342" s="139"/>
      <c r="CF342" s="139"/>
      <c r="CG342" s="208"/>
      <c r="CH342" s="162"/>
      <c r="CI342" s="139"/>
      <c r="CJ342" s="139"/>
      <c r="CK342" s="139"/>
      <c r="CL342" s="139"/>
      <c r="CM342" s="208"/>
      <c r="CN342" s="162"/>
      <c r="CO342" s="139"/>
      <c r="CP342" s="139"/>
      <c r="CQ342" s="139"/>
      <c r="CR342" s="139"/>
      <c r="CS342" s="208"/>
      <c r="CT342" s="162"/>
      <c r="CU342" s="139"/>
      <c r="CV342" s="139"/>
      <c r="CW342" s="139"/>
      <c r="CX342" s="139"/>
      <c r="CY342" s="208"/>
      <c r="CZ342" s="162"/>
      <c r="DA342" s="139"/>
      <c r="DB342" s="139"/>
      <c r="DC342" s="139"/>
      <c r="DD342" s="139"/>
      <c r="DE342" s="208"/>
      <c r="DF342" s="162"/>
      <c r="DG342" s="139"/>
      <c r="DH342" s="139"/>
      <c r="DI342" s="139"/>
      <c r="DJ342" s="139"/>
      <c r="DK342" s="208"/>
      <c r="DL342" s="162"/>
      <c r="DM342" s="139"/>
      <c r="DN342" s="139"/>
      <c r="DO342" s="139"/>
      <c r="DP342" s="139"/>
      <c r="DQ342" s="208"/>
      <c r="DR342" s="162"/>
      <c r="DS342" s="139"/>
      <c r="DT342" s="139"/>
      <c r="DU342" s="139"/>
      <c r="DV342" s="139"/>
      <c r="DW342" s="208"/>
      <c r="DX342" s="162"/>
      <c r="DY342" s="139"/>
      <c r="DZ342" s="139"/>
      <c r="EA342" s="139"/>
      <c r="EB342" s="139"/>
      <c r="EC342" s="208"/>
      <c r="ED342" s="162"/>
      <c r="EE342" s="139"/>
      <c r="EF342" s="139"/>
      <c r="EG342" s="139"/>
      <c r="EH342" s="139"/>
      <c r="EI342" s="208"/>
      <c r="EJ342" s="162"/>
      <c r="EK342" s="139"/>
      <c r="EL342" s="139"/>
      <c r="EM342" s="139"/>
      <c r="EN342" s="139"/>
      <c r="EO342" s="208"/>
      <c r="EP342" s="162"/>
      <c r="EQ342" s="139"/>
      <c r="ER342" s="139"/>
      <c r="ES342" s="139"/>
      <c r="ET342" s="139"/>
      <c r="EU342" s="208"/>
      <c r="EV342" s="162"/>
      <c r="EW342" s="139"/>
      <c r="EX342" s="139"/>
      <c r="EY342" s="139"/>
      <c r="EZ342" s="139"/>
      <c r="FA342" s="208"/>
      <c r="FB342" s="162"/>
      <c r="FC342" s="139"/>
      <c r="FD342" s="139"/>
      <c r="FE342" s="139"/>
      <c r="FF342" s="139"/>
      <c r="FG342" s="208"/>
      <c r="FH342" s="162"/>
      <c r="FI342" s="139"/>
      <c r="FJ342" s="139"/>
      <c r="FK342" s="139"/>
      <c r="FL342" s="139"/>
      <c r="FM342" s="208"/>
      <c r="FN342" s="162"/>
      <c r="FO342" s="139"/>
      <c r="FP342" s="139"/>
      <c r="FQ342" s="139"/>
      <c r="FR342" s="139"/>
      <c r="FS342" s="208"/>
      <c r="FT342" s="162"/>
      <c r="FU342" s="139"/>
      <c r="FV342" s="139"/>
      <c r="FW342" s="139"/>
      <c r="FX342" s="139"/>
      <c r="FY342" s="208"/>
    </row>
    <row r="343" spans="1:181" ht="12.75" customHeight="1" x14ac:dyDescent="0.2">
      <c r="A343" s="125" t="s">
        <v>83</v>
      </c>
      <c r="B343" s="162"/>
      <c r="C343" s="139"/>
      <c r="D343" s="139"/>
      <c r="E343" s="139"/>
      <c r="F343" s="139"/>
      <c r="G343" s="208"/>
      <c r="H343" s="162"/>
      <c r="I343" s="139"/>
      <c r="J343" s="139"/>
      <c r="K343" s="139"/>
      <c r="L343" s="139"/>
      <c r="M343" s="208"/>
      <c r="N343" s="162"/>
      <c r="O343" s="139"/>
      <c r="P343" s="139"/>
      <c r="Q343" s="139"/>
      <c r="R343" s="139"/>
      <c r="S343" s="208"/>
      <c r="T343" s="162"/>
      <c r="U343" s="139"/>
      <c r="V343" s="139"/>
      <c r="W343" s="139"/>
      <c r="X343" s="139"/>
      <c r="Y343" s="208"/>
      <c r="Z343" s="162">
        <v>2.1862000000000001E-3</v>
      </c>
      <c r="AA343" s="139"/>
      <c r="AB343" s="139"/>
      <c r="AC343" s="139"/>
      <c r="AD343" s="139">
        <v>2.1646999999999999E-3</v>
      </c>
      <c r="AE343" s="208"/>
      <c r="AF343" s="162"/>
      <c r="AG343" s="139"/>
      <c r="AH343" s="139"/>
      <c r="AI343" s="139"/>
      <c r="AJ343" s="139"/>
      <c r="AK343" s="208"/>
      <c r="AL343" s="162"/>
      <c r="AM343" s="139"/>
      <c r="AN343" s="139"/>
      <c r="AO343" s="139"/>
      <c r="AP343" s="139"/>
      <c r="AQ343" s="208"/>
      <c r="AR343" s="162"/>
      <c r="AS343" s="139"/>
      <c r="AT343" s="139"/>
      <c r="AU343" s="139"/>
      <c r="AV343" s="139"/>
      <c r="AW343" s="208"/>
      <c r="AX343" s="162"/>
      <c r="AY343" s="139"/>
      <c r="AZ343" s="139"/>
      <c r="BA343" s="139"/>
      <c r="BB343" s="139"/>
      <c r="BC343" s="208"/>
      <c r="BD343" s="162"/>
      <c r="BE343" s="139"/>
      <c r="BF343" s="139"/>
      <c r="BG343" s="139"/>
      <c r="BH343" s="139"/>
      <c r="BI343" s="208"/>
      <c r="BJ343" s="162"/>
      <c r="BK343" s="139"/>
      <c r="BL343" s="139"/>
      <c r="BM343" s="139"/>
      <c r="BN343" s="139"/>
      <c r="BO343" s="208"/>
      <c r="BP343" s="162"/>
      <c r="BQ343" s="139"/>
      <c r="BR343" s="139"/>
      <c r="BS343" s="139"/>
      <c r="BT343" s="139"/>
      <c r="BU343" s="208"/>
      <c r="BV343" s="162"/>
      <c r="BW343" s="139"/>
      <c r="BX343" s="139"/>
      <c r="BY343" s="139"/>
      <c r="BZ343" s="139"/>
      <c r="CA343" s="208"/>
      <c r="CB343" s="162"/>
      <c r="CC343" s="139"/>
      <c r="CD343" s="139"/>
      <c r="CE343" s="139"/>
      <c r="CF343" s="139"/>
      <c r="CG343" s="208"/>
      <c r="CH343" s="162"/>
      <c r="CI343" s="139"/>
      <c r="CJ343" s="139"/>
      <c r="CK343" s="139"/>
      <c r="CL343" s="139"/>
      <c r="CM343" s="208"/>
      <c r="CN343" s="162"/>
      <c r="CO343" s="139"/>
      <c r="CP343" s="139"/>
      <c r="CQ343" s="139"/>
      <c r="CR343" s="139"/>
      <c r="CS343" s="208"/>
      <c r="CT343" s="162"/>
      <c r="CU343" s="139"/>
      <c r="CV343" s="139"/>
      <c r="CW343" s="139"/>
      <c r="CX343" s="139"/>
      <c r="CY343" s="208"/>
      <c r="CZ343" s="162"/>
      <c r="DA343" s="139"/>
      <c r="DB343" s="139"/>
      <c r="DC343" s="139"/>
      <c r="DD343" s="139"/>
      <c r="DE343" s="208"/>
      <c r="DF343" s="162"/>
      <c r="DG343" s="139"/>
      <c r="DH343" s="139"/>
      <c r="DI343" s="139"/>
      <c r="DJ343" s="139"/>
      <c r="DK343" s="208"/>
      <c r="DL343" s="162"/>
      <c r="DM343" s="139"/>
      <c r="DN343" s="139"/>
      <c r="DO343" s="139"/>
      <c r="DP343" s="139"/>
      <c r="DQ343" s="208"/>
      <c r="DR343" s="162"/>
      <c r="DS343" s="139"/>
      <c r="DT343" s="139"/>
      <c r="DU343" s="139"/>
      <c r="DV343" s="139"/>
      <c r="DW343" s="208"/>
      <c r="DX343" s="162"/>
      <c r="DY343" s="139"/>
      <c r="DZ343" s="139"/>
      <c r="EA343" s="139"/>
      <c r="EB343" s="139"/>
      <c r="EC343" s="208"/>
      <c r="ED343" s="162"/>
      <c r="EE343" s="139"/>
      <c r="EF343" s="139"/>
      <c r="EG343" s="139"/>
      <c r="EH343" s="139"/>
      <c r="EI343" s="208"/>
      <c r="EJ343" s="162"/>
      <c r="EK343" s="139"/>
      <c r="EL343" s="139"/>
      <c r="EM343" s="139"/>
      <c r="EN343" s="139"/>
      <c r="EO343" s="208"/>
      <c r="EP343" s="162"/>
      <c r="EQ343" s="139"/>
      <c r="ER343" s="139"/>
      <c r="ES343" s="139"/>
      <c r="ET343" s="139"/>
      <c r="EU343" s="208"/>
      <c r="EV343" s="162"/>
      <c r="EW343" s="139"/>
      <c r="EX343" s="139"/>
      <c r="EY343" s="139"/>
      <c r="EZ343" s="139"/>
      <c r="FA343" s="208"/>
      <c r="FB343" s="162"/>
      <c r="FC343" s="139"/>
      <c r="FD343" s="139"/>
      <c r="FE343" s="139"/>
      <c r="FF343" s="139"/>
      <c r="FG343" s="208"/>
      <c r="FH343" s="162"/>
      <c r="FI343" s="139"/>
      <c r="FJ343" s="139"/>
      <c r="FK343" s="139"/>
      <c r="FL343" s="139"/>
      <c r="FM343" s="208"/>
      <c r="FN343" s="162"/>
      <c r="FO343" s="139"/>
      <c r="FP343" s="139"/>
      <c r="FQ343" s="139"/>
      <c r="FR343" s="139"/>
      <c r="FS343" s="208"/>
      <c r="FT343" s="162"/>
      <c r="FU343" s="139"/>
      <c r="FV343" s="139"/>
      <c r="FW343" s="139"/>
      <c r="FX343" s="139"/>
      <c r="FY343" s="208"/>
    </row>
    <row r="344" spans="1:181" ht="12.75" customHeight="1" x14ac:dyDescent="0.2">
      <c r="A344" s="126" t="s">
        <v>39</v>
      </c>
      <c r="B344" s="168"/>
      <c r="C344" s="146"/>
      <c r="D344" s="146"/>
      <c r="E344" s="146"/>
      <c r="F344" s="146"/>
      <c r="G344" s="208"/>
      <c r="H344" s="168"/>
      <c r="I344" s="146"/>
      <c r="J344" s="146"/>
      <c r="K344" s="146"/>
      <c r="L344" s="146"/>
      <c r="M344" s="208"/>
      <c r="N344" s="168"/>
      <c r="O344" s="146"/>
      <c r="P344" s="146"/>
      <c r="Q344" s="146"/>
      <c r="R344" s="146"/>
      <c r="S344" s="208"/>
      <c r="T344" s="168"/>
      <c r="U344" s="146"/>
      <c r="V344" s="146"/>
      <c r="W344" s="146"/>
      <c r="X344" s="146"/>
      <c r="Y344" s="208"/>
      <c r="Z344" s="168">
        <v>2.1667000000000001E-3</v>
      </c>
      <c r="AA344" s="146"/>
      <c r="AB344" s="146"/>
      <c r="AC344" s="146"/>
      <c r="AD344" s="146">
        <v>2.1672000000000002E-3</v>
      </c>
      <c r="AE344" s="208"/>
      <c r="AF344" s="168"/>
      <c r="AG344" s="146"/>
      <c r="AH344" s="146"/>
      <c r="AI344" s="146"/>
      <c r="AJ344" s="146"/>
      <c r="AK344" s="208"/>
      <c r="AL344" s="168"/>
      <c r="AM344" s="146"/>
      <c r="AN344" s="146"/>
      <c r="AO344" s="146"/>
      <c r="AP344" s="146"/>
      <c r="AQ344" s="208"/>
      <c r="AR344" s="168"/>
      <c r="AS344" s="146"/>
      <c r="AT344" s="146"/>
      <c r="AU344" s="146"/>
      <c r="AV344" s="146"/>
      <c r="AW344" s="208"/>
      <c r="AX344" s="168"/>
      <c r="AY344" s="146"/>
      <c r="AZ344" s="146"/>
      <c r="BA344" s="146"/>
      <c r="BB344" s="146"/>
      <c r="BC344" s="208"/>
      <c r="BD344" s="168"/>
      <c r="BE344" s="146"/>
      <c r="BF344" s="146"/>
      <c r="BG344" s="146"/>
      <c r="BH344" s="146"/>
      <c r="BI344" s="208"/>
      <c r="BJ344" s="168"/>
      <c r="BK344" s="146"/>
      <c r="BL344" s="146"/>
      <c r="BM344" s="146"/>
      <c r="BN344" s="146"/>
      <c r="BO344" s="208"/>
      <c r="BP344" s="168"/>
      <c r="BQ344" s="146"/>
      <c r="BR344" s="146"/>
      <c r="BS344" s="146"/>
      <c r="BT344" s="146"/>
      <c r="BU344" s="208"/>
      <c r="BV344" s="168"/>
      <c r="BW344" s="146"/>
      <c r="BX344" s="146"/>
      <c r="BY344" s="146"/>
      <c r="BZ344" s="146"/>
      <c r="CA344" s="208"/>
      <c r="CB344" s="168"/>
      <c r="CC344" s="146"/>
      <c r="CD344" s="146"/>
      <c r="CE344" s="146"/>
      <c r="CF344" s="146"/>
      <c r="CG344" s="208"/>
      <c r="CH344" s="168"/>
      <c r="CI344" s="146"/>
      <c r="CJ344" s="146"/>
      <c r="CK344" s="146"/>
      <c r="CL344" s="146"/>
      <c r="CM344" s="208"/>
      <c r="CN344" s="168"/>
      <c r="CO344" s="146"/>
      <c r="CP344" s="146"/>
      <c r="CQ344" s="146"/>
      <c r="CR344" s="146"/>
      <c r="CS344" s="208"/>
      <c r="CT344" s="168"/>
      <c r="CU344" s="146"/>
      <c r="CV344" s="146"/>
      <c r="CW344" s="146"/>
      <c r="CX344" s="146"/>
      <c r="CY344" s="208"/>
      <c r="CZ344" s="168"/>
      <c r="DA344" s="146"/>
      <c r="DB344" s="146"/>
      <c r="DC344" s="146"/>
      <c r="DD344" s="146"/>
      <c r="DE344" s="208"/>
      <c r="DF344" s="168"/>
      <c r="DG344" s="146"/>
      <c r="DH344" s="146"/>
      <c r="DI344" s="146"/>
      <c r="DJ344" s="146"/>
      <c r="DK344" s="208"/>
      <c r="DL344" s="168"/>
      <c r="DM344" s="146"/>
      <c r="DN344" s="146"/>
      <c r="DO344" s="146"/>
      <c r="DP344" s="146"/>
      <c r="DQ344" s="208"/>
      <c r="DR344" s="168"/>
      <c r="DS344" s="146"/>
      <c r="DT344" s="146"/>
      <c r="DU344" s="146"/>
      <c r="DV344" s="146"/>
      <c r="DW344" s="208"/>
      <c r="DX344" s="168"/>
      <c r="DY344" s="146"/>
      <c r="DZ344" s="146"/>
      <c r="EA344" s="146"/>
      <c r="EB344" s="146"/>
      <c r="EC344" s="208"/>
      <c r="ED344" s="168"/>
      <c r="EE344" s="146"/>
      <c r="EF344" s="146"/>
      <c r="EG344" s="146"/>
      <c r="EH344" s="146"/>
      <c r="EI344" s="208"/>
      <c r="EJ344" s="168"/>
      <c r="EK344" s="146"/>
      <c r="EL344" s="146"/>
      <c r="EM344" s="146"/>
      <c r="EN344" s="146"/>
      <c r="EO344" s="208"/>
      <c r="EP344" s="168"/>
      <c r="EQ344" s="146"/>
      <c r="ER344" s="146"/>
      <c r="ES344" s="146"/>
      <c r="ET344" s="146"/>
      <c r="EU344" s="208"/>
      <c r="EV344" s="168"/>
      <c r="EW344" s="146"/>
      <c r="EX344" s="146"/>
      <c r="EY344" s="146"/>
      <c r="EZ344" s="146"/>
      <c r="FA344" s="208"/>
      <c r="FB344" s="168"/>
      <c r="FC344" s="146"/>
      <c r="FD344" s="146"/>
      <c r="FE344" s="146"/>
      <c r="FF344" s="146"/>
      <c r="FG344" s="208"/>
      <c r="FH344" s="168"/>
      <c r="FI344" s="146"/>
      <c r="FJ344" s="146"/>
      <c r="FK344" s="146"/>
      <c r="FL344" s="146"/>
      <c r="FM344" s="208"/>
      <c r="FN344" s="168"/>
      <c r="FO344" s="146"/>
      <c r="FP344" s="146"/>
      <c r="FQ344" s="146"/>
      <c r="FR344" s="146"/>
      <c r="FS344" s="208"/>
      <c r="FT344" s="168"/>
      <c r="FU344" s="146"/>
      <c r="FV344" s="146"/>
      <c r="FW344" s="146"/>
      <c r="FX344" s="146"/>
      <c r="FY344" s="208"/>
    </row>
    <row r="345" spans="1:181" ht="12.75" customHeight="1" x14ac:dyDescent="0.2">
      <c r="A345" s="125" t="s">
        <v>37</v>
      </c>
      <c r="B345" s="162"/>
      <c r="C345" s="139"/>
      <c r="D345" s="139"/>
      <c r="E345" s="139"/>
      <c r="F345" s="139"/>
      <c r="G345" s="208"/>
      <c r="H345" s="162"/>
      <c r="I345" s="139"/>
      <c r="J345" s="139"/>
      <c r="K345" s="139"/>
      <c r="L345" s="139"/>
      <c r="M345" s="208"/>
      <c r="N345" s="162"/>
      <c r="O345" s="139"/>
      <c r="P345" s="139"/>
      <c r="Q345" s="139"/>
      <c r="R345" s="139"/>
      <c r="S345" s="208"/>
      <c r="T345" s="162"/>
      <c r="U345" s="139"/>
      <c r="V345" s="139"/>
      <c r="W345" s="139"/>
      <c r="X345" s="139"/>
      <c r="Y345" s="208"/>
      <c r="Z345" s="162">
        <v>1.108E-3</v>
      </c>
      <c r="AA345" s="139"/>
      <c r="AB345" s="139"/>
      <c r="AC345" s="139"/>
      <c r="AD345" s="139">
        <v>1.1149E-3</v>
      </c>
      <c r="AE345" s="208"/>
      <c r="AF345" s="162"/>
      <c r="AG345" s="139"/>
      <c r="AH345" s="139"/>
      <c r="AI345" s="139"/>
      <c r="AJ345" s="139"/>
      <c r="AK345" s="208"/>
      <c r="AL345" s="162"/>
      <c r="AM345" s="139"/>
      <c r="AN345" s="139"/>
      <c r="AO345" s="139"/>
      <c r="AP345" s="139"/>
      <c r="AQ345" s="208"/>
      <c r="AR345" s="162"/>
      <c r="AS345" s="139"/>
      <c r="AT345" s="139"/>
      <c r="AU345" s="139"/>
      <c r="AV345" s="139"/>
      <c r="AW345" s="208"/>
      <c r="AX345" s="162"/>
      <c r="AY345" s="139"/>
      <c r="AZ345" s="139"/>
      <c r="BA345" s="139"/>
      <c r="BB345" s="139"/>
      <c r="BC345" s="208"/>
      <c r="BD345" s="162"/>
      <c r="BE345" s="139"/>
      <c r="BF345" s="139"/>
      <c r="BG345" s="139"/>
      <c r="BH345" s="139"/>
      <c r="BI345" s="208"/>
      <c r="BJ345" s="162"/>
      <c r="BK345" s="139"/>
      <c r="BL345" s="139"/>
      <c r="BM345" s="139"/>
      <c r="BN345" s="139"/>
      <c r="BO345" s="208"/>
      <c r="BP345" s="162"/>
      <c r="BQ345" s="139"/>
      <c r="BR345" s="139"/>
      <c r="BS345" s="139"/>
      <c r="BT345" s="139"/>
      <c r="BU345" s="208"/>
      <c r="BV345" s="162"/>
      <c r="BW345" s="139"/>
      <c r="BX345" s="139"/>
      <c r="BY345" s="139"/>
      <c r="BZ345" s="139"/>
      <c r="CA345" s="208"/>
      <c r="CB345" s="162"/>
      <c r="CC345" s="139"/>
      <c r="CD345" s="139"/>
      <c r="CE345" s="139"/>
      <c r="CF345" s="139"/>
      <c r="CG345" s="208"/>
      <c r="CH345" s="162"/>
      <c r="CI345" s="139"/>
      <c r="CJ345" s="139"/>
      <c r="CK345" s="139"/>
      <c r="CL345" s="139"/>
      <c r="CM345" s="208"/>
      <c r="CN345" s="162"/>
      <c r="CO345" s="139"/>
      <c r="CP345" s="139"/>
      <c r="CQ345" s="139"/>
      <c r="CR345" s="139"/>
      <c r="CS345" s="208"/>
      <c r="CT345" s="162"/>
      <c r="CU345" s="139"/>
      <c r="CV345" s="139"/>
      <c r="CW345" s="139"/>
      <c r="CX345" s="139"/>
      <c r="CY345" s="208"/>
      <c r="CZ345" s="162"/>
      <c r="DA345" s="139"/>
      <c r="DB345" s="139"/>
      <c r="DC345" s="139"/>
      <c r="DD345" s="139"/>
      <c r="DE345" s="208"/>
      <c r="DF345" s="162"/>
      <c r="DG345" s="139"/>
      <c r="DH345" s="139"/>
      <c r="DI345" s="139"/>
      <c r="DJ345" s="139"/>
      <c r="DK345" s="208"/>
      <c r="DL345" s="162"/>
      <c r="DM345" s="139"/>
      <c r="DN345" s="139"/>
      <c r="DO345" s="139"/>
      <c r="DP345" s="139"/>
      <c r="DQ345" s="208"/>
      <c r="DR345" s="162"/>
      <c r="DS345" s="139"/>
      <c r="DT345" s="139"/>
      <c r="DU345" s="139"/>
      <c r="DV345" s="139"/>
      <c r="DW345" s="208"/>
      <c r="DX345" s="162"/>
      <c r="DY345" s="139"/>
      <c r="DZ345" s="139"/>
      <c r="EA345" s="139"/>
      <c r="EB345" s="139"/>
      <c r="EC345" s="208"/>
      <c r="ED345" s="162"/>
      <c r="EE345" s="139"/>
      <c r="EF345" s="139"/>
      <c r="EG345" s="139"/>
      <c r="EH345" s="139"/>
      <c r="EI345" s="208"/>
      <c r="EJ345" s="162"/>
      <c r="EK345" s="139"/>
      <c r="EL345" s="139"/>
      <c r="EM345" s="139"/>
      <c r="EN345" s="139"/>
      <c r="EO345" s="208"/>
      <c r="EP345" s="162"/>
      <c r="EQ345" s="139"/>
      <c r="ER345" s="139"/>
      <c r="ES345" s="139"/>
      <c r="ET345" s="139"/>
      <c r="EU345" s="208"/>
      <c r="EV345" s="162"/>
      <c r="EW345" s="139"/>
      <c r="EX345" s="139"/>
      <c r="EY345" s="139"/>
      <c r="EZ345" s="139"/>
      <c r="FA345" s="208"/>
      <c r="FB345" s="162"/>
      <c r="FC345" s="139"/>
      <c r="FD345" s="139"/>
      <c r="FE345" s="139"/>
      <c r="FF345" s="139"/>
      <c r="FG345" s="208"/>
      <c r="FH345" s="162"/>
      <c r="FI345" s="139"/>
      <c r="FJ345" s="139"/>
      <c r="FK345" s="139"/>
      <c r="FL345" s="139"/>
      <c r="FM345" s="208"/>
      <c r="FN345" s="162"/>
      <c r="FO345" s="139"/>
      <c r="FP345" s="139"/>
      <c r="FQ345" s="139"/>
      <c r="FR345" s="139"/>
      <c r="FS345" s="208"/>
      <c r="FT345" s="162"/>
      <c r="FU345" s="139"/>
      <c r="FV345" s="139"/>
      <c r="FW345" s="139"/>
      <c r="FX345" s="139"/>
      <c r="FY345" s="208"/>
    </row>
    <row r="346" spans="1:181" ht="12.75" customHeight="1" x14ac:dyDescent="0.2">
      <c r="A346" s="126" t="s">
        <v>40</v>
      </c>
      <c r="B346" s="168"/>
      <c r="C346" s="146"/>
      <c r="D346" s="146"/>
      <c r="E346" s="146"/>
      <c r="F346" s="146"/>
      <c r="G346" s="208"/>
      <c r="H346" s="168"/>
      <c r="I346" s="146"/>
      <c r="J346" s="146"/>
      <c r="K346" s="146"/>
      <c r="L346" s="146"/>
      <c r="M346" s="208"/>
      <c r="N346" s="168"/>
      <c r="O346" s="146"/>
      <c r="P346" s="146"/>
      <c r="Q346" s="146"/>
      <c r="R346" s="146"/>
      <c r="S346" s="208"/>
      <c r="T346" s="168"/>
      <c r="U346" s="146"/>
      <c r="V346" s="146"/>
      <c r="W346" s="146"/>
      <c r="X346" s="146"/>
      <c r="Y346" s="208"/>
      <c r="Z346" s="168">
        <v>3.5672999999999998E-3</v>
      </c>
      <c r="AA346" s="146"/>
      <c r="AB346" s="146"/>
      <c r="AC346" s="146"/>
      <c r="AD346" s="146">
        <v>3.6476999999999998E-3</v>
      </c>
      <c r="AE346" s="208"/>
      <c r="AF346" s="168"/>
      <c r="AG346" s="146"/>
      <c r="AH346" s="146"/>
      <c r="AI346" s="146"/>
      <c r="AJ346" s="146"/>
      <c r="AK346" s="208"/>
      <c r="AL346" s="168"/>
      <c r="AM346" s="146"/>
      <c r="AN346" s="146"/>
      <c r="AO346" s="146"/>
      <c r="AP346" s="146"/>
      <c r="AQ346" s="208"/>
      <c r="AR346" s="168"/>
      <c r="AS346" s="146"/>
      <c r="AT346" s="146"/>
      <c r="AU346" s="146"/>
      <c r="AV346" s="146"/>
      <c r="AW346" s="208"/>
      <c r="AX346" s="168"/>
      <c r="AY346" s="146"/>
      <c r="AZ346" s="146"/>
      <c r="BA346" s="146"/>
      <c r="BB346" s="146"/>
      <c r="BC346" s="208"/>
      <c r="BD346" s="168"/>
      <c r="BE346" s="146"/>
      <c r="BF346" s="146"/>
      <c r="BG346" s="146"/>
      <c r="BH346" s="146"/>
      <c r="BI346" s="208"/>
      <c r="BJ346" s="168"/>
      <c r="BK346" s="146"/>
      <c r="BL346" s="146"/>
      <c r="BM346" s="146"/>
      <c r="BN346" s="146"/>
      <c r="BO346" s="208"/>
      <c r="BP346" s="168"/>
      <c r="BQ346" s="146"/>
      <c r="BR346" s="146"/>
      <c r="BS346" s="146"/>
      <c r="BT346" s="146"/>
      <c r="BU346" s="208"/>
      <c r="BV346" s="168"/>
      <c r="BW346" s="146"/>
      <c r="BX346" s="146"/>
      <c r="BY346" s="146"/>
      <c r="BZ346" s="146"/>
      <c r="CA346" s="208"/>
      <c r="CB346" s="168"/>
      <c r="CC346" s="146"/>
      <c r="CD346" s="146"/>
      <c r="CE346" s="146"/>
      <c r="CF346" s="146"/>
      <c r="CG346" s="208"/>
      <c r="CH346" s="168"/>
      <c r="CI346" s="146"/>
      <c r="CJ346" s="146"/>
      <c r="CK346" s="146"/>
      <c r="CL346" s="146"/>
      <c r="CM346" s="208"/>
      <c r="CN346" s="168"/>
      <c r="CO346" s="146"/>
      <c r="CP346" s="146"/>
      <c r="CQ346" s="146"/>
      <c r="CR346" s="146"/>
      <c r="CS346" s="208"/>
      <c r="CT346" s="168"/>
      <c r="CU346" s="146"/>
      <c r="CV346" s="146"/>
      <c r="CW346" s="146"/>
      <c r="CX346" s="146"/>
      <c r="CY346" s="208"/>
      <c r="CZ346" s="168"/>
      <c r="DA346" s="146"/>
      <c r="DB346" s="146"/>
      <c r="DC346" s="146"/>
      <c r="DD346" s="146"/>
      <c r="DE346" s="208"/>
      <c r="DF346" s="168"/>
      <c r="DG346" s="146"/>
      <c r="DH346" s="146"/>
      <c r="DI346" s="146"/>
      <c r="DJ346" s="146"/>
      <c r="DK346" s="208"/>
      <c r="DL346" s="168"/>
      <c r="DM346" s="146"/>
      <c r="DN346" s="146"/>
      <c r="DO346" s="146"/>
      <c r="DP346" s="146"/>
      <c r="DQ346" s="208"/>
      <c r="DR346" s="168"/>
      <c r="DS346" s="146"/>
      <c r="DT346" s="146"/>
      <c r="DU346" s="146"/>
      <c r="DV346" s="146"/>
      <c r="DW346" s="208"/>
      <c r="DX346" s="168"/>
      <c r="DY346" s="146"/>
      <c r="DZ346" s="146"/>
      <c r="EA346" s="146"/>
      <c r="EB346" s="146"/>
      <c r="EC346" s="208"/>
      <c r="ED346" s="168"/>
      <c r="EE346" s="146"/>
      <c r="EF346" s="146"/>
      <c r="EG346" s="146"/>
      <c r="EH346" s="146"/>
      <c r="EI346" s="208"/>
      <c r="EJ346" s="168"/>
      <c r="EK346" s="146"/>
      <c r="EL346" s="146"/>
      <c r="EM346" s="146"/>
      <c r="EN346" s="146"/>
      <c r="EO346" s="208"/>
      <c r="EP346" s="168"/>
      <c r="EQ346" s="146"/>
      <c r="ER346" s="146"/>
      <c r="ES346" s="146"/>
      <c r="ET346" s="146"/>
      <c r="EU346" s="208"/>
      <c r="EV346" s="168"/>
      <c r="EW346" s="146"/>
      <c r="EX346" s="146"/>
      <c r="EY346" s="146"/>
      <c r="EZ346" s="146"/>
      <c r="FA346" s="208"/>
      <c r="FB346" s="168"/>
      <c r="FC346" s="146"/>
      <c r="FD346" s="146"/>
      <c r="FE346" s="146"/>
      <c r="FF346" s="146"/>
      <c r="FG346" s="208"/>
      <c r="FH346" s="168"/>
      <c r="FI346" s="146"/>
      <c r="FJ346" s="146"/>
      <c r="FK346" s="146"/>
      <c r="FL346" s="146"/>
      <c r="FM346" s="208"/>
      <c r="FN346" s="168"/>
      <c r="FO346" s="146"/>
      <c r="FP346" s="146"/>
      <c r="FQ346" s="146"/>
      <c r="FR346" s="146"/>
      <c r="FS346" s="208"/>
      <c r="FT346" s="168"/>
      <c r="FU346" s="146"/>
      <c r="FV346" s="146"/>
      <c r="FW346" s="146"/>
      <c r="FX346" s="146"/>
      <c r="FY346" s="208"/>
    </row>
    <row r="347" spans="1:181" ht="12.75" customHeight="1" x14ac:dyDescent="0.2">
      <c r="A347" s="125" t="s">
        <v>64</v>
      </c>
      <c r="B347" s="162"/>
      <c r="C347" s="139"/>
      <c r="D347" s="139"/>
      <c r="E347" s="139"/>
      <c r="F347" s="139"/>
      <c r="G347" s="208"/>
      <c r="H347" s="162"/>
      <c r="I347" s="139"/>
      <c r="J347" s="139"/>
      <c r="K347" s="139"/>
      <c r="L347" s="139"/>
      <c r="M347" s="208"/>
      <c r="N347" s="162"/>
      <c r="O347" s="139"/>
      <c r="P347" s="139"/>
      <c r="Q347" s="139"/>
      <c r="R347" s="139"/>
      <c r="S347" s="208"/>
      <c r="T347" s="162"/>
      <c r="U347" s="139"/>
      <c r="V347" s="139"/>
      <c r="W347" s="139"/>
      <c r="X347" s="139"/>
      <c r="Y347" s="208"/>
      <c r="Z347" s="162">
        <v>8.5050999999999996E-4</v>
      </c>
      <c r="AA347" s="139"/>
      <c r="AB347" s="139"/>
      <c r="AC347" s="139"/>
      <c r="AD347" s="139">
        <v>8.7785000000000001E-4</v>
      </c>
      <c r="AE347" s="208"/>
      <c r="AF347" s="162"/>
      <c r="AG347" s="139"/>
      <c r="AH347" s="139"/>
      <c r="AI347" s="139"/>
      <c r="AJ347" s="139"/>
      <c r="AK347" s="208"/>
      <c r="AL347" s="162"/>
      <c r="AM347" s="139"/>
      <c r="AN347" s="139"/>
      <c r="AO347" s="139"/>
      <c r="AP347" s="139"/>
      <c r="AQ347" s="208"/>
      <c r="AR347" s="162"/>
      <c r="AS347" s="139"/>
      <c r="AT347" s="139"/>
      <c r="AU347" s="139"/>
      <c r="AV347" s="139"/>
      <c r="AW347" s="208"/>
      <c r="AX347" s="162"/>
      <c r="AY347" s="139"/>
      <c r="AZ347" s="139"/>
      <c r="BA347" s="139"/>
      <c r="BB347" s="139"/>
      <c r="BC347" s="208"/>
      <c r="BD347" s="162"/>
      <c r="BE347" s="139"/>
      <c r="BF347" s="139"/>
      <c r="BG347" s="139"/>
      <c r="BH347" s="139"/>
      <c r="BI347" s="208"/>
      <c r="BJ347" s="162"/>
      <c r="BK347" s="139"/>
      <c r="BL347" s="139"/>
      <c r="BM347" s="139"/>
      <c r="BN347" s="139"/>
      <c r="BO347" s="208"/>
      <c r="BP347" s="162"/>
      <c r="BQ347" s="139"/>
      <c r="BR347" s="139"/>
      <c r="BS347" s="139"/>
      <c r="BT347" s="139"/>
      <c r="BU347" s="208"/>
      <c r="BV347" s="162"/>
      <c r="BW347" s="139"/>
      <c r="BX347" s="139"/>
      <c r="BY347" s="139"/>
      <c r="BZ347" s="139"/>
      <c r="CA347" s="208"/>
      <c r="CB347" s="162"/>
      <c r="CC347" s="139"/>
      <c r="CD347" s="139"/>
      <c r="CE347" s="139"/>
      <c r="CF347" s="139"/>
      <c r="CG347" s="208"/>
      <c r="CH347" s="162"/>
      <c r="CI347" s="139"/>
      <c r="CJ347" s="139"/>
      <c r="CK347" s="139"/>
      <c r="CL347" s="139"/>
      <c r="CM347" s="208"/>
      <c r="CN347" s="162"/>
      <c r="CO347" s="139"/>
      <c r="CP347" s="139"/>
      <c r="CQ347" s="139"/>
      <c r="CR347" s="139"/>
      <c r="CS347" s="208"/>
      <c r="CT347" s="162"/>
      <c r="CU347" s="139"/>
      <c r="CV347" s="139"/>
      <c r="CW347" s="139"/>
      <c r="CX347" s="139"/>
      <c r="CY347" s="208"/>
      <c r="CZ347" s="162"/>
      <c r="DA347" s="139"/>
      <c r="DB347" s="139"/>
      <c r="DC347" s="139"/>
      <c r="DD347" s="139"/>
      <c r="DE347" s="208"/>
      <c r="DF347" s="162"/>
      <c r="DG347" s="139"/>
      <c r="DH347" s="139"/>
      <c r="DI347" s="139"/>
      <c r="DJ347" s="139"/>
      <c r="DK347" s="208"/>
      <c r="DL347" s="162"/>
      <c r="DM347" s="139"/>
      <c r="DN347" s="139"/>
      <c r="DO347" s="139"/>
      <c r="DP347" s="139"/>
      <c r="DQ347" s="208"/>
      <c r="DR347" s="162"/>
      <c r="DS347" s="139"/>
      <c r="DT347" s="139"/>
      <c r="DU347" s="139"/>
      <c r="DV347" s="139"/>
      <c r="DW347" s="208"/>
      <c r="DX347" s="162"/>
      <c r="DY347" s="139"/>
      <c r="DZ347" s="139"/>
      <c r="EA347" s="139"/>
      <c r="EB347" s="139"/>
      <c r="EC347" s="208"/>
      <c r="ED347" s="162"/>
      <c r="EE347" s="139"/>
      <c r="EF347" s="139"/>
      <c r="EG347" s="139"/>
      <c r="EH347" s="139"/>
      <c r="EI347" s="208"/>
      <c r="EJ347" s="162"/>
      <c r="EK347" s="139"/>
      <c r="EL347" s="139"/>
      <c r="EM347" s="139"/>
      <c r="EN347" s="139"/>
      <c r="EO347" s="208"/>
      <c r="EP347" s="162"/>
      <c r="EQ347" s="139"/>
      <c r="ER347" s="139"/>
      <c r="ES347" s="139"/>
      <c r="ET347" s="139"/>
      <c r="EU347" s="208"/>
      <c r="EV347" s="162"/>
      <c r="EW347" s="139"/>
      <c r="EX347" s="139"/>
      <c r="EY347" s="139"/>
      <c r="EZ347" s="139"/>
      <c r="FA347" s="208"/>
      <c r="FB347" s="162"/>
      <c r="FC347" s="139"/>
      <c r="FD347" s="139"/>
      <c r="FE347" s="139"/>
      <c r="FF347" s="139"/>
      <c r="FG347" s="208"/>
      <c r="FH347" s="162"/>
      <c r="FI347" s="139"/>
      <c r="FJ347" s="139"/>
      <c r="FK347" s="139"/>
      <c r="FL347" s="139"/>
      <c r="FM347" s="208"/>
      <c r="FN347" s="162"/>
      <c r="FO347" s="139"/>
      <c r="FP347" s="139"/>
      <c r="FQ347" s="139"/>
      <c r="FR347" s="139"/>
      <c r="FS347" s="208"/>
      <c r="FT347" s="162"/>
      <c r="FU347" s="139"/>
      <c r="FV347" s="139"/>
      <c r="FW347" s="139"/>
      <c r="FX347" s="139"/>
      <c r="FY347" s="208"/>
    </row>
    <row r="348" spans="1:181" ht="12.75" customHeight="1" x14ac:dyDescent="0.2">
      <c r="A348" s="199" t="s">
        <v>42</v>
      </c>
      <c r="B348" s="203">
        <v>0</v>
      </c>
      <c r="C348" s="203">
        <v>0</v>
      </c>
      <c r="D348" s="203">
        <v>0</v>
      </c>
      <c r="E348" s="203">
        <v>0</v>
      </c>
      <c r="F348" s="203">
        <v>0</v>
      </c>
      <c r="G348" s="208"/>
      <c r="H348" s="203">
        <v>0</v>
      </c>
      <c r="I348" s="203">
        <v>0</v>
      </c>
      <c r="J348" s="203">
        <v>0</v>
      </c>
      <c r="K348" s="203">
        <v>0</v>
      </c>
      <c r="L348" s="203">
        <v>0</v>
      </c>
      <c r="M348" s="208"/>
      <c r="N348" s="203">
        <v>0</v>
      </c>
      <c r="O348" s="203">
        <v>0</v>
      </c>
      <c r="P348" s="203">
        <v>0</v>
      </c>
      <c r="Q348" s="203">
        <v>0</v>
      </c>
      <c r="R348" s="203">
        <v>0</v>
      </c>
      <c r="S348" s="208"/>
      <c r="T348" s="203">
        <v>0</v>
      </c>
      <c r="U348" s="203">
        <v>0</v>
      </c>
      <c r="V348" s="203">
        <v>0</v>
      </c>
      <c r="W348" s="203">
        <v>0</v>
      </c>
      <c r="X348" s="203">
        <v>0</v>
      </c>
      <c r="Y348" s="208"/>
      <c r="Z348" s="203">
        <v>0</v>
      </c>
      <c r="AA348" s="203">
        <v>0</v>
      </c>
      <c r="AB348" s="203">
        <v>0</v>
      </c>
      <c r="AC348" s="203">
        <v>0</v>
      </c>
      <c r="AD348" s="203">
        <v>0</v>
      </c>
      <c r="AE348" s="208"/>
      <c r="AF348" s="203">
        <v>0</v>
      </c>
      <c r="AG348" s="203">
        <v>0</v>
      </c>
      <c r="AH348" s="203">
        <v>0</v>
      </c>
      <c r="AI348" s="203">
        <v>0</v>
      </c>
      <c r="AJ348" s="203">
        <v>0</v>
      </c>
      <c r="AK348" s="208"/>
      <c r="AL348" s="203">
        <v>0</v>
      </c>
      <c r="AM348" s="203">
        <v>0</v>
      </c>
      <c r="AN348" s="203">
        <v>0</v>
      </c>
      <c r="AO348" s="203">
        <v>0</v>
      </c>
      <c r="AP348" s="203">
        <v>0</v>
      </c>
      <c r="AQ348" s="208"/>
      <c r="AR348" s="203">
        <v>0</v>
      </c>
      <c r="AS348" s="203">
        <v>0</v>
      </c>
      <c r="AT348" s="203">
        <v>0</v>
      </c>
      <c r="AU348" s="203">
        <v>0</v>
      </c>
      <c r="AV348" s="203">
        <v>0</v>
      </c>
      <c r="AW348" s="208"/>
      <c r="AX348" s="203">
        <v>0</v>
      </c>
      <c r="AY348" s="203">
        <v>0</v>
      </c>
      <c r="AZ348" s="203">
        <v>0</v>
      </c>
      <c r="BA348" s="203">
        <v>0</v>
      </c>
      <c r="BB348" s="203">
        <v>0</v>
      </c>
      <c r="BC348" s="208"/>
      <c r="BD348" s="203">
        <v>0</v>
      </c>
      <c r="BE348" s="203">
        <v>0</v>
      </c>
      <c r="BF348" s="203">
        <v>0</v>
      </c>
      <c r="BG348" s="203">
        <v>0</v>
      </c>
      <c r="BH348" s="203">
        <v>0</v>
      </c>
      <c r="BI348" s="208"/>
      <c r="BJ348" s="203">
        <v>0</v>
      </c>
      <c r="BK348" s="203">
        <v>0</v>
      </c>
      <c r="BL348" s="203">
        <v>0</v>
      </c>
      <c r="BM348" s="203">
        <v>0</v>
      </c>
      <c r="BN348" s="203">
        <v>0</v>
      </c>
      <c r="BO348" s="208"/>
      <c r="BP348" s="203">
        <v>0</v>
      </c>
      <c r="BQ348" s="203">
        <v>0</v>
      </c>
      <c r="BR348" s="203">
        <v>0</v>
      </c>
      <c r="BS348" s="203">
        <v>0</v>
      </c>
      <c r="BT348" s="203">
        <v>0</v>
      </c>
      <c r="BU348" s="208"/>
      <c r="BV348" s="203">
        <v>0</v>
      </c>
      <c r="BW348" s="203">
        <v>0</v>
      </c>
      <c r="BX348" s="203">
        <v>0</v>
      </c>
      <c r="BY348" s="203">
        <v>0</v>
      </c>
      <c r="BZ348" s="203">
        <v>0</v>
      </c>
      <c r="CA348" s="208"/>
      <c r="CB348" s="203">
        <v>0</v>
      </c>
      <c r="CC348" s="203">
        <v>0</v>
      </c>
      <c r="CD348" s="203">
        <v>0</v>
      </c>
      <c r="CE348" s="203">
        <v>0</v>
      </c>
      <c r="CF348" s="203">
        <v>0</v>
      </c>
      <c r="CG348" s="208"/>
      <c r="CH348" s="203">
        <v>0</v>
      </c>
      <c r="CI348" s="203">
        <v>0</v>
      </c>
      <c r="CJ348" s="203">
        <v>0</v>
      </c>
      <c r="CK348" s="203">
        <v>0</v>
      </c>
      <c r="CL348" s="203">
        <v>0</v>
      </c>
      <c r="CM348" s="208"/>
      <c r="CN348" s="203">
        <v>0</v>
      </c>
      <c r="CO348" s="203">
        <v>0</v>
      </c>
      <c r="CP348" s="203">
        <v>0</v>
      </c>
      <c r="CQ348" s="203">
        <v>0</v>
      </c>
      <c r="CR348" s="203">
        <v>0</v>
      </c>
      <c r="CS348" s="208"/>
      <c r="CT348" s="203">
        <v>0</v>
      </c>
      <c r="CU348" s="203">
        <v>0</v>
      </c>
      <c r="CV348" s="203">
        <v>0</v>
      </c>
      <c r="CW348" s="203">
        <v>0</v>
      </c>
      <c r="CX348" s="203">
        <v>0</v>
      </c>
      <c r="CY348" s="208"/>
      <c r="CZ348" s="203">
        <v>0</v>
      </c>
      <c r="DA348" s="203">
        <v>0</v>
      </c>
      <c r="DB348" s="203">
        <v>0</v>
      </c>
      <c r="DC348" s="203">
        <v>0</v>
      </c>
      <c r="DD348" s="203">
        <v>0</v>
      </c>
      <c r="DE348" s="208"/>
      <c r="DF348" s="203">
        <v>0</v>
      </c>
      <c r="DG348" s="203">
        <v>0</v>
      </c>
      <c r="DH348" s="203">
        <v>0</v>
      </c>
      <c r="DI348" s="203">
        <v>0</v>
      </c>
      <c r="DJ348" s="203">
        <v>0</v>
      </c>
      <c r="DK348" s="208"/>
      <c r="DL348" s="203">
        <v>0</v>
      </c>
      <c r="DM348" s="203">
        <v>0</v>
      </c>
      <c r="DN348" s="203">
        <v>0</v>
      </c>
      <c r="DO348" s="203">
        <v>0</v>
      </c>
      <c r="DP348" s="203">
        <v>0</v>
      </c>
      <c r="DQ348" s="208"/>
      <c r="DR348" s="203">
        <v>0</v>
      </c>
      <c r="DS348" s="203">
        <v>0</v>
      </c>
      <c r="DT348" s="203">
        <v>0</v>
      </c>
      <c r="DU348" s="203">
        <v>0</v>
      </c>
      <c r="DV348" s="203">
        <v>0</v>
      </c>
      <c r="DW348" s="208"/>
      <c r="DX348" s="203">
        <v>0</v>
      </c>
      <c r="DY348" s="203">
        <v>0</v>
      </c>
      <c r="DZ348" s="203">
        <v>0</v>
      </c>
      <c r="EA348" s="203">
        <v>0</v>
      </c>
      <c r="EB348" s="203">
        <v>0</v>
      </c>
      <c r="EC348" s="208"/>
      <c r="ED348" s="203">
        <v>0</v>
      </c>
      <c r="EE348" s="203">
        <v>0</v>
      </c>
      <c r="EF348" s="203">
        <v>0</v>
      </c>
      <c r="EG348" s="203">
        <v>0</v>
      </c>
      <c r="EH348" s="203">
        <v>0</v>
      </c>
      <c r="EI348" s="208"/>
      <c r="EJ348" s="203">
        <v>0</v>
      </c>
      <c r="EK348" s="203">
        <v>0</v>
      </c>
      <c r="EL348" s="203">
        <v>0</v>
      </c>
      <c r="EM348" s="203">
        <v>0</v>
      </c>
      <c r="EN348" s="203">
        <v>0</v>
      </c>
      <c r="EO348" s="208"/>
      <c r="EP348" s="203">
        <v>0</v>
      </c>
      <c r="EQ348" s="203">
        <v>0</v>
      </c>
      <c r="ER348" s="203">
        <v>0</v>
      </c>
      <c r="ES348" s="203">
        <v>0</v>
      </c>
      <c r="ET348" s="203">
        <v>0</v>
      </c>
      <c r="EU348" s="208"/>
      <c r="EV348" s="203">
        <v>0</v>
      </c>
      <c r="EW348" s="203">
        <v>0</v>
      </c>
      <c r="EX348" s="203">
        <v>0</v>
      </c>
      <c r="EY348" s="203">
        <v>0</v>
      </c>
      <c r="EZ348" s="203">
        <v>0</v>
      </c>
      <c r="FA348" s="208"/>
      <c r="FB348" s="203">
        <v>0</v>
      </c>
      <c r="FC348" s="203">
        <v>0</v>
      </c>
      <c r="FD348" s="203">
        <v>0</v>
      </c>
      <c r="FE348" s="203">
        <v>0</v>
      </c>
      <c r="FF348" s="203">
        <v>0</v>
      </c>
      <c r="FG348" s="208"/>
      <c r="FH348" s="203">
        <v>0</v>
      </c>
      <c r="FI348" s="203">
        <v>0</v>
      </c>
      <c r="FJ348" s="203">
        <v>0</v>
      </c>
      <c r="FK348" s="203">
        <v>0</v>
      </c>
      <c r="FL348" s="203">
        <v>0</v>
      </c>
      <c r="FM348" s="208"/>
      <c r="FN348" s="203">
        <v>0</v>
      </c>
      <c r="FO348" s="203">
        <v>0</v>
      </c>
      <c r="FP348" s="203">
        <v>0</v>
      </c>
      <c r="FQ348" s="203">
        <v>0</v>
      </c>
      <c r="FR348" s="203">
        <v>0</v>
      </c>
      <c r="FS348" s="208"/>
      <c r="FT348" s="203">
        <v>0</v>
      </c>
      <c r="FU348" s="203">
        <v>0</v>
      </c>
      <c r="FV348" s="203">
        <v>0</v>
      </c>
      <c r="FW348" s="203">
        <v>0</v>
      </c>
      <c r="FX348" s="203">
        <v>0</v>
      </c>
      <c r="FY348" s="208"/>
    </row>
    <row r="349" spans="1:181" ht="12.75" customHeight="1" x14ac:dyDescent="0.2">
      <c r="A349" s="199" t="s">
        <v>33</v>
      </c>
      <c r="B349" s="203">
        <v>0</v>
      </c>
      <c r="C349" s="203">
        <v>0</v>
      </c>
      <c r="D349" s="203">
        <v>0</v>
      </c>
      <c r="E349" s="203">
        <v>0</v>
      </c>
      <c r="F349" s="203">
        <v>0</v>
      </c>
      <c r="G349" s="208"/>
      <c r="H349" s="203">
        <v>0</v>
      </c>
      <c r="I349" s="203">
        <v>0</v>
      </c>
      <c r="J349" s="203">
        <v>0</v>
      </c>
      <c r="K349" s="203">
        <v>0</v>
      </c>
      <c r="L349" s="203">
        <v>0</v>
      </c>
      <c r="M349" s="208"/>
      <c r="N349" s="203">
        <v>0</v>
      </c>
      <c r="O349" s="203">
        <v>0</v>
      </c>
      <c r="P349" s="203">
        <v>0</v>
      </c>
      <c r="Q349" s="203">
        <v>0</v>
      </c>
      <c r="R349" s="203">
        <v>0</v>
      </c>
      <c r="S349" s="208"/>
      <c r="T349" s="203">
        <v>0</v>
      </c>
      <c r="U349" s="203">
        <v>0</v>
      </c>
      <c r="V349" s="203">
        <v>0</v>
      </c>
      <c r="W349" s="203">
        <v>0</v>
      </c>
      <c r="X349" s="203">
        <v>0</v>
      </c>
      <c r="Y349" s="208"/>
      <c r="Z349" s="203">
        <v>0</v>
      </c>
      <c r="AA349" s="203">
        <v>0</v>
      </c>
      <c r="AB349" s="203">
        <v>0</v>
      </c>
      <c r="AC349" s="203">
        <v>0</v>
      </c>
      <c r="AD349" s="203">
        <v>0</v>
      </c>
      <c r="AE349" s="208"/>
      <c r="AF349" s="203">
        <v>0</v>
      </c>
      <c r="AG349" s="203">
        <v>0</v>
      </c>
      <c r="AH349" s="203">
        <v>0</v>
      </c>
      <c r="AI349" s="203">
        <v>0</v>
      </c>
      <c r="AJ349" s="203">
        <v>0</v>
      </c>
      <c r="AK349" s="208"/>
      <c r="AL349" s="203">
        <v>0</v>
      </c>
      <c r="AM349" s="203">
        <v>0</v>
      </c>
      <c r="AN349" s="203">
        <v>0</v>
      </c>
      <c r="AO349" s="203">
        <v>0</v>
      </c>
      <c r="AP349" s="203">
        <v>0</v>
      </c>
      <c r="AQ349" s="208"/>
      <c r="AR349" s="203">
        <v>0</v>
      </c>
      <c r="AS349" s="203">
        <v>0</v>
      </c>
      <c r="AT349" s="203">
        <v>0</v>
      </c>
      <c r="AU349" s="203">
        <v>0</v>
      </c>
      <c r="AV349" s="203">
        <v>0</v>
      </c>
      <c r="AW349" s="208"/>
      <c r="AX349" s="203">
        <v>0</v>
      </c>
      <c r="AY349" s="203">
        <v>0</v>
      </c>
      <c r="AZ349" s="203">
        <v>0</v>
      </c>
      <c r="BA349" s="203">
        <v>0</v>
      </c>
      <c r="BB349" s="203">
        <v>0</v>
      </c>
      <c r="BC349" s="208"/>
      <c r="BD349" s="203">
        <v>0</v>
      </c>
      <c r="BE349" s="203">
        <v>0</v>
      </c>
      <c r="BF349" s="203">
        <v>0</v>
      </c>
      <c r="BG349" s="203">
        <v>0</v>
      </c>
      <c r="BH349" s="203">
        <v>0</v>
      </c>
      <c r="BI349" s="208"/>
      <c r="BJ349" s="203">
        <v>0</v>
      </c>
      <c r="BK349" s="203">
        <v>0</v>
      </c>
      <c r="BL349" s="203">
        <v>0</v>
      </c>
      <c r="BM349" s="203">
        <v>0</v>
      </c>
      <c r="BN349" s="203">
        <v>0</v>
      </c>
      <c r="BO349" s="208"/>
      <c r="BP349" s="203">
        <v>0</v>
      </c>
      <c r="BQ349" s="203">
        <v>0</v>
      </c>
      <c r="BR349" s="203">
        <v>0</v>
      </c>
      <c r="BS349" s="203">
        <v>0</v>
      </c>
      <c r="BT349" s="203">
        <v>0</v>
      </c>
      <c r="BU349" s="208"/>
      <c r="BV349" s="203">
        <v>0</v>
      </c>
      <c r="BW349" s="203">
        <v>0</v>
      </c>
      <c r="BX349" s="203">
        <v>0</v>
      </c>
      <c r="BY349" s="203">
        <v>0</v>
      </c>
      <c r="BZ349" s="203">
        <v>0</v>
      </c>
      <c r="CA349" s="208"/>
      <c r="CB349" s="203">
        <v>0</v>
      </c>
      <c r="CC349" s="203">
        <v>0</v>
      </c>
      <c r="CD349" s="203">
        <v>0</v>
      </c>
      <c r="CE349" s="203">
        <v>0</v>
      </c>
      <c r="CF349" s="203">
        <v>0</v>
      </c>
      <c r="CG349" s="208"/>
      <c r="CH349" s="203">
        <v>0</v>
      </c>
      <c r="CI349" s="203">
        <v>0</v>
      </c>
      <c r="CJ349" s="203">
        <v>0</v>
      </c>
      <c r="CK349" s="203">
        <v>0</v>
      </c>
      <c r="CL349" s="203">
        <v>0</v>
      </c>
      <c r="CM349" s="208"/>
      <c r="CN349" s="203">
        <v>0</v>
      </c>
      <c r="CO349" s="203">
        <v>0</v>
      </c>
      <c r="CP349" s="203">
        <v>0</v>
      </c>
      <c r="CQ349" s="203">
        <v>0</v>
      </c>
      <c r="CR349" s="203">
        <v>0</v>
      </c>
      <c r="CS349" s="208"/>
      <c r="CT349" s="203">
        <v>0</v>
      </c>
      <c r="CU349" s="203">
        <v>0</v>
      </c>
      <c r="CV349" s="203">
        <v>0</v>
      </c>
      <c r="CW349" s="203">
        <v>0</v>
      </c>
      <c r="CX349" s="203">
        <v>0</v>
      </c>
      <c r="CY349" s="208"/>
      <c r="CZ349" s="203">
        <v>0</v>
      </c>
      <c r="DA349" s="203">
        <v>0</v>
      </c>
      <c r="DB349" s="203">
        <v>0</v>
      </c>
      <c r="DC349" s="203">
        <v>0</v>
      </c>
      <c r="DD349" s="203">
        <v>0</v>
      </c>
      <c r="DE349" s="208"/>
      <c r="DF349" s="203">
        <v>0</v>
      </c>
      <c r="DG349" s="203">
        <v>0</v>
      </c>
      <c r="DH349" s="203">
        <v>0</v>
      </c>
      <c r="DI349" s="203">
        <v>0</v>
      </c>
      <c r="DJ349" s="203">
        <v>0</v>
      </c>
      <c r="DK349" s="208"/>
      <c r="DL349" s="203">
        <v>0</v>
      </c>
      <c r="DM349" s="203">
        <v>0</v>
      </c>
      <c r="DN349" s="203">
        <v>0</v>
      </c>
      <c r="DO349" s="203">
        <v>0</v>
      </c>
      <c r="DP349" s="203">
        <v>0</v>
      </c>
      <c r="DQ349" s="208"/>
      <c r="DR349" s="203">
        <v>0</v>
      </c>
      <c r="DS349" s="203">
        <v>0</v>
      </c>
      <c r="DT349" s="203">
        <v>0</v>
      </c>
      <c r="DU349" s="203">
        <v>0</v>
      </c>
      <c r="DV349" s="203">
        <v>0</v>
      </c>
      <c r="DW349" s="208"/>
      <c r="DX349" s="203">
        <v>0</v>
      </c>
      <c r="DY349" s="203">
        <v>0</v>
      </c>
      <c r="DZ349" s="203">
        <v>0</v>
      </c>
      <c r="EA349" s="203">
        <v>0</v>
      </c>
      <c r="EB349" s="203">
        <v>0</v>
      </c>
      <c r="EC349" s="208"/>
      <c r="ED349" s="203">
        <v>0</v>
      </c>
      <c r="EE349" s="203">
        <v>0</v>
      </c>
      <c r="EF349" s="203">
        <v>0</v>
      </c>
      <c r="EG349" s="203">
        <v>0</v>
      </c>
      <c r="EH349" s="203">
        <v>0</v>
      </c>
      <c r="EI349" s="208"/>
      <c r="EJ349" s="203">
        <v>0</v>
      </c>
      <c r="EK349" s="203">
        <v>0</v>
      </c>
      <c r="EL349" s="203">
        <v>0</v>
      </c>
      <c r="EM349" s="203">
        <v>0</v>
      </c>
      <c r="EN349" s="203">
        <v>0</v>
      </c>
      <c r="EO349" s="208"/>
      <c r="EP349" s="203">
        <v>0</v>
      </c>
      <c r="EQ349" s="203">
        <v>0</v>
      </c>
      <c r="ER349" s="203">
        <v>0</v>
      </c>
      <c r="ES349" s="203">
        <v>0</v>
      </c>
      <c r="ET349" s="203">
        <v>0</v>
      </c>
      <c r="EU349" s="208"/>
      <c r="EV349" s="203">
        <v>0</v>
      </c>
      <c r="EW349" s="203">
        <v>0</v>
      </c>
      <c r="EX349" s="203">
        <v>0</v>
      </c>
      <c r="EY349" s="203">
        <v>0</v>
      </c>
      <c r="EZ349" s="203">
        <v>0</v>
      </c>
      <c r="FA349" s="208"/>
      <c r="FB349" s="203">
        <v>0</v>
      </c>
      <c r="FC349" s="203">
        <v>0</v>
      </c>
      <c r="FD349" s="203">
        <v>0</v>
      </c>
      <c r="FE349" s="203">
        <v>0</v>
      </c>
      <c r="FF349" s="203">
        <v>0</v>
      </c>
      <c r="FG349" s="208"/>
      <c r="FH349" s="203">
        <v>0</v>
      </c>
      <c r="FI349" s="203">
        <v>0</v>
      </c>
      <c r="FJ349" s="203">
        <v>0</v>
      </c>
      <c r="FK349" s="203">
        <v>0</v>
      </c>
      <c r="FL349" s="203">
        <v>0</v>
      </c>
      <c r="FM349" s="208"/>
      <c r="FN349" s="203">
        <v>0</v>
      </c>
      <c r="FO349" s="203">
        <v>0</v>
      </c>
      <c r="FP349" s="203">
        <v>0</v>
      </c>
      <c r="FQ349" s="203">
        <v>0</v>
      </c>
      <c r="FR349" s="203">
        <v>0</v>
      </c>
      <c r="FS349" s="208"/>
      <c r="FT349" s="203">
        <v>0</v>
      </c>
      <c r="FU349" s="203">
        <v>0</v>
      </c>
      <c r="FV349" s="203">
        <v>0</v>
      </c>
      <c r="FW349" s="203">
        <v>0</v>
      </c>
      <c r="FX349" s="203">
        <v>0</v>
      </c>
      <c r="FY349" s="208"/>
    </row>
    <row r="350" spans="1:181" ht="12.75" customHeight="1" x14ac:dyDescent="0.2">
      <c r="A350" s="199" t="s">
        <v>85</v>
      </c>
      <c r="B350" s="203">
        <v>0</v>
      </c>
      <c r="C350" s="203">
        <v>0</v>
      </c>
      <c r="D350" s="203">
        <v>0</v>
      </c>
      <c r="E350" s="203">
        <v>0</v>
      </c>
      <c r="F350" s="203">
        <v>0</v>
      </c>
      <c r="G350" s="208"/>
      <c r="H350" s="203">
        <v>0</v>
      </c>
      <c r="I350" s="203">
        <v>0</v>
      </c>
      <c r="J350" s="203">
        <v>0</v>
      </c>
      <c r="K350" s="203">
        <v>0</v>
      </c>
      <c r="L350" s="203">
        <v>0</v>
      </c>
      <c r="M350" s="208"/>
      <c r="N350" s="203">
        <v>0</v>
      </c>
      <c r="O350" s="203">
        <v>0</v>
      </c>
      <c r="P350" s="203">
        <v>0</v>
      </c>
      <c r="Q350" s="203">
        <v>0</v>
      </c>
      <c r="R350" s="203">
        <v>0</v>
      </c>
      <c r="S350" s="208"/>
      <c r="T350" s="203">
        <v>0</v>
      </c>
      <c r="U350" s="203">
        <v>0</v>
      </c>
      <c r="V350" s="203">
        <v>0</v>
      </c>
      <c r="W350" s="203">
        <v>0</v>
      </c>
      <c r="X350" s="203">
        <v>0</v>
      </c>
      <c r="Y350" s="208"/>
      <c r="Z350" s="203">
        <v>0</v>
      </c>
      <c r="AA350" s="203">
        <v>0</v>
      </c>
      <c r="AB350" s="203">
        <v>0</v>
      </c>
      <c r="AC350" s="203">
        <v>0</v>
      </c>
      <c r="AD350" s="203">
        <v>0</v>
      </c>
      <c r="AE350" s="208"/>
      <c r="AF350" s="203">
        <v>0</v>
      </c>
      <c r="AG350" s="203">
        <v>0</v>
      </c>
      <c r="AH350" s="203">
        <v>0</v>
      </c>
      <c r="AI350" s="203">
        <v>0</v>
      </c>
      <c r="AJ350" s="203">
        <v>0</v>
      </c>
      <c r="AK350" s="208"/>
      <c r="AL350" s="203">
        <v>0</v>
      </c>
      <c r="AM350" s="203">
        <v>0</v>
      </c>
      <c r="AN350" s="203">
        <v>0</v>
      </c>
      <c r="AO350" s="203">
        <v>0</v>
      </c>
      <c r="AP350" s="203">
        <v>0</v>
      </c>
      <c r="AQ350" s="208"/>
      <c r="AR350" s="203">
        <v>0</v>
      </c>
      <c r="AS350" s="203">
        <v>0</v>
      </c>
      <c r="AT350" s="203">
        <v>0</v>
      </c>
      <c r="AU350" s="203">
        <v>0</v>
      </c>
      <c r="AV350" s="203">
        <v>0</v>
      </c>
      <c r="AW350" s="208"/>
      <c r="AX350" s="203">
        <v>0</v>
      </c>
      <c r="AY350" s="203">
        <v>0</v>
      </c>
      <c r="AZ350" s="203">
        <v>0</v>
      </c>
      <c r="BA350" s="203">
        <v>0</v>
      </c>
      <c r="BB350" s="203">
        <v>0</v>
      </c>
      <c r="BC350" s="208"/>
      <c r="BD350" s="203">
        <v>0</v>
      </c>
      <c r="BE350" s="203">
        <v>0</v>
      </c>
      <c r="BF350" s="203">
        <v>0</v>
      </c>
      <c r="BG350" s="203">
        <v>0</v>
      </c>
      <c r="BH350" s="203">
        <v>0</v>
      </c>
      <c r="BI350" s="208"/>
      <c r="BJ350" s="203">
        <v>0</v>
      </c>
      <c r="BK350" s="203">
        <v>0</v>
      </c>
      <c r="BL350" s="203">
        <v>0</v>
      </c>
      <c r="BM350" s="203">
        <v>0</v>
      </c>
      <c r="BN350" s="203">
        <v>0</v>
      </c>
      <c r="BO350" s="208"/>
      <c r="BP350" s="203">
        <v>0</v>
      </c>
      <c r="BQ350" s="203">
        <v>0</v>
      </c>
      <c r="BR350" s="203">
        <v>0</v>
      </c>
      <c r="BS350" s="203">
        <v>0</v>
      </c>
      <c r="BT350" s="203">
        <v>0</v>
      </c>
      <c r="BU350" s="208"/>
      <c r="BV350" s="203">
        <v>0</v>
      </c>
      <c r="BW350" s="203">
        <v>0</v>
      </c>
      <c r="BX350" s="203">
        <v>0</v>
      </c>
      <c r="BY350" s="203">
        <v>0</v>
      </c>
      <c r="BZ350" s="203">
        <v>0</v>
      </c>
      <c r="CA350" s="208"/>
      <c r="CB350" s="203">
        <v>0</v>
      </c>
      <c r="CC350" s="203">
        <v>0</v>
      </c>
      <c r="CD350" s="203">
        <v>0</v>
      </c>
      <c r="CE350" s="203">
        <v>0</v>
      </c>
      <c r="CF350" s="203">
        <v>0</v>
      </c>
      <c r="CG350" s="208"/>
      <c r="CH350" s="203">
        <v>0</v>
      </c>
      <c r="CI350" s="203">
        <v>0</v>
      </c>
      <c r="CJ350" s="203">
        <v>0</v>
      </c>
      <c r="CK350" s="203">
        <v>0</v>
      </c>
      <c r="CL350" s="203">
        <v>0</v>
      </c>
      <c r="CM350" s="208"/>
      <c r="CN350" s="203">
        <v>0</v>
      </c>
      <c r="CO350" s="203">
        <v>0</v>
      </c>
      <c r="CP350" s="203">
        <v>0</v>
      </c>
      <c r="CQ350" s="203">
        <v>0</v>
      </c>
      <c r="CR350" s="203">
        <v>0</v>
      </c>
      <c r="CS350" s="208"/>
      <c r="CT350" s="203">
        <v>0</v>
      </c>
      <c r="CU350" s="203">
        <v>0</v>
      </c>
      <c r="CV350" s="203">
        <v>0</v>
      </c>
      <c r="CW350" s="203">
        <v>0</v>
      </c>
      <c r="CX350" s="203">
        <v>0</v>
      </c>
      <c r="CY350" s="208"/>
      <c r="CZ350" s="203">
        <v>0</v>
      </c>
      <c r="DA350" s="203">
        <v>0</v>
      </c>
      <c r="DB350" s="203">
        <v>0</v>
      </c>
      <c r="DC350" s="203">
        <v>0</v>
      </c>
      <c r="DD350" s="203">
        <v>0</v>
      </c>
      <c r="DE350" s="208"/>
      <c r="DF350" s="203">
        <v>0</v>
      </c>
      <c r="DG350" s="203">
        <v>0</v>
      </c>
      <c r="DH350" s="203">
        <v>0</v>
      </c>
      <c r="DI350" s="203">
        <v>0</v>
      </c>
      <c r="DJ350" s="203">
        <v>0</v>
      </c>
      <c r="DK350" s="208"/>
      <c r="DL350" s="203">
        <v>0</v>
      </c>
      <c r="DM350" s="203">
        <v>0</v>
      </c>
      <c r="DN350" s="203">
        <v>0</v>
      </c>
      <c r="DO350" s="203">
        <v>0</v>
      </c>
      <c r="DP350" s="203">
        <v>0</v>
      </c>
      <c r="DQ350" s="208"/>
      <c r="DR350" s="203">
        <v>0</v>
      </c>
      <c r="DS350" s="203">
        <v>0</v>
      </c>
      <c r="DT350" s="203">
        <v>0</v>
      </c>
      <c r="DU350" s="203">
        <v>0</v>
      </c>
      <c r="DV350" s="203">
        <v>0</v>
      </c>
      <c r="DW350" s="208"/>
      <c r="DX350" s="203">
        <v>0</v>
      </c>
      <c r="DY350" s="203">
        <v>0</v>
      </c>
      <c r="DZ350" s="203">
        <v>0</v>
      </c>
      <c r="EA350" s="203">
        <v>0</v>
      </c>
      <c r="EB350" s="203">
        <v>0</v>
      </c>
      <c r="EC350" s="208"/>
      <c r="ED350" s="203">
        <v>0</v>
      </c>
      <c r="EE350" s="203">
        <v>0</v>
      </c>
      <c r="EF350" s="203">
        <v>0</v>
      </c>
      <c r="EG350" s="203">
        <v>0</v>
      </c>
      <c r="EH350" s="203">
        <v>0</v>
      </c>
      <c r="EI350" s="208"/>
      <c r="EJ350" s="203">
        <v>0</v>
      </c>
      <c r="EK350" s="203">
        <v>0</v>
      </c>
      <c r="EL350" s="203">
        <v>0</v>
      </c>
      <c r="EM350" s="203">
        <v>0</v>
      </c>
      <c r="EN350" s="203">
        <v>0</v>
      </c>
      <c r="EO350" s="208"/>
      <c r="EP350" s="203">
        <v>0</v>
      </c>
      <c r="EQ350" s="203">
        <v>0</v>
      </c>
      <c r="ER350" s="203">
        <v>0</v>
      </c>
      <c r="ES350" s="203">
        <v>0</v>
      </c>
      <c r="ET350" s="203">
        <v>0</v>
      </c>
      <c r="EU350" s="208"/>
      <c r="EV350" s="203">
        <v>0</v>
      </c>
      <c r="EW350" s="203">
        <v>0</v>
      </c>
      <c r="EX350" s="203">
        <v>0</v>
      </c>
      <c r="EY350" s="203">
        <v>0</v>
      </c>
      <c r="EZ350" s="203">
        <v>0</v>
      </c>
      <c r="FA350" s="208"/>
      <c r="FB350" s="203">
        <v>0</v>
      </c>
      <c r="FC350" s="203">
        <v>0</v>
      </c>
      <c r="FD350" s="203">
        <v>0</v>
      </c>
      <c r="FE350" s="203">
        <v>0</v>
      </c>
      <c r="FF350" s="203">
        <v>0</v>
      </c>
      <c r="FG350" s="208"/>
      <c r="FH350" s="203">
        <v>0</v>
      </c>
      <c r="FI350" s="203">
        <v>0</v>
      </c>
      <c r="FJ350" s="203">
        <v>0</v>
      </c>
      <c r="FK350" s="203">
        <v>0</v>
      </c>
      <c r="FL350" s="203">
        <v>0</v>
      </c>
      <c r="FM350" s="208"/>
      <c r="FN350" s="203">
        <v>0</v>
      </c>
      <c r="FO350" s="203">
        <v>0</v>
      </c>
      <c r="FP350" s="203">
        <v>0</v>
      </c>
      <c r="FQ350" s="203">
        <v>0</v>
      </c>
      <c r="FR350" s="203">
        <v>0</v>
      </c>
      <c r="FS350" s="208"/>
      <c r="FT350" s="203">
        <v>0</v>
      </c>
      <c r="FU350" s="203">
        <v>0</v>
      </c>
      <c r="FV350" s="203">
        <v>0</v>
      </c>
      <c r="FW350" s="203">
        <v>0</v>
      </c>
      <c r="FX350" s="203">
        <v>0</v>
      </c>
      <c r="FY350" s="208"/>
    </row>
    <row r="351" spans="1:181" ht="12.75" customHeight="1" x14ac:dyDescent="0.2">
      <c r="A351" s="200" t="s">
        <v>44</v>
      </c>
      <c r="B351" s="203">
        <v>0</v>
      </c>
      <c r="C351" s="203">
        <v>0</v>
      </c>
      <c r="D351" s="203">
        <v>0</v>
      </c>
      <c r="E351" s="203">
        <v>0</v>
      </c>
      <c r="F351" s="203">
        <v>0</v>
      </c>
      <c r="G351" s="208"/>
      <c r="H351" s="203">
        <v>0</v>
      </c>
      <c r="I351" s="203">
        <v>0</v>
      </c>
      <c r="J351" s="203">
        <v>0</v>
      </c>
      <c r="K351" s="203">
        <v>0</v>
      </c>
      <c r="L351" s="203">
        <v>0</v>
      </c>
      <c r="M351" s="208"/>
      <c r="N351" s="203">
        <v>0</v>
      </c>
      <c r="O351" s="203">
        <v>0</v>
      </c>
      <c r="P351" s="203">
        <v>0</v>
      </c>
      <c r="Q351" s="203">
        <v>0</v>
      </c>
      <c r="R351" s="203">
        <v>0</v>
      </c>
      <c r="S351" s="208"/>
      <c r="T351" s="203">
        <v>0</v>
      </c>
      <c r="U351" s="203">
        <v>0</v>
      </c>
      <c r="V351" s="203">
        <v>0</v>
      </c>
      <c r="W351" s="203">
        <v>0</v>
      </c>
      <c r="X351" s="203">
        <v>0</v>
      </c>
      <c r="Y351" s="208"/>
      <c r="Z351" s="203">
        <v>0</v>
      </c>
      <c r="AA351" s="203">
        <v>0</v>
      </c>
      <c r="AB351" s="203">
        <v>0</v>
      </c>
      <c r="AC351" s="203">
        <v>0</v>
      </c>
      <c r="AD351" s="203">
        <v>0</v>
      </c>
      <c r="AE351" s="208"/>
      <c r="AF351" s="203">
        <v>0</v>
      </c>
      <c r="AG351" s="203">
        <v>0</v>
      </c>
      <c r="AH351" s="203">
        <v>0</v>
      </c>
      <c r="AI351" s="203">
        <v>0</v>
      </c>
      <c r="AJ351" s="203">
        <v>0</v>
      </c>
      <c r="AK351" s="208"/>
      <c r="AL351" s="203">
        <v>0</v>
      </c>
      <c r="AM351" s="203">
        <v>0</v>
      </c>
      <c r="AN351" s="203">
        <v>0</v>
      </c>
      <c r="AO351" s="203">
        <v>0</v>
      </c>
      <c r="AP351" s="203">
        <v>0</v>
      </c>
      <c r="AQ351" s="208"/>
      <c r="AR351" s="203">
        <v>0</v>
      </c>
      <c r="AS351" s="203">
        <v>0</v>
      </c>
      <c r="AT351" s="203">
        <v>0</v>
      </c>
      <c r="AU351" s="203">
        <v>0</v>
      </c>
      <c r="AV351" s="203">
        <v>0</v>
      </c>
      <c r="AW351" s="208"/>
      <c r="AX351" s="203">
        <v>0</v>
      </c>
      <c r="AY351" s="203">
        <v>0</v>
      </c>
      <c r="AZ351" s="203">
        <v>0</v>
      </c>
      <c r="BA351" s="203">
        <v>0</v>
      </c>
      <c r="BB351" s="203">
        <v>0</v>
      </c>
      <c r="BC351" s="208"/>
      <c r="BD351" s="203">
        <v>0</v>
      </c>
      <c r="BE351" s="203">
        <v>0</v>
      </c>
      <c r="BF351" s="203">
        <v>0</v>
      </c>
      <c r="BG351" s="203">
        <v>0</v>
      </c>
      <c r="BH351" s="203">
        <v>0</v>
      </c>
      <c r="BI351" s="208"/>
      <c r="BJ351" s="203">
        <v>0</v>
      </c>
      <c r="BK351" s="203">
        <v>0</v>
      </c>
      <c r="BL351" s="203">
        <v>0</v>
      </c>
      <c r="BM351" s="203">
        <v>0</v>
      </c>
      <c r="BN351" s="203">
        <v>0</v>
      </c>
      <c r="BO351" s="208"/>
      <c r="BP351" s="203">
        <v>0</v>
      </c>
      <c r="BQ351" s="203">
        <v>0</v>
      </c>
      <c r="BR351" s="203">
        <v>0</v>
      </c>
      <c r="BS351" s="203">
        <v>0</v>
      </c>
      <c r="BT351" s="203">
        <v>0</v>
      </c>
      <c r="BU351" s="208"/>
      <c r="BV351" s="203">
        <v>0</v>
      </c>
      <c r="BW351" s="203">
        <v>0</v>
      </c>
      <c r="BX351" s="203">
        <v>0</v>
      </c>
      <c r="BY351" s="203">
        <v>0</v>
      </c>
      <c r="BZ351" s="203">
        <v>0</v>
      </c>
      <c r="CA351" s="208"/>
      <c r="CB351" s="203">
        <v>0</v>
      </c>
      <c r="CC351" s="203">
        <v>0</v>
      </c>
      <c r="CD351" s="203">
        <v>0</v>
      </c>
      <c r="CE351" s="203">
        <v>0</v>
      </c>
      <c r="CF351" s="203">
        <v>0</v>
      </c>
      <c r="CG351" s="208"/>
      <c r="CH351" s="203">
        <v>0</v>
      </c>
      <c r="CI351" s="203">
        <v>0</v>
      </c>
      <c r="CJ351" s="203">
        <v>0</v>
      </c>
      <c r="CK351" s="203">
        <v>0</v>
      </c>
      <c r="CL351" s="203">
        <v>0</v>
      </c>
      <c r="CM351" s="208"/>
      <c r="CN351" s="203">
        <v>0</v>
      </c>
      <c r="CO351" s="203">
        <v>0</v>
      </c>
      <c r="CP351" s="203">
        <v>0</v>
      </c>
      <c r="CQ351" s="203">
        <v>0</v>
      </c>
      <c r="CR351" s="203">
        <v>0</v>
      </c>
      <c r="CS351" s="208"/>
      <c r="CT351" s="203">
        <v>0</v>
      </c>
      <c r="CU351" s="203">
        <v>0</v>
      </c>
      <c r="CV351" s="203">
        <v>0</v>
      </c>
      <c r="CW351" s="203">
        <v>0</v>
      </c>
      <c r="CX351" s="203">
        <v>0</v>
      </c>
      <c r="CY351" s="208"/>
      <c r="CZ351" s="203">
        <v>0</v>
      </c>
      <c r="DA351" s="203">
        <v>0</v>
      </c>
      <c r="DB351" s="203">
        <v>0</v>
      </c>
      <c r="DC351" s="203">
        <v>0</v>
      </c>
      <c r="DD351" s="203">
        <v>0</v>
      </c>
      <c r="DE351" s="208"/>
      <c r="DF351" s="203">
        <v>0</v>
      </c>
      <c r="DG351" s="203">
        <v>0</v>
      </c>
      <c r="DH351" s="203">
        <v>0</v>
      </c>
      <c r="DI351" s="203">
        <v>0</v>
      </c>
      <c r="DJ351" s="203">
        <v>0</v>
      </c>
      <c r="DK351" s="208"/>
      <c r="DL351" s="203">
        <v>0</v>
      </c>
      <c r="DM351" s="203">
        <v>0</v>
      </c>
      <c r="DN351" s="203">
        <v>0</v>
      </c>
      <c r="DO351" s="203">
        <v>0</v>
      </c>
      <c r="DP351" s="203">
        <v>0</v>
      </c>
      <c r="DQ351" s="208"/>
      <c r="DR351" s="203">
        <v>0</v>
      </c>
      <c r="DS351" s="203">
        <v>0</v>
      </c>
      <c r="DT351" s="203">
        <v>0</v>
      </c>
      <c r="DU351" s="203">
        <v>0</v>
      </c>
      <c r="DV351" s="203">
        <v>0</v>
      </c>
      <c r="DW351" s="208"/>
      <c r="DX351" s="203">
        <v>0</v>
      </c>
      <c r="DY351" s="203">
        <v>0</v>
      </c>
      <c r="DZ351" s="203">
        <v>0</v>
      </c>
      <c r="EA351" s="203">
        <v>0</v>
      </c>
      <c r="EB351" s="203">
        <v>0</v>
      </c>
      <c r="EC351" s="208"/>
      <c r="ED351" s="203">
        <v>0</v>
      </c>
      <c r="EE351" s="203">
        <v>0</v>
      </c>
      <c r="EF351" s="203">
        <v>0</v>
      </c>
      <c r="EG351" s="203">
        <v>0</v>
      </c>
      <c r="EH351" s="203">
        <v>0</v>
      </c>
      <c r="EI351" s="208"/>
      <c r="EJ351" s="203">
        <v>0</v>
      </c>
      <c r="EK351" s="203">
        <v>0</v>
      </c>
      <c r="EL351" s="203">
        <v>0</v>
      </c>
      <c r="EM351" s="203">
        <v>0</v>
      </c>
      <c r="EN351" s="203">
        <v>0</v>
      </c>
      <c r="EO351" s="208"/>
      <c r="EP351" s="203">
        <v>0</v>
      </c>
      <c r="EQ351" s="203">
        <v>0</v>
      </c>
      <c r="ER351" s="203">
        <v>0</v>
      </c>
      <c r="ES351" s="203">
        <v>0</v>
      </c>
      <c r="ET351" s="203">
        <v>0</v>
      </c>
      <c r="EU351" s="208"/>
      <c r="EV351" s="203">
        <v>0</v>
      </c>
      <c r="EW351" s="203">
        <v>0</v>
      </c>
      <c r="EX351" s="203">
        <v>0</v>
      </c>
      <c r="EY351" s="203">
        <v>0</v>
      </c>
      <c r="EZ351" s="203">
        <v>0</v>
      </c>
      <c r="FA351" s="208"/>
      <c r="FB351" s="203">
        <v>0</v>
      </c>
      <c r="FC351" s="203">
        <v>0</v>
      </c>
      <c r="FD351" s="203">
        <v>0</v>
      </c>
      <c r="FE351" s="203">
        <v>0</v>
      </c>
      <c r="FF351" s="203">
        <v>0</v>
      </c>
      <c r="FG351" s="208"/>
      <c r="FH351" s="203">
        <v>0</v>
      </c>
      <c r="FI351" s="203">
        <v>0</v>
      </c>
      <c r="FJ351" s="203">
        <v>0</v>
      </c>
      <c r="FK351" s="203">
        <v>0</v>
      </c>
      <c r="FL351" s="203">
        <v>0</v>
      </c>
      <c r="FM351" s="208"/>
      <c r="FN351" s="203">
        <v>0</v>
      </c>
      <c r="FO351" s="203">
        <v>0</v>
      </c>
      <c r="FP351" s="203">
        <v>0</v>
      </c>
      <c r="FQ351" s="203">
        <v>0</v>
      </c>
      <c r="FR351" s="203">
        <v>0</v>
      </c>
      <c r="FS351" s="208"/>
      <c r="FT351" s="203">
        <v>0</v>
      </c>
      <c r="FU351" s="203">
        <v>0</v>
      </c>
      <c r="FV351" s="203">
        <v>0</v>
      </c>
      <c r="FW351" s="203">
        <v>0</v>
      </c>
      <c r="FX351" s="203">
        <v>0</v>
      </c>
      <c r="FY351" s="208"/>
    </row>
    <row r="352" spans="1:181" ht="12.75" customHeight="1" x14ac:dyDescent="0.2">
      <c r="A352" s="200" t="s">
        <v>43</v>
      </c>
      <c r="B352" s="203">
        <v>0</v>
      </c>
      <c r="C352" s="203">
        <v>0</v>
      </c>
      <c r="D352" s="203">
        <v>0</v>
      </c>
      <c r="E352" s="203">
        <v>0</v>
      </c>
      <c r="F352" s="203">
        <v>0</v>
      </c>
      <c r="G352" s="208"/>
      <c r="H352" s="203">
        <v>0</v>
      </c>
      <c r="I352" s="203">
        <v>0</v>
      </c>
      <c r="J352" s="203">
        <v>0</v>
      </c>
      <c r="K352" s="203">
        <v>0</v>
      </c>
      <c r="L352" s="203">
        <v>0</v>
      </c>
      <c r="M352" s="208"/>
      <c r="N352" s="203">
        <v>0</v>
      </c>
      <c r="O352" s="203">
        <v>0</v>
      </c>
      <c r="P352" s="203">
        <v>0</v>
      </c>
      <c r="Q352" s="203">
        <v>0</v>
      </c>
      <c r="R352" s="203">
        <v>0</v>
      </c>
      <c r="S352" s="208"/>
      <c r="T352" s="203">
        <v>0</v>
      </c>
      <c r="U352" s="203">
        <v>0</v>
      </c>
      <c r="V352" s="203">
        <v>0</v>
      </c>
      <c r="W352" s="203">
        <v>0</v>
      </c>
      <c r="X352" s="203">
        <v>0</v>
      </c>
      <c r="Y352" s="208"/>
      <c r="Z352" s="203">
        <v>0</v>
      </c>
      <c r="AA352" s="203">
        <v>0</v>
      </c>
      <c r="AB352" s="203">
        <v>0</v>
      </c>
      <c r="AC352" s="203">
        <v>0</v>
      </c>
      <c r="AD352" s="203">
        <v>0</v>
      </c>
      <c r="AE352" s="208"/>
      <c r="AF352" s="203">
        <v>0</v>
      </c>
      <c r="AG352" s="203">
        <v>0</v>
      </c>
      <c r="AH352" s="203">
        <v>0</v>
      </c>
      <c r="AI352" s="203">
        <v>0</v>
      </c>
      <c r="AJ352" s="203">
        <v>0</v>
      </c>
      <c r="AK352" s="208"/>
      <c r="AL352" s="203">
        <v>0</v>
      </c>
      <c r="AM352" s="203">
        <v>0</v>
      </c>
      <c r="AN352" s="203">
        <v>0</v>
      </c>
      <c r="AO352" s="203">
        <v>0</v>
      </c>
      <c r="AP352" s="203">
        <v>0</v>
      </c>
      <c r="AQ352" s="208"/>
      <c r="AR352" s="203">
        <v>0</v>
      </c>
      <c r="AS352" s="203">
        <v>0</v>
      </c>
      <c r="AT352" s="203">
        <v>0</v>
      </c>
      <c r="AU352" s="203">
        <v>0</v>
      </c>
      <c r="AV352" s="203">
        <v>0</v>
      </c>
      <c r="AW352" s="208"/>
      <c r="AX352" s="203">
        <v>0</v>
      </c>
      <c r="AY352" s="203">
        <v>0</v>
      </c>
      <c r="AZ352" s="203">
        <v>0</v>
      </c>
      <c r="BA352" s="203">
        <v>0</v>
      </c>
      <c r="BB352" s="203">
        <v>0</v>
      </c>
      <c r="BC352" s="208"/>
      <c r="BD352" s="203">
        <v>0</v>
      </c>
      <c r="BE352" s="203">
        <v>0</v>
      </c>
      <c r="BF352" s="203">
        <v>0</v>
      </c>
      <c r="BG352" s="203">
        <v>0</v>
      </c>
      <c r="BH352" s="203">
        <v>0</v>
      </c>
      <c r="BI352" s="208"/>
      <c r="BJ352" s="203">
        <v>0</v>
      </c>
      <c r="BK352" s="203">
        <v>0</v>
      </c>
      <c r="BL352" s="203">
        <v>0</v>
      </c>
      <c r="BM352" s="203">
        <v>0</v>
      </c>
      <c r="BN352" s="203">
        <v>0</v>
      </c>
      <c r="BO352" s="208"/>
      <c r="BP352" s="203">
        <v>0</v>
      </c>
      <c r="BQ352" s="203">
        <v>0</v>
      </c>
      <c r="BR352" s="203">
        <v>0</v>
      </c>
      <c r="BS352" s="203">
        <v>0</v>
      </c>
      <c r="BT352" s="203">
        <v>0</v>
      </c>
      <c r="BU352" s="208"/>
      <c r="BV352" s="203">
        <v>0</v>
      </c>
      <c r="BW352" s="203">
        <v>0</v>
      </c>
      <c r="BX352" s="203">
        <v>0</v>
      </c>
      <c r="BY352" s="203">
        <v>0</v>
      </c>
      <c r="BZ352" s="203">
        <v>0</v>
      </c>
      <c r="CA352" s="208"/>
      <c r="CB352" s="203">
        <v>0</v>
      </c>
      <c r="CC352" s="203">
        <v>0</v>
      </c>
      <c r="CD352" s="203">
        <v>0</v>
      </c>
      <c r="CE352" s="203">
        <v>0</v>
      </c>
      <c r="CF352" s="203">
        <v>0</v>
      </c>
      <c r="CG352" s="208"/>
      <c r="CH352" s="203">
        <v>0</v>
      </c>
      <c r="CI352" s="203">
        <v>0</v>
      </c>
      <c r="CJ352" s="203">
        <v>0</v>
      </c>
      <c r="CK352" s="203">
        <v>0</v>
      </c>
      <c r="CL352" s="203">
        <v>0</v>
      </c>
      <c r="CM352" s="208"/>
      <c r="CN352" s="203">
        <v>0</v>
      </c>
      <c r="CO352" s="203">
        <v>0</v>
      </c>
      <c r="CP352" s="203">
        <v>0</v>
      </c>
      <c r="CQ352" s="203">
        <v>0</v>
      </c>
      <c r="CR352" s="203">
        <v>0</v>
      </c>
      <c r="CS352" s="208"/>
      <c r="CT352" s="203">
        <v>0</v>
      </c>
      <c r="CU352" s="203">
        <v>0</v>
      </c>
      <c r="CV352" s="203">
        <v>0</v>
      </c>
      <c r="CW352" s="203">
        <v>0</v>
      </c>
      <c r="CX352" s="203">
        <v>0</v>
      </c>
      <c r="CY352" s="208"/>
      <c r="CZ352" s="203">
        <v>0</v>
      </c>
      <c r="DA352" s="203">
        <v>0</v>
      </c>
      <c r="DB352" s="203">
        <v>0</v>
      </c>
      <c r="DC352" s="203">
        <v>0</v>
      </c>
      <c r="DD352" s="203">
        <v>0</v>
      </c>
      <c r="DE352" s="208"/>
      <c r="DF352" s="203">
        <v>0</v>
      </c>
      <c r="DG352" s="203">
        <v>0</v>
      </c>
      <c r="DH352" s="203">
        <v>0</v>
      </c>
      <c r="DI352" s="203">
        <v>0</v>
      </c>
      <c r="DJ352" s="203">
        <v>0</v>
      </c>
      <c r="DK352" s="208"/>
      <c r="DL352" s="203">
        <v>0</v>
      </c>
      <c r="DM352" s="203">
        <v>0</v>
      </c>
      <c r="DN352" s="203">
        <v>0</v>
      </c>
      <c r="DO352" s="203">
        <v>0</v>
      </c>
      <c r="DP352" s="203">
        <v>0</v>
      </c>
      <c r="DQ352" s="208"/>
      <c r="DR352" s="203">
        <v>0</v>
      </c>
      <c r="DS352" s="203">
        <v>0</v>
      </c>
      <c r="DT352" s="203">
        <v>0</v>
      </c>
      <c r="DU352" s="203">
        <v>0</v>
      </c>
      <c r="DV352" s="203">
        <v>0</v>
      </c>
      <c r="DW352" s="208"/>
      <c r="DX352" s="203">
        <v>0</v>
      </c>
      <c r="DY352" s="203">
        <v>0</v>
      </c>
      <c r="DZ352" s="203">
        <v>0</v>
      </c>
      <c r="EA352" s="203">
        <v>0</v>
      </c>
      <c r="EB352" s="203">
        <v>0</v>
      </c>
      <c r="EC352" s="208"/>
      <c r="ED352" s="203">
        <v>0</v>
      </c>
      <c r="EE352" s="203">
        <v>0</v>
      </c>
      <c r="EF352" s="203">
        <v>0</v>
      </c>
      <c r="EG352" s="203">
        <v>0</v>
      </c>
      <c r="EH352" s="203">
        <v>0</v>
      </c>
      <c r="EI352" s="208"/>
      <c r="EJ352" s="203">
        <v>0</v>
      </c>
      <c r="EK352" s="203">
        <v>0</v>
      </c>
      <c r="EL352" s="203">
        <v>0</v>
      </c>
      <c r="EM352" s="203">
        <v>0</v>
      </c>
      <c r="EN352" s="203">
        <v>0</v>
      </c>
      <c r="EO352" s="208"/>
      <c r="EP352" s="203">
        <v>0</v>
      </c>
      <c r="EQ352" s="203">
        <v>0</v>
      </c>
      <c r="ER352" s="203">
        <v>0</v>
      </c>
      <c r="ES352" s="203">
        <v>0</v>
      </c>
      <c r="ET352" s="203">
        <v>0</v>
      </c>
      <c r="EU352" s="208"/>
      <c r="EV352" s="203">
        <v>0</v>
      </c>
      <c r="EW352" s="203">
        <v>0</v>
      </c>
      <c r="EX352" s="203">
        <v>0</v>
      </c>
      <c r="EY352" s="203">
        <v>0</v>
      </c>
      <c r="EZ352" s="203">
        <v>0</v>
      </c>
      <c r="FA352" s="208"/>
      <c r="FB352" s="203">
        <v>0</v>
      </c>
      <c r="FC352" s="203">
        <v>0</v>
      </c>
      <c r="FD352" s="203">
        <v>0</v>
      </c>
      <c r="FE352" s="203">
        <v>0</v>
      </c>
      <c r="FF352" s="203">
        <v>0</v>
      </c>
      <c r="FG352" s="208"/>
      <c r="FH352" s="203">
        <v>0</v>
      </c>
      <c r="FI352" s="203">
        <v>0</v>
      </c>
      <c r="FJ352" s="203">
        <v>0</v>
      </c>
      <c r="FK352" s="203">
        <v>0</v>
      </c>
      <c r="FL352" s="203">
        <v>0</v>
      </c>
      <c r="FM352" s="208"/>
      <c r="FN352" s="203">
        <v>0</v>
      </c>
      <c r="FO352" s="203">
        <v>0</v>
      </c>
      <c r="FP352" s="203">
        <v>0</v>
      </c>
      <c r="FQ352" s="203">
        <v>0</v>
      </c>
      <c r="FR352" s="203">
        <v>0</v>
      </c>
      <c r="FS352" s="208"/>
      <c r="FT352" s="203">
        <v>0</v>
      </c>
      <c r="FU352" s="203">
        <v>0</v>
      </c>
      <c r="FV352" s="203">
        <v>0</v>
      </c>
      <c r="FW352" s="203">
        <v>0</v>
      </c>
      <c r="FX352" s="203">
        <v>0</v>
      </c>
      <c r="FY352" s="208"/>
    </row>
    <row r="353" spans="1:181" ht="12.75" customHeight="1" x14ac:dyDescent="0.2">
      <c r="A353" s="200" t="s">
        <v>119</v>
      </c>
      <c r="B353" s="203">
        <v>0</v>
      </c>
      <c r="C353" s="203">
        <v>0</v>
      </c>
      <c r="D353" s="203">
        <v>0</v>
      </c>
      <c r="E353" s="203">
        <v>0</v>
      </c>
      <c r="F353" s="203">
        <v>0</v>
      </c>
      <c r="G353" s="208"/>
      <c r="H353" s="203">
        <v>0</v>
      </c>
      <c r="I353" s="203">
        <v>0</v>
      </c>
      <c r="J353" s="203">
        <v>0</v>
      </c>
      <c r="K353" s="203">
        <v>0</v>
      </c>
      <c r="L353" s="203">
        <v>0</v>
      </c>
      <c r="M353" s="208"/>
      <c r="N353" s="203">
        <v>0</v>
      </c>
      <c r="O353" s="203">
        <v>0</v>
      </c>
      <c r="P353" s="203">
        <v>0</v>
      </c>
      <c r="Q353" s="203">
        <v>0</v>
      </c>
      <c r="R353" s="203">
        <v>0</v>
      </c>
      <c r="S353" s="208"/>
      <c r="T353" s="203">
        <v>0</v>
      </c>
      <c r="U353" s="203">
        <v>0</v>
      </c>
      <c r="V353" s="203">
        <v>0</v>
      </c>
      <c r="W353" s="203">
        <v>0</v>
      </c>
      <c r="X353" s="203">
        <v>0</v>
      </c>
      <c r="Y353" s="208"/>
      <c r="Z353" s="203">
        <v>0</v>
      </c>
      <c r="AA353" s="203">
        <v>0</v>
      </c>
      <c r="AB353" s="203">
        <v>0</v>
      </c>
      <c r="AC353" s="203">
        <v>0</v>
      </c>
      <c r="AD353" s="203">
        <v>0</v>
      </c>
      <c r="AE353" s="208"/>
      <c r="AF353" s="203">
        <v>0</v>
      </c>
      <c r="AG353" s="203">
        <v>0</v>
      </c>
      <c r="AH353" s="203">
        <v>0</v>
      </c>
      <c r="AI353" s="203">
        <v>0</v>
      </c>
      <c r="AJ353" s="203">
        <v>0</v>
      </c>
      <c r="AK353" s="208"/>
      <c r="AL353" s="203">
        <v>0</v>
      </c>
      <c r="AM353" s="203">
        <v>0</v>
      </c>
      <c r="AN353" s="203">
        <v>0</v>
      </c>
      <c r="AO353" s="203">
        <v>0</v>
      </c>
      <c r="AP353" s="203">
        <v>0</v>
      </c>
      <c r="AQ353" s="208"/>
      <c r="AR353" s="203">
        <v>0</v>
      </c>
      <c r="AS353" s="203">
        <v>0</v>
      </c>
      <c r="AT353" s="203">
        <v>0</v>
      </c>
      <c r="AU353" s="203">
        <v>0</v>
      </c>
      <c r="AV353" s="203">
        <v>0</v>
      </c>
      <c r="AW353" s="208"/>
      <c r="AX353" s="203">
        <v>0</v>
      </c>
      <c r="AY353" s="203">
        <v>0</v>
      </c>
      <c r="AZ353" s="203">
        <v>0</v>
      </c>
      <c r="BA353" s="203">
        <v>0</v>
      </c>
      <c r="BB353" s="203">
        <v>0</v>
      </c>
      <c r="BC353" s="208"/>
      <c r="BD353" s="203">
        <v>0</v>
      </c>
      <c r="BE353" s="203">
        <v>0</v>
      </c>
      <c r="BF353" s="203">
        <v>0</v>
      </c>
      <c r="BG353" s="203">
        <v>0</v>
      </c>
      <c r="BH353" s="203">
        <v>0</v>
      </c>
      <c r="BI353" s="208"/>
      <c r="BJ353" s="203">
        <v>0</v>
      </c>
      <c r="BK353" s="203">
        <v>0</v>
      </c>
      <c r="BL353" s="203">
        <v>0</v>
      </c>
      <c r="BM353" s="203">
        <v>0</v>
      </c>
      <c r="BN353" s="203">
        <v>0</v>
      </c>
      <c r="BO353" s="208"/>
      <c r="BP353" s="203">
        <v>0</v>
      </c>
      <c r="BQ353" s="203">
        <v>0</v>
      </c>
      <c r="BR353" s="203">
        <v>0</v>
      </c>
      <c r="BS353" s="203">
        <v>0</v>
      </c>
      <c r="BT353" s="203">
        <v>0</v>
      </c>
      <c r="BU353" s="208"/>
      <c r="BV353" s="203">
        <v>0</v>
      </c>
      <c r="BW353" s="203">
        <v>0</v>
      </c>
      <c r="BX353" s="203">
        <v>0</v>
      </c>
      <c r="BY353" s="203">
        <v>0</v>
      </c>
      <c r="BZ353" s="203">
        <v>0</v>
      </c>
      <c r="CA353" s="208"/>
      <c r="CB353" s="203">
        <v>0</v>
      </c>
      <c r="CC353" s="203">
        <v>0</v>
      </c>
      <c r="CD353" s="203">
        <v>0</v>
      </c>
      <c r="CE353" s="203">
        <v>0</v>
      </c>
      <c r="CF353" s="203">
        <v>0</v>
      </c>
      <c r="CG353" s="208"/>
      <c r="CH353" s="203">
        <v>0</v>
      </c>
      <c r="CI353" s="203">
        <v>0</v>
      </c>
      <c r="CJ353" s="203">
        <v>0</v>
      </c>
      <c r="CK353" s="203">
        <v>0</v>
      </c>
      <c r="CL353" s="203">
        <v>0</v>
      </c>
      <c r="CM353" s="208"/>
      <c r="CN353" s="203">
        <v>0</v>
      </c>
      <c r="CO353" s="203">
        <v>0</v>
      </c>
      <c r="CP353" s="203">
        <v>0</v>
      </c>
      <c r="CQ353" s="203">
        <v>0</v>
      </c>
      <c r="CR353" s="203">
        <v>0</v>
      </c>
      <c r="CS353" s="208"/>
      <c r="CT353" s="203">
        <v>0</v>
      </c>
      <c r="CU353" s="203">
        <v>0</v>
      </c>
      <c r="CV353" s="203">
        <v>0</v>
      </c>
      <c r="CW353" s="203">
        <v>0</v>
      </c>
      <c r="CX353" s="203">
        <v>0</v>
      </c>
      <c r="CY353" s="208"/>
      <c r="CZ353" s="203">
        <v>0</v>
      </c>
      <c r="DA353" s="203">
        <v>0</v>
      </c>
      <c r="DB353" s="203">
        <v>0</v>
      </c>
      <c r="DC353" s="203">
        <v>0</v>
      </c>
      <c r="DD353" s="203">
        <v>0</v>
      </c>
      <c r="DE353" s="208"/>
      <c r="DF353" s="203">
        <v>0</v>
      </c>
      <c r="DG353" s="203">
        <v>0</v>
      </c>
      <c r="DH353" s="203">
        <v>0</v>
      </c>
      <c r="DI353" s="203">
        <v>0</v>
      </c>
      <c r="DJ353" s="203">
        <v>0</v>
      </c>
      <c r="DK353" s="208"/>
      <c r="DL353" s="203">
        <v>0</v>
      </c>
      <c r="DM353" s="203">
        <v>0</v>
      </c>
      <c r="DN353" s="203">
        <v>0</v>
      </c>
      <c r="DO353" s="203">
        <v>0</v>
      </c>
      <c r="DP353" s="203">
        <v>0</v>
      </c>
      <c r="DQ353" s="208"/>
      <c r="DR353" s="203">
        <v>0</v>
      </c>
      <c r="DS353" s="203">
        <v>0</v>
      </c>
      <c r="DT353" s="203">
        <v>0</v>
      </c>
      <c r="DU353" s="203">
        <v>0</v>
      </c>
      <c r="DV353" s="203">
        <v>0</v>
      </c>
      <c r="DW353" s="208"/>
      <c r="DX353" s="203">
        <v>0</v>
      </c>
      <c r="DY353" s="203">
        <v>0</v>
      </c>
      <c r="DZ353" s="203">
        <v>0</v>
      </c>
      <c r="EA353" s="203">
        <v>0</v>
      </c>
      <c r="EB353" s="203">
        <v>0</v>
      </c>
      <c r="EC353" s="208"/>
      <c r="ED353" s="203">
        <v>0</v>
      </c>
      <c r="EE353" s="203">
        <v>0</v>
      </c>
      <c r="EF353" s="203">
        <v>0</v>
      </c>
      <c r="EG353" s="203">
        <v>0</v>
      </c>
      <c r="EH353" s="203">
        <v>0</v>
      </c>
      <c r="EI353" s="208"/>
      <c r="EJ353" s="203">
        <v>0</v>
      </c>
      <c r="EK353" s="203">
        <v>0</v>
      </c>
      <c r="EL353" s="203">
        <v>0</v>
      </c>
      <c r="EM353" s="203">
        <v>0</v>
      </c>
      <c r="EN353" s="203">
        <v>0</v>
      </c>
      <c r="EO353" s="208"/>
      <c r="EP353" s="203">
        <v>0</v>
      </c>
      <c r="EQ353" s="203">
        <v>0</v>
      </c>
      <c r="ER353" s="203">
        <v>0</v>
      </c>
      <c r="ES353" s="203">
        <v>0</v>
      </c>
      <c r="ET353" s="203">
        <v>0</v>
      </c>
      <c r="EU353" s="208"/>
      <c r="EV353" s="203">
        <v>0</v>
      </c>
      <c r="EW353" s="203">
        <v>0</v>
      </c>
      <c r="EX353" s="203">
        <v>0</v>
      </c>
      <c r="EY353" s="203">
        <v>0</v>
      </c>
      <c r="EZ353" s="203">
        <v>0</v>
      </c>
      <c r="FA353" s="208"/>
      <c r="FB353" s="203">
        <v>0</v>
      </c>
      <c r="FC353" s="203">
        <v>0</v>
      </c>
      <c r="FD353" s="203">
        <v>0</v>
      </c>
      <c r="FE353" s="203">
        <v>0</v>
      </c>
      <c r="FF353" s="203">
        <v>0</v>
      </c>
      <c r="FG353" s="208"/>
      <c r="FH353" s="203">
        <v>0</v>
      </c>
      <c r="FI353" s="203">
        <v>0</v>
      </c>
      <c r="FJ353" s="203">
        <v>0</v>
      </c>
      <c r="FK353" s="203">
        <v>0</v>
      </c>
      <c r="FL353" s="203">
        <v>0</v>
      </c>
      <c r="FM353" s="208"/>
      <c r="FN353" s="203">
        <v>0</v>
      </c>
      <c r="FO353" s="203">
        <v>0</v>
      </c>
      <c r="FP353" s="203">
        <v>0</v>
      </c>
      <c r="FQ353" s="203">
        <v>0</v>
      </c>
      <c r="FR353" s="203">
        <v>0</v>
      </c>
      <c r="FS353" s="208"/>
      <c r="FT353" s="203">
        <v>0</v>
      </c>
      <c r="FU353" s="203">
        <v>0</v>
      </c>
      <c r="FV353" s="203">
        <v>0</v>
      </c>
      <c r="FW353" s="203">
        <v>0</v>
      </c>
      <c r="FX353" s="203">
        <v>0</v>
      </c>
      <c r="FY353" s="208"/>
    </row>
    <row r="354" spans="1:181" ht="12.75" customHeight="1" x14ac:dyDescent="0.2">
      <c r="A354" s="201" t="s">
        <v>120</v>
      </c>
      <c r="B354" s="203">
        <v>0</v>
      </c>
      <c r="C354" s="203">
        <v>0</v>
      </c>
      <c r="D354" s="203">
        <v>0</v>
      </c>
      <c r="E354" s="203">
        <v>0</v>
      </c>
      <c r="F354" s="203">
        <v>0</v>
      </c>
      <c r="G354" s="208"/>
      <c r="H354" s="203">
        <v>0</v>
      </c>
      <c r="I354" s="203">
        <v>0</v>
      </c>
      <c r="J354" s="203">
        <v>0</v>
      </c>
      <c r="K354" s="203">
        <v>0</v>
      </c>
      <c r="L354" s="203">
        <v>0</v>
      </c>
      <c r="M354" s="208"/>
      <c r="N354" s="203">
        <v>0</v>
      </c>
      <c r="O354" s="203">
        <v>0</v>
      </c>
      <c r="P354" s="203">
        <v>0</v>
      </c>
      <c r="Q354" s="203">
        <v>0</v>
      </c>
      <c r="R354" s="203">
        <v>0</v>
      </c>
      <c r="S354" s="208"/>
      <c r="T354" s="203">
        <v>0</v>
      </c>
      <c r="U354" s="203">
        <v>0</v>
      </c>
      <c r="V354" s="203">
        <v>0</v>
      </c>
      <c r="W354" s="203">
        <v>0</v>
      </c>
      <c r="X354" s="203">
        <v>0</v>
      </c>
      <c r="Y354" s="208"/>
      <c r="Z354" s="203">
        <v>0</v>
      </c>
      <c r="AA354" s="203">
        <v>0</v>
      </c>
      <c r="AB354" s="203">
        <v>0</v>
      </c>
      <c r="AC354" s="203">
        <v>0</v>
      </c>
      <c r="AD354" s="203">
        <v>0</v>
      </c>
      <c r="AE354" s="208"/>
      <c r="AF354" s="203">
        <v>0</v>
      </c>
      <c r="AG354" s="203">
        <v>0</v>
      </c>
      <c r="AH354" s="203">
        <v>0</v>
      </c>
      <c r="AI354" s="203">
        <v>0</v>
      </c>
      <c r="AJ354" s="203">
        <v>0</v>
      </c>
      <c r="AK354" s="208"/>
      <c r="AL354" s="203">
        <v>0</v>
      </c>
      <c r="AM354" s="203">
        <v>0</v>
      </c>
      <c r="AN354" s="203">
        <v>0</v>
      </c>
      <c r="AO354" s="203">
        <v>0</v>
      </c>
      <c r="AP354" s="203">
        <v>0</v>
      </c>
      <c r="AQ354" s="208"/>
      <c r="AR354" s="203">
        <v>0</v>
      </c>
      <c r="AS354" s="203">
        <v>0</v>
      </c>
      <c r="AT354" s="203">
        <v>0</v>
      </c>
      <c r="AU354" s="203">
        <v>0</v>
      </c>
      <c r="AV354" s="203">
        <v>0</v>
      </c>
      <c r="AW354" s="208"/>
      <c r="AX354" s="203">
        <v>0</v>
      </c>
      <c r="AY354" s="203">
        <v>0</v>
      </c>
      <c r="AZ354" s="203">
        <v>0</v>
      </c>
      <c r="BA354" s="203">
        <v>0</v>
      </c>
      <c r="BB354" s="203">
        <v>0</v>
      </c>
      <c r="BC354" s="208"/>
      <c r="BD354" s="203">
        <v>0</v>
      </c>
      <c r="BE354" s="203">
        <v>0</v>
      </c>
      <c r="BF354" s="203">
        <v>0</v>
      </c>
      <c r="BG354" s="203">
        <v>0</v>
      </c>
      <c r="BH354" s="203">
        <v>0</v>
      </c>
      <c r="BI354" s="208"/>
      <c r="BJ354" s="203">
        <v>0</v>
      </c>
      <c r="BK354" s="203">
        <v>0</v>
      </c>
      <c r="BL354" s="203">
        <v>0</v>
      </c>
      <c r="BM354" s="203">
        <v>0</v>
      </c>
      <c r="BN354" s="203">
        <v>0</v>
      </c>
      <c r="BO354" s="208"/>
      <c r="BP354" s="203">
        <v>0</v>
      </c>
      <c r="BQ354" s="203">
        <v>0</v>
      </c>
      <c r="BR354" s="203">
        <v>0</v>
      </c>
      <c r="BS354" s="203">
        <v>0</v>
      </c>
      <c r="BT354" s="203">
        <v>0</v>
      </c>
      <c r="BU354" s="208"/>
      <c r="BV354" s="203">
        <v>0</v>
      </c>
      <c r="BW354" s="203">
        <v>0</v>
      </c>
      <c r="BX354" s="203">
        <v>0</v>
      </c>
      <c r="BY354" s="203">
        <v>0</v>
      </c>
      <c r="BZ354" s="203">
        <v>0</v>
      </c>
      <c r="CA354" s="208"/>
      <c r="CB354" s="203">
        <v>0</v>
      </c>
      <c r="CC354" s="203">
        <v>0</v>
      </c>
      <c r="CD354" s="203">
        <v>0</v>
      </c>
      <c r="CE354" s="203">
        <v>0</v>
      </c>
      <c r="CF354" s="203">
        <v>0</v>
      </c>
      <c r="CG354" s="208"/>
      <c r="CH354" s="203">
        <v>0</v>
      </c>
      <c r="CI354" s="203">
        <v>0</v>
      </c>
      <c r="CJ354" s="203">
        <v>0</v>
      </c>
      <c r="CK354" s="203">
        <v>0</v>
      </c>
      <c r="CL354" s="203">
        <v>0</v>
      </c>
      <c r="CM354" s="208"/>
      <c r="CN354" s="203">
        <v>0</v>
      </c>
      <c r="CO354" s="203">
        <v>0</v>
      </c>
      <c r="CP354" s="203">
        <v>0</v>
      </c>
      <c r="CQ354" s="203">
        <v>0</v>
      </c>
      <c r="CR354" s="203">
        <v>0</v>
      </c>
      <c r="CS354" s="208"/>
      <c r="CT354" s="203">
        <v>0</v>
      </c>
      <c r="CU354" s="203">
        <v>0</v>
      </c>
      <c r="CV354" s="203">
        <v>0</v>
      </c>
      <c r="CW354" s="203">
        <v>0</v>
      </c>
      <c r="CX354" s="203">
        <v>0</v>
      </c>
      <c r="CY354" s="208"/>
      <c r="CZ354" s="203">
        <v>0</v>
      </c>
      <c r="DA354" s="203">
        <v>0</v>
      </c>
      <c r="DB354" s="203">
        <v>0</v>
      </c>
      <c r="DC354" s="203">
        <v>0</v>
      </c>
      <c r="DD354" s="203">
        <v>0</v>
      </c>
      <c r="DE354" s="208"/>
      <c r="DF354" s="203">
        <v>0</v>
      </c>
      <c r="DG354" s="203">
        <v>0</v>
      </c>
      <c r="DH354" s="203">
        <v>0</v>
      </c>
      <c r="DI354" s="203">
        <v>0</v>
      </c>
      <c r="DJ354" s="203">
        <v>0</v>
      </c>
      <c r="DK354" s="208"/>
      <c r="DL354" s="203">
        <v>0</v>
      </c>
      <c r="DM354" s="203">
        <v>0</v>
      </c>
      <c r="DN354" s="203">
        <v>0</v>
      </c>
      <c r="DO354" s="203">
        <v>0</v>
      </c>
      <c r="DP354" s="203">
        <v>0</v>
      </c>
      <c r="DQ354" s="208"/>
      <c r="DR354" s="203">
        <v>0</v>
      </c>
      <c r="DS354" s="203">
        <v>0</v>
      </c>
      <c r="DT354" s="203">
        <v>0</v>
      </c>
      <c r="DU354" s="203">
        <v>0</v>
      </c>
      <c r="DV354" s="203">
        <v>0</v>
      </c>
      <c r="DW354" s="208"/>
      <c r="DX354" s="203">
        <v>0</v>
      </c>
      <c r="DY354" s="203">
        <v>0</v>
      </c>
      <c r="DZ354" s="203">
        <v>0</v>
      </c>
      <c r="EA354" s="203">
        <v>0</v>
      </c>
      <c r="EB354" s="203">
        <v>0</v>
      </c>
      <c r="EC354" s="208"/>
      <c r="ED354" s="203">
        <v>0</v>
      </c>
      <c r="EE354" s="203">
        <v>0</v>
      </c>
      <c r="EF354" s="203">
        <v>0</v>
      </c>
      <c r="EG354" s="203">
        <v>0</v>
      </c>
      <c r="EH354" s="203">
        <v>0</v>
      </c>
      <c r="EI354" s="208"/>
      <c r="EJ354" s="203">
        <v>0</v>
      </c>
      <c r="EK354" s="203">
        <v>0</v>
      </c>
      <c r="EL354" s="203">
        <v>0</v>
      </c>
      <c r="EM354" s="203">
        <v>0</v>
      </c>
      <c r="EN354" s="203">
        <v>0</v>
      </c>
      <c r="EO354" s="208"/>
      <c r="EP354" s="203">
        <v>0</v>
      </c>
      <c r="EQ354" s="203">
        <v>0</v>
      </c>
      <c r="ER354" s="203">
        <v>0</v>
      </c>
      <c r="ES354" s="203">
        <v>0</v>
      </c>
      <c r="ET354" s="203">
        <v>0</v>
      </c>
      <c r="EU354" s="208"/>
      <c r="EV354" s="203">
        <v>0</v>
      </c>
      <c r="EW354" s="203">
        <v>0</v>
      </c>
      <c r="EX354" s="203">
        <v>0</v>
      </c>
      <c r="EY354" s="203">
        <v>0</v>
      </c>
      <c r="EZ354" s="203">
        <v>0</v>
      </c>
      <c r="FA354" s="208"/>
      <c r="FB354" s="203">
        <v>0</v>
      </c>
      <c r="FC354" s="203">
        <v>0</v>
      </c>
      <c r="FD354" s="203">
        <v>0</v>
      </c>
      <c r="FE354" s="203">
        <v>0</v>
      </c>
      <c r="FF354" s="203">
        <v>0</v>
      </c>
      <c r="FG354" s="208"/>
      <c r="FH354" s="203">
        <v>0</v>
      </c>
      <c r="FI354" s="203">
        <v>0</v>
      </c>
      <c r="FJ354" s="203">
        <v>0</v>
      </c>
      <c r="FK354" s="203">
        <v>0</v>
      </c>
      <c r="FL354" s="203">
        <v>0</v>
      </c>
      <c r="FM354" s="208"/>
      <c r="FN354" s="203">
        <v>0</v>
      </c>
      <c r="FO354" s="203">
        <v>0</v>
      </c>
      <c r="FP354" s="203">
        <v>0</v>
      </c>
      <c r="FQ354" s="203">
        <v>0</v>
      </c>
      <c r="FR354" s="203">
        <v>0</v>
      </c>
      <c r="FS354" s="208"/>
      <c r="FT354" s="203">
        <v>0</v>
      </c>
      <c r="FU354" s="203">
        <v>0</v>
      </c>
      <c r="FV354" s="203">
        <v>0</v>
      </c>
      <c r="FW354" s="203">
        <v>0</v>
      </c>
      <c r="FX354" s="203">
        <v>0</v>
      </c>
      <c r="FY354" s="208"/>
    </row>
    <row r="355" spans="1:181" ht="12.75" customHeight="1" x14ac:dyDescent="0.2">
      <c r="A355" s="201" t="s">
        <v>121</v>
      </c>
      <c r="B355" s="203">
        <v>0</v>
      </c>
      <c r="C355" s="203">
        <v>0</v>
      </c>
      <c r="D355" s="203">
        <v>0</v>
      </c>
      <c r="E355" s="203">
        <v>0</v>
      </c>
      <c r="F355" s="203">
        <v>0</v>
      </c>
      <c r="G355" s="208"/>
      <c r="H355" s="203">
        <v>0</v>
      </c>
      <c r="I355" s="203">
        <v>0</v>
      </c>
      <c r="J355" s="203">
        <v>0</v>
      </c>
      <c r="K355" s="203">
        <v>0</v>
      </c>
      <c r="L355" s="203">
        <v>0</v>
      </c>
      <c r="M355" s="208"/>
      <c r="N355" s="203">
        <v>0</v>
      </c>
      <c r="O355" s="203">
        <v>0</v>
      </c>
      <c r="P355" s="203">
        <v>0</v>
      </c>
      <c r="Q355" s="203">
        <v>0</v>
      </c>
      <c r="R355" s="203">
        <v>0</v>
      </c>
      <c r="S355" s="208"/>
      <c r="T355" s="203">
        <v>0</v>
      </c>
      <c r="U355" s="203">
        <v>0</v>
      </c>
      <c r="V355" s="203">
        <v>0</v>
      </c>
      <c r="W355" s="203">
        <v>0</v>
      </c>
      <c r="X355" s="203">
        <v>0</v>
      </c>
      <c r="Y355" s="208"/>
      <c r="Z355" s="203">
        <v>0</v>
      </c>
      <c r="AA355" s="203">
        <v>0</v>
      </c>
      <c r="AB355" s="203">
        <v>0</v>
      </c>
      <c r="AC355" s="203">
        <v>0</v>
      </c>
      <c r="AD355" s="203">
        <v>0</v>
      </c>
      <c r="AE355" s="208"/>
      <c r="AF355" s="203">
        <v>0</v>
      </c>
      <c r="AG355" s="203">
        <v>0</v>
      </c>
      <c r="AH355" s="203">
        <v>0</v>
      </c>
      <c r="AI355" s="203">
        <v>0</v>
      </c>
      <c r="AJ355" s="203">
        <v>0</v>
      </c>
      <c r="AK355" s="208"/>
      <c r="AL355" s="203">
        <v>0</v>
      </c>
      <c r="AM355" s="203">
        <v>0</v>
      </c>
      <c r="AN355" s="203">
        <v>0</v>
      </c>
      <c r="AO355" s="203">
        <v>0</v>
      </c>
      <c r="AP355" s="203">
        <v>0</v>
      </c>
      <c r="AQ355" s="208"/>
      <c r="AR355" s="203">
        <v>0</v>
      </c>
      <c r="AS355" s="203">
        <v>0</v>
      </c>
      <c r="AT355" s="203">
        <v>0</v>
      </c>
      <c r="AU355" s="203">
        <v>0</v>
      </c>
      <c r="AV355" s="203">
        <v>0</v>
      </c>
      <c r="AW355" s="208"/>
      <c r="AX355" s="203">
        <v>0</v>
      </c>
      <c r="AY355" s="203">
        <v>0</v>
      </c>
      <c r="AZ355" s="203">
        <v>0</v>
      </c>
      <c r="BA355" s="203">
        <v>0</v>
      </c>
      <c r="BB355" s="203">
        <v>0</v>
      </c>
      <c r="BC355" s="208"/>
      <c r="BD355" s="203">
        <v>0</v>
      </c>
      <c r="BE355" s="203">
        <v>0</v>
      </c>
      <c r="BF355" s="203">
        <v>0</v>
      </c>
      <c r="BG355" s="203">
        <v>0</v>
      </c>
      <c r="BH355" s="203">
        <v>0</v>
      </c>
      <c r="BI355" s="208"/>
      <c r="BJ355" s="203">
        <v>0</v>
      </c>
      <c r="BK355" s="203">
        <v>0</v>
      </c>
      <c r="BL355" s="203">
        <v>0</v>
      </c>
      <c r="BM355" s="203">
        <v>0</v>
      </c>
      <c r="BN355" s="203">
        <v>0</v>
      </c>
      <c r="BO355" s="208"/>
      <c r="BP355" s="203">
        <v>0</v>
      </c>
      <c r="BQ355" s="203">
        <v>0</v>
      </c>
      <c r="BR355" s="203">
        <v>0</v>
      </c>
      <c r="BS355" s="203">
        <v>0</v>
      </c>
      <c r="BT355" s="203">
        <v>0</v>
      </c>
      <c r="BU355" s="208"/>
      <c r="BV355" s="203">
        <v>0</v>
      </c>
      <c r="BW355" s="203">
        <v>0</v>
      </c>
      <c r="BX355" s="203">
        <v>0</v>
      </c>
      <c r="BY355" s="203">
        <v>0</v>
      </c>
      <c r="BZ355" s="203">
        <v>0</v>
      </c>
      <c r="CA355" s="208"/>
      <c r="CB355" s="203">
        <v>0</v>
      </c>
      <c r="CC355" s="203">
        <v>0</v>
      </c>
      <c r="CD355" s="203">
        <v>0</v>
      </c>
      <c r="CE355" s="203">
        <v>0</v>
      </c>
      <c r="CF355" s="203">
        <v>0</v>
      </c>
      <c r="CG355" s="208"/>
      <c r="CH355" s="203">
        <v>0</v>
      </c>
      <c r="CI355" s="203">
        <v>0</v>
      </c>
      <c r="CJ355" s="203">
        <v>0</v>
      </c>
      <c r="CK355" s="203">
        <v>0</v>
      </c>
      <c r="CL355" s="203">
        <v>0</v>
      </c>
      <c r="CM355" s="208"/>
      <c r="CN355" s="203">
        <v>0</v>
      </c>
      <c r="CO355" s="203">
        <v>0</v>
      </c>
      <c r="CP355" s="203">
        <v>0</v>
      </c>
      <c r="CQ355" s="203">
        <v>0</v>
      </c>
      <c r="CR355" s="203">
        <v>0</v>
      </c>
      <c r="CS355" s="208"/>
      <c r="CT355" s="203">
        <v>0</v>
      </c>
      <c r="CU355" s="203">
        <v>0</v>
      </c>
      <c r="CV355" s="203">
        <v>0</v>
      </c>
      <c r="CW355" s="203">
        <v>0</v>
      </c>
      <c r="CX355" s="203">
        <v>0</v>
      </c>
      <c r="CY355" s="208"/>
      <c r="CZ355" s="203">
        <v>0</v>
      </c>
      <c r="DA355" s="203">
        <v>0</v>
      </c>
      <c r="DB355" s="203">
        <v>0</v>
      </c>
      <c r="DC355" s="203">
        <v>0</v>
      </c>
      <c r="DD355" s="203">
        <v>0</v>
      </c>
      <c r="DE355" s="208"/>
      <c r="DF355" s="203">
        <v>0</v>
      </c>
      <c r="DG355" s="203">
        <v>0</v>
      </c>
      <c r="DH355" s="203">
        <v>0</v>
      </c>
      <c r="DI355" s="203">
        <v>0</v>
      </c>
      <c r="DJ355" s="203">
        <v>0</v>
      </c>
      <c r="DK355" s="208"/>
      <c r="DL355" s="203">
        <v>0</v>
      </c>
      <c r="DM355" s="203">
        <v>0</v>
      </c>
      <c r="DN355" s="203">
        <v>0</v>
      </c>
      <c r="DO355" s="203">
        <v>0</v>
      </c>
      <c r="DP355" s="203">
        <v>0</v>
      </c>
      <c r="DQ355" s="208"/>
      <c r="DR355" s="203">
        <v>0</v>
      </c>
      <c r="DS355" s="203">
        <v>0</v>
      </c>
      <c r="DT355" s="203">
        <v>0</v>
      </c>
      <c r="DU355" s="203">
        <v>0</v>
      </c>
      <c r="DV355" s="203">
        <v>0</v>
      </c>
      <c r="DW355" s="208"/>
      <c r="DX355" s="203">
        <v>0</v>
      </c>
      <c r="DY355" s="203">
        <v>0</v>
      </c>
      <c r="DZ355" s="203">
        <v>0</v>
      </c>
      <c r="EA355" s="203">
        <v>0</v>
      </c>
      <c r="EB355" s="203">
        <v>0</v>
      </c>
      <c r="EC355" s="208"/>
      <c r="ED355" s="203">
        <v>0</v>
      </c>
      <c r="EE355" s="203">
        <v>0</v>
      </c>
      <c r="EF355" s="203">
        <v>0</v>
      </c>
      <c r="EG355" s="203">
        <v>0</v>
      </c>
      <c r="EH355" s="203">
        <v>0</v>
      </c>
      <c r="EI355" s="208"/>
      <c r="EJ355" s="203">
        <v>0</v>
      </c>
      <c r="EK355" s="203">
        <v>0</v>
      </c>
      <c r="EL355" s="203">
        <v>0</v>
      </c>
      <c r="EM355" s="203">
        <v>0</v>
      </c>
      <c r="EN355" s="203">
        <v>0</v>
      </c>
      <c r="EO355" s="208"/>
      <c r="EP355" s="203">
        <v>0</v>
      </c>
      <c r="EQ355" s="203">
        <v>0</v>
      </c>
      <c r="ER355" s="203">
        <v>0</v>
      </c>
      <c r="ES355" s="203">
        <v>0</v>
      </c>
      <c r="ET355" s="203">
        <v>0</v>
      </c>
      <c r="EU355" s="208"/>
      <c r="EV355" s="203">
        <v>0</v>
      </c>
      <c r="EW355" s="203">
        <v>0</v>
      </c>
      <c r="EX355" s="203">
        <v>0</v>
      </c>
      <c r="EY355" s="203">
        <v>0</v>
      </c>
      <c r="EZ355" s="203">
        <v>0</v>
      </c>
      <c r="FA355" s="208"/>
      <c r="FB355" s="203">
        <v>0</v>
      </c>
      <c r="FC355" s="203">
        <v>0</v>
      </c>
      <c r="FD355" s="203">
        <v>0</v>
      </c>
      <c r="FE355" s="203">
        <v>0</v>
      </c>
      <c r="FF355" s="203">
        <v>0</v>
      </c>
      <c r="FG355" s="208"/>
      <c r="FH355" s="203">
        <v>0</v>
      </c>
      <c r="FI355" s="203">
        <v>0</v>
      </c>
      <c r="FJ355" s="203">
        <v>0</v>
      </c>
      <c r="FK355" s="203">
        <v>0</v>
      </c>
      <c r="FL355" s="203">
        <v>0</v>
      </c>
      <c r="FM355" s="208"/>
      <c r="FN355" s="203">
        <v>0</v>
      </c>
      <c r="FO355" s="203">
        <v>0</v>
      </c>
      <c r="FP355" s="203">
        <v>0</v>
      </c>
      <c r="FQ355" s="203">
        <v>0</v>
      </c>
      <c r="FR355" s="203">
        <v>0</v>
      </c>
      <c r="FS355" s="208"/>
      <c r="FT355" s="203">
        <v>0</v>
      </c>
      <c r="FU355" s="203">
        <v>0</v>
      </c>
      <c r="FV355" s="203">
        <v>0</v>
      </c>
      <c r="FW355" s="203">
        <v>0</v>
      </c>
      <c r="FX355" s="203">
        <v>0</v>
      </c>
      <c r="FY355" s="208"/>
    </row>
    <row r="356" spans="1:181" ht="12.75" customHeight="1" x14ac:dyDescent="0.2">
      <c r="A356" s="201" t="s">
        <v>114</v>
      </c>
      <c r="B356" s="203">
        <v>0</v>
      </c>
      <c r="C356" s="203">
        <v>0</v>
      </c>
      <c r="D356" s="203">
        <v>0</v>
      </c>
      <c r="E356" s="203">
        <v>0</v>
      </c>
      <c r="F356" s="203">
        <v>0</v>
      </c>
      <c r="G356" s="208"/>
      <c r="H356" s="203">
        <v>0</v>
      </c>
      <c r="I356" s="203">
        <v>0</v>
      </c>
      <c r="J356" s="203">
        <v>0</v>
      </c>
      <c r="K356" s="203">
        <v>0</v>
      </c>
      <c r="L356" s="203">
        <v>0</v>
      </c>
      <c r="M356" s="208"/>
      <c r="N356" s="203">
        <v>0</v>
      </c>
      <c r="O356" s="203">
        <v>0</v>
      </c>
      <c r="P356" s="203">
        <v>0</v>
      </c>
      <c r="Q356" s="203">
        <v>0</v>
      </c>
      <c r="R356" s="203">
        <v>0</v>
      </c>
      <c r="S356" s="208"/>
      <c r="T356" s="203">
        <v>0</v>
      </c>
      <c r="U356" s="203">
        <v>0</v>
      </c>
      <c r="V356" s="203">
        <v>0</v>
      </c>
      <c r="W356" s="203">
        <v>0</v>
      </c>
      <c r="X356" s="203">
        <v>0</v>
      </c>
      <c r="Y356" s="208"/>
      <c r="Z356" s="203">
        <v>0</v>
      </c>
      <c r="AA356" s="203">
        <v>0</v>
      </c>
      <c r="AB356" s="203">
        <v>0</v>
      </c>
      <c r="AC356" s="203">
        <v>0</v>
      </c>
      <c r="AD356" s="203">
        <v>0</v>
      </c>
      <c r="AE356" s="208"/>
      <c r="AF356" s="203">
        <v>0</v>
      </c>
      <c r="AG356" s="203">
        <v>0</v>
      </c>
      <c r="AH356" s="203">
        <v>0</v>
      </c>
      <c r="AI356" s="203">
        <v>0</v>
      </c>
      <c r="AJ356" s="203">
        <v>0</v>
      </c>
      <c r="AK356" s="208"/>
      <c r="AL356" s="203">
        <v>0</v>
      </c>
      <c r="AM356" s="203">
        <v>0</v>
      </c>
      <c r="AN356" s="203">
        <v>0</v>
      </c>
      <c r="AO356" s="203">
        <v>0</v>
      </c>
      <c r="AP356" s="203">
        <v>0</v>
      </c>
      <c r="AQ356" s="208"/>
      <c r="AR356" s="203">
        <v>0</v>
      </c>
      <c r="AS356" s="203">
        <v>0</v>
      </c>
      <c r="AT356" s="203">
        <v>0</v>
      </c>
      <c r="AU356" s="203">
        <v>0</v>
      </c>
      <c r="AV356" s="203">
        <v>0</v>
      </c>
      <c r="AW356" s="208"/>
      <c r="AX356" s="203">
        <v>0</v>
      </c>
      <c r="AY356" s="203">
        <v>0</v>
      </c>
      <c r="AZ356" s="203">
        <v>0</v>
      </c>
      <c r="BA356" s="203">
        <v>0</v>
      </c>
      <c r="BB356" s="203">
        <v>0</v>
      </c>
      <c r="BC356" s="208"/>
      <c r="BD356" s="203">
        <v>0</v>
      </c>
      <c r="BE356" s="203">
        <v>0</v>
      </c>
      <c r="BF356" s="203">
        <v>0</v>
      </c>
      <c r="BG356" s="203">
        <v>0</v>
      </c>
      <c r="BH356" s="203">
        <v>0</v>
      </c>
      <c r="BI356" s="208"/>
      <c r="BJ356" s="203">
        <v>0</v>
      </c>
      <c r="BK356" s="203">
        <v>0</v>
      </c>
      <c r="BL356" s="203">
        <v>0</v>
      </c>
      <c r="BM356" s="203">
        <v>0</v>
      </c>
      <c r="BN356" s="203">
        <v>0</v>
      </c>
      <c r="BO356" s="208"/>
      <c r="BP356" s="203">
        <v>0</v>
      </c>
      <c r="BQ356" s="203">
        <v>0</v>
      </c>
      <c r="BR356" s="203">
        <v>0</v>
      </c>
      <c r="BS356" s="203">
        <v>0</v>
      </c>
      <c r="BT356" s="203">
        <v>0</v>
      </c>
      <c r="BU356" s="208"/>
      <c r="BV356" s="203">
        <v>0</v>
      </c>
      <c r="BW356" s="203">
        <v>0</v>
      </c>
      <c r="BX356" s="203">
        <v>0</v>
      </c>
      <c r="BY356" s="203">
        <v>0</v>
      </c>
      <c r="BZ356" s="203">
        <v>0</v>
      </c>
      <c r="CA356" s="208"/>
      <c r="CB356" s="203">
        <v>0</v>
      </c>
      <c r="CC356" s="203">
        <v>0</v>
      </c>
      <c r="CD356" s="203">
        <v>0</v>
      </c>
      <c r="CE356" s="203">
        <v>0</v>
      </c>
      <c r="CF356" s="203">
        <v>0</v>
      </c>
      <c r="CG356" s="208"/>
      <c r="CH356" s="203">
        <v>0</v>
      </c>
      <c r="CI356" s="203">
        <v>0</v>
      </c>
      <c r="CJ356" s="203">
        <v>0</v>
      </c>
      <c r="CK356" s="203">
        <v>0</v>
      </c>
      <c r="CL356" s="203">
        <v>0</v>
      </c>
      <c r="CM356" s="208"/>
      <c r="CN356" s="203">
        <v>0</v>
      </c>
      <c r="CO356" s="203">
        <v>0</v>
      </c>
      <c r="CP356" s="203">
        <v>0</v>
      </c>
      <c r="CQ356" s="203">
        <v>0</v>
      </c>
      <c r="CR356" s="203">
        <v>0</v>
      </c>
      <c r="CS356" s="208"/>
      <c r="CT356" s="203">
        <v>0</v>
      </c>
      <c r="CU356" s="203">
        <v>0</v>
      </c>
      <c r="CV356" s="203">
        <v>0</v>
      </c>
      <c r="CW356" s="203">
        <v>0</v>
      </c>
      <c r="CX356" s="203">
        <v>0</v>
      </c>
      <c r="CY356" s="208"/>
      <c r="CZ356" s="203">
        <v>0</v>
      </c>
      <c r="DA356" s="203">
        <v>0</v>
      </c>
      <c r="DB356" s="203">
        <v>0</v>
      </c>
      <c r="DC356" s="203">
        <v>0</v>
      </c>
      <c r="DD356" s="203">
        <v>0</v>
      </c>
      <c r="DE356" s="208"/>
      <c r="DF356" s="203">
        <v>0</v>
      </c>
      <c r="DG356" s="203">
        <v>0</v>
      </c>
      <c r="DH356" s="203">
        <v>0</v>
      </c>
      <c r="DI356" s="203">
        <v>0</v>
      </c>
      <c r="DJ356" s="203">
        <v>0</v>
      </c>
      <c r="DK356" s="208"/>
      <c r="DL356" s="203">
        <v>0</v>
      </c>
      <c r="DM356" s="203">
        <v>0</v>
      </c>
      <c r="DN356" s="203">
        <v>0</v>
      </c>
      <c r="DO356" s="203">
        <v>0</v>
      </c>
      <c r="DP356" s="203">
        <v>0</v>
      </c>
      <c r="DQ356" s="208"/>
      <c r="DR356" s="203">
        <v>0</v>
      </c>
      <c r="DS356" s="203">
        <v>0</v>
      </c>
      <c r="DT356" s="203">
        <v>0</v>
      </c>
      <c r="DU356" s="203">
        <v>0</v>
      </c>
      <c r="DV356" s="203">
        <v>0</v>
      </c>
      <c r="DW356" s="208"/>
      <c r="DX356" s="203">
        <v>0</v>
      </c>
      <c r="DY356" s="203">
        <v>0</v>
      </c>
      <c r="DZ356" s="203">
        <v>0</v>
      </c>
      <c r="EA356" s="203">
        <v>0</v>
      </c>
      <c r="EB356" s="203">
        <v>0</v>
      </c>
      <c r="EC356" s="208"/>
      <c r="ED356" s="203">
        <v>0</v>
      </c>
      <c r="EE356" s="203">
        <v>0</v>
      </c>
      <c r="EF356" s="203">
        <v>0</v>
      </c>
      <c r="EG356" s="203">
        <v>0</v>
      </c>
      <c r="EH356" s="203">
        <v>0</v>
      </c>
      <c r="EI356" s="208"/>
      <c r="EJ356" s="203">
        <v>0</v>
      </c>
      <c r="EK356" s="203">
        <v>0</v>
      </c>
      <c r="EL356" s="203">
        <v>0</v>
      </c>
      <c r="EM356" s="203">
        <v>0</v>
      </c>
      <c r="EN356" s="203">
        <v>0</v>
      </c>
      <c r="EO356" s="208"/>
      <c r="EP356" s="203">
        <v>0</v>
      </c>
      <c r="EQ356" s="203">
        <v>0</v>
      </c>
      <c r="ER356" s="203">
        <v>0</v>
      </c>
      <c r="ES356" s="203">
        <v>0</v>
      </c>
      <c r="ET356" s="203">
        <v>0</v>
      </c>
      <c r="EU356" s="208"/>
      <c r="EV356" s="203">
        <v>0</v>
      </c>
      <c r="EW356" s="203">
        <v>0</v>
      </c>
      <c r="EX356" s="203">
        <v>0</v>
      </c>
      <c r="EY356" s="203">
        <v>0</v>
      </c>
      <c r="EZ356" s="203">
        <v>0</v>
      </c>
      <c r="FA356" s="208"/>
      <c r="FB356" s="203">
        <v>0</v>
      </c>
      <c r="FC356" s="203">
        <v>0</v>
      </c>
      <c r="FD356" s="203">
        <v>0</v>
      </c>
      <c r="FE356" s="203">
        <v>0</v>
      </c>
      <c r="FF356" s="203">
        <v>0</v>
      </c>
      <c r="FG356" s="208"/>
      <c r="FH356" s="203">
        <v>0</v>
      </c>
      <c r="FI356" s="203">
        <v>0</v>
      </c>
      <c r="FJ356" s="203">
        <v>0</v>
      </c>
      <c r="FK356" s="203">
        <v>0</v>
      </c>
      <c r="FL356" s="203">
        <v>0</v>
      </c>
      <c r="FM356" s="208"/>
      <c r="FN356" s="203">
        <v>0</v>
      </c>
      <c r="FO356" s="203">
        <v>0</v>
      </c>
      <c r="FP356" s="203">
        <v>0</v>
      </c>
      <c r="FQ356" s="203">
        <v>0</v>
      </c>
      <c r="FR356" s="203">
        <v>0</v>
      </c>
      <c r="FS356" s="208"/>
      <c r="FT356" s="203">
        <v>0</v>
      </c>
      <c r="FU356" s="203">
        <v>0</v>
      </c>
      <c r="FV356" s="203">
        <v>0</v>
      </c>
      <c r="FW356" s="203">
        <v>0</v>
      </c>
      <c r="FX356" s="203">
        <v>0</v>
      </c>
      <c r="FY356" s="208"/>
    </row>
    <row r="357" spans="1:181" ht="12.75" customHeight="1" x14ac:dyDescent="0.2">
      <c r="A357" s="103" t="s">
        <v>122</v>
      </c>
      <c r="B357" s="203">
        <v>0</v>
      </c>
      <c r="C357" s="203">
        <v>0</v>
      </c>
      <c r="D357" s="203">
        <v>0</v>
      </c>
      <c r="E357" s="203">
        <v>0</v>
      </c>
      <c r="F357" s="203">
        <v>0</v>
      </c>
      <c r="G357" s="208"/>
      <c r="H357" s="203">
        <v>0</v>
      </c>
      <c r="I357" s="203">
        <v>0</v>
      </c>
      <c r="J357" s="203">
        <v>0</v>
      </c>
      <c r="K357" s="203">
        <v>0</v>
      </c>
      <c r="L357" s="203">
        <v>0</v>
      </c>
      <c r="M357" s="208"/>
      <c r="N357" s="203">
        <v>0</v>
      </c>
      <c r="O357" s="203">
        <v>0</v>
      </c>
      <c r="P357" s="203">
        <v>0</v>
      </c>
      <c r="Q357" s="203">
        <v>0</v>
      </c>
      <c r="R357" s="203">
        <v>0</v>
      </c>
      <c r="S357" s="208"/>
      <c r="T357" s="203">
        <v>0</v>
      </c>
      <c r="U357" s="203">
        <v>0</v>
      </c>
      <c r="V357" s="203">
        <v>0</v>
      </c>
      <c r="W357" s="203">
        <v>0</v>
      </c>
      <c r="X357" s="203">
        <v>0</v>
      </c>
      <c r="Y357" s="208"/>
      <c r="Z357" s="203">
        <v>0</v>
      </c>
      <c r="AA357" s="203">
        <v>0</v>
      </c>
      <c r="AB357" s="203">
        <v>0</v>
      </c>
      <c r="AC357" s="203">
        <v>0</v>
      </c>
      <c r="AD357" s="203">
        <v>0</v>
      </c>
      <c r="AE357" s="208"/>
      <c r="AF357" s="203">
        <v>0</v>
      </c>
      <c r="AG357" s="203">
        <v>0</v>
      </c>
      <c r="AH357" s="203">
        <v>0</v>
      </c>
      <c r="AI357" s="203">
        <v>0</v>
      </c>
      <c r="AJ357" s="203">
        <v>0</v>
      </c>
      <c r="AK357" s="208"/>
      <c r="AL357" s="203">
        <v>0</v>
      </c>
      <c r="AM357" s="203">
        <v>0</v>
      </c>
      <c r="AN357" s="203">
        <v>0</v>
      </c>
      <c r="AO357" s="203">
        <v>0</v>
      </c>
      <c r="AP357" s="203">
        <v>0</v>
      </c>
      <c r="AQ357" s="208"/>
      <c r="AR357" s="203">
        <v>0</v>
      </c>
      <c r="AS357" s="203">
        <v>0</v>
      </c>
      <c r="AT357" s="203">
        <v>0</v>
      </c>
      <c r="AU357" s="203">
        <v>0</v>
      </c>
      <c r="AV357" s="203">
        <v>0</v>
      </c>
      <c r="AW357" s="208"/>
      <c r="AX357" s="203">
        <v>0</v>
      </c>
      <c r="AY357" s="203">
        <v>0</v>
      </c>
      <c r="AZ357" s="203">
        <v>0</v>
      </c>
      <c r="BA357" s="203">
        <v>0</v>
      </c>
      <c r="BB357" s="203">
        <v>0</v>
      </c>
      <c r="BC357" s="208"/>
      <c r="BD357" s="203">
        <v>0</v>
      </c>
      <c r="BE357" s="203">
        <v>0</v>
      </c>
      <c r="BF357" s="203">
        <v>0</v>
      </c>
      <c r="BG357" s="203">
        <v>0</v>
      </c>
      <c r="BH357" s="203">
        <v>0</v>
      </c>
      <c r="BI357" s="208"/>
      <c r="BJ357" s="203">
        <v>0</v>
      </c>
      <c r="BK357" s="203">
        <v>0</v>
      </c>
      <c r="BL357" s="203">
        <v>0</v>
      </c>
      <c r="BM357" s="203">
        <v>0</v>
      </c>
      <c r="BN357" s="203">
        <v>0</v>
      </c>
      <c r="BO357" s="208"/>
      <c r="BP357" s="203">
        <v>0</v>
      </c>
      <c r="BQ357" s="203">
        <v>0</v>
      </c>
      <c r="BR357" s="203">
        <v>0</v>
      </c>
      <c r="BS357" s="203">
        <v>0</v>
      </c>
      <c r="BT357" s="203">
        <v>0</v>
      </c>
      <c r="BU357" s="208"/>
      <c r="BV357" s="203">
        <v>0</v>
      </c>
      <c r="BW357" s="203">
        <v>0</v>
      </c>
      <c r="BX357" s="203">
        <v>0</v>
      </c>
      <c r="BY357" s="203">
        <v>0</v>
      </c>
      <c r="BZ357" s="203">
        <v>0</v>
      </c>
      <c r="CA357" s="208"/>
      <c r="CB357" s="203">
        <v>0</v>
      </c>
      <c r="CC357" s="203">
        <v>0</v>
      </c>
      <c r="CD357" s="203">
        <v>0</v>
      </c>
      <c r="CE357" s="203">
        <v>0</v>
      </c>
      <c r="CF357" s="203">
        <v>0</v>
      </c>
      <c r="CG357" s="208"/>
      <c r="CH357" s="203">
        <v>0</v>
      </c>
      <c r="CI357" s="203">
        <v>0</v>
      </c>
      <c r="CJ357" s="203">
        <v>0</v>
      </c>
      <c r="CK357" s="203">
        <v>0</v>
      </c>
      <c r="CL357" s="203">
        <v>0</v>
      </c>
      <c r="CM357" s="208"/>
      <c r="CN357" s="203">
        <v>0</v>
      </c>
      <c r="CO357" s="203">
        <v>0</v>
      </c>
      <c r="CP357" s="203">
        <v>0</v>
      </c>
      <c r="CQ357" s="203">
        <v>0</v>
      </c>
      <c r="CR357" s="203">
        <v>0</v>
      </c>
      <c r="CS357" s="208"/>
      <c r="CT357" s="203">
        <v>0</v>
      </c>
      <c r="CU357" s="203">
        <v>0</v>
      </c>
      <c r="CV357" s="203">
        <v>0</v>
      </c>
      <c r="CW357" s="203">
        <v>0</v>
      </c>
      <c r="CX357" s="203">
        <v>0</v>
      </c>
      <c r="CY357" s="208"/>
      <c r="CZ357" s="203">
        <v>0</v>
      </c>
      <c r="DA357" s="203">
        <v>0</v>
      </c>
      <c r="DB357" s="203">
        <v>0</v>
      </c>
      <c r="DC357" s="203">
        <v>0</v>
      </c>
      <c r="DD357" s="203">
        <v>0</v>
      </c>
      <c r="DE357" s="208"/>
      <c r="DF357" s="203">
        <v>0</v>
      </c>
      <c r="DG357" s="203">
        <v>0</v>
      </c>
      <c r="DH357" s="203">
        <v>0</v>
      </c>
      <c r="DI357" s="203">
        <v>0</v>
      </c>
      <c r="DJ357" s="203">
        <v>0</v>
      </c>
      <c r="DK357" s="208"/>
      <c r="DL357" s="203">
        <v>0</v>
      </c>
      <c r="DM357" s="203">
        <v>0</v>
      </c>
      <c r="DN357" s="203">
        <v>0</v>
      </c>
      <c r="DO357" s="203">
        <v>0</v>
      </c>
      <c r="DP357" s="203">
        <v>0</v>
      </c>
      <c r="DQ357" s="208"/>
      <c r="DR357" s="203">
        <v>0</v>
      </c>
      <c r="DS357" s="203">
        <v>0</v>
      </c>
      <c r="DT357" s="203">
        <v>0</v>
      </c>
      <c r="DU357" s="203">
        <v>0</v>
      </c>
      <c r="DV357" s="203">
        <v>0</v>
      </c>
      <c r="DW357" s="208"/>
      <c r="DX357" s="203">
        <v>0</v>
      </c>
      <c r="DY357" s="203">
        <v>0</v>
      </c>
      <c r="DZ357" s="203">
        <v>0</v>
      </c>
      <c r="EA357" s="203">
        <v>0</v>
      </c>
      <c r="EB357" s="203">
        <v>0</v>
      </c>
      <c r="EC357" s="208"/>
      <c r="ED357" s="203">
        <v>0</v>
      </c>
      <c r="EE357" s="203">
        <v>0</v>
      </c>
      <c r="EF357" s="203">
        <v>0</v>
      </c>
      <c r="EG357" s="203">
        <v>0</v>
      </c>
      <c r="EH357" s="203">
        <v>0</v>
      </c>
      <c r="EI357" s="208"/>
      <c r="EJ357" s="203">
        <v>0</v>
      </c>
      <c r="EK357" s="203">
        <v>0</v>
      </c>
      <c r="EL357" s="203">
        <v>0</v>
      </c>
      <c r="EM357" s="203">
        <v>0</v>
      </c>
      <c r="EN357" s="203">
        <v>0</v>
      </c>
      <c r="EO357" s="208"/>
      <c r="EP357" s="203">
        <v>0</v>
      </c>
      <c r="EQ357" s="203">
        <v>0</v>
      </c>
      <c r="ER357" s="203">
        <v>0</v>
      </c>
      <c r="ES357" s="203">
        <v>0</v>
      </c>
      <c r="ET357" s="203">
        <v>0</v>
      </c>
      <c r="EU357" s="208"/>
      <c r="EV357" s="203">
        <v>0</v>
      </c>
      <c r="EW357" s="203">
        <v>0</v>
      </c>
      <c r="EX357" s="203">
        <v>0</v>
      </c>
      <c r="EY357" s="203">
        <v>0</v>
      </c>
      <c r="EZ357" s="203">
        <v>0</v>
      </c>
      <c r="FA357" s="208"/>
      <c r="FB357" s="203">
        <v>0</v>
      </c>
      <c r="FC357" s="203">
        <v>0</v>
      </c>
      <c r="FD357" s="203">
        <v>0</v>
      </c>
      <c r="FE357" s="203">
        <v>0</v>
      </c>
      <c r="FF357" s="203">
        <v>0</v>
      </c>
      <c r="FG357" s="208"/>
      <c r="FH357" s="203">
        <v>0</v>
      </c>
      <c r="FI357" s="203">
        <v>0</v>
      </c>
      <c r="FJ357" s="203">
        <v>0</v>
      </c>
      <c r="FK357" s="203">
        <v>0</v>
      </c>
      <c r="FL357" s="203">
        <v>0</v>
      </c>
      <c r="FM357" s="208"/>
      <c r="FN357" s="203">
        <v>0</v>
      </c>
      <c r="FO357" s="203">
        <v>0</v>
      </c>
      <c r="FP357" s="203">
        <v>0</v>
      </c>
      <c r="FQ357" s="203">
        <v>0</v>
      </c>
      <c r="FR357" s="203">
        <v>0</v>
      </c>
      <c r="FS357" s="208"/>
      <c r="FT357" s="203">
        <v>0</v>
      </c>
      <c r="FU357" s="203">
        <v>0</v>
      </c>
      <c r="FV357" s="203">
        <v>0</v>
      </c>
      <c r="FW357" s="203">
        <v>0</v>
      </c>
      <c r="FX357" s="203">
        <v>0</v>
      </c>
      <c r="FY357" s="208"/>
    </row>
    <row r="358" spans="1:181" ht="12.75" customHeight="1" x14ac:dyDescent="0.2">
      <c r="A358" s="103" t="s">
        <v>123</v>
      </c>
      <c r="B358" s="203">
        <v>0</v>
      </c>
      <c r="C358" s="203">
        <v>0</v>
      </c>
      <c r="D358" s="203">
        <v>0</v>
      </c>
      <c r="E358" s="203">
        <v>0</v>
      </c>
      <c r="F358" s="203">
        <v>0</v>
      </c>
      <c r="G358" s="208"/>
      <c r="H358" s="203">
        <v>0</v>
      </c>
      <c r="I358" s="203">
        <v>0</v>
      </c>
      <c r="J358" s="203">
        <v>0</v>
      </c>
      <c r="K358" s="203">
        <v>0</v>
      </c>
      <c r="L358" s="203">
        <v>0</v>
      </c>
      <c r="M358" s="208"/>
      <c r="N358" s="203">
        <v>0</v>
      </c>
      <c r="O358" s="203">
        <v>0</v>
      </c>
      <c r="P358" s="203">
        <v>0</v>
      </c>
      <c r="Q358" s="203">
        <v>0</v>
      </c>
      <c r="R358" s="203">
        <v>0</v>
      </c>
      <c r="S358" s="208"/>
      <c r="T358" s="203">
        <v>0</v>
      </c>
      <c r="U358" s="203">
        <v>0</v>
      </c>
      <c r="V358" s="203">
        <v>0</v>
      </c>
      <c r="W358" s="203">
        <v>0</v>
      </c>
      <c r="X358" s="203">
        <v>0</v>
      </c>
      <c r="Y358" s="208"/>
      <c r="Z358" s="203">
        <v>0</v>
      </c>
      <c r="AA358" s="203">
        <v>0</v>
      </c>
      <c r="AB358" s="203">
        <v>0</v>
      </c>
      <c r="AC358" s="203">
        <v>0</v>
      </c>
      <c r="AD358" s="203">
        <v>0</v>
      </c>
      <c r="AE358" s="208"/>
      <c r="AF358" s="203">
        <v>0</v>
      </c>
      <c r="AG358" s="203">
        <v>0</v>
      </c>
      <c r="AH358" s="203">
        <v>0</v>
      </c>
      <c r="AI358" s="203">
        <v>0</v>
      </c>
      <c r="AJ358" s="203">
        <v>0</v>
      </c>
      <c r="AK358" s="208"/>
      <c r="AL358" s="203">
        <v>0</v>
      </c>
      <c r="AM358" s="203">
        <v>0</v>
      </c>
      <c r="AN358" s="203">
        <v>0</v>
      </c>
      <c r="AO358" s="203">
        <v>0</v>
      </c>
      <c r="AP358" s="203">
        <v>0</v>
      </c>
      <c r="AQ358" s="208"/>
      <c r="AR358" s="203">
        <v>0</v>
      </c>
      <c r="AS358" s="203">
        <v>0</v>
      </c>
      <c r="AT358" s="203">
        <v>0</v>
      </c>
      <c r="AU358" s="203">
        <v>0</v>
      </c>
      <c r="AV358" s="203">
        <v>0</v>
      </c>
      <c r="AW358" s="208"/>
      <c r="AX358" s="203">
        <v>0</v>
      </c>
      <c r="AY358" s="203">
        <v>0</v>
      </c>
      <c r="AZ358" s="203">
        <v>0</v>
      </c>
      <c r="BA358" s="203">
        <v>0</v>
      </c>
      <c r="BB358" s="203">
        <v>0</v>
      </c>
      <c r="BC358" s="208"/>
      <c r="BD358" s="203">
        <v>0</v>
      </c>
      <c r="BE358" s="203">
        <v>0</v>
      </c>
      <c r="BF358" s="203">
        <v>0</v>
      </c>
      <c r="BG358" s="203">
        <v>0</v>
      </c>
      <c r="BH358" s="203">
        <v>0</v>
      </c>
      <c r="BI358" s="208"/>
      <c r="BJ358" s="203">
        <v>0</v>
      </c>
      <c r="BK358" s="203">
        <v>0</v>
      </c>
      <c r="BL358" s="203">
        <v>0</v>
      </c>
      <c r="BM358" s="203">
        <v>0</v>
      </c>
      <c r="BN358" s="203">
        <v>0</v>
      </c>
      <c r="BO358" s="208"/>
      <c r="BP358" s="203">
        <v>0</v>
      </c>
      <c r="BQ358" s="203">
        <v>0</v>
      </c>
      <c r="BR358" s="203">
        <v>0</v>
      </c>
      <c r="BS358" s="203">
        <v>0</v>
      </c>
      <c r="BT358" s="203">
        <v>0</v>
      </c>
      <c r="BU358" s="208"/>
      <c r="BV358" s="203">
        <v>0</v>
      </c>
      <c r="BW358" s="203">
        <v>0</v>
      </c>
      <c r="BX358" s="203">
        <v>0</v>
      </c>
      <c r="BY358" s="203">
        <v>0</v>
      </c>
      <c r="BZ358" s="203">
        <v>0</v>
      </c>
      <c r="CA358" s="208"/>
      <c r="CB358" s="203">
        <v>0</v>
      </c>
      <c r="CC358" s="203">
        <v>0</v>
      </c>
      <c r="CD358" s="203">
        <v>0</v>
      </c>
      <c r="CE358" s="203">
        <v>0</v>
      </c>
      <c r="CF358" s="203">
        <v>0</v>
      </c>
      <c r="CG358" s="208"/>
      <c r="CH358" s="203">
        <v>0</v>
      </c>
      <c r="CI358" s="203">
        <v>0</v>
      </c>
      <c r="CJ358" s="203">
        <v>0</v>
      </c>
      <c r="CK358" s="203">
        <v>0</v>
      </c>
      <c r="CL358" s="203">
        <v>0</v>
      </c>
      <c r="CM358" s="208"/>
      <c r="CN358" s="203">
        <v>0</v>
      </c>
      <c r="CO358" s="203">
        <v>0</v>
      </c>
      <c r="CP358" s="203">
        <v>0</v>
      </c>
      <c r="CQ358" s="203">
        <v>0</v>
      </c>
      <c r="CR358" s="203">
        <v>0</v>
      </c>
      <c r="CS358" s="208"/>
      <c r="CT358" s="203">
        <v>0</v>
      </c>
      <c r="CU358" s="203">
        <v>0</v>
      </c>
      <c r="CV358" s="203">
        <v>0</v>
      </c>
      <c r="CW358" s="203">
        <v>0</v>
      </c>
      <c r="CX358" s="203">
        <v>0</v>
      </c>
      <c r="CY358" s="208"/>
      <c r="CZ358" s="203">
        <v>0</v>
      </c>
      <c r="DA358" s="203">
        <v>0</v>
      </c>
      <c r="DB358" s="203">
        <v>0</v>
      </c>
      <c r="DC358" s="203">
        <v>0</v>
      </c>
      <c r="DD358" s="203">
        <v>0</v>
      </c>
      <c r="DE358" s="208"/>
      <c r="DF358" s="203">
        <v>0</v>
      </c>
      <c r="DG358" s="203">
        <v>0</v>
      </c>
      <c r="DH358" s="203">
        <v>0</v>
      </c>
      <c r="DI358" s="203">
        <v>0</v>
      </c>
      <c r="DJ358" s="203">
        <v>0</v>
      </c>
      <c r="DK358" s="208"/>
      <c r="DL358" s="203">
        <v>0</v>
      </c>
      <c r="DM358" s="203">
        <v>0</v>
      </c>
      <c r="DN358" s="203">
        <v>0</v>
      </c>
      <c r="DO358" s="203">
        <v>0</v>
      </c>
      <c r="DP358" s="203">
        <v>0</v>
      </c>
      <c r="DQ358" s="208"/>
      <c r="DR358" s="203">
        <v>0</v>
      </c>
      <c r="DS358" s="203">
        <v>0</v>
      </c>
      <c r="DT358" s="203">
        <v>0</v>
      </c>
      <c r="DU358" s="203">
        <v>0</v>
      </c>
      <c r="DV358" s="203">
        <v>0</v>
      </c>
      <c r="DW358" s="208"/>
      <c r="DX358" s="203">
        <v>0</v>
      </c>
      <c r="DY358" s="203">
        <v>0</v>
      </c>
      <c r="DZ358" s="203">
        <v>0</v>
      </c>
      <c r="EA358" s="203">
        <v>0</v>
      </c>
      <c r="EB358" s="203">
        <v>0</v>
      </c>
      <c r="EC358" s="208"/>
      <c r="ED358" s="203">
        <v>0</v>
      </c>
      <c r="EE358" s="203">
        <v>0</v>
      </c>
      <c r="EF358" s="203">
        <v>0</v>
      </c>
      <c r="EG358" s="203">
        <v>0</v>
      </c>
      <c r="EH358" s="203">
        <v>0</v>
      </c>
      <c r="EI358" s="208"/>
      <c r="EJ358" s="203">
        <v>0</v>
      </c>
      <c r="EK358" s="203">
        <v>0</v>
      </c>
      <c r="EL358" s="203">
        <v>0</v>
      </c>
      <c r="EM358" s="203">
        <v>0</v>
      </c>
      <c r="EN358" s="203">
        <v>0</v>
      </c>
      <c r="EO358" s="208"/>
      <c r="EP358" s="203">
        <v>0</v>
      </c>
      <c r="EQ358" s="203">
        <v>0</v>
      </c>
      <c r="ER358" s="203">
        <v>0</v>
      </c>
      <c r="ES358" s="203">
        <v>0</v>
      </c>
      <c r="ET358" s="203">
        <v>0</v>
      </c>
      <c r="EU358" s="208"/>
      <c r="EV358" s="203">
        <v>0</v>
      </c>
      <c r="EW358" s="203">
        <v>0</v>
      </c>
      <c r="EX358" s="203">
        <v>0</v>
      </c>
      <c r="EY358" s="203">
        <v>0</v>
      </c>
      <c r="EZ358" s="203">
        <v>0</v>
      </c>
      <c r="FA358" s="208"/>
      <c r="FB358" s="203">
        <v>0</v>
      </c>
      <c r="FC358" s="203">
        <v>0</v>
      </c>
      <c r="FD358" s="203">
        <v>0</v>
      </c>
      <c r="FE358" s="203">
        <v>0</v>
      </c>
      <c r="FF358" s="203">
        <v>0</v>
      </c>
      <c r="FG358" s="208"/>
      <c r="FH358" s="203">
        <v>0</v>
      </c>
      <c r="FI358" s="203">
        <v>0</v>
      </c>
      <c r="FJ358" s="203">
        <v>0</v>
      </c>
      <c r="FK358" s="203">
        <v>0</v>
      </c>
      <c r="FL358" s="203">
        <v>0</v>
      </c>
      <c r="FM358" s="208"/>
      <c r="FN358" s="203">
        <v>0</v>
      </c>
      <c r="FO358" s="203">
        <v>0</v>
      </c>
      <c r="FP358" s="203">
        <v>0</v>
      </c>
      <c r="FQ358" s="203">
        <v>0</v>
      </c>
      <c r="FR358" s="203">
        <v>0</v>
      </c>
      <c r="FS358" s="208"/>
      <c r="FT358" s="203">
        <v>0</v>
      </c>
      <c r="FU358" s="203">
        <v>0</v>
      </c>
      <c r="FV358" s="203">
        <v>0</v>
      </c>
      <c r="FW358" s="203">
        <v>0</v>
      </c>
      <c r="FX358" s="203">
        <v>0</v>
      </c>
      <c r="FY358" s="208"/>
    </row>
    <row r="359" spans="1:181" ht="12.75" customHeight="1" x14ac:dyDescent="0.2">
      <c r="A359" s="103" t="s">
        <v>91</v>
      </c>
      <c r="B359" s="203">
        <v>0</v>
      </c>
      <c r="C359" s="203">
        <v>0</v>
      </c>
      <c r="D359" s="203">
        <v>0</v>
      </c>
      <c r="E359" s="203">
        <v>0</v>
      </c>
      <c r="F359" s="203">
        <v>0</v>
      </c>
      <c r="G359" s="208"/>
      <c r="H359" s="203">
        <v>0</v>
      </c>
      <c r="I359" s="203">
        <v>0</v>
      </c>
      <c r="J359" s="203">
        <v>0</v>
      </c>
      <c r="K359" s="203">
        <v>0</v>
      </c>
      <c r="L359" s="203">
        <v>0</v>
      </c>
      <c r="M359" s="208"/>
      <c r="N359" s="203">
        <v>0</v>
      </c>
      <c r="O359" s="203">
        <v>0</v>
      </c>
      <c r="P359" s="203">
        <v>0</v>
      </c>
      <c r="Q359" s="203">
        <v>0</v>
      </c>
      <c r="R359" s="203">
        <v>0</v>
      </c>
      <c r="S359" s="208"/>
      <c r="T359" s="203">
        <v>0</v>
      </c>
      <c r="U359" s="203">
        <v>0</v>
      </c>
      <c r="V359" s="203">
        <v>0</v>
      </c>
      <c r="W359" s="203">
        <v>0</v>
      </c>
      <c r="X359" s="203">
        <v>0</v>
      </c>
      <c r="Y359" s="208"/>
      <c r="Z359" s="203">
        <v>0</v>
      </c>
      <c r="AA359" s="203">
        <v>0</v>
      </c>
      <c r="AB359" s="203">
        <v>0</v>
      </c>
      <c r="AC359" s="203">
        <v>0</v>
      </c>
      <c r="AD359" s="203">
        <v>0</v>
      </c>
      <c r="AE359" s="208"/>
      <c r="AF359" s="203">
        <v>0</v>
      </c>
      <c r="AG359" s="203">
        <v>0</v>
      </c>
      <c r="AH359" s="203">
        <v>0</v>
      </c>
      <c r="AI359" s="203">
        <v>0</v>
      </c>
      <c r="AJ359" s="203">
        <v>0</v>
      </c>
      <c r="AK359" s="208"/>
      <c r="AL359" s="203">
        <v>0</v>
      </c>
      <c r="AM359" s="203">
        <v>0</v>
      </c>
      <c r="AN359" s="203">
        <v>0</v>
      </c>
      <c r="AO359" s="203">
        <v>0</v>
      </c>
      <c r="AP359" s="203">
        <v>0</v>
      </c>
      <c r="AQ359" s="208"/>
      <c r="AR359" s="203">
        <v>0</v>
      </c>
      <c r="AS359" s="203">
        <v>0</v>
      </c>
      <c r="AT359" s="203">
        <v>0</v>
      </c>
      <c r="AU359" s="203">
        <v>0</v>
      </c>
      <c r="AV359" s="203">
        <v>0</v>
      </c>
      <c r="AW359" s="208"/>
      <c r="AX359" s="203">
        <v>0</v>
      </c>
      <c r="AY359" s="203">
        <v>0</v>
      </c>
      <c r="AZ359" s="203">
        <v>0</v>
      </c>
      <c r="BA359" s="203">
        <v>0</v>
      </c>
      <c r="BB359" s="203">
        <v>0</v>
      </c>
      <c r="BC359" s="208"/>
      <c r="BD359" s="203">
        <v>0</v>
      </c>
      <c r="BE359" s="203">
        <v>0</v>
      </c>
      <c r="BF359" s="203">
        <v>0</v>
      </c>
      <c r="BG359" s="203">
        <v>0</v>
      </c>
      <c r="BH359" s="203">
        <v>0</v>
      </c>
      <c r="BI359" s="208"/>
      <c r="BJ359" s="203">
        <v>0</v>
      </c>
      <c r="BK359" s="203">
        <v>0</v>
      </c>
      <c r="BL359" s="203">
        <v>0</v>
      </c>
      <c r="BM359" s="203">
        <v>0</v>
      </c>
      <c r="BN359" s="203">
        <v>0</v>
      </c>
      <c r="BO359" s="208"/>
      <c r="BP359" s="203">
        <v>0</v>
      </c>
      <c r="BQ359" s="203">
        <v>0</v>
      </c>
      <c r="BR359" s="203">
        <v>0</v>
      </c>
      <c r="BS359" s="203">
        <v>0</v>
      </c>
      <c r="BT359" s="203">
        <v>0</v>
      </c>
      <c r="BU359" s="208"/>
      <c r="BV359" s="203">
        <v>0</v>
      </c>
      <c r="BW359" s="203">
        <v>0</v>
      </c>
      <c r="BX359" s="203">
        <v>0</v>
      </c>
      <c r="BY359" s="203">
        <v>0</v>
      </c>
      <c r="BZ359" s="203">
        <v>0</v>
      </c>
      <c r="CA359" s="208"/>
      <c r="CB359" s="203">
        <v>0</v>
      </c>
      <c r="CC359" s="203">
        <v>0</v>
      </c>
      <c r="CD359" s="203">
        <v>0</v>
      </c>
      <c r="CE359" s="203">
        <v>0</v>
      </c>
      <c r="CF359" s="203">
        <v>0</v>
      </c>
      <c r="CG359" s="208"/>
      <c r="CH359" s="203">
        <v>0</v>
      </c>
      <c r="CI359" s="203">
        <v>0</v>
      </c>
      <c r="CJ359" s="203">
        <v>0</v>
      </c>
      <c r="CK359" s="203">
        <v>0</v>
      </c>
      <c r="CL359" s="203">
        <v>0</v>
      </c>
      <c r="CM359" s="208"/>
      <c r="CN359" s="203">
        <v>0</v>
      </c>
      <c r="CO359" s="203">
        <v>0</v>
      </c>
      <c r="CP359" s="203">
        <v>0</v>
      </c>
      <c r="CQ359" s="203">
        <v>0</v>
      </c>
      <c r="CR359" s="203">
        <v>0</v>
      </c>
      <c r="CS359" s="208"/>
      <c r="CT359" s="203">
        <v>0</v>
      </c>
      <c r="CU359" s="203">
        <v>0</v>
      </c>
      <c r="CV359" s="203">
        <v>0</v>
      </c>
      <c r="CW359" s="203">
        <v>0</v>
      </c>
      <c r="CX359" s="203">
        <v>0</v>
      </c>
      <c r="CY359" s="208"/>
      <c r="CZ359" s="203">
        <v>0</v>
      </c>
      <c r="DA359" s="203">
        <v>0</v>
      </c>
      <c r="DB359" s="203">
        <v>0</v>
      </c>
      <c r="DC359" s="203">
        <v>0</v>
      </c>
      <c r="DD359" s="203">
        <v>0</v>
      </c>
      <c r="DE359" s="208"/>
      <c r="DF359" s="203">
        <v>0</v>
      </c>
      <c r="DG359" s="203">
        <v>0</v>
      </c>
      <c r="DH359" s="203">
        <v>0</v>
      </c>
      <c r="DI359" s="203">
        <v>0</v>
      </c>
      <c r="DJ359" s="203">
        <v>0</v>
      </c>
      <c r="DK359" s="208"/>
      <c r="DL359" s="203">
        <v>0</v>
      </c>
      <c r="DM359" s="203">
        <v>0</v>
      </c>
      <c r="DN359" s="203">
        <v>0</v>
      </c>
      <c r="DO359" s="203">
        <v>0</v>
      </c>
      <c r="DP359" s="203">
        <v>0</v>
      </c>
      <c r="DQ359" s="208"/>
      <c r="DR359" s="203">
        <v>0</v>
      </c>
      <c r="DS359" s="203">
        <v>0</v>
      </c>
      <c r="DT359" s="203">
        <v>0</v>
      </c>
      <c r="DU359" s="203">
        <v>0</v>
      </c>
      <c r="DV359" s="203">
        <v>0</v>
      </c>
      <c r="DW359" s="208"/>
      <c r="DX359" s="203">
        <v>0</v>
      </c>
      <c r="DY359" s="203">
        <v>0</v>
      </c>
      <c r="DZ359" s="203">
        <v>0</v>
      </c>
      <c r="EA359" s="203">
        <v>0</v>
      </c>
      <c r="EB359" s="203">
        <v>0</v>
      </c>
      <c r="EC359" s="208"/>
      <c r="ED359" s="203">
        <v>0</v>
      </c>
      <c r="EE359" s="203">
        <v>0</v>
      </c>
      <c r="EF359" s="203">
        <v>0</v>
      </c>
      <c r="EG359" s="203">
        <v>0</v>
      </c>
      <c r="EH359" s="203">
        <v>0</v>
      </c>
      <c r="EI359" s="208"/>
      <c r="EJ359" s="203">
        <v>0</v>
      </c>
      <c r="EK359" s="203">
        <v>0</v>
      </c>
      <c r="EL359" s="203">
        <v>0</v>
      </c>
      <c r="EM359" s="203">
        <v>0</v>
      </c>
      <c r="EN359" s="203">
        <v>0</v>
      </c>
      <c r="EO359" s="208"/>
      <c r="EP359" s="203">
        <v>0</v>
      </c>
      <c r="EQ359" s="203">
        <v>0</v>
      </c>
      <c r="ER359" s="203">
        <v>0</v>
      </c>
      <c r="ES359" s="203">
        <v>0</v>
      </c>
      <c r="ET359" s="203">
        <v>0</v>
      </c>
      <c r="EU359" s="208"/>
      <c r="EV359" s="203">
        <v>0</v>
      </c>
      <c r="EW359" s="203">
        <v>0</v>
      </c>
      <c r="EX359" s="203">
        <v>0</v>
      </c>
      <c r="EY359" s="203">
        <v>0</v>
      </c>
      <c r="EZ359" s="203">
        <v>0</v>
      </c>
      <c r="FA359" s="208"/>
      <c r="FB359" s="203">
        <v>0</v>
      </c>
      <c r="FC359" s="203">
        <v>0</v>
      </c>
      <c r="FD359" s="203">
        <v>0</v>
      </c>
      <c r="FE359" s="203">
        <v>0</v>
      </c>
      <c r="FF359" s="203">
        <v>0</v>
      </c>
      <c r="FG359" s="208"/>
      <c r="FH359" s="203">
        <v>0</v>
      </c>
      <c r="FI359" s="203">
        <v>0</v>
      </c>
      <c r="FJ359" s="203">
        <v>0</v>
      </c>
      <c r="FK359" s="203">
        <v>0</v>
      </c>
      <c r="FL359" s="203">
        <v>0</v>
      </c>
      <c r="FM359" s="208"/>
      <c r="FN359" s="203">
        <v>0</v>
      </c>
      <c r="FO359" s="203">
        <v>0</v>
      </c>
      <c r="FP359" s="203">
        <v>0</v>
      </c>
      <c r="FQ359" s="203">
        <v>0</v>
      </c>
      <c r="FR359" s="203">
        <v>0</v>
      </c>
      <c r="FS359" s="208"/>
      <c r="FT359" s="203">
        <v>0</v>
      </c>
      <c r="FU359" s="203">
        <v>0</v>
      </c>
      <c r="FV359" s="203">
        <v>0</v>
      </c>
      <c r="FW359" s="203">
        <v>0</v>
      </c>
      <c r="FX359" s="203">
        <v>0</v>
      </c>
      <c r="FY359" s="208"/>
    </row>
    <row r="360" spans="1:181" ht="12.75" customHeight="1" x14ac:dyDescent="0.2">
      <c r="A360" s="104" t="s">
        <v>1</v>
      </c>
      <c r="B360" s="203">
        <v>0</v>
      </c>
      <c r="C360" s="203">
        <v>0</v>
      </c>
      <c r="D360" s="203">
        <v>0</v>
      </c>
      <c r="E360" s="203">
        <v>0</v>
      </c>
      <c r="F360" s="203">
        <v>0</v>
      </c>
      <c r="G360" s="208"/>
      <c r="H360" s="203">
        <v>0</v>
      </c>
      <c r="I360" s="203">
        <v>0</v>
      </c>
      <c r="J360" s="203">
        <v>0</v>
      </c>
      <c r="K360" s="203">
        <v>0</v>
      </c>
      <c r="L360" s="203">
        <v>0</v>
      </c>
      <c r="M360" s="208"/>
      <c r="N360" s="203">
        <v>0</v>
      </c>
      <c r="O360" s="203">
        <v>0</v>
      </c>
      <c r="P360" s="203">
        <v>0</v>
      </c>
      <c r="Q360" s="203">
        <v>0</v>
      </c>
      <c r="R360" s="203">
        <v>0</v>
      </c>
      <c r="S360" s="208"/>
      <c r="T360" s="203">
        <v>0</v>
      </c>
      <c r="U360" s="203">
        <v>0</v>
      </c>
      <c r="V360" s="203">
        <v>0</v>
      </c>
      <c r="W360" s="203">
        <v>0</v>
      </c>
      <c r="X360" s="203">
        <v>0</v>
      </c>
      <c r="Y360" s="208"/>
      <c r="Z360" s="203">
        <v>0</v>
      </c>
      <c r="AA360" s="203">
        <v>0</v>
      </c>
      <c r="AB360" s="203">
        <v>0</v>
      </c>
      <c r="AC360" s="203">
        <v>0</v>
      </c>
      <c r="AD360" s="203">
        <v>0</v>
      </c>
      <c r="AE360" s="208"/>
      <c r="AF360" s="203">
        <v>0</v>
      </c>
      <c r="AG360" s="203">
        <v>0</v>
      </c>
      <c r="AH360" s="203">
        <v>0</v>
      </c>
      <c r="AI360" s="203">
        <v>0</v>
      </c>
      <c r="AJ360" s="203">
        <v>0</v>
      </c>
      <c r="AK360" s="208"/>
      <c r="AL360" s="203">
        <v>0</v>
      </c>
      <c r="AM360" s="203">
        <v>0</v>
      </c>
      <c r="AN360" s="203">
        <v>0</v>
      </c>
      <c r="AO360" s="203">
        <v>0</v>
      </c>
      <c r="AP360" s="203">
        <v>0</v>
      </c>
      <c r="AQ360" s="208"/>
      <c r="AR360" s="203">
        <v>0</v>
      </c>
      <c r="AS360" s="203">
        <v>0</v>
      </c>
      <c r="AT360" s="203">
        <v>0</v>
      </c>
      <c r="AU360" s="203">
        <v>0</v>
      </c>
      <c r="AV360" s="203">
        <v>0</v>
      </c>
      <c r="AW360" s="208"/>
      <c r="AX360" s="203">
        <v>0</v>
      </c>
      <c r="AY360" s="203">
        <v>0</v>
      </c>
      <c r="AZ360" s="203">
        <v>0</v>
      </c>
      <c r="BA360" s="203">
        <v>0</v>
      </c>
      <c r="BB360" s="203">
        <v>0</v>
      </c>
      <c r="BC360" s="208"/>
      <c r="BD360" s="203">
        <v>0</v>
      </c>
      <c r="BE360" s="203">
        <v>0</v>
      </c>
      <c r="BF360" s="203">
        <v>0</v>
      </c>
      <c r="BG360" s="203">
        <v>0</v>
      </c>
      <c r="BH360" s="203">
        <v>0</v>
      </c>
      <c r="BI360" s="208"/>
      <c r="BJ360" s="203">
        <v>0</v>
      </c>
      <c r="BK360" s="203">
        <v>0</v>
      </c>
      <c r="BL360" s="203">
        <v>0</v>
      </c>
      <c r="BM360" s="203">
        <v>0</v>
      </c>
      <c r="BN360" s="203">
        <v>0</v>
      </c>
      <c r="BO360" s="208"/>
      <c r="BP360" s="203">
        <v>0</v>
      </c>
      <c r="BQ360" s="203">
        <v>0</v>
      </c>
      <c r="BR360" s="203">
        <v>0</v>
      </c>
      <c r="BS360" s="203">
        <v>0</v>
      </c>
      <c r="BT360" s="203">
        <v>0</v>
      </c>
      <c r="BU360" s="208"/>
      <c r="BV360" s="203">
        <v>0</v>
      </c>
      <c r="BW360" s="203">
        <v>0</v>
      </c>
      <c r="BX360" s="203">
        <v>0</v>
      </c>
      <c r="BY360" s="203">
        <v>0</v>
      </c>
      <c r="BZ360" s="203">
        <v>0</v>
      </c>
      <c r="CA360" s="208"/>
      <c r="CB360" s="203">
        <v>0</v>
      </c>
      <c r="CC360" s="203">
        <v>0</v>
      </c>
      <c r="CD360" s="203">
        <v>0</v>
      </c>
      <c r="CE360" s="203">
        <v>0</v>
      </c>
      <c r="CF360" s="203">
        <v>0</v>
      </c>
      <c r="CG360" s="208"/>
      <c r="CH360" s="203">
        <v>0</v>
      </c>
      <c r="CI360" s="203">
        <v>0</v>
      </c>
      <c r="CJ360" s="203">
        <v>0</v>
      </c>
      <c r="CK360" s="203">
        <v>0</v>
      </c>
      <c r="CL360" s="203">
        <v>0</v>
      </c>
      <c r="CM360" s="208"/>
      <c r="CN360" s="203">
        <v>0</v>
      </c>
      <c r="CO360" s="203">
        <v>0</v>
      </c>
      <c r="CP360" s="203">
        <v>0</v>
      </c>
      <c r="CQ360" s="203">
        <v>0</v>
      </c>
      <c r="CR360" s="203">
        <v>0</v>
      </c>
      <c r="CS360" s="208"/>
      <c r="CT360" s="203">
        <v>0</v>
      </c>
      <c r="CU360" s="203">
        <v>0</v>
      </c>
      <c r="CV360" s="203">
        <v>0</v>
      </c>
      <c r="CW360" s="203">
        <v>0</v>
      </c>
      <c r="CX360" s="203">
        <v>0</v>
      </c>
      <c r="CY360" s="208"/>
      <c r="CZ360" s="203">
        <v>0</v>
      </c>
      <c r="DA360" s="203">
        <v>0</v>
      </c>
      <c r="DB360" s="203">
        <v>0</v>
      </c>
      <c r="DC360" s="203">
        <v>0</v>
      </c>
      <c r="DD360" s="203">
        <v>0</v>
      </c>
      <c r="DE360" s="208"/>
      <c r="DF360" s="203">
        <v>0</v>
      </c>
      <c r="DG360" s="203">
        <v>0</v>
      </c>
      <c r="DH360" s="203">
        <v>0</v>
      </c>
      <c r="DI360" s="203">
        <v>0</v>
      </c>
      <c r="DJ360" s="203">
        <v>0</v>
      </c>
      <c r="DK360" s="208"/>
      <c r="DL360" s="203">
        <v>0</v>
      </c>
      <c r="DM360" s="203">
        <v>0</v>
      </c>
      <c r="DN360" s="203">
        <v>0</v>
      </c>
      <c r="DO360" s="203">
        <v>0</v>
      </c>
      <c r="DP360" s="203">
        <v>0</v>
      </c>
      <c r="DQ360" s="208"/>
      <c r="DR360" s="203">
        <v>0</v>
      </c>
      <c r="DS360" s="203">
        <v>0</v>
      </c>
      <c r="DT360" s="203">
        <v>0</v>
      </c>
      <c r="DU360" s="203">
        <v>0</v>
      </c>
      <c r="DV360" s="203">
        <v>0</v>
      </c>
      <c r="DW360" s="208"/>
      <c r="DX360" s="203">
        <v>0</v>
      </c>
      <c r="DY360" s="203">
        <v>0</v>
      </c>
      <c r="DZ360" s="203">
        <v>0</v>
      </c>
      <c r="EA360" s="203">
        <v>0</v>
      </c>
      <c r="EB360" s="203">
        <v>0</v>
      </c>
      <c r="EC360" s="208"/>
      <c r="ED360" s="203">
        <v>0</v>
      </c>
      <c r="EE360" s="203">
        <v>0</v>
      </c>
      <c r="EF360" s="203">
        <v>0</v>
      </c>
      <c r="EG360" s="203">
        <v>0</v>
      </c>
      <c r="EH360" s="203">
        <v>0</v>
      </c>
      <c r="EI360" s="208"/>
      <c r="EJ360" s="203">
        <v>0</v>
      </c>
      <c r="EK360" s="203">
        <v>0</v>
      </c>
      <c r="EL360" s="203">
        <v>0</v>
      </c>
      <c r="EM360" s="203">
        <v>0</v>
      </c>
      <c r="EN360" s="203">
        <v>0</v>
      </c>
      <c r="EO360" s="208"/>
      <c r="EP360" s="203">
        <v>0</v>
      </c>
      <c r="EQ360" s="203">
        <v>0</v>
      </c>
      <c r="ER360" s="203">
        <v>0</v>
      </c>
      <c r="ES360" s="203">
        <v>0</v>
      </c>
      <c r="ET360" s="203">
        <v>0</v>
      </c>
      <c r="EU360" s="208"/>
      <c r="EV360" s="203">
        <v>0</v>
      </c>
      <c r="EW360" s="203">
        <v>0</v>
      </c>
      <c r="EX360" s="203">
        <v>0</v>
      </c>
      <c r="EY360" s="203">
        <v>0</v>
      </c>
      <c r="EZ360" s="203">
        <v>0</v>
      </c>
      <c r="FA360" s="208"/>
      <c r="FB360" s="203">
        <v>0</v>
      </c>
      <c r="FC360" s="203">
        <v>0</v>
      </c>
      <c r="FD360" s="203">
        <v>0</v>
      </c>
      <c r="FE360" s="203">
        <v>0</v>
      </c>
      <c r="FF360" s="203">
        <v>0</v>
      </c>
      <c r="FG360" s="208"/>
      <c r="FH360" s="203">
        <v>0</v>
      </c>
      <c r="FI360" s="203">
        <v>0</v>
      </c>
      <c r="FJ360" s="203">
        <v>0</v>
      </c>
      <c r="FK360" s="203">
        <v>0</v>
      </c>
      <c r="FL360" s="203">
        <v>0</v>
      </c>
      <c r="FM360" s="208"/>
      <c r="FN360" s="203">
        <v>0</v>
      </c>
      <c r="FO360" s="203">
        <v>0</v>
      </c>
      <c r="FP360" s="203">
        <v>0</v>
      </c>
      <c r="FQ360" s="203">
        <v>0</v>
      </c>
      <c r="FR360" s="203">
        <v>0</v>
      </c>
      <c r="FS360" s="208"/>
      <c r="FT360" s="203">
        <v>0</v>
      </c>
      <c r="FU360" s="203">
        <v>0</v>
      </c>
      <c r="FV360" s="203">
        <v>0</v>
      </c>
      <c r="FW360" s="203">
        <v>0</v>
      </c>
      <c r="FX360" s="203">
        <v>0</v>
      </c>
      <c r="FY360" s="208"/>
    </row>
    <row r="361" spans="1:181" ht="12.75" customHeight="1" x14ac:dyDescent="0.2">
      <c r="A361" s="104" t="s">
        <v>92</v>
      </c>
      <c r="B361" s="203">
        <v>0</v>
      </c>
      <c r="C361" s="203">
        <v>0</v>
      </c>
      <c r="D361" s="203">
        <v>0</v>
      </c>
      <c r="E361" s="203">
        <v>0</v>
      </c>
      <c r="F361" s="203">
        <v>0</v>
      </c>
      <c r="G361" s="208"/>
      <c r="H361" s="203">
        <v>0</v>
      </c>
      <c r="I361" s="203">
        <v>0</v>
      </c>
      <c r="J361" s="203">
        <v>0</v>
      </c>
      <c r="K361" s="203">
        <v>0</v>
      </c>
      <c r="L361" s="203">
        <v>0</v>
      </c>
      <c r="M361" s="208"/>
      <c r="N361" s="203">
        <v>0</v>
      </c>
      <c r="O361" s="203">
        <v>0</v>
      </c>
      <c r="P361" s="203">
        <v>0</v>
      </c>
      <c r="Q361" s="203">
        <v>0</v>
      </c>
      <c r="R361" s="203">
        <v>0</v>
      </c>
      <c r="S361" s="208"/>
      <c r="T361" s="203">
        <v>0</v>
      </c>
      <c r="U361" s="203">
        <v>0</v>
      </c>
      <c r="V361" s="203">
        <v>0</v>
      </c>
      <c r="W361" s="203">
        <v>0</v>
      </c>
      <c r="X361" s="203">
        <v>0</v>
      </c>
      <c r="Y361" s="208"/>
      <c r="Z361" s="203">
        <v>0</v>
      </c>
      <c r="AA361" s="203">
        <v>0</v>
      </c>
      <c r="AB361" s="203">
        <v>0</v>
      </c>
      <c r="AC361" s="203">
        <v>0</v>
      </c>
      <c r="AD361" s="203">
        <v>0</v>
      </c>
      <c r="AE361" s="208"/>
      <c r="AF361" s="203">
        <v>0</v>
      </c>
      <c r="AG361" s="203">
        <v>0</v>
      </c>
      <c r="AH361" s="203">
        <v>0</v>
      </c>
      <c r="AI361" s="203">
        <v>0</v>
      </c>
      <c r="AJ361" s="203">
        <v>0</v>
      </c>
      <c r="AK361" s="208"/>
      <c r="AL361" s="203">
        <v>0</v>
      </c>
      <c r="AM361" s="203">
        <v>0</v>
      </c>
      <c r="AN361" s="203">
        <v>0</v>
      </c>
      <c r="AO361" s="203">
        <v>0</v>
      </c>
      <c r="AP361" s="203">
        <v>0</v>
      </c>
      <c r="AQ361" s="208"/>
      <c r="AR361" s="203">
        <v>0</v>
      </c>
      <c r="AS361" s="203">
        <v>0</v>
      </c>
      <c r="AT361" s="203">
        <v>0</v>
      </c>
      <c r="AU361" s="203">
        <v>0</v>
      </c>
      <c r="AV361" s="203">
        <v>0</v>
      </c>
      <c r="AW361" s="208"/>
      <c r="AX361" s="203">
        <v>0</v>
      </c>
      <c r="AY361" s="203">
        <v>0</v>
      </c>
      <c r="AZ361" s="203">
        <v>0</v>
      </c>
      <c r="BA361" s="203">
        <v>0</v>
      </c>
      <c r="BB361" s="203">
        <v>0</v>
      </c>
      <c r="BC361" s="208"/>
      <c r="BD361" s="203">
        <v>0</v>
      </c>
      <c r="BE361" s="203">
        <v>0</v>
      </c>
      <c r="BF361" s="203">
        <v>0</v>
      </c>
      <c r="BG361" s="203">
        <v>0</v>
      </c>
      <c r="BH361" s="203">
        <v>0</v>
      </c>
      <c r="BI361" s="208"/>
      <c r="BJ361" s="203">
        <v>0</v>
      </c>
      <c r="BK361" s="203">
        <v>0</v>
      </c>
      <c r="BL361" s="203">
        <v>0</v>
      </c>
      <c r="BM361" s="203">
        <v>0</v>
      </c>
      <c r="BN361" s="203">
        <v>0</v>
      </c>
      <c r="BO361" s="208"/>
      <c r="BP361" s="203">
        <v>0</v>
      </c>
      <c r="BQ361" s="203">
        <v>0</v>
      </c>
      <c r="BR361" s="203">
        <v>0</v>
      </c>
      <c r="BS361" s="203">
        <v>0</v>
      </c>
      <c r="BT361" s="203">
        <v>0</v>
      </c>
      <c r="BU361" s="208"/>
      <c r="BV361" s="203">
        <v>0</v>
      </c>
      <c r="BW361" s="203">
        <v>0</v>
      </c>
      <c r="BX361" s="203">
        <v>0</v>
      </c>
      <c r="BY361" s="203">
        <v>0</v>
      </c>
      <c r="BZ361" s="203">
        <v>0</v>
      </c>
      <c r="CA361" s="208"/>
      <c r="CB361" s="203">
        <v>0</v>
      </c>
      <c r="CC361" s="203">
        <v>0</v>
      </c>
      <c r="CD361" s="203">
        <v>0</v>
      </c>
      <c r="CE361" s="203">
        <v>0</v>
      </c>
      <c r="CF361" s="203">
        <v>0</v>
      </c>
      <c r="CG361" s="208"/>
      <c r="CH361" s="203">
        <v>0</v>
      </c>
      <c r="CI361" s="203">
        <v>0</v>
      </c>
      <c r="CJ361" s="203">
        <v>0</v>
      </c>
      <c r="CK361" s="203">
        <v>0</v>
      </c>
      <c r="CL361" s="203">
        <v>0</v>
      </c>
      <c r="CM361" s="208"/>
      <c r="CN361" s="203">
        <v>0</v>
      </c>
      <c r="CO361" s="203">
        <v>0</v>
      </c>
      <c r="CP361" s="203">
        <v>0</v>
      </c>
      <c r="CQ361" s="203">
        <v>0</v>
      </c>
      <c r="CR361" s="203">
        <v>0</v>
      </c>
      <c r="CS361" s="208"/>
      <c r="CT361" s="203">
        <v>0</v>
      </c>
      <c r="CU361" s="203">
        <v>0</v>
      </c>
      <c r="CV361" s="203">
        <v>0</v>
      </c>
      <c r="CW361" s="203">
        <v>0</v>
      </c>
      <c r="CX361" s="203">
        <v>0</v>
      </c>
      <c r="CY361" s="208"/>
      <c r="CZ361" s="203">
        <v>0</v>
      </c>
      <c r="DA361" s="203">
        <v>0</v>
      </c>
      <c r="DB361" s="203">
        <v>0</v>
      </c>
      <c r="DC361" s="203">
        <v>0</v>
      </c>
      <c r="DD361" s="203">
        <v>0</v>
      </c>
      <c r="DE361" s="208"/>
      <c r="DF361" s="203">
        <v>0</v>
      </c>
      <c r="DG361" s="203">
        <v>0</v>
      </c>
      <c r="DH361" s="203">
        <v>0</v>
      </c>
      <c r="DI361" s="203">
        <v>0</v>
      </c>
      <c r="DJ361" s="203">
        <v>0</v>
      </c>
      <c r="DK361" s="208"/>
      <c r="DL361" s="203">
        <v>0</v>
      </c>
      <c r="DM361" s="203">
        <v>0</v>
      </c>
      <c r="DN361" s="203">
        <v>0</v>
      </c>
      <c r="DO361" s="203">
        <v>0</v>
      </c>
      <c r="DP361" s="203">
        <v>0</v>
      </c>
      <c r="DQ361" s="208"/>
      <c r="DR361" s="203">
        <v>0</v>
      </c>
      <c r="DS361" s="203">
        <v>0</v>
      </c>
      <c r="DT361" s="203">
        <v>0</v>
      </c>
      <c r="DU361" s="203">
        <v>0</v>
      </c>
      <c r="DV361" s="203">
        <v>0</v>
      </c>
      <c r="DW361" s="208"/>
      <c r="DX361" s="203">
        <v>0</v>
      </c>
      <c r="DY361" s="203">
        <v>0</v>
      </c>
      <c r="DZ361" s="203">
        <v>0</v>
      </c>
      <c r="EA361" s="203">
        <v>0</v>
      </c>
      <c r="EB361" s="203">
        <v>0</v>
      </c>
      <c r="EC361" s="208"/>
      <c r="ED361" s="203">
        <v>0</v>
      </c>
      <c r="EE361" s="203">
        <v>0</v>
      </c>
      <c r="EF361" s="203">
        <v>0</v>
      </c>
      <c r="EG361" s="203">
        <v>0</v>
      </c>
      <c r="EH361" s="203">
        <v>0</v>
      </c>
      <c r="EI361" s="208"/>
      <c r="EJ361" s="203">
        <v>0</v>
      </c>
      <c r="EK361" s="203">
        <v>0</v>
      </c>
      <c r="EL361" s="203">
        <v>0</v>
      </c>
      <c r="EM361" s="203">
        <v>0</v>
      </c>
      <c r="EN361" s="203">
        <v>0</v>
      </c>
      <c r="EO361" s="208"/>
      <c r="EP361" s="203">
        <v>0</v>
      </c>
      <c r="EQ361" s="203">
        <v>0</v>
      </c>
      <c r="ER361" s="203">
        <v>0</v>
      </c>
      <c r="ES361" s="203">
        <v>0</v>
      </c>
      <c r="ET361" s="203">
        <v>0</v>
      </c>
      <c r="EU361" s="208"/>
      <c r="EV361" s="203">
        <v>0</v>
      </c>
      <c r="EW361" s="203">
        <v>0</v>
      </c>
      <c r="EX361" s="203">
        <v>0</v>
      </c>
      <c r="EY361" s="203">
        <v>0</v>
      </c>
      <c r="EZ361" s="203">
        <v>0</v>
      </c>
      <c r="FA361" s="208"/>
      <c r="FB361" s="203">
        <v>0</v>
      </c>
      <c r="FC361" s="203">
        <v>0</v>
      </c>
      <c r="FD361" s="203">
        <v>0</v>
      </c>
      <c r="FE361" s="203">
        <v>0</v>
      </c>
      <c r="FF361" s="203">
        <v>0</v>
      </c>
      <c r="FG361" s="208"/>
      <c r="FH361" s="203">
        <v>0</v>
      </c>
      <c r="FI361" s="203">
        <v>0</v>
      </c>
      <c r="FJ361" s="203">
        <v>0</v>
      </c>
      <c r="FK361" s="203">
        <v>0</v>
      </c>
      <c r="FL361" s="203">
        <v>0</v>
      </c>
      <c r="FM361" s="208"/>
      <c r="FN361" s="203">
        <v>0</v>
      </c>
      <c r="FO361" s="203">
        <v>0</v>
      </c>
      <c r="FP361" s="203">
        <v>0</v>
      </c>
      <c r="FQ361" s="203">
        <v>0</v>
      </c>
      <c r="FR361" s="203">
        <v>0</v>
      </c>
      <c r="FS361" s="208"/>
      <c r="FT361" s="203">
        <v>0</v>
      </c>
      <c r="FU361" s="203">
        <v>0</v>
      </c>
      <c r="FV361" s="203">
        <v>0</v>
      </c>
      <c r="FW361" s="203">
        <v>0</v>
      </c>
      <c r="FX361" s="203">
        <v>0</v>
      </c>
      <c r="FY361" s="208"/>
    </row>
    <row r="362" spans="1:181" ht="12.75" customHeight="1" x14ac:dyDescent="0.2">
      <c r="A362" s="88" t="s">
        <v>124</v>
      </c>
      <c r="B362" s="203">
        <v>0</v>
      </c>
      <c r="C362" s="203">
        <v>0</v>
      </c>
      <c r="D362" s="203">
        <v>0</v>
      </c>
      <c r="E362" s="203">
        <v>0</v>
      </c>
      <c r="F362" s="203">
        <v>0</v>
      </c>
      <c r="G362" s="208"/>
      <c r="H362" s="203">
        <v>0</v>
      </c>
      <c r="I362" s="203">
        <v>0</v>
      </c>
      <c r="J362" s="203">
        <v>0</v>
      </c>
      <c r="K362" s="203">
        <v>0</v>
      </c>
      <c r="L362" s="203">
        <v>0</v>
      </c>
      <c r="M362" s="208"/>
      <c r="N362" s="203">
        <v>0</v>
      </c>
      <c r="O362" s="203">
        <v>0</v>
      </c>
      <c r="P362" s="203">
        <v>0</v>
      </c>
      <c r="Q362" s="203">
        <v>0</v>
      </c>
      <c r="R362" s="203">
        <v>0</v>
      </c>
      <c r="S362" s="208"/>
      <c r="T362" s="203">
        <v>0</v>
      </c>
      <c r="U362" s="203">
        <v>0</v>
      </c>
      <c r="V362" s="203">
        <v>0</v>
      </c>
      <c r="W362" s="203">
        <v>0</v>
      </c>
      <c r="X362" s="203">
        <v>0</v>
      </c>
      <c r="Y362" s="208"/>
      <c r="Z362" s="203">
        <v>0</v>
      </c>
      <c r="AA362" s="203">
        <v>0</v>
      </c>
      <c r="AB362" s="203">
        <v>0</v>
      </c>
      <c r="AC362" s="203">
        <v>0</v>
      </c>
      <c r="AD362" s="203">
        <v>0</v>
      </c>
      <c r="AE362" s="208"/>
      <c r="AF362" s="203">
        <v>0</v>
      </c>
      <c r="AG362" s="203">
        <v>0</v>
      </c>
      <c r="AH362" s="203">
        <v>0</v>
      </c>
      <c r="AI362" s="203">
        <v>0</v>
      </c>
      <c r="AJ362" s="203">
        <v>0</v>
      </c>
      <c r="AK362" s="208"/>
      <c r="AL362" s="203">
        <v>0</v>
      </c>
      <c r="AM362" s="203">
        <v>0</v>
      </c>
      <c r="AN362" s="203">
        <v>0</v>
      </c>
      <c r="AO362" s="203">
        <v>0</v>
      </c>
      <c r="AP362" s="203">
        <v>0</v>
      </c>
      <c r="AQ362" s="208"/>
      <c r="AR362" s="203">
        <v>0</v>
      </c>
      <c r="AS362" s="203">
        <v>0</v>
      </c>
      <c r="AT362" s="203">
        <v>0</v>
      </c>
      <c r="AU362" s="203">
        <v>0</v>
      </c>
      <c r="AV362" s="203">
        <v>0</v>
      </c>
      <c r="AW362" s="208"/>
      <c r="AX362" s="203">
        <v>0</v>
      </c>
      <c r="AY362" s="203">
        <v>0</v>
      </c>
      <c r="AZ362" s="203">
        <v>0</v>
      </c>
      <c r="BA362" s="203">
        <v>0</v>
      </c>
      <c r="BB362" s="203">
        <v>0</v>
      </c>
      <c r="BC362" s="208"/>
      <c r="BD362" s="203">
        <v>0</v>
      </c>
      <c r="BE362" s="203">
        <v>0</v>
      </c>
      <c r="BF362" s="203">
        <v>0</v>
      </c>
      <c r="BG362" s="203">
        <v>0</v>
      </c>
      <c r="BH362" s="203">
        <v>0</v>
      </c>
      <c r="BI362" s="208"/>
      <c r="BJ362" s="203">
        <v>0</v>
      </c>
      <c r="BK362" s="203">
        <v>0</v>
      </c>
      <c r="BL362" s="203">
        <v>0</v>
      </c>
      <c r="BM362" s="203">
        <v>0</v>
      </c>
      <c r="BN362" s="203">
        <v>0</v>
      </c>
      <c r="BO362" s="208"/>
      <c r="BP362" s="203">
        <v>0</v>
      </c>
      <c r="BQ362" s="203">
        <v>0</v>
      </c>
      <c r="BR362" s="203">
        <v>0</v>
      </c>
      <c r="BS362" s="203">
        <v>0</v>
      </c>
      <c r="BT362" s="203">
        <v>0</v>
      </c>
      <c r="BU362" s="208"/>
      <c r="BV362" s="203">
        <v>0</v>
      </c>
      <c r="BW362" s="203">
        <v>0</v>
      </c>
      <c r="BX362" s="203">
        <v>0</v>
      </c>
      <c r="BY362" s="203">
        <v>0</v>
      </c>
      <c r="BZ362" s="203">
        <v>0</v>
      </c>
      <c r="CA362" s="208"/>
      <c r="CB362" s="203">
        <v>0</v>
      </c>
      <c r="CC362" s="203">
        <v>0</v>
      </c>
      <c r="CD362" s="203">
        <v>0</v>
      </c>
      <c r="CE362" s="203">
        <v>0</v>
      </c>
      <c r="CF362" s="203">
        <v>0</v>
      </c>
      <c r="CG362" s="208"/>
      <c r="CH362" s="203">
        <v>0</v>
      </c>
      <c r="CI362" s="203">
        <v>0</v>
      </c>
      <c r="CJ362" s="203">
        <v>0</v>
      </c>
      <c r="CK362" s="203">
        <v>0</v>
      </c>
      <c r="CL362" s="203">
        <v>0</v>
      </c>
      <c r="CM362" s="208"/>
      <c r="CN362" s="203">
        <v>0</v>
      </c>
      <c r="CO362" s="203">
        <v>0</v>
      </c>
      <c r="CP362" s="203">
        <v>0</v>
      </c>
      <c r="CQ362" s="203">
        <v>0</v>
      </c>
      <c r="CR362" s="203">
        <v>0</v>
      </c>
      <c r="CS362" s="208"/>
      <c r="CT362" s="203">
        <v>0</v>
      </c>
      <c r="CU362" s="203">
        <v>0</v>
      </c>
      <c r="CV362" s="203">
        <v>0</v>
      </c>
      <c r="CW362" s="203">
        <v>0</v>
      </c>
      <c r="CX362" s="203">
        <v>0</v>
      </c>
      <c r="CY362" s="208"/>
      <c r="CZ362" s="203">
        <v>0</v>
      </c>
      <c r="DA362" s="203">
        <v>0</v>
      </c>
      <c r="DB362" s="203">
        <v>0</v>
      </c>
      <c r="DC362" s="203">
        <v>0</v>
      </c>
      <c r="DD362" s="203">
        <v>0</v>
      </c>
      <c r="DE362" s="208"/>
      <c r="DF362" s="203">
        <v>0</v>
      </c>
      <c r="DG362" s="203">
        <v>0</v>
      </c>
      <c r="DH362" s="203">
        <v>0</v>
      </c>
      <c r="DI362" s="203">
        <v>0</v>
      </c>
      <c r="DJ362" s="203">
        <v>0</v>
      </c>
      <c r="DK362" s="208"/>
      <c r="DL362" s="203">
        <v>0</v>
      </c>
      <c r="DM362" s="203">
        <v>0</v>
      </c>
      <c r="DN362" s="203">
        <v>0</v>
      </c>
      <c r="DO362" s="203">
        <v>0</v>
      </c>
      <c r="DP362" s="203">
        <v>0</v>
      </c>
      <c r="DQ362" s="208"/>
      <c r="DR362" s="203">
        <v>0</v>
      </c>
      <c r="DS362" s="203">
        <v>0</v>
      </c>
      <c r="DT362" s="203">
        <v>0</v>
      </c>
      <c r="DU362" s="203">
        <v>0</v>
      </c>
      <c r="DV362" s="203">
        <v>0</v>
      </c>
      <c r="DW362" s="208"/>
      <c r="DX362" s="203">
        <v>0</v>
      </c>
      <c r="DY362" s="203">
        <v>0</v>
      </c>
      <c r="DZ362" s="203">
        <v>0</v>
      </c>
      <c r="EA362" s="203">
        <v>0</v>
      </c>
      <c r="EB362" s="203">
        <v>0</v>
      </c>
      <c r="EC362" s="208"/>
      <c r="ED362" s="203">
        <v>0</v>
      </c>
      <c r="EE362" s="203">
        <v>0</v>
      </c>
      <c r="EF362" s="203">
        <v>0</v>
      </c>
      <c r="EG362" s="203">
        <v>0</v>
      </c>
      <c r="EH362" s="203">
        <v>0</v>
      </c>
      <c r="EI362" s="208"/>
      <c r="EJ362" s="203">
        <v>0</v>
      </c>
      <c r="EK362" s="203">
        <v>0</v>
      </c>
      <c r="EL362" s="203">
        <v>0</v>
      </c>
      <c r="EM362" s="203">
        <v>0</v>
      </c>
      <c r="EN362" s="203">
        <v>0</v>
      </c>
      <c r="EO362" s="208"/>
      <c r="EP362" s="203">
        <v>0</v>
      </c>
      <c r="EQ362" s="203">
        <v>0</v>
      </c>
      <c r="ER362" s="203">
        <v>0</v>
      </c>
      <c r="ES362" s="203">
        <v>0</v>
      </c>
      <c r="ET362" s="203">
        <v>0</v>
      </c>
      <c r="EU362" s="208"/>
      <c r="EV362" s="203">
        <v>0</v>
      </c>
      <c r="EW362" s="203">
        <v>0</v>
      </c>
      <c r="EX362" s="203">
        <v>0</v>
      </c>
      <c r="EY362" s="203">
        <v>0</v>
      </c>
      <c r="EZ362" s="203">
        <v>0</v>
      </c>
      <c r="FA362" s="208"/>
      <c r="FB362" s="203">
        <v>0</v>
      </c>
      <c r="FC362" s="203">
        <v>0</v>
      </c>
      <c r="FD362" s="203">
        <v>0</v>
      </c>
      <c r="FE362" s="203">
        <v>0</v>
      </c>
      <c r="FF362" s="203">
        <v>0</v>
      </c>
      <c r="FG362" s="208"/>
      <c r="FH362" s="203">
        <v>0</v>
      </c>
      <c r="FI362" s="203">
        <v>0</v>
      </c>
      <c r="FJ362" s="203">
        <v>0</v>
      </c>
      <c r="FK362" s="203">
        <v>0</v>
      </c>
      <c r="FL362" s="203">
        <v>0</v>
      </c>
      <c r="FM362" s="208"/>
      <c r="FN362" s="203">
        <v>0</v>
      </c>
      <c r="FO362" s="203">
        <v>0</v>
      </c>
      <c r="FP362" s="203">
        <v>0</v>
      </c>
      <c r="FQ362" s="203">
        <v>0</v>
      </c>
      <c r="FR362" s="203">
        <v>0</v>
      </c>
      <c r="FS362" s="208"/>
      <c r="FT362" s="203">
        <v>0</v>
      </c>
      <c r="FU362" s="203">
        <v>0</v>
      </c>
      <c r="FV362" s="203">
        <v>0</v>
      </c>
      <c r="FW362" s="203">
        <v>0</v>
      </c>
      <c r="FX362" s="203">
        <v>0</v>
      </c>
      <c r="FY362" s="208"/>
    </row>
    <row r="363" spans="1:181" ht="12.75" customHeight="1" x14ac:dyDescent="0.2">
      <c r="A363" s="88" t="s">
        <v>94</v>
      </c>
      <c r="B363" s="203">
        <v>0</v>
      </c>
      <c r="C363" s="203">
        <v>0</v>
      </c>
      <c r="D363" s="203">
        <v>0</v>
      </c>
      <c r="E363" s="203">
        <v>0</v>
      </c>
      <c r="F363" s="203">
        <v>0</v>
      </c>
      <c r="G363" s="208"/>
      <c r="H363" s="203">
        <v>0</v>
      </c>
      <c r="I363" s="203">
        <v>0</v>
      </c>
      <c r="J363" s="203">
        <v>0</v>
      </c>
      <c r="K363" s="203">
        <v>0</v>
      </c>
      <c r="L363" s="203">
        <v>0</v>
      </c>
      <c r="M363" s="208"/>
      <c r="N363" s="203">
        <v>0</v>
      </c>
      <c r="O363" s="203">
        <v>0</v>
      </c>
      <c r="P363" s="203">
        <v>0</v>
      </c>
      <c r="Q363" s="203">
        <v>0</v>
      </c>
      <c r="R363" s="203">
        <v>0</v>
      </c>
      <c r="S363" s="208"/>
      <c r="T363" s="203">
        <v>0</v>
      </c>
      <c r="U363" s="203">
        <v>0</v>
      </c>
      <c r="V363" s="203">
        <v>0</v>
      </c>
      <c r="W363" s="203">
        <v>0</v>
      </c>
      <c r="X363" s="203">
        <v>0</v>
      </c>
      <c r="Y363" s="208"/>
      <c r="Z363" s="203">
        <v>0</v>
      </c>
      <c r="AA363" s="203">
        <v>0</v>
      </c>
      <c r="AB363" s="203">
        <v>0</v>
      </c>
      <c r="AC363" s="203">
        <v>0</v>
      </c>
      <c r="AD363" s="203">
        <v>0</v>
      </c>
      <c r="AE363" s="208"/>
      <c r="AF363" s="203">
        <v>0</v>
      </c>
      <c r="AG363" s="203">
        <v>0</v>
      </c>
      <c r="AH363" s="203">
        <v>0</v>
      </c>
      <c r="AI363" s="203">
        <v>0</v>
      </c>
      <c r="AJ363" s="203">
        <v>0</v>
      </c>
      <c r="AK363" s="208"/>
      <c r="AL363" s="203">
        <v>0</v>
      </c>
      <c r="AM363" s="203">
        <v>0</v>
      </c>
      <c r="AN363" s="203">
        <v>0</v>
      </c>
      <c r="AO363" s="203">
        <v>0</v>
      </c>
      <c r="AP363" s="203">
        <v>0</v>
      </c>
      <c r="AQ363" s="208"/>
      <c r="AR363" s="203">
        <v>0</v>
      </c>
      <c r="AS363" s="203">
        <v>0</v>
      </c>
      <c r="AT363" s="203">
        <v>0</v>
      </c>
      <c r="AU363" s="203">
        <v>0</v>
      </c>
      <c r="AV363" s="203">
        <v>0</v>
      </c>
      <c r="AW363" s="208"/>
      <c r="AX363" s="203">
        <v>0</v>
      </c>
      <c r="AY363" s="203">
        <v>0</v>
      </c>
      <c r="AZ363" s="203">
        <v>0</v>
      </c>
      <c r="BA363" s="203">
        <v>0</v>
      </c>
      <c r="BB363" s="203">
        <v>0</v>
      </c>
      <c r="BC363" s="208"/>
      <c r="BD363" s="203">
        <v>0</v>
      </c>
      <c r="BE363" s="203">
        <v>0</v>
      </c>
      <c r="BF363" s="203">
        <v>0</v>
      </c>
      <c r="BG363" s="203">
        <v>0</v>
      </c>
      <c r="BH363" s="203">
        <v>0</v>
      </c>
      <c r="BI363" s="208"/>
      <c r="BJ363" s="203">
        <v>0</v>
      </c>
      <c r="BK363" s="203">
        <v>0</v>
      </c>
      <c r="BL363" s="203">
        <v>0</v>
      </c>
      <c r="BM363" s="203">
        <v>0</v>
      </c>
      <c r="BN363" s="203">
        <v>0</v>
      </c>
      <c r="BO363" s="208"/>
      <c r="BP363" s="203">
        <v>0</v>
      </c>
      <c r="BQ363" s="203">
        <v>0</v>
      </c>
      <c r="BR363" s="203">
        <v>0</v>
      </c>
      <c r="BS363" s="203">
        <v>0</v>
      </c>
      <c r="BT363" s="203">
        <v>0</v>
      </c>
      <c r="BU363" s="208"/>
      <c r="BV363" s="203">
        <v>0</v>
      </c>
      <c r="BW363" s="203">
        <v>0</v>
      </c>
      <c r="BX363" s="203">
        <v>0</v>
      </c>
      <c r="BY363" s="203">
        <v>0</v>
      </c>
      <c r="BZ363" s="203">
        <v>0</v>
      </c>
      <c r="CA363" s="208"/>
      <c r="CB363" s="203">
        <v>0</v>
      </c>
      <c r="CC363" s="203">
        <v>0</v>
      </c>
      <c r="CD363" s="203">
        <v>0</v>
      </c>
      <c r="CE363" s="203">
        <v>0</v>
      </c>
      <c r="CF363" s="203">
        <v>0</v>
      </c>
      <c r="CG363" s="208"/>
      <c r="CH363" s="203">
        <v>0</v>
      </c>
      <c r="CI363" s="203">
        <v>0</v>
      </c>
      <c r="CJ363" s="203">
        <v>0</v>
      </c>
      <c r="CK363" s="203">
        <v>0</v>
      </c>
      <c r="CL363" s="203">
        <v>0</v>
      </c>
      <c r="CM363" s="208"/>
      <c r="CN363" s="203">
        <v>0</v>
      </c>
      <c r="CO363" s="203">
        <v>0</v>
      </c>
      <c r="CP363" s="203">
        <v>0</v>
      </c>
      <c r="CQ363" s="203">
        <v>0</v>
      </c>
      <c r="CR363" s="203">
        <v>0</v>
      </c>
      <c r="CS363" s="208"/>
      <c r="CT363" s="203">
        <v>0</v>
      </c>
      <c r="CU363" s="203">
        <v>0</v>
      </c>
      <c r="CV363" s="203">
        <v>0</v>
      </c>
      <c r="CW363" s="203">
        <v>0</v>
      </c>
      <c r="CX363" s="203">
        <v>0</v>
      </c>
      <c r="CY363" s="208"/>
      <c r="CZ363" s="203">
        <v>0</v>
      </c>
      <c r="DA363" s="203">
        <v>0</v>
      </c>
      <c r="DB363" s="203">
        <v>0</v>
      </c>
      <c r="DC363" s="203">
        <v>0</v>
      </c>
      <c r="DD363" s="203">
        <v>0</v>
      </c>
      <c r="DE363" s="208"/>
      <c r="DF363" s="203">
        <v>0</v>
      </c>
      <c r="DG363" s="203">
        <v>0</v>
      </c>
      <c r="DH363" s="203">
        <v>0</v>
      </c>
      <c r="DI363" s="203">
        <v>0</v>
      </c>
      <c r="DJ363" s="203">
        <v>0</v>
      </c>
      <c r="DK363" s="208"/>
      <c r="DL363" s="203">
        <v>0</v>
      </c>
      <c r="DM363" s="203">
        <v>0</v>
      </c>
      <c r="DN363" s="203">
        <v>0</v>
      </c>
      <c r="DO363" s="203">
        <v>0</v>
      </c>
      <c r="DP363" s="203">
        <v>0</v>
      </c>
      <c r="DQ363" s="208"/>
      <c r="DR363" s="203">
        <v>0</v>
      </c>
      <c r="DS363" s="203">
        <v>0</v>
      </c>
      <c r="DT363" s="203">
        <v>0</v>
      </c>
      <c r="DU363" s="203">
        <v>0</v>
      </c>
      <c r="DV363" s="203">
        <v>0</v>
      </c>
      <c r="DW363" s="208"/>
      <c r="DX363" s="203">
        <v>0</v>
      </c>
      <c r="DY363" s="203">
        <v>0</v>
      </c>
      <c r="DZ363" s="203">
        <v>0</v>
      </c>
      <c r="EA363" s="203">
        <v>0</v>
      </c>
      <c r="EB363" s="203">
        <v>0</v>
      </c>
      <c r="EC363" s="208"/>
      <c r="ED363" s="203">
        <v>0</v>
      </c>
      <c r="EE363" s="203">
        <v>0</v>
      </c>
      <c r="EF363" s="203">
        <v>0</v>
      </c>
      <c r="EG363" s="203">
        <v>0</v>
      </c>
      <c r="EH363" s="203">
        <v>0</v>
      </c>
      <c r="EI363" s="208"/>
      <c r="EJ363" s="203">
        <v>0</v>
      </c>
      <c r="EK363" s="203">
        <v>0</v>
      </c>
      <c r="EL363" s="203">
        <v>0</v>
      </c>
      <c r="EM363" s="203">
        <v>0</v>
      </c>
      <c r="EN363" s="203">
        <v>0</v>
      </c>
      <c r="EO363" s="208"/>
      <c r="EP363" s="203">
        <v>0</v>
      </c>
      <c r="EQ363" s="203">
        <v>0</v>
      </c>
      <c r="ER363" s="203">
        <v>0</v>
      </c>
      <c r="ES363" s="203">
        <v>0</v>
      </c>
      <c r="ET363" s="203">
        <v>0</v>
      </c>
      <c r="EU363" s="208"/>
      <c r="EV363" s="203">
        <v>0</v>
      </c>
      <c r="EW363" s="203">
        <v>0</v>
      </c>
      <c r="EX363" s="203">
        <v>0</v>
      </c>
      <c r="EY363" s="203">
        <v>0</v>
      </c>
      <c r="EZ363" s="203">
        <v>0</v>
      </c>
      <c r="FA363" s="208"/>
      <c r="FB363" s="203">
        <v>0</v>
      </c>
      <c r="FC363" s="203">
        <v>0</v>
      </c>
      <c r="FD363" s="203">
        <v>0</v>
      </c>
      <c r="FE363" s="203">
        <v>0</v>
      </c>
      <c r="FF363" s="203">
        <v>0</v>
      </c>
      <c r="FG363" s="208"/>
      <c r="FH363" s="203">
        <v>0</v>
      </c>
      <c r="FI363" s="203">
        <v>0</v>
      </c>
      <c r="FJ363" s="203">
        <v>0</v>
      </c>
      <c r="FK363" s="203">
        <v>0</v>
      </c>
      <c r="FL363" s="203">
        <v>0</v>
      </c>
      <c r="FM363" s="208"/>
      <c r="FN363" s="203">
        <v>0</v>
      </c>
      <c r="FO363" s="203">
        <v>0</v>
      </c>
      <c r="FP363" s="203">
        <v>0</v>
      </c>
      <c r="FQ363" s="203">
        <v>0</v>
      </c>
      <c r="FR363" s="203">
        <v>0</v>
      </c>
      <c r="FS363" s="208"/>
      <c r="FT363" s="203">
        <v>0</v>
      </c>
      <c r="FU363" s="203">
        <v>0</v>
      </c>
      <c r="FV363" s="203">
        <v>0</v>
      </c>
      <c r="FW363" s="203">
        <v>0</v>
      </c>
      <c r="FX363" s="203">
        <v>0</v>
      </c>
      <c r="FY363" s="208"/>
    </row>
    <row r="364" spans="1:181" ht="12.75" customHeight="1" x14ac:dyDescent="0.2">
      <c r="A364" s="88" t="s">
        <v>95</v>
      </c>
      <c r="B364" s="203">
        <v>0</v>
      </c>
      <c r="C364" s="203">
        <v>0</v>
      </c>
      <c r="D364" s="203">
        <v>0</v>
      </c>
      <c r="E364" s="203">
        <v>0</v>
      </c>
      <c r="F364" s="203">
        <v>0</v>
      </c>
      <c r="G364" s="208"/>
      <c r="H364" s="203">
        <v>0</v>
      </c>
      <c r="I364" s="203">
        <v>0</v>
      </c>
      <c r="J364" s="203">
        <v>0</v>
      </c>
      <c r="K364" s="203">
        <v>0</v>
      </c>
      <c r="L364" s="203">
        <v>0</v>
      </c>
      <c r="M364" s="208"/>
      <c r="N364" s="203">
        <v>0</v>
      </c>
      <c r="O364" s="203">
        <v>0</v>
      </c>
      <c r="P364" s="203">
        <v>0</v>
      </c>
      <c r="Q364" s="203">
        <v>0</v>
      </c>
      <c r="R364" s="203">
        <v>0</v>
      </c>
      <c r="S364" s="208"/>
      <c r="T364" s="203">
        <v>0</v>
      </c>
      <c r="U364" s="203">
        <v>0</v>
      </c>
      <c r="V364" s="203">
        <v>0</v>
      </c>
      <c r="W364" s="203">
        <v>0</v>
      </c>
      <c r="X364" s="203">
        <v>0</v>
      </c>
      <c r="Y364" s="208"/>
      <c r="Z364" s="203">
        <v>0</v>
      </c>
      <c r="AA364" s="203">
        <v>0</v>
      </c>
      <c r="AB364" s="203">
        <v>0</v>
      </c>
      <c r="AC364" s="203">
        <v>0</v>
      </c>
      <c r="AD364" s="203">
        <v>0</v>
      </c>
      <c r="AE364" s="208"/>
      <c r="AF364" s="203">
        <v>0</v>
      </c>
      <c r="AG364" s="203">
        <v>0</v>
      </c>
      <c r="AH364" s="203">
        <v>0</v>
      </c>
      <c r="AI364" s="203">
        <v>0</v>
      </c>
      <c r="AJ364" s="203">
        <v>0</v>
      </c>
      <c r="AK364" s="208"/>
      <c r="AL364" s="203">
        <v>0</v>
      </c>
      <c r="AM364" s="203">
        <v>0</v>
      </c>
      <c r="AN364" s="203">
        <v>0</v>
      </c>
      <c r="AO364" s="203">
        <v>0</v>
      </c>
      <c r="AP364" s="203">
        <v>0</v>
      </c>
      <c r="AQ364" s="208"/>
      <c r="AR364" s="203">
        <v>0</v>
      </c>
      <c r="AS364" s="203">
        <v>0</v>
      </c>
      <c r="AT364" s="203">
        <v>0</v>
      </c>
      <c r="AU364" s="203">
        <v>0</v>
      </c>
      <c r="AV364" s="203">
        <v>0</v>
      </c>
      <c r="AW364" s="208"/>
      <c r="AX364" s="203">
        <v>0</v>
      </c>
      <c r="AY364" s="203">
        <v>0</v>
      </c>
      <c r="AZ364" s="203">
        <v>0</v>
      </c>
      <c r="BA364" s="203">
        <v>0</v>
      </c>
      <c r="BB364" s="203">
        <v>0</v>
      </c>
      <c r="BC364" s="208"/>
      <c r="BD364" s="203">
        <v>0</v>
      </c>
      <c r="BE364" s="203">
        <v>0</v>
      </c>
      <c r="BF364" s="203">
        <v>0</v>
      </c>
      <c r="BG364" s="203">
        <v>0</v>
      </c>
      <c r="BH364" s="203">
        <v>0</v>
      </c>
      <c r="BI364" s="208"/>
      <c r="BJ364" s="203">
        <v>0</v>
      </c>
      <c r="BK364" s="203">
        <v>0</v>
      </c>
      <c r="BL364" s="203">
        <v>0</v>
      </c>
      <c r="BM364" s="203">
        <v>0</v>
      </c>
      <c r="BN364" s="203">
        <v>0</v>
      </c>
      <c r="BO364" s="208"/>
      <c r="BP364" s="203">
        <v>0</v>
      </c>
      <c r="BQ364" s="203">
        <v>0</v>
      </c>
      <c r="BR364" s="203">
        <v>0</v>
      </c>
      <c r="BS364" s="203">
        <v>0</v>
      </c>
      <c r="BT364" s="203">
        <v>0</v>
      </c>
      <c r="BU364" s="208"/>
      <c r="BV364" s="203">
        <v>0</v>
      </c>
      <c r="BW364" s="203">
        <v>0</v>
      </c>
      <c r="BX364" s="203">
        <v>0</v>
      </c>
      <c r="BY364" s="203">
        <v>0</v>
      </c>
      <c r="BZ364" s="203">
        <v>0</v>
      </c>
      <c r="CA364" s="208"/>
      <c r="CB364" s="203">
        <v>0</v>
      </c>
      <c r="CC364" s="203">
        <v>0</v>
      </c>
      <c r="CD364" s="203">
        <v>0</v>
      </c>
      <c r="CE364" s="203">
        <v>0</v>
      </c>
      <c r="CF364" s="203">
        <v>0</v>
      </c>
      <c r="CG364" s="208"/>
      <c r="CH364" s="203">
        <v>0</v>
      </c>
      <c r="CI364" s="203">
        <v>0</v>
      </c>
      <c r="CJ364" s="203">
        <v>0</v>
      </c>
      <c r="CK364" s="203">
        <v>0</v>
      </c>
      <c r="CL364" s="203">
        <v>0</v>
      </c>
      <c r="CM364" s="208"/>
      <c r="CN364" s="203">
        <v>0</v>
      </c>
      <c r="CO364" s="203">
        <v>0</v>
      </c>
      <c r="CP364" s="203">
        <v>0</v>
      </c>
      <c r="CQ364" s="203">
        <v>0</v>
      </c>
      <c r="CR364" s="203">
        <v>0</v>
      </c>
      <c r="CS364" s="208"/>
      <c r="CT364" s="203">
        <v>0</v>
      </c>
      <c r="CU364" s="203">
        <v>0</v>
      </c>
      <c r="CV364" s="203">
        <v>0</v>
      </c>
      <c r="CW364" s="203">
        <v>0</v>
      </c>
      <c r="CX364" s="203">
        <v>0</v>
      </c>
      <c r="CY364" s="208"/>
      <c r="CZ364" s="203">
        <v>0</v>
      </c>
      <c r="DA364" s="203">
        <v>0</v>
      </c>
      <c r="DB364" s="203">
        <v>0</v>
      </c>
      <c r="DC364" s="203">
        <v>0</v>
      </c>
      <c r="DD364" s="203">
        <v>0</v>
      </c>
      <c r="DE364" s="208"/>
      <c r="DF364" s="203">
        <v>0</v>
      </c>
      <c r="DG364" s="203">
        <v>0</v>
      </c>
      <c r="DH364" s="203">
        <v>0</v>
      </c>
      <c r="DI364" s="203">
        <v>0</v>
      </c>
      <c r="DJ364" s="203">
        <v>0</v>
      </c>
      <c r="DK364" s="208"/>
      <c r="DL364" s="203">
        <v>0</v>
      </c>
      <c r="DM364" s="203">
        <v>0</v>
      </c>
      <c r="DN364" s="203">
        <v>0</v>
      </c>
      <c r="DO364" s="203">
        <v>0</v>
      </c>
      <c r="DP364" s="203">
        <v>0</v>
      </c>
      <c r="DQ364" s="208"/>
      <c r="DR364" s="203">
        <v>0</v>
      </c>
      <c r="DS364" s="203">
        <v>0</v>
      </c>
      <c r="DT364" s="203">
        <v>0</v>
      </c>
      <c r="DU364" s="203">
        <v>0</v>
      </c>
      <c r="DV364" s="203">
        <v>0</v>
      </c>
      <c r="DW364" s="208"/>
      <c r="DX364" s="203">
        <v>0</v>
      </c>
      <c r="DY364" s="203">
        <v>0</v>
      </c>
      <c r="DZ364" s="203">
        <v>0</v>
      </c>
      <c r="EA364" s="203">
        <v>0</v>
      </c>
      <c r="EB364" s="203">
        <v>0</v>
      </c>
      <c r="EC364" s="208"/>
      <c r="ED364" s="203">
        <v>0</v>
      </c>
      <c r="EE364" s="203">
        <v>0</v>
      </c>
      <c r="EF364" s="203">
        <v>0</v>
      </c>
      <c r="EG364" s="203">
        <v>0</v>
      </c>
      <c r="EH364" s="203">
        <v>0</v>
      </c>
      <c r="EI364" s="208"/>
      <c r="EJ364" s="203">
        <v>0</v>
      </c>
      <c r="EK364" s="203">
        <v>0</v>
      </c>
      <c r="EL364" s="203">
        <v>0</v>
      </c>
      <c r="EM364" s="203">
        <v>0</v>
      </c>
      <c r="EN364" s="203">
        <v>0</v>
      </c>
      <c r="EO364" s="208"/>
      <c r="EP364" s="203">
        <v>0</v>
      </c>
      <c r="EQ364" s="203">
        <v>0</v>
      </c>
      <c r="ER364" s="203">
        <v>0</v>
      </c>
      <c r="ES364" s="203">
        <v>0</v>
      </c>
      <c r="ET364" s="203">
        <v>0</v>
      </c>
      <c r="EU364" s="208"/>
      <c r="EV364" s="203">
        <v>0</v>
      </c>
      <c r="EW364" s="203">
        <v>0</v>
      </c>
      <c r="EX364" s="203">
        <v>0</v>
      </c>
      <c r="EY364" s="203">
        <v>0</v>
      </c>
      <c r="EZ364" s="203">
        <v>0</v>
      </c>
      <c r="FA364" s="208"/>
      <c r="FB364" s="203">
        <v>0</v>
      </c>
      <c r="FC364" s="203">
        <v>0</v>
      </c>
      <c r="FD364" s="203">
        <v>0</v>
      </c>
      <c r="FE364" s="203">
        <v>0</v>
      </c>
      <c r="FF364" s="203">
        <v>0</v>
      </c>
      <c r="FG364" s="208"/>
      <c r="FH364" s="203">
        <v>0</v>
      </c>
      <c r="FI364" s="203">
        <v>0</v>
      </c>
      <c r="FJ364" s="203">
        <v>0</v>
      </c>
      <c r="FK364" s="203">
        <v>0</v>
      </c>
      <c r="FL364" s="203">
        <v>0</v>
      </c>
      <c r="FM364" s="208"/>
      <c r="FN364" s="203">
        <v>0</v>
      </c>
      <c r="FO364" s="203">
        <v>0</v>
      </c>
      <c r="FP364" s="203">
        <v>0</v>
      </c>
      <c r="FQ364" s="203">
        <v>0</v>
      </c>
      <c r="FR364" s="203">
        <v>0</v>
      </c>
      <c r="FS364" s="208"/>
      <c r="FT364" s="203">
        <v>0</v>
      </c>
      <c r="FU364" s="203">
        <v>0</v>
      </c>
      <c r="FV364" s="203">
        <v>0</v>
      </c>
      <c r="FW364" s="203">
        <v>0</v>
      </c>
      <c r="FX364" s="203">
        <v>0</v>
      </c>
      <c r="FY364" s="208"/>
    </row>
    <row r="365" spans="1:181" ht="12.75" customHeight="1" x14ac:dyDescent="0.2">
      <c r="A365" s="88" t="s">
        <v>96</v>
      </c>
      <c r="B365" s="203">
        <v>0</v>
      </c>
      <c r="C365" s="203">
        <v>0</v>
      </c>
      <c r="D365" s="203">
        <v>0</v>
      </c>
      <c r="E365" s="203">
        <v>0</v>
      </c>
      <c r="F365" s="203">
        <v>0</v>
      </c>
      <c r="G365" s="208"/>
      <c r="H365" s="203">
        <v>0</v>
      </c>
      <c r="I365" s="203">
        <v>0</v>
      </c>
      <c r="J365" s="203">
        <v>0</v>
      </c>
      <c r="K365" s="203">
        <v>0</v>
      </c>
      <c r="L365" s="203">
        <v>0</v>
      </c>
      <c r="M365" s="208"/>
      <c r="N365" s="203">
        <v>0</v>
      </c>
      <c r="O365" s="203">
        <v>0</v>
      </c>
      <c r="P365" s="203">
        <v>0</v>
      </c>
      <c r="Q365" s="203">
        <v>0</v>
      </c>
      <c r="R365" s="203">
        <v>0</v>
      </c>
      <c r="S365" s="208"/>
      <c r="T365" s="203">
        <v>0</v>
      </c>
      <c r="U365" s="203">
        <v>0</v>
      </c>
      <c r="V365" s="203">
        <v>0</v>
      </c>
      <c r="W365" s="203">
        <v>0</v>
      </c>
      <c r="X365" s="203">
        <v>0</v>
      </c>
      <c r="Y365" s="208"/>
      <c r="Z365" s="203">
        <v>0</v>
      </c>
      <c r="AA365" s="203">
        <v>0</v>
      </c>
      <c r="AB365" s="203">
        <v>0</v>
      </c>
      <c r="AC365" s="203">
        <v>0</v>
      </c>
      <c r="AD365" s="203">
        <v>0</v>
      </c>
      <c r="AE365" s="208"/>
      <c r="AF365" s="203">
        <v>0</v>
      </c>
      <c r="AG365" s="203">
        <v>0</v>
      </c>
      <c r="AH365" s="203">
        <v>0</v>
      </c>
      <c r="AI365" s="203">
        <v>0</v>
      </c>
      <c r="AJ365" s="203">
        <v>0</v>
      </c>
      <c r="AK365" s="208"/>
      <c r="AL365" s="203">
        <v>0</v>
      </c>
      <c r="AM365" s="203">
        <v>0</v>
      </c>
      <c r="AN365" s="203">
        <v>0</v>
      </c>
      <c r="AO365" s="203">
        <v>0</v>
      </c>
      <c r="AP365" s="203">
        <v>0</v>
      </c>
      <c r="AQ365" s="208"/>
      <c r="AR365" s="203">
        <v>0</v>
      </c>
      <c r="AS365" s="203">
        <v>0</v>
      </c>
      <c r="AT365" s="203">
        <v>0</v>
      </c>
      <c r="AU365" s="203">
        <v>0</v>
      </c>
      <c r="AV365" s="203">
        <v>0</v>
      </c>
      <c r="AW365" s="208"/>
      <c r="AX365" s="203">
        <v>0</v>
      </c>
      <c r="AY365" s="203">
        <v>0</v>
      </c>
      <c r="AZ365" s="203">
        <v>0</v>
      </c>
      <c r="BA365" s="203">
        <v>0</v>
      </c>
      <c r="BB365" s="203">
        <v>0</v>
      </c>
      <c r="BC365" s="208"/>
      <c r="BD365" s="203">
        <v>0</v>
      </c>
      <c r="BE365" s="203">
        <v>0</v>
      </c>
      <c r="BF365" s="203">
        <v>0</v>
      </c>
      <c r="BG365" s="203">
        <v>0</v>
      </c>
      <c r="BH365" s="203">
        <v>0</v>
      </c>
      <c r="BI365" s="208"/>
      <c r="BJ365" s="203">
        <v>0</v>
      </c>
      <c r="BK365" s="203">
        <v>0</v>
      </c>
      <c r="BL365" s="203">
        <v>0</v>
      </c>
      <c r="BM365" s="203">
        <v>0</v>
      </c>
      <c r="BN365" s="203">
        <v>0</v>
      </c>
      <c r="BO365" s="208"/>
      <c r="BP365" s="203">
        <v>0</v>
      </c>
      <c r="BQ365" s="203">
        <v>0</v>
      </c>
      <c r="BR365" s="203">
        <v>0</v>
      </c>
      <c r="BS365" s="203">
        <v>0</v>
      </c>
      <c r="BT365" s="203">
        <v>0</v>
      </c>
      <c r="BU365" s="208"/>
      <c r="BV365" s="203">
        <v>0</v>
      </c>
      <c r="BW365" s="203">
        <v>0</v>
      </c>
      <c r="BX365" s="203">
        <v>0</v>
      </c>
      <c r="BY365" s="203">
        <v>0</v>
      </c>
      <c r="BZ365" s="203">
        <v>0</v>
      </c>
      <c r="CA365" s="208"/>
      <c r="CB365" s="203">
        <v>0</v>
      </c>
      <c r="CC365" s="203">
        <v>0</v>
      </c>
      <c r="CD365" s="203">
        <v>0</v>
      </c>
      <c r="CE365" s="203">
        <v>0</v>
      </c>
      <c r="CF365" s="203">
        <v>0</v>
      </c>
      <c r="CG365" s="208"/>
      <c r="CH365" s="203">
        <v>0</v>
      </c>
      <c r="CI365" s="203">
        <v>0</v>
      </c>
      <c r="CJ365" s="203">
        <v>0</v>
      </c>
      <c r="CK365" s="203">
        <v>0</v>
      </c>
      <c r="CL365" s="203">
        <v>0</v>
      </c>
      <c r="CM365" s="208"/>
      <c r="CN365" s="203">
        <v>0</v>
      </c>
      <c r="CO365" s="203">
        <v>0</v>
      </c>
      <c r="CP365" s="203">
        <v>0</v>
      </c>
      <c r="CQ365" s="203">
        <v>0</v>
      </c>
      <c r="CR365" s="203">
        <v>0</v>
      </c>
      <c r="CS365" s="208"/>
      <c r="CT365" s="203">
        <v>0</v>
      </c>
      <c r="CU365" s="203">
        <v>0</v>
      </c>
      <c r="CV365" s="203">
        <v>0</v>
      </c>
      <c r="CW365" s="203">
        <v>0</v>
      </c>
      <c r="CX365" s="203">
        <v>0</v>
      </c>
      <c r="CY365" s="208"/>
      <c r="CZ365" s="203">
        <v>0</v>
      </c>
      <c r="DA365" s="203">
        <v>0</v>
      </c>
      <c r="DB365" s="203">
        <v>0</v>
      </c>
      <c r="DC365" s="203">
        <v>0</v>
      </c>
      <c r="DD365" s="203">
        <v>0</v>
      </c>
      <c r="DE365" s="208"/>
      <c r="DF365" s="203">
        <v>0</v>
      </c>
      <c r="DG365" s="203">
        <v>0</v>
      </c>
      <c r="DH365" s="203">
        <v>0</v>
      </c>
      <c r="DI365" s="203">
        <v>0</v>
      </c>
      <c r="DJ365" s="203">
        <v>0</v>
      </c>
      <c r="DK365" s="208"/>
      <c r="DL365" s="203">
        <v>0</v>
      </c>
      <c r="DM365" s="203">
        <v>0</v>
      </c>
      <c r="DN365" s="203">
        <v>0</v>
      </c>
      <c r="DO365" s="203">
        <v>0</v>
      </c>
      <c r="DP365" s="203">
        <v>0</v>
      </c>
      <c r="DQ365" s="208"/>
      <c r="DR365" s="203">
        <v>0</v>
      </c>
      <c r="DS365" s="203">
        <v>0</v>
      </c>
      <c r="DT365" s="203">
        <v>0</v>
      </c>
      <c r="DU365" s="203">
        <v>0</v>
      </c>
      <c r="DV365" s="203">
        <v>0</v>
      </c>
      <c r="DW365" s="208"/>
      <c r="DX365" s="203">
        <v>0</v>
      </c>
      <c r="DY365" s="203">
        <v>0</v>
      </c>
      <c r="DZ365" s="203">
        <v>0</v>
      </c>
      <c r="EA365" s="203">
        <v>0</v>
      </c>
      <c r="EB365" s="203">
        <v>0</v>
      </c>
      <c r="EC365" s="208"/>
      <c r="ED365" s="203">
        <v>0</v>
      </c>
      <c r="EE365" s="203">
        <v>0</v>
      </c>
      <c r="EF365" s="203">
        <v>0</v>
      </c>
      <c r="EG365" s="203">
        <v>0</v>
      </c>
      <c r="EH365" s="203">
        <v>0</v>
      </c>
      <c r="EI365" s="208"/>
      <c r="EJ365" s="203">
        <v>0</v>
      </c>
      <c r="EK365" s="203">
        <v>0</v>
      </c>
      <c r="EL365" s="203">
        <v>0</v>
      </c>
      <c r="EM365" s="203">
        <v>0</v>
      </c>
      <c r="EN365" s="203">
        <v>0</v>
      </c>
      <c r="EO365" s="208"/>
      <c r="EP365" s="203">
        <v>0</v>
      </c>
      <c r="EQ365" s="203">
        <v>0</v>
      </c>
      <c r="ER365" s="203">
        <v>0</v>
      </c>
      <c r="ES365" s="203">
        <v>0</v>
      </c>
      <c r="ET365" s="203">
        <v>0</v>
      </c>
      <c r="EU365" s="208"/>
      <c r="EV365" s="203">
        <v>0</v>
      </c>
      <c r="EW365" s="203">
        <v>0</v>
      </c>
      <c r="EX365" s="203">
        <v>0</v>
      </c>
      <c r="EY365" s="203">
        <v>0</v>
      </c>
      <c r="EZ365" s="203">
        <v>0</v>
      </c>
      <c r="FA365" s="208"/>
      <c r="FB365" s="203">
        <v>0</v>
      </c>
      <c r="FC365" s="203">
        <v>0</v>
      </c>
      <c r="FD365" s="203">
        <v>0</v>
      </c>
      <c r="FE365" s="203">
        <v>0</v>
      </c>
      <c r="FF365" s="203">
        <v>0</v>
      </c>
      <c r="FG365" s="208"/>
      <c r="FH365" s="203">
        <v>0</v>
      </c>
      <c r="FI365" s="203">
        <v>0</v>
      </c>
      <c r="FJ365" s="203">
        <v>0</v>
      </c>
      <c r="FK365" s="203">
        <v>0</v>
      </c>
      <c r="FL365" s="203">
        <v>0</v>
      </c>
      <c r="FM365" s="208"/>
      <c r="FN365" s="203">
        <v>0</v>
      </c>
      <c r="FO365" s="203">
        <v>0</v>
      </c>
      <c r="FP365" s="203">
        <v>0</v>
      </c>
      <c r="FQ365" s="203">
        <v>0</v>
      </c>
      <c r="FR365" s="203">
        <v>0</v>
      </c>
      <c r="FS365" s="208"/>
      <c r="FT365" s="203">
        <v>0</v>
      </c>
      <c r="FU365" s="203">
        <v>0</v>
      </c>
      <c r="FV365" s="203">
        <v>0</v>
      </c>
      <c r="FW365" s="203">
        <v>0</v>
      </c>
      <c r="FX365" s="203">
        <v>0</v>
      </c>
      <c r="FY365" s="208"/>
    </row>
    <row r="366" spans="1:181" ht="12.75" customHeight="1" x14ac:dyDescent="0.2">
      <c r="A366" s="88" t="s">
        <v>97</v>
      </c>
      <c r="B366" s="203">
        <v>0</v>
      </c>
      <c r="C366" s="203">
        <v>0</v>
      </c>
      <c r="D366" s="203">
        <v>0</v>
      </c>
      <c r="E366" s="203">
        <v>0</v>
      </c>
      <c r="F366" s="203">
        <v>0</v>
      </c>
      <c r="G366" s="208"/>
      <c r="H366" s="203">
        <v>0</v>
      </c>
      <c r="I366" s="203">
        <v>0</v>
      </c>
      <c r="J366" s="203">
        <v>0</v>
      </c>
      <c r="K366" s="203">
        <v>0</v>
      </c>
      <c r="L366" s="203">
        <v>0</v>
      </c>
      <c r="M366" s="208"/>
      <c r="N366" s="203">
        <v>0</v>
      </c>
      <c r="O366" s="203">
        <v>0</v>
      </c>
      <c r="P366" s="203">
        <v>0</v>
      </c>
      <c r="Q366" s="203">
        <v>0</v>
      </c>
      <c r="R366" s="203">
        <v>0</v>
      </c>
      <c r="S366" s="208"/>
      <c r="T366" s="203">
        <v>0</v>
      </c>
      <c r="U366" s="203">
        <v>0</v>
      </c>
      <c r="V366" s="203">
        <v>0</v>
      </c>
      <c r="W366" s="203">
        <v>0</v>
      </c>
      <c r="X366" s="203">
        <v>0</v>
      </c>
      <c r="Y366" s="208"/>
      <c r="Z366" s="203">
        <v>0</v>
      </c>
      <c r="AA366" s="203">
        <v>0</v>
      </c>
      <c r="AB366" s="203">
        <v>0</v>
      </c>
      <c r="AC366" s="203">
        <v>0</v>
      </c>
      <c r="AD366" s="203">
        <v>0</v>
      </c>
      <c r="AE366" s="208"/>
      <c r="AF366" s="203">
        <v>0</v>
      </c>
      <c r="AG366" s="203">
        <v>0</v>
      </c>
      <c r="AH366" s="203">
        <v>0</v>
      </c>
      <c r="AI366" s="203">
        <v>0</v>
      </c>
      <c r="AJ366" s="203">
        <v>0</v>
      </c>
      <c r="AK366" s="208"/>
      <c r="AL366" s="203">
        <v>0</v>
      </c>
      <c r="AM366" s="203">
        <v>0</v>
      </c>
      <c r="AN366" s="203">
        <v>0</v>
      </c>
      <c r="AO366" s="203">
        <v>0</v>
      </c>
      <c r="AP366" s="203">
        <v>0</v>
      </c>
      <c r="AQ366" s="208"/>
      <c r="AR366" s="203">
        <v>0</v>
      </c>
      <c r="AS366" s="203">
        <v>0</v>
      </c>
      <c r="AT366" s="203">
        <v>0</v>
      </c>
      <c r="AU366" s="203">
        <v>0</v>
      </c>
      <c r="AV366" s="203">
        <v>0</v>
      </c>
      <c r="AW366" s="208"/>
      <c r="AX366" s="203">
        <v>0</v>
      </c>
      <c r="AY366" s="203">
        <v>0</v>
      </c>
      <c r="AZ366" s="203">
        <v>0</v>
      </c>
      <c r="BA366" s="203">
        <v>0</v>
      </c>
      <c r="BB366" s="203">
        <v>0</v>
      </c>
      <c r="BC366" s="208"/>
      <c r="BD366" s="203">
        <v>0</v>
      </c>
      <c r="BE366" s="203">
        <v>0</v>
      </c>
      <c r="BF366" s="203">
        <v>0</v>
      </c>
      <c r="BG366" s="203">
        <v>0</v>
      </c>
      <c r="BH366" s="203">
        <v>0</v>
      </c>
      <c r="BI366" s="208"/>
      <c r="BJ366" s="203">
        <v>0</v>
      </c>
      <c r="BK366" s="203">
        <v>0</v>
      </c>
      <c r="BL366" s="203">
        <v>0</v>
      </c>
      <c r="BM366" s="203">
        <v>0</v>
      </c>
      <c r="BN366" s="203">
        <v>0</v>
      </c>
      <c r="BO366" s="208"/>
      <c r="BP366" s="203">
        <v>0</v>
      </c>
      <c r="BQ366" s="203">
        <v>0</v>
      </c>
      <c r="BR366" s="203">
        <v>0</v>
      </c>
      <c r="BS366" s="203">
        <v>0</v>
      </c>
      <c r="BT366" s="203">
        <v>0</v>
      </c>
      <c r="BU366" s="208"/>
      <c r="BV366" s="203">
        <v>0</v>
      </c>
      <c r="BW366" s="203">
        <v>0</v>
      </c>
      <c r="BX366" s="203">
        <v>0</v>
      </c>
      <c r="BY366" s="203">
        <v>0</v>
      </c>
      <c r="BZ366" s="203">
        <v>0</v>
      </c>
      <c r="CA366" s="208"/>
      <c r="CB366" s="203">
        <v>0</v>
      </c>
      <c r="CC366" s="203">
        <v>0</v>
      </c>
      <c r="CD366" s="203">
        <v>0</v>
      </c>
      <c r="CE366" s="203">
        <v>0</v>
      </c>
      <c r="CF366" s="203">
        <v>0</v>
      </c>
      <c r="CG366" s="208"/>
      <c r="CH366" s="203">
        <v>0</v>
      </c>
      <c r="CI366" s="203">
        <v>0</v>
      </c>
      <c r="CJ366" s="203">
        <v>0</v>
      </c>
      <c r="CK366" s="203">
        <v>0</v>
      </c>
      <c r="CL366" s="203">
        <v>0</v>
      </c>
      <c r="CM366" s="208"/>
      <c r="CN366" s="203">
        <v>0</v>
      </c>
      <c r="CO366" s="203">
        <v>0</v>
      </c>
      <c r="CP366" s="203">
        <v>0</v>
      </c>
      <c r="CQ366" s="203">
        <v>0</v>
      </c>
      <c r="CR366" s="203">
        <v>0</v>
      </c>
      <c r="CS366" s="208"/>
      <c r="CT366" s="203">
        <v>0</v>
      </c>
      <c r="CU366" s="203">
        <v>0</v>
      </c>
      <c r="CV366" s="203">
        <v>0</v>
      </c>
      <c r="CW366" s="203">
        <v>0</v>
      </c>
      <c r="CX366" s="203">
        <v>0</v>
      </c>
      <c r="CY366" s="208"/>
      <c r="CZ366" s="203">
        <v>0</v>
      </c>
      <c r="DA366" s="203">
        <v>0</v>
      </c>
      <c r="DB366" s="203">
        <v>0</v>
      </c>
      <c r="DC366" s="203">
        <v>0</v>
      </c>
      <c r="DD366" s="203">
        <v>0</v>
      </c>
      <c r="DE366" s="208"/>
      <c r="DF366" s="203">
        <v>0</v>
      </c>
      <c r="DG366" s="203">
        <v>0</v>
      </c>
      <c r="DH366" s="203">
        <v>0</v>
      </c>
      <c r="DI366" s="203">
        <v>0</v>
      </c>
      <c r="DJ366" s="203">
        <v>0</v>
      </c>
      <c r="DK366" s="208"/>
      <c r="DL366" s="203">
        <v>0</v>
      </c>
      <c r="DM366" s="203">
        <v>0</v>
      </c>
      <c r="DN366" s="203">
        <v>0</v>
      </c>
      <c r="DO366" s="203">
        <v>0</v>
      </c>
      <c r="DP366" s="203">
        <v>0</v>
      </c>
      <c r="DQ366" s="208"/>
      <c r="DR366" s="203">
        <v>0</v>
      </c>
      <c r="DS366" s="203">
        <v>0</v>
      </c>
      <c r="DT366" s="203">
        <v>0</v>
      </c>
      <c r="DU366" s="203">
        <v>0</v>
      </c>
      <c r="DV366" s="203">
        <v>0</v>
      </c>
      <c r="DW366" s="208"/>
      <c r="DX366" s="203">
        <v>0</v>
      </c>
      <c r="DY366" s="203">
        <v>0</v>
      </c>
      <c r="DZ366" s="203">
        <v>0</v>
      </c>
      <c r="EA366" s="203">
        <v>0</v>
      </c>
      <c r="EB366" s="203">
        <v>0</v>
      </c>
      <c r="EC366" s="208"/>
      <c r="ED366" s="203">
        <v>0</v>
      </c>
      <c r="EE366" s="203">
        <v>0</v>
      </c>
      <c r="EF366" s="203">
        <v>0</v>
      </c>
      <c r="EG366" s="203">
        <v>0</v>
      </c>
      <c r="EH366" s="203">
        <v>0</v>
      </c>
      <c r="EI366" s="208"/>
      <c r="EJ366" s="203">
        <v>0</v>
      </c>
      <c r="EK366" s="203">
        <v>0</v>
      </c>
      <c r="EL366" s="203">
        <v>0</v>
      </c>
      <c r="EM366" s="203">
        <v>0</v>
      </c>
      <c r="EN366" s="203">
        <v>0</v>
      </c>
      <c r="EO366" s="208"/>
      <c r="EP366" s="203">
        <v>0</v>
      </c>
      <c r="EQ366" s="203">
        <v>0</v>
      </c>
      <c r="ER366" s="203">
        <v>0</v>
      </c>
      <c r="ES366" s="203">
        <v>0</v>
      </c>
      <c r="ET366" s="203">
        <v>0</v>
      </c>
      <c r="EU366" s="208"/>
      <c r="EV366" s="203">
        <v>0</v>
      </c>
      <c r="EW366" s="203">
        <v>0</v>
      </c>
      <c r="EX366" s="203">
        <v>0</v>
      </c>
      <c r="EY366" s="203">
        <v>0</v>
      </c>
      <c r="EZ366" s="203">
        <v>0</v>
      </c>
      <c r="FA366" s="208"/>
      <c r="FB366" s="203">
        <v>0</v>
      </c>
      <c r="FC366" s="203">
        <v>0</v>
      </c>
      <c r="FD366" s="203">
        <v>0</v>
      </c>
      <c r="FE366" s="203">
        <v>0</v>
      </c>
      <c r="FF366" s="203">
        <v>0</v>
      </c>
      <c r="FG366" s="208"/>
      <c r="FH366" s="203">
        <v>0</v>
      </c>
      <c r="FI366" s="203">
        <v>0</v>
      </c>
      <c r="FJ366" s="203">
        <v>0</v>
      </c>
      <c r="FK366" s="203">
        <v>0</v>
      </c>
      <c r="FL366" s="203">
        <v>0</v>
      </c>
      <c r="FM366" s="208"/>
      <c r="FN366" s="203">
        <v>0</v>
      </c>
      <c r="FO366" s="203">
        <v>0</v>
      </c>
      <c r="FP366" s="203">
        <v>0</v>
      </c>
      <c r="FQ366" s="203">
        <v>0</v>
      </c>
      <c r="FR366" s="203">
        <v>0</v>
      </c>
      <c r="FS366" s="208"/>
      <c r="FT366" s="203">
        <v>0</v>
      </c>
      <c r="FU366" s="203">
        <v>0</v>
      </c>
      <c r="FV366" s="203">
        <v>0</v>
      </c>
      <c r="FW366" s="203">
        <v>0</v>
      </c>
      <c r="FX366" s="203">
        <v>0</v>
      </c>
      <c r="FY366" s="208"/>
    </row>
    <row r="367" spans="1:181" ht="12.75" customHeight="1" x14ac:dyDescent="0.2">
      <c r="A367" s="88" t="s">
        <v>125</v>
      </c>
      <c r="B367" s="203">
        <v>0</v>
      </c>
      <c r="C367" s="203">
        <v>0</v>
      </c>
      <c r="D367" s="203">
        <v>0</v>
      </c>
      <c r="E367" s="203">
        <v>0</v>
      </c>
      <c r="F367" s="203">
        <v>0</v>
      </c>
      <c r="G367" s="208"/>
      <c r="H367" s="203">
        <v>0</v>
      </c>
      <c r="I367" s="203">
        <v>0</v>
      </c>
      <c r="J367" s="203">
        <v>0</v>
      </c>
      <c r="K367" s="203">
        <v>0</v>
      </c>
      <c r="L367" s="203">
        <v>0</v>
      </c>
      <c r="M367" s="208"/>
      <c r="N367" s="203">
        <v>0</v>
      </c>
      <c r="O367" s="203">
        <v>0</v>
      </c>
      <c r="P367" s="203">
        <v>0</v>
      </c>
      <c r="Q367" s="203">
        <v>0</v>
      </c>
      <c r="R367" s="203">
        <v>0</v>
      </c>
      <c r="S367" s="208"/>
      <c r="T367" s="203">
        <v>0</v>
      </c>
      <c r="U367" s="203">
        <v>0</v>
      </c>
      <c r="V367" s="203">
        <v>0</v>
      </c>
      <c r="W367" s="203">
        <v>0</v>
      </c>
      <c r="X367" s="203">
        <v>0</v>
      </c>
      <c r="Y367" s="208"/>
      <c r="Z367" s="203">
        <v>0</v>
      </c>
      <c r="AA367" s="203">
        <v>0</v>
      </c>
      <c r="AB367" s="203">
        <v>0</v>
      </c>
      <c r="AC367" s="203">
        <v>0</v>
      </c>
      <c r="AD367" s="203">
        <v>0</v>
      </c>
      <c r="AE367" s="208"/>
      <c r="AF367" s="203">
        <v>0</v>
      </c>
      <c r="AG367" s="203">
        <v>0</v>
      </c>
      <c r="AH367" s="203">
        <v>0</v>
      </c>
      <c r="AI367" s="203">
        <v>0</v>
      </c>
      <c r="AJ367" s="203">
        <v>0</v>
      </c>
      <c r="AK367" s="208"/>
      <c r="AL367" s="203">
        <v>0</v>
      </c>
      <c r="AM367" s="203">
        <v>0</v>
      </c>
      <c r="AN367" s="203">
        <v>0</v>
      </c>
      <c r="AO367" s="203">
        <v>0</v>
      </c>
      <c r="AP367" s="203">
        <v>0</v>
      </c>
      <c r="AQ367" s="208"/>
      <c r="AR367" s="203">
        <v>0</v>
      </c>
      <c r="AS367" s="203">
        <v>0</v>
      </c>
      <c r="AT367" s="203">
        <v>0</v>
      </c>
      <c r="AU367" s="203">
        <v>0</v>
      </c>
      <c r="AV367" s="203">
        <v>0</v>
      </c>
      <c r="AW367" s="208"/>
      <c r="AX367" s="203">
        <v>0</v>
      </c>
      <c r="AY367" s="203">
        <v>0</v>
      </c>
      <c r="AZ367" s="203">
        <v>0</v>
      </c>
      <c r="BA367" s="203">
        <v>0</v>
      </c>
      <c r="BB367" s="203">
        <v>0</v>
      </c>
      <c r="BC367" s="208"/>
      <c r="BD367" s="203">
        <v>0</v>
      </c>
      <c r="BE367" s="203">
        <v>0</v>
      </c>
      <c r="BF367" s="203">
        <v>0</v>
      </c>
      <c r="BG367" s="203">
        <v>0</v>
      </c>
      <c r="BH367" s="203">
        <v>0</v>
      </c>
      <c r="BI367" s="208"/>
      <c r="BJ367" s="203">
        <v>0</v>
      </c>
      <c r="BK367" s="203">
        <v>0</v>
      </c>
      <c r="BL367" s="203">
        <v>0</v>
      </c>
      <c r="BM367" s="203">
        <v>0</v>
      </c>
      <c r="BN367" s="203">
        <v>0</v>
      </c>
      <c r="BO367" s="208"/>
      <c r="BP367" s="203">
        <v>0</v>
      </c>
      <c r="BQ367" s="203">
        <v>0</v>
      </c>
      <c r="BR367" s="203">
        <v>0</v>
      </c>
      <c r="BS367" s="203">
        <v>0</v>
      </c>
      <c r="BT367" s="203">
        <v>0</v>
      </c>
      <c r="BU367" s="208"/>
      <c r="BV367" s="203">
        <v>0</v>
      </c>
      <c r="BW367" s="203">
        <v>0</v>
      </c>
      <c r="BX367" s="203">
        <v>0</v>
      </c>
      <c r="BY367" s="203">
        <v>0</v>
      </c>
      <c r="BZ367" s="203">
        <v>0</v>
      </c>
      <c r="CA367" s="208"/>
      <c r="CB367" s="203">
        <v>0</v>
      </c>
      <c r="CC367" s="203">
        <v>0</v>
      </c>
      <c r="CD367" s="203">
        <v>0</v>
      </c>
      <c r="CE367" s="203">
        <v>0</v>
      </c>
      <c r="CF367" s="203">
        <v>0</v>
      </c>
      <c r="CG367" s="208"/>
      <c r="CH367" s="203">
        <v>0</v>
      </c>
      <c r="CI367" s="203">
        <v>0</v>
      </c>
      <c r="CJ367" s="203">
        <v>0</v>
      </c>
      <c r="CK367" s="203">
        <v>0</v>
      </c>
      <c r="CL367" s="203">
        <v>0</v>
      </c>
      <c r="CM367" s="208"/>
      <c r="CN367" s="203">
        <v>0</v>
      </c>
      <c r="CO367" s="203">
        <v>0</v>
      </c>
      <c r="CP367" s="203">
        <v>0</v>
      </c>
      <c r="CQ367" s="203">
        <v>0</v>
      </c>
      <c r="CR367" s="203">
        <v>0</v>
      </c>
      <c r="CS367" s="208"/>
      <c r="CT367" s="203">
        <v>0</v>
      </c>
      <c r="CU367" s="203">
        <v>0</v>
      </c>
      <c r="CV367" s="203">
        <v>0</v>
      </c>
      <c r="CW367" s="203">
        <v>0</v>
      </c>
      <c r="CX367" s="203">
        <v>0</v>
      </c>
      <c r="CY367" s="208"/>
      <c r="CZ367" s="203">
        <v>0</v>
      </c>
      <c r="DA367" s="203">
        <v>0</v>
      </c>
      <c r="DB367" s="203">
        <v>0</v>
      </c>
      <c r="DC367" s="203">
        <v>0</v>
      </c>
      <c r="DD367" s="203">
        <v>0</v>
      </c>
      <c r="DE367" s="208"/>
      <c r="DF367" s="203">
        <v>0</v>
      </c>
      <c r="DG367" s="203">
        <v>0</v>
      </c>
      <c r="DH367" s="203">
        <v>0</v>
      </c>
      <c r="DI367" s="203">
        <v>0</v>
      </c>
      <c r="DJ367" s="203">
        <v>0</v>
      </c>
      <c r="DK367" s="208"/>
      <c r="DL367" s="203">
        <v>0</v>
      </c>
      <c r="DM367" s="203">
        <v>0</v>
      </c>
      <c r="DN367" s="203">
        <v>0</v>
      </c>
      <c r="DO367" s="203">
        <v>0</v>
      </c>
      <c r="DP367" s="203">
        <v>0</v>
      </c>
      <c r="DQ367" s="208"/>
      <c r="DR367" s="203">
        <v>0</v>
      </c>
      <c r="DS367" s="203">
        <v>0</v>
      </c>
      <c r="DT367" s="203">
        <v>0</v>
      </c>
      <c r="DU367" s="203">
        <v>0</v>
      </c>
      <c r="DV367" s="203">
        <v>0</v>
      </c>
      <c r="DW367" s="208"/>
      <c r="DX367" s="203">
        <v>0</v>
      </c>
      <c r="DY367" s="203">
        <v>0</v>
      </c>
      <c r="DZ367" s="203">
        <v>0</v>
      </c>
      <c r="EA367" s="203">
        <v>0</v>
      </c>
      <c r="EB367" s="203">
        <v>0</v>
      </c>
      <c r="EC367" s="208"/>
      <c r="ED367" s="203">
        <v>0</v>
      </c>
      <c r="EE367" s="203">
        <v>0</v>
      </c>
      <c r="EF367" s="203">
        <v>0</v>
      </c>
      <c r="EG367" s="203">
        <v>0</v>
      </c>
      <c r="EH367" s="203">
        <v>0</v>
      </c>
      <c r="EI367" s="208"/>
      <c r="EJ367" s="203">
        <v>0</v>
      </c>
      <c r="EK367" s="203">
        <v>0</v>
      </c>
      <c r="EL367" s="203">
        <v>0</v>
      </c>
      <c r="EM367" s="203">
        <v>0</v>
      </c>
      <c r="EN367" s="203">
        <v>0</v>
      </c>
      <c r="EO367" s="208"/>
      <c r="EP367" s="203">
        <v>0</v>
      </c>
      <c r="EQ367" s="203">
        <v>0</v>
      </c>
      <c r="ER367" s="203">
        <v>0</v>
      </c>
      <c r="ES367" s="203">
        <v>0</v>
      </c>
      <c r="ET367" s="203">
        <v>0</v>
      </c>
      <c r="EU367" s="208"/>
      <c r="EV367" s="203">
        <v>0</v>
      </c>
      <c r="EW367" s="203">
        <v>0</v>
      </c>
      <c r="EX367" s="203">
        <v>0</v>
      </c>
      <c r="EY367" s="203">
        <v>0</v>
      </c>
      <c r="EZ367" s="203">
        <v>0</v>
      </c>
      <c r="FA367" s="208"/>
      <c r="FB367" s="203">
        <v>0</v>
      </c>
      <c r="FC367" s="203">
        <v>0</v>
      </c>
      <c r="FD367" s="203">
        <v>0</v>
      </c>
      <c r="FE367" s="203">
        <v>0</v>
      </c>
      <c r="FF367" s="203">
        <v>0</v>
      </c>
      <c r="FG367" s="208"/>
      <c r="FH367" s="203">
        <v>0</v>
      </c>
      <c r="FI367" s="203">
        <v>0</v>
      </c>
      <c r="FJ367" s="203">
        <v>0</v>
      </c>
      <c r="FK367" s="203">
        <v>0</v>
      </c>
      <c r="FL367" s="203">
        <v>0</v>
      </c>
      <c r="FM367" s="208"/>
      <c r="FN367" s="203">
        <v>0</v>
      </c>
      <c r="FO367" s="203">
        <v>0</v>
      </c>
      <c r="FP367" s="203">
        <v>0</v>
      </c>
      <c r="FQ367" s="203">
        <v>0</v>
      </c>
      <c r="FR367" s="203">
        <v>0</v>
      </c>
      <c r="FS367" s="208"/>
      <c r="FT367" s="203">
        <v>0</v>
      </c>
      <c r="FU367" s="203">
        <v>0</v>
      </c>
      <c r="FV367" s="203">
        <v>0</v>
      </c>
      <c r="FW367" s="203">
        <v>0</v>
      </c>
      <c r="FX367" s="203">
        <v>0</v>
      </c>
      <c r="FY367" s="208"/>
    </row>
    <row r="368" spans="1:181" ht="12.75" customHeight="1" x14ac:dyDescent="0.2">
      <c r="A368" s="88" t="s">
        <v>126</v>
      </c>
      <c r="B368" s="203">
        <v>0</v>
      </c>
      <c r="C368" s="203">
        <v>0</v>
      </c>
      <c r="D368" s="203">
        <v>0</v>
      </c>
      <c r="E368" s="203">
        <v>0</v>
      </c>
      <c r="F368" s="203">
        <v>0</v>
      </c>
      <c r="G368" s="208"/>
      <c r="H368" s="203">
        <v>0</v>
      </c>
      <c r="I368" s="203">
        <v>0</v>
      </c>
      <c r="J368" s="203">
        <v>0</v>
      </c>
      <c r="K368" s="203">
        <v>0</v>
      </c>
      <c r="L368" s="203">
        <v>0</v>
      </c>
      <c r="M368" s="208"/>
      <c r="N368" s="203">
        <v>0</v>
      </c>
      <c r="O368" s="203">
        <v>0</v>
      </c>
      <c r="P368" s="203">
        <v>0</v>
      </c>
      <c r="Q368" s="203">
        <v>0</v>
      </c>
      <c r="R368" s="203">
        <v>0</v>
      </c>
      <c r="S368" s="208"/>
      <c r="T368" s="203">
        <v>0</v>
      </c>
      <c r="U368" s="203">
        <v>0</v>
      </c>
      <c r="V368" s="203">
        <v>0</v>
      </c>
      <c r="W368" s="203">
        <v>0</v>
      </c>
      <c r="X368" s="203">
        <v>0</v>
      </c>
      <c r="Y368" s="208"/>
      <c r="Z368" s="203">
        <v>0</v>
      </c>
      <c r="AA368" s="203">
        <v>0</v>
      </c>
      <c r="AB368" s="203">
        <v>0</v>
      </c>
      <c r="AC368" s="203">
        <v>0</v>
      </c>
      <c r="AD368" s="203">
        <v>0</v>
      </c>
      <c r="AE368" s="208"/>
      <c r="AF368" s="203">
        <v>0</v>
      </c>
      <c r="AG368" s="203">
        <v>0</v>
      </c>
      <c r="AH368" s="203">
        <v>0</v>
      </c>
      <c r="AI368" s="203">
        <v>0</v>
      </c>
      <c r="AJ368" s="203">
        <v>0</v>
      </c>
      <c r="AK368" s="208"/>
      <c r="AL368" s="203">
        <v>0</v>
      </c>
      <c r="AM368" s="203">
        <v>0</v>
      </c>
      <c r="AN368" s="203">
        <v>0</v>
      </c>
      <c r="AO368" s="203">
        <v>0</v>
      </c>
      <c r="AP368" s="203">
        <v>0</v>
      </c>
      <c r="AQ368" s="208"/>
      <c r="AR368" s="203">
        <v>0</v>
      </c>
      <c r="AS368" s="203">
        <v>0</v>
      </c>
      <c r="AT368" s="203">
        <v>0</v>
      </c>
      <c r="AU368" s="203">
        <v>0</v>
      </c>
      <c r="AV368" s="203">
        <v>0</v>
      </c>
      <c r="AW368" s="208"/>
      <c r="AX368" s="203">
        <v>0</v>
      </c>
      <c r="AY368" s="203">
        <v>0</v>
      </c>
      <c r="AZ368" s="203">
        <v>0</v>
      </c>
      <c r="BA368" s="203">
        <v>0</v>
      </c>
      <c r="BB368" s="203">
        <v>0</v>
      </c>
      <c r="BC368" s="208"/>
      <c r="BD368" s="203">
        <v>0</v>
      </c>
      <c r="BE368" s="203">
        <v>0</v>
      </c>
      <c r="BF368" s="203">
        <v>0</v>
      </c>
      <c r="BG368" s="203">
        <v>0</v>
      </c>
      <c r="BH368" s="203">
        <v>0</v>
      </c>
      <c r="BI368" s="208"/>
      <c r="BJ368" s="203">
        <v>0</v>
      </c>
      <c r="BK368" s="203">
        <v>0</v>
      </c>
      <c r="BL368" s="203">
        <v>0</v>
      </c>
      <c r="BM368" s="203">
        <v>0</v>
      </c>
      <c r="BN368" s="203">
        <v>0</v>
      </c>
      <c r="BO368" s="208"/>
      <c r="BP368" s="203">
        <v>0</v>
      </c>
      <c r="BQ368" s="203">
        <v>0</v>
      </c>
      <c r="BR368" s="203">
        <v>0</v>
      </c>
      <c r="BS368" s="203">
        <v>0</v>
      </c>
      <c r="BT368" s="203">
        <v>0</v>
      </c>
      <c r="BU368" s="208"/>
      <c r="BV368" s="203">
        <v>0</v>
      </c>
      <c r="BW368" s="203">
        <v>0</v>
      </c>
      <c r="BX368" s="203">
        <v>0</v>
      </c>
      <c r="BY368" s="203">
        <v>0</v>
      </c>
      <c r="BZ368" s="203">
        <v>0</v>
      </c>
      <c r="CA368" s="208"/>
      <c r="CB368" s="203">
        <v>0</v>
      </c>
      <c r="CC368" s="203">
        <v>0</v>
      </c>
      <c r="CD368" s="203">
        <v>0</v>
      </c>
      <c r="CE368" s="203">
        <v>0</v>
      </c>
      <c r="CF368" s="203">
        <v>0</v>
      </c>
      <c r="CG368" s="208"/>
      <c r="CH368" s="203">
        <v>0</v>
      </c>
      <c r="CI368" s="203">
        <v>0</v>
      </c>
      <c r="CJ368" s="203">
        <v>0</v>
      </c>
      <c r="CK368" s="203">
        <v>0</v>
      </c>
      <c r="CL368" s="203">
        <v>0</v>
      </c>
      <c r="CM368" s="208"/>
      <c r="CN368" s="203">
        <v>0</v>
      </c>
      <c r="CO368" s="203">
        <v>0</v>
      </c>
      <c r="CP368" s="203">
        <v>0</v>
      </c>
      <c r="CQ368" s="203">
        <v>0</v>
      </c>
      <c r="CR368" s="203">
        <v>0</v>
      </c>
      <c r="CS368" s="208"/>
      <c r="CT368" s="203">
        <v>0</v>
      </c>
      <c r="CU368" s="203">
        <v>0</v>
      </c>
      <c r="CV368" s="203">
        <v>0</v>
      </c>
      <c r="CW368" s="203">
        <v>0</v>
      </c>
      <c r="CX368" s="203">
        <v>0</v>
      </c>
      <c r="CY368" s="208"/>
      <c r="CZ368" s="203">
        <v>0</v>
      </c>
      <c r="DA368" s="203">
        <v>0</v>
      </c>
      <c r="DB368" s="203">
        <v>0</v>
      </c>
      <c r="DC368" s="203">
        <v>0</v>
      </c>
      <c r="DD368" s="203">
        <v>0</v>
      </c>
      <c r="DE368" s="208"/>
      <c r="DF368" s="203">
        <v>0</v>
      </c>
      <c r="DG368" s="203">
        <v>0</v>
      </c>
      <c r="DH368" s="203">
        <v>0</v>
      </c>
      <c r="DI368" s="203">
        <v>0</v>
      </c>
      <c r="DJ368" s="203">
        <v>0</v>
      </c>
      <c r="DK368" s="208"/>
      <c r="DL368" s="203">
        <v>0</v>
      </c>
      <c r="DM368" s="203">
        <v>0</v>
      </c>
      <c r="DN368" s="203">
        <v>0</v>
      </c>
      <c r="DO368" s="203">
        <v>0</v>
      </c>
      <c r="DP368" s="203">
        <v>0</v>
      </c>
      <c r="DQ368" s="208"/>
      <c r="DR368" s="203">
        <v>0</v>
      </c>
      <c r="DS368" s="203">
        <v>0</v>
      </c>
      <c r="DT368" s="203">
        <v>0</v>
      </c>
      <c r="DU368" s="203">
        <v>0</v>
      </c>
      <c r="DV368" s="203">
        <v>0</v>
      </c>
      <c r="DW368" s="208"/>
      <c r="DX368" s="203">
        <v>0</v>
      </c>
      <c r="DY368" s="203">
        <v>0</v>
      </c>
      <c r="DZ368" s="203">
        <v>0</v>
      </c>
      <c r="EA368" s="203">
        <v>0</v>
      </c>
      <c r="EB368" s="203">
        <v>0</v>
      </c>
      <c r="EC368" s="208"/>
      <c r="ED368" s="203">
        <v>0</v>
      </c>
      <c r="EE368" s="203">
        <v>0</v>
      </c>
      <c r="EF368" s="203">
        <v>0</v>
      </c>
      <c r="EG368" s="203">
        <v>0</v>
      </c>
      <c r="EH368" s="203">
        <v>0</v>
      </c>
      <c r="EI368" s="208"/>
      <c r="EJ368" s="203">
        <v>0</v>
      </c>
      <c r="EK368" s="203">
        <v>0</v>
      </c>
      <c r="EL368" s="203">
        <v>0</v>
      </c>
      <c r="EM368" s="203">
        <v>0</v>
      </c>
      <c r="EN368" s="203">
        <v>0</v>
      </c>
      <c r="EO368" s="208"/>
      <c r="EP368" s="203">
        <v>0</v>
      </c>
      <c r="EQ368" s="203">
        <v>0</v>
      </c>
      <c r="ER368" s="203">
        <v>0</v>
      </c>
      <c r="ES368" s="203">
        <v>0</v>
      </c>
      <c r="ET368" s="203">
        <v>0</v>
      </c>
      <c r="EU368" s="208"/>
      <c r="EV368" s="203">
        <v>0</v>
      </c>
      <c r="EW368" s="203">
        <v>0</v>
      </c>
      <c r="EX368" s="203">
        <v>0</v>
      </c>
      <c r="EY368" s="203">
        <v>0</v>
      </c>
      <c r="EZ368" s="203">
        <v>0</v>
      </c>
      <c r="FA368" s="208"/>
      <c r="FB368" s="203">
        <v>0</v>
      </c>
      <c r="FC368" s="203">
        <v>0</v>
      </c>
      <c r="FD368" s="203">
        <v>0</v>
      </c>
      <c r="FE368" s="203">
        <v>0</v>
      </c>
      <c r="FF368" s="203">
        <v>0</v>
      </c>
      <c r="FG368" s="208"/>
      <c r="FH368" s="203">
        <v>0</v>
      </c>
      <c r="FI368" s="203">
        <v>0</v>
      </c>
      <c r="FJ368" s="203">
        <v>0</v>
      </c>
      <c r="FK368" s="203">
        <v>0</v>
      </c>
      <c r="FL368" s="203">
        <v>0</v>
      </c>
      <c r="FM368" s="208"/>
      <c r="FN368" s="203">
        <v>0</v>
      </c>
      <c r="FO368" s="203">
        <v>0</v>
      </c>
      <c r="FP368" s="203">
        <v>0</v>
      </c>
      <c r="FQ368" s="203">
        <v>0</v>
      </c>
      <c r="FR368" s="203">
        <v>0</v>
      </c>
      <c r="FS368" s="208"/>
      <c r="FT368" s="203">
        <v>0</v>
      </c>
      <c r="FU368" s="203">
        <v>0</v>
      </c>
      <c r="FV368" s="203">
        <v>0</v>
      </c>
      <c r="FW368" s="203">
        <v>0</v>
      </c>
      <c r="FX368" s="203">
        <v>0</v>
      </c>
      <c r="FY368" s="208"/>
    </row>
    <row r="369" spans="1:181" ht="12.75" customHeight="1" x14ac:dyDescent="0.2">
      <c r="A369" s="88" t="s">
        <v>127</v>
      </c>
      <c r="B369" s="203">
        <v>0</v>
      </c>
      <c r="C369" s="203">
        <v>0</v>
      </c>
      <c r="D369" s="203">
        <v>0</v>
      </c>
      <c r="E369" s="203">
        <v>0</v>
      </c>
      <c r="F369" s="203">
        <v>0</v>
      </c>
      <c r="G369" s="208"/>
      <c r="H369" s="203">
        <v>0</v>
      </c>
      <c r="I369" s="203">
        <v>0</v>
      </c>
      <c r="J369" s="203">
        <v>0</v>
      </c>
      <c r="K369" s="203">
        <v>0</v>
      </c>
      <c r="L369" s="203">
        <v>0</v>
      </c>
      <c r="M369" s="208"/>
      <c r="N369" s="203">
        <v>0</v>
      </c>
      <c r="O369" s="203">
        <v>0</v>
      </c>
      <c r="P369" s="203">
        <v>0</v>
      </c>
      <c r="Q369" s="203">
        <v>0</v>
      </c>
      <c r="R369" s="203">
        <v>0</v>
      </c>
      <c r="S369" s="208"/>
      <c r="T369" s="203">
        <v>0</v>
      </c>
      <c r="U369" s="203">
        <v>0</v>
      </c>
      <c r="V369" s="203">
        <v>0</v>
      </c>
      <c r="W369" s="203">
        <v>0</v>
      </c>
      <c r="X369" s="203">
        <v>0</v>
      </c>
      <c r="Y369" s="208"/>
      <c r="Z369" s="203">
        <v>0</v>
      </c>
      <c r="AA369" s="203">
        <v>0</v>
      </c>
      <c r="AB369" s="203">
        <v>0</v>
      </c>
      <c r="AC369" s="203">
        <v>0</v>
      </c>
      <c r="AD369" s="203">
        <v>0</v>
      </c>
      <c r="AE369" s="208"/>
      <c r="AF369" s="203">
        <v>0</v>
      </c>
      <c r="AG369" s="203">
        <v>0</v>
      </c>
      <c r="AH369" s="203">
        <v>0</v>
      </c>
      <c r="AI369" s="203">
        <v>0</v>
      </c>
      <c r="AJ369" s="203">
        <v>0</v>
      </c>
      <c r="AK369" s="208"/>
      <c r="AL369" s="203">
        <v>0</v>
      </c>
      <c r="AM369" s="203">
        <v>0</v>
      </c>
      <c r="AN369" s="203">
        <v>0</v>
      </c>
      <c r="AO369" s="203">
        <v>0</v>
      </c>
      <c r="AP369" s="203">
        <v>0</v>
      </c>
      <c r="AQ369" s="208"/>
      <c r="AR369" s="203">
        <v>0</v>
      </c>
      <c r="AS369" s="203">
        <v>0</v>
      </c>
      <c r="AT369" s="203">
        <v>0</v>
      </c>
      <c r="AU369" s="203">
        <v>0</v>
      </c>
      <c r="AV369" s="203">
        <v>0</v>
      </c>
      <c r="AW369" s="208"/>
      <c r="AX369" s="203">
        <v>0</v>
      </c>
      <c r="AY369" s="203">
        <v>0</v>
      </c>
      <c r="AZ369" s="203">
        <v>0</v>
      </c>
      <c r="BA369" s="203">
        <v>0</v>
      </c>
      <c r="BB369" s="203">
        <v>0</v>
      </c>
      <c r="BC369" s="208"/>
      <c r="BD369" s="203">
        <v>0</v>
      </c>
      <c r="BE369" s="203">
        <v>0</v>
      </c>
      <c r="BF369" s="203">
        <v>0</v>
      </c>
      <c r="BG369" s="203">
        <v>0</v>
      </c>
      <c r="BH369" s="203">
        <v>0</v>
      </c>
      <c r="BI369" s="208"/>
      <c r="BJ369" s="203">
        <v>0</v>
      </c>
      <c r="BK369" s="203">
        <v>0</v>
      </c>
      <c r="BL369" s="203">
        <v>0</v>
      </c>
      <c r="BM369" s="203">
        <v>0</v>
      </c>
      <c r="BN369" s="203">
        <v>0</v>
      </c>
      <c r="BO369" s="208"/>
      <c r="BP369" s="203">
        <v>0</v>
      </c>
      <c r="BQ369" s="203">
        <v>0</v>
      </c>
      <c r="BR369" s="203">
        <v>0</v>
      </c>
      <c r="BS369" s="203">
        <v>0</v>
      </c>
      <c r="BT369" s="203">
        <v>0</v>
      </c>
      <c r="BU369" s="208"/>
      <c r="BV369" s="203">
        <v>0</v>
      </c>
      <c r="BW369" s="203">
        <v>0</v>
      </c>
      <c r="BX369" s="203">
        <v>0</v>
      </c>
      <c r="BY369" s="203">
        <v>0</v>
      </c>
      <c r="BZ369" s="203">
        <v>0</v>
      </c>
      <c r="CA369" s="208"/>
      <c r="CB369" s="203">
        <v>0</v>
      </c>
      <c r="CC369" s="203">
        <v>0</v>
      </c>
      <c r="CD369" s="203">
        <v>0</v>
      </c>
      <c r="CE369" s="203">
        <v>0</v>
      </c>
      <c r="CF369" s="203">
        <v>0</v>
      </c>
      <c r="CG369" s="208"/>
      <c r="CH369" s="203">
        <v>0</v>
      </c>
      <c r="CI369" s="203">
        <v>0</v>
      </c>
      <c r="CJ369" s="203">
        <v>0</v>
      </c>
      <c r="CK369" s="203">
        <v>0</v>
      </c>
      <c r="CL369" s="203">
        <v>0</v>
      </c>
      <c r="CM369" s="208"/>
      <c r="CN369" s="203">
        <v>0</v>
      </c>
      <c r="CO369" s="203">
        <v>0</v>
      </c>
      <c r="CP369" s="203">
        <v>0</v>
      </c>
      <c r="CQ369" s="203">
        <v>0</v>
      </c>
      <c r="CR369" s="203">
        <v>0</v>
      </c>
      <c r="CS369" s="208"/>
      <c r="CT369" s="203">
        <v>0</v>
      </c>
      <c r="CU369" s="203">
        <v>0</v>
      </c>
      <c r="CV369" s="203">
        <v>0</v>
      </c>
      <c r="CW369" s="203">
        <v>0</v>
      </c>
      <c r="CX369" s="203">
        <v>0</v>
      </c>
      <c r="CY369" s="208"/>
      <c r="CZ369" s="203">
        <v>0</v>
      </c>
      <c r="DA369" s="203">
        <v>0</v>
      </c>
      <c r="DB369" s="203">
        <v>0</v>
      </c>
      <c r="DC369" s="203">
        <v>0</v>
      </c>
      <c r="DD369" s="203">
        <v>0</v>
      </c>
      <c r="DE369" s="208"/>
      <c r="DF369" s="203">
        <v>0</v>
      </c>
      <c r="DG369" s="203">
        <v>0</v>
      </c>
      <c r="DH369" s="203">
        <v>0</v>
      </c>
      <c r="DI369" s="203">
        <v>0</v>
      </c>
      <c r="DJ369" s="203">
        <v>0</v>
      </c>
      <c r="DK369" s="208"/>
      <c r="DL369" s="203">
        <v>0</v>
      </c>
      <c r="DM369" s="203">
        <v>0</v>
      </c>
      <c r="DN369" s="203">
        <v>0</v>
      </c>
      <c r="DO369" s="203">
        <v>0</v>
      </c>
      <c r="DP369" s="203">
        <v>0</v>
      </c>
      <c r="DQ369" s="208"/>
      <c r="DR369" s="203">
        <v>0</v>
      </c>
      <c r="DS369" s="203">
        <v>0</v>
      </c>
      <c r="DT369" s="203">
        <v>0</v>
      </c>
      <c r="DU369" s="203">
        <v>0</v>
      </c>
      <c r="DV369" s="203">
        <v>0</v>
      </c>
      <c r="DW369" s="208"/>
      <c r="DX369" s="203">
        <v>0</v>
      </c>
      <c r="DY369" s="203">
        <v>0</v>
      </c>
      <c r="DZ369" s="203">
        <v>0</v>
      </c>
      <c r="EA369" s="203">
        <v>0</v>
      </c>
      <c r="EB369" s="203">
        <v>0</v>
      </c>
      <c r="EC369" s="208"/>
      <c r="ED369" s="203">
        <v>0</v>
      </c>
      <c r="EE369" s="203">
        <v>0</v>
      </c>
      <c r="EF369" s="203">
        <v>0</v>
      </c>
      <c r="EG369" s="203">
        <v>0</v>
      </c>
      <c r="EH369" s="203">
        <v>0</v>
      </c>
      <c r="EI369" s="208"/>
      <c r="EJ369" s="203">
        <v>0</v>
      </c>
      <c r="EK369" s="203">
        <v>0</v>
      </c>
      <c r="EL369" s="203">
        <v>0</v>
      </c>
      <c r="EM369" s="203">
        <v>0</v>
      </c>
      <c r="EN369" s="203">
        <v>0</v>
      </c>
      <c r="EO369" s="208"/>
      <c r="EP369" s="203">
        <v>0</v>
      </c>
      <c r="EQ369" s="203">
        <v>0</v>
      </c>
      <c r="ER369" s="203">
        <v>0</v>
      </c>
      <c r="ES369" s="203">
        <v>0</v>
      </c>
      <c r="ET369" s="203">
        <v>0</v>
      </c>
      <c r="EU369" s="208"/>
      <c r="EV369" s="203">
        <v>0</v>
      </c>
      <c r="EW369" s="203">
        <v>0</v>
      </c>
      <c r="EX369" s="203">
        <v>0</v>
      </c>
      <c r="EY369" s="203">
        <v>0</v>
      </c>
      <c r="EZ369" s="203">
        <v>0</v>
      </c>
      <c r="FA369" s="208"/>
      <c r="FB369" s="203">
        <v>0</v>
      </c>
      <c r="FC369" s="203">
        <v>0</v>
      </c>
      <c r="FD369" s="203">
        <v>0</v>
      </c>
      <c r="FE369" s="203">
        <v>0</v>
      </c>
      <c r="FF369" s="203">
        <v>0</v>
      </c>
      <c r="FG369" s="208"/>
      <c r="FH369" s="203">
        <v>0</v>
      </c>
      <c r="FI369" s="203">
        <v>0</v>
      </c>
      <c r="FJ369" s="203">
        <v>0</v>
      </c>
      <c r="FK369" s="203">
        <v>0</v>
      </c>
      <c r="FL369" s="203">
        <v>0</v>
      </c>
      <c r="FM369" s="208"/>
      <c r="FN369" s="203">
        <v>0</v>
      </c>
      <c r="FO369" s="203">
        <v>0</v>
      </c>
      <c r="FP369" s="203">
        <v>0</v>
      </c>
      <c r="FQ369" s="203">
        <v>0</v>
      </c>
      <c r="FR369" s="203">
        <v>0</v>
      </c>
      <c r="FS369" s="208"/>
      <c r="FT369" s="203">
        <v>0</v>
      </c>
      <c r="FU369" s="203">
        <v>0</v>
      </c>
      <c r="FV369" s="203">
        <v>0</v>
      </c>
      <c r="FW369" s="203">
        <v>0</v>
      </c>
      <c r="FX369" s="203">
        <v>0</v>
      </c>
      <c r="FY369" s="208"/>
    </row>
    <row r="370" spans="1:181" ht="12.75" customHeight="1" x14ac:dyDescent="0.2">
      <c r="A370" s="202" t="s">
        <v>34</v>
      </c>
      <c r="B370" s="203">
        <v>0</v>
      </c>
      <c r="C370" s="203">
        <v>0</v>
      </c>
      <c r="D370" s="203">
        <v>0</v>
      </c>
      <c r="E370" s="203">
        <v>0</v>
      </c>
      <c r="F370" s="203">
        <v>0</v>
      </c>
      <c r="G370" s="208"/>
      <c r="H370" s="203">
        <v>0</v>
      </c>
      <c r="I370" s="203">
        <v>0</v>
      </c>
      <c r="J370" s="203">
        <v>0</v>
      </c>
      <c r="K370" s="203">
        <v>0</v>
      </c>
      <c r="L370" s="203">
        <v>0</v>
      </c>
      <c r="M370" s="208"/>
      <c r="N370" s="203">
        <v>0</v>
      </c>
      <c r="O370" s="203">
        <v>0</v>
      </c>
      <c r="P370" s="203">
        <v>0</v>
      </c>
      <c r="Q370" s="203">
        <v>0</v>
      </c>
      <c r="R370" s="203">
        <v>0</v>
      </c>
      <c r="S370" s="208"/>
      <c r="T370" s="203">
        <v>0</v>
      </c>
      <c r="U370" s="203">
        <v>0</v>
      </c>
      <c r="V370" s="203">
        <v>0</v>
      </c>
      <c r="W370" s="203">
        <v>0</v>
      </c>
      <c r="X370" s="203">
        <v>0</v>
      </c>
      <c r="Y370" s="208"/>
      <c r="Z370" s="203">
        <v>0</v>
      </c>
      <c r="AA370" s="203">
        <v>0</v>
      </c>
      <c r="AB370" s="203">
        <v>0</v>
      </c>
      <c r="AC370" s="203">
        <v>0</v>
      </c>
      <c r="AD370" s="203">
        <v>0</v>
      </c>
      <c r="AE370" s="208"/>
      <c r="AF370" s="203">
        <v>0</v>
      </c>
      <c r="AG370" s="203">
        <v>0</v>
      </c>
      <c r="AH370" s="203">
        <v>0</v>
      </c>
      <c r="AI370" s="203">
        <v>0</v>
      </c>
      <c r="AJ370" s="203">
        <v>0</v>
      </c>
      <c r="AK370" s="208"/>
      <c r="AL370" s="203">
        <v>0</v>
      </c>
      <c r="AM370" s="203">
        <v>0</v>
      </c>
      <c r="AN370" s="203">
        <v>0</v>
      </c>
      <c r="AO370" s="203">
        <v>0</v>
      </c>
      <c r="AP370" s="203">
        <v>0</v>
      </c>
      <c r="AQ370" s="208"/>
      <c r="AR370" s="203">
        <v>0</v>
      </c>
      <c r="AS370" s="203">
        <v>0</v>
      </c>
      <c r="AT370" s="203">
        <v>0</v>
      </c>
      <c r="AU370" s="203">
        <v>0</v>
      </c>
      <c r="AV370" s="203">
        <v>0</v>
      </c>
      <c r="AW370" s="208"/>
      <c r="AX370" s="203">
        <v>0</v>
      </c>
      <c r="AY370" s="203">
        <v>0</v>
      </c>
      <c r="AZ370" s="203">
        <v>0</v>
      </c>
      <c r="BA370" s="203">
        <v>0</v>
      </c>
      <c r="BB370" s="203">
        <v>0</v>
      </c>
      <c r="BC370" s="208"/>
      <c r="BD370" s="203">
        <v>0</v>
      </c>
      <c r="BE370" s="203">
        <v>0</v>
      </c>
      <c r="BF370" s="203">
        <v>0</v>
      </c>
      <c r="BG370" s="203">
        <v>0</v>
      </c>
      <c r="BH370" s="203">
        <v>0</v>
      </c>
      <c r="BI370" s="208"/>
      <c r="BJ370" s="203">
        <v>0</v>
      </c>
      <c r="BK370" s="203">
        <v>0</v>
      </c>
      <c r="BL370" s="203">
        <v>0</v>
      </c>
      <c r="BM370" s="203">
        <v>0</v>
      </c>
      <c r="BN370" s="203">
        <v>0</v>
      </c>
      <c r="BO370" s="208"/>
      <c r="BP370" s="203">
        <v>0</v>
      </c>
      <c r="BQ370" s="203">
        <v>0</v>
      </c>
      <c r="BR370" s="203">
        <v>0</v>
      </c>
      <c r="BS370" s="203">
        <v>0</v>
      </c>
      <c r="BT370" s="203">
        <v>0</v>
      </c>
      <c r="BU370" s="208"/>
      <c r="BV370" s="203">
        <v>0</v>
      </c>
      <c r="BW370" s="203">
        <v>0</v>
      </c>
      <c r="BX370" s="203">
        <v>0</v>
      </c>
      <c r="BY370" s="203">
        <v>0</v>
      </c>
      <c r="BZ370" s="203">
        <v>0</v>
      </c>
      <c r="CA370" s="208"/>
      <c r="CB370" s="203">
        <v>0</v>
      </c>
      <c r="CC370" s="203">
        <v>0</v>
      </c>
      <c r="CD370" s="203">
        <v>0</v>
      </c>
      <c r="CE370" s="203">
        <v>0</v>
      </c>
      <c r="CF370" s="203">
        <v>0</v>
      </c>
      <c r="CG370" s="208"/>
      <c r="CH370" s="203">
        <v>0</v>
      </c>
      <c r="CI370" s="203">
        <v>0</v>
      </c>
      <c r="CJ370" s="203">
        <v>0</v>
      </c>
      <c r="CK370" s="203">
        <v>0</v>
      </c>
      <c r="CL370" s="203">
        <v>0</v>
      </c>
      <c r="CM370" s="208"/>
      <c r="CN370" s="203">
        <v>0</v>
      </c>
      <c r="CO370" s="203">
        <v>0</v>
      </c>
      <c r="CP370" s="203">
        <v>0</v>
      </c>
      <c r="CQ370" s="203">
        <v>0</v>
      </c>
      <c r="CR370" s="203">
        <v>0</v>
      </c>
      <c r="CS370" s="208"/>
      <c r="CT370" s="203">
        <v>0</v>
      </c>
      <c r="CU370" s="203">
        <v>0</v>
      </c>
      <c r="CV370" s="203">
        <v>0</v>
      </c>
      <c r="CW370" s="203">
        <v>0</v>
      </c>
      <c r="CX370" s="203">
        <v>0</v>
      </c>
      <c r="CY370" s="208"/>
      <c r="CZ370" s="203">
        <v>0</v>
      </c>
      <c r="DA370" s="203">
        <v>0</v>
      </c>
      <c r="DB370" s="203">
        <v>0</v>
      </c>
      <c r="DC370" s="203">
        <v>0</v>
      </c>
      <c r="DD370" s="203">
        <v>0</v>
      </c>
      <c r="DE370" s="208"/>
      <c r="DF370" s="203">
        <v>0</v>
      </c>
      <c r="DG370" s="203">
        <v>0</v>
      </c>
      <c r="DH370" s="203">
        <v>0</v>
      </c>
      <c r="DI370" s="203">
        <v>0</v>
      </c>
      <c r="DJ370" s="203">
        <v>0</v>
      </c>
      <c r="DK370" s="208"/>
      <c r="DL370" s="203">
        <v>0</v>
      </c>
      <c r="DM370" s="203">
        <v>0</v>
      </c>
      <c r="DN370" s="203">
        <v>0</v>
      </c>
      <c r="DO370" s="203">
        <v>0</v>
      </c>
      <c r="DP370" s="203">
        <v>0</v>
      </c>
      <c r="DQ370" s="208"/>
      <c r="DR370" s="203">
        <v>0</v>
      </c>
      <c r="DS370" s="203">
        <v>0</v>
      </c>
      <c r="DT370" s="203">
        <v>0</v>
      </c>
      <c r="DU370" s="203">
        <v>0</v>
      </c>
      <c r="DV370" s="203">
        <v>0</v>
      </c>
      <c r="DW370" s="208"/>
      <c r="DX370" s="203">
        <v>0</v>
      </c>
      <c r="DY370" s="203">
        <v>0</v>
      </c>
      <c r="DZ370" s="203">
        <v>0</v>
      </c>
      <c r="EA370" s="203">
        <v>0</v>
      </c>
      <c r="EB370" s="203">
        <v>0</v>
      </c>
      <c r="EC370" s="208"/>
      <c r="ED370" s="203">
        <v>0</v>
      </c>
      <c r="EE370" s="203">
        <v>0</v>
      </c>
      <c r="EF370" s="203">
        <v>0</v>
      </c>
      <c r="EG370" s="203">
        <v>0</v>
      </c>
      <c r="EH370" s="203">
        <v>0</v>
      </c>
      <c r="EI370" s="208"/>
      <c r="EJ370" s="203">
        <v>0</v>
      </c>
      <c r="EK370" s="203">
        <v>0</v>
      </c>
      <c r="EL370" s="203">
        <v>0</v>
      </c>
      <c r="EM370" s="203">
        <v>0</v>
      </c>
      <c r="EN370" s="203">
        <v>0</v>
      </c>
      <c r="EO370" s="208"/>
      <c r="EP370" s="203">
        <v>0</v>
      </c>
      <c r="EQ370" s="203">
        <v>0</v>
      </c>
      <c r="ER370" s="203">
        <v>0</v>
      </c>
      <c r="ES370" s="203">
        <v>0</v>
      </c>
      <c r="ET370" s="203">
        <v>0</v>
      </c>
      <c r="EU370" s="208"/>
      <c r="EV370" s="203">
        <v>0</v>
      </c>
      <c r="EW370" s="203">
        <v>0</v>
      </c>
      <c r="EX370" s="203">
        <v>0</v>
      </c>
      <c r="EY370" s="203">
        <v>0</v>
      </c>
      <c r="EZ370" s="203">
        <v>0</v>
      </c>
      <c r="FA370" s="208"/>
      <c r="FB370" s="203">
        <v>0</v>
      </c>
      <c r="FC370" s="203">
        <v>0</v>
      </c>
      <c r="FD370" s="203">
        <v>0</v>
      </c>
      <c r="FE370" s="203">
        <v>0</v>
      </c>
      <c r="FF370" s="203">
        <v>0</v>
      </c>
      <c r="FG370" s="208"/>
      <c r="FH370" s="203">
        <v>0</v>
      </c>
      <c r="FI370" s="203">
        <v>0</v>
      </c>
      <c r="FJ370" s="203">
        <v>0</v>
      </c>
      <c r="FK370" s="203">
        <v>0</v>
      </c>
      <c r="FL370" s="203">
        <v>0</v>
      </c>
      <c r="FM370" s="208"/>
      <c r="FN370" s="203">
        <v>0</v>
      </c>
      <c r="FO370" s="203">
        <v>0</v>
      </c>
      <c r="FP370" s="203">
        <v>0</v>
      </c>
      <c r="FQ370" s="203">
        <v>0</v>
      </c>
      <c r="FR370" s="203">
        <v>0</v>
      </c>
      <c r="FS370" s="208"/>
      <c r="FT370" s="203">
        <v>0</v>
      </c>
      <c r="FU370" s="203">
        <v>0</v>
      </c>
      <c r="FV370" s="203">
        <v>0</v>
      </c>
      <c r="FW370" s="203">
        <v>0</v>
      </c>
      <c r="FX370" s="203">
        <v>0</v>
      </c>
      <c r="FY370" s="208"/>
    </row>
    <row r="371" spans="1:181" ht="12.75" customHeight="1" x14ac:dyDescent="0.2">
      <c r="A371" s="202" t="s">
        <v>128</v>
      </c>
      <c r="B371" s="203">
        <v>0</v>
      </c>
      <c r="C371" s="203">
        <v>0</v>
      </c>
      <c r="D371" s="203">
        <v>0</v>
      </c>
      <c r="E371" s="203">
        <v>0</v>
      </c>
      <c r="F371" s="203">
        <v>0</v>
      </c>
      <c r="G371" s="208"/>
      <c r="H371" s="203">
        <v>0</v>
      </c>
      <c r="I371" s="203">
        <v>0</v>
      </c>
      <c r="J371" s="203">
        <v>0</v>
      </c>
      <c r="K371" s="203">
        <v>0</v>
      </c>
      <c r="L371" s="203">
        <v>0</v>
      </c>
      <c r="M371" s="208"/>
      <c r="N371" s="203">
        <v>0</v>
      </c>
      <c r="O371" s="203">
        <v>0</v>
      </c>
      <c r="P371" s="203">
        <v>0</v>
      </c>
      <c r="Q371" s="203">
        <v>0</v>
      </c>
      <c r="R371" s="203">
        <v>0</v>
      </c>
      <c r="S371" s="208"/>
      <c r="T371" s="203">
        <v>0</v>
      </c>
      <c r="U371" s="203">
        <v>0</v>
      </c>
      <c r="V371" s="203">
        <v>0</v>
      </c>
      <c r="W371" s="203">
        <v>0</v>
      </c>
      <c r="X371" s="203">
        <v>0</v>
      </c>
      <c r="Y371" s="208"/>
      <c r="Z371" s="203">
        <v>0</v>
      </c>
      <c r="AA371" s="203">
        <v>0</v>
      </c>
      <c r="AB371" s="203">
        <v>0</v>
      </c>
      <c r="AC371" s="203">
        <v>0</v>
      </c>
      <c r="AD371" s="203">
        <v>0</v>
      </c>
      <c r="AE371" s="208"/>
      <c r="AF371" s="203">
        <v>0</v>
      </c>
      <c r="AG371" s="203">
        <v>0</v>
      </c>
      <c r="AH371" s="203">
        <v>0</v>
      </c>
      <c r="AI371" s="203">
        <v>0</v>
      </c>
      <c r="AJ371" s="203">
        <v>0</v>
      </c>
      <c r="AK371" s="208"/>
      <c r="AL371" s="203">
        <v>0</v>
      </c>
      <c r="AM371" s="203">
        <v>0</v>
      </c>
      <c r="AN371" s="203">
        <v>0</v>
      </c>
      <c r="AO371" s="203">
        <v>0</v>
      </c>
      <c r="AP371" s="203">
        <v>0</v>
      </c>
      <c r="AQ371" s="208"/>
      <c r="AR371" s="203">
        <v>0</v>
      </c>
      <c r="AS371" s="203">
        <v>0</v>
      </c>
      <c r="AT371" s="203">
        <v>0</v>
      </c>
      <c r="AU371" s="203">
        <v>0</v>
      </c>
      <c r="AV371" s="203">
        <v>0</v>
      </c>
      <c r="AW371" s="208"/>
      <c r="AX371" s="203">
        <v>0</v>
      </c>
      <c r="AY371" s="203">
        <v>0</v>
      </c>
      <c r="AZ371" s="203">
        <v>0</v>
      </c>
      <c r="BA371" s="203">
        <v>0</v>
      </c>
      <c r="BB371" s="203">
        <v>0</v>
      </c>
      <c r="BC371" s="208"/>
      <c r="BD371" s="203">
        <v>0</v>
      </c>
      <c r="BE371" s="203">
        <v>0</v>
      </c>
      <c r="BF371" s="203">
        <v>0</v>
      </c>
      <c r="BG371" s="203">
        <v>0</v>
      </c>
      <c r="BH371" s="203">
        <v>0</v>
      </c>
      <c r="BI371" s="208"/>
      <c r="BJ371" s="203">
        <v>0</v>
      </c>
      <c r="BK371" s="203">
        <v>0</v>
      </c>
      <c r="BL371" s="203">
        <v>0</v>
      </c>
      <c r="BM371" s="203">
        <v>0</v>
      </c>
      <c r="BN371" s="203">
        <v>0</v>
      </c>
      <c r="BO371" s="208"/>
      <c r="BP371" s="203">
        <v>0</v>
      </c>
      <c r="BQ371" s="203">
        <v>0</v>
      </c>
      <c r="BR371" s="203">
        <v>0</v>
      </c>
      <c r="BS371" s="203">
        <v>0</v>
      </c>
      <c r="BT371" s="203">
        <v>0</v>
      </c>
      <c r="BU371" s="208"/>
      <c r="BV371" s="203">
        <v>0</v>
      </c>
      <c r="BW371" s="203">
        <v>0</v>
      </c>
      <c r="BX371" s="203">
        <v>0</v>
      </c>
      <c r="BY371" s="203">
        <v>0</v>
      </c>
      <c r="BZ371" s="203">
        <v>0</v>
      </c>
      <c r="CA371" s="208"/>
      <c r="CB371" s="203">
        <v>0</v>
      </c>
      <c r="CC371" s="203">
        <v>0</v>
      </c>
      <c r="CD371" s="203">
        <v>0</v>
      </c>
      <c r="CE371" s="203">
        <v>0</v>
      </c>
      <c r="CF371" s="203">
        <v>0</v>
      </c>
      <c r="CG371" s="208"/>
      <c r="CH371" s="203">
        <v>0</v>
      </c>
      <c r="CI371" s="203">
        <v>0</v>
      </c>
      <c r="CJ371" s="203">
        <v>0</v>
      </c>
      <c r="CK371" s="203">
        <v>0</v>
      </c>
      <c r="CL371" s="203">
        <v>0</v>
      </c>
      <c r="CM371" s="208"/>
      <c r="CN371" s="203">
        <v>0</v>
      </c>
      <c r="CO371" s="203">
        <v>0</v>
      </c>
      <c r="CP371" s="203">
        <v>0</v>
      </c>
      <c r="CQ371" s="203">
        <v>0</v>
      </c>
      <c r="CR371" s="203">
        <v>0</v>
      </c>
      <c r="CS371" s="208"/>
      <c r="CT371" s="203">
        <v>0</v>
      </c>
      <c r="CU371" s="203">
        <v>0</v>
      </c>
      <c r="CV371" s="203">
        <v>0</v>
      </c>
      <c r="CW371" s="203">
        <v>0</v>
      </c>
      <c r="CX371" s="203">
        <v>0</v>
      </c>
      <c r="CY371" s="208"/>
      <c r="CZ371" s="203">
        <v>0</v>
      </c>
      <c r="DA371" s="203">
        <v>0</v>
      </c>
      <c r="DB371" s="203">
        <v>0</v>
      </c>
      <c r="DC371" s="203">
        <v>0</v>
      </c>
      <c r="DD371" s="203">
        <v>0</v>
      </c>
      <c r="DE371" s="208"/>
      <c r="DF371" s="203">
        <v>0</v>
      </c>
      <c r="DG371" s="203">
        <v>0</v>
      </c>
      <c r="DH371" s="203">
        <v>0</v>
      </c>
      <c r="DI371" s="203">
        <v>0</v>
      </c>
      <c r="DJ371" s="203">
        <v>0</v>
      </c>
      <c r="DK371" s="208"/>
      <c r="DL371" s="203">
        <v>0</v>
      </c>
      <c r="DM371" s="203">
        <v>0</v>
      </c>
      <c r="DN371" s="203">
        <v>0</v>
      </c>
      <c r="DO371" s="203">
        <v>0</v>
      </c>
      <c r="DP371" s="203">
        <v>0</v>
      </c>
      <c r="DQ371" s="208"/>
      <c r="DR371" s="203">
        <v>0</v>
      </c>
      <c r="DS371" s="203">
        <v>0</v>
      </c>
      <c r="DT371" s="203">
        <v>0</v>
      </c>
      <c r="DU371" s="203">
        <v>0</v>
      </c>
      <c r="DV371" s="203">
        <v>0</v>
      </c>
      <c r="DW371" s="208"/>
      <c r="DX371" s="203">
        <v>0</v>
      </c>
      <c r="DY371" s="203">
        <v>0</v>
      </c>
      <c r="DZ371" s="203">
        <v>0</v>
      </c>
      <c r="EA371" s="203">
        <v>0</v>
      </c>
      <c r="EB371" s="203">
        <v>0</v>
      </c>
      <c r="EC371" s="208"/>
      <c r="ED371" s="203">
        <v>0</v>
      </c>
      <c r="EE371" s="203">
        <v>0</v>
      </c>
      <c r="EF371" s="203">
        <v>0</v>
      </c>
      <c r="EG371" s="203">
        <v>0</v>
      </c>
      <c r="EH371" s="203">
        <v>0</v>
      </c>
      <c r="EI371" s="208"/>
      <c r="EJ371" s="203">
        <v>0</v>
      </c>
      <c r="EK371" s="203">
        <v>0</v>
      </c>
      <c r="EL371" s="203">
        <v>0</v>
      </c>
      <c r="EM371" s="203">
        <v>0</v>
      </c>
      <c r="EN371" s="203">
        <v>0</v>
      </c>
      <c r="EO371" s="208"/>
      <c r="EP371" s="203">
        <v>0</v>
      </c>
      <c r="EQ371" s="203">
        <v>0</v>
      </c>
      <c r="ER371" s="203">
        <v>0</v>
      </c>
      <c r="ES371" s="203">
        <v>0</v>
      </c>
      <c r="ET371" s="203">
        <v>0</v>
      </c>
      <c r="EU371" s="208"/>
      <c r="EV371" s="203">
        <v>0</v>
      </c>
      <c r="EW371" s="203">
        <v>0</v>
      </c>
      <c r="EX371" s="203">
        <v>0</v>
      </c>
      <c r="EY371" s="203">
        <v>0</v>
      </c>
      <c r="EZ371" s="203">
        <v>0</v>
      </c>
      <c r="FA371" s="208"/>
      <c r="FB371" s="203">
        <v>0</v>
      </c>
      <c r="FC371" s="203">
        <v>0</v>
      </c>
      <c r="FD371" s="203">
        <v>0</v>
      </c>
      <c r="FE371" s="203">
        <v>0</v>
      </c>
      <c r="FF371" s="203">
        <v>0</v>
      </c>
      <c r="FG371" s="208"/>
      <c r="FH371" s="203">
        <v>0</v>
      </c>
      <c r="FI371" s="203">
        <v>0</v>
      </c>
      <c r="FJ371" s="203">
        <v>0</v>
      </c>
      <c r="FK371" s="203">
        <v>0</v>
      </c>
      <c r="FL371" s="203">
        <v>0</v>
      </c>
      <c r="FM371" s="208"/>
      <c r="FN371" s="203">
        <v>0</v>
      </c>
      <c r="FO371" s="203">
        <v>0</v>
      </c>
      <c r="FP371" s="203">
        <v>0</v>
      </c>
      <c r="FQ371" s="203">
        <v>0</v>
      </c>
      <c r="FR371" s="203">
        <v>0</v>
      </c>
      <c r="FS371" s="208"/>
      <c r="FT371" s="203">
        <v>0</v>
      </c>
      <c r="FU371" s="203">
        <v>0</v>
      </c>
      <c r="FV371" s="203">
        <v>0</v>
      </c>
      <c r="FW371" s="203">
        <v>0</v>
      </c>
      <c r="FX371" s="203">
        <v>0</v>
      </c>
      <c r="FY371" s="208"/>
    </row>
    <row r="372" spans="1:181" ht="12.75" customHeight="1" x14ac:dyDescent="0.2">
      <c r="A372" s="201" t="s">
        <v>41</v>
      </c>
      <c r="B372" s="203">
        <v>0</v>
      </c>
      <c r="C372" s="203">
        <v>0</v>
      </c>
      <c r="D372" s="203">
        <v>0</v>
      </c>
      <c r="E372" s="203">
        <v>0</v>
      </c>
      <c r="F372" s="203">
        <v>0</v>
      </c>
      <c r="G372" s="208"/>
      <c r="H372" s="203">
        <v>0</v>
      </c>
      <c r="I372" s="203">
        <v>0</v>
      </c>
      <c r="J372" s="203">
        <v>0</v>
      </c>
      <c r="K372" s="203">
        <v>0</v>
      </c>
      <c r="L372" s="203">
        <v>0</v>
      </c>
      <c r="M372" s="208"/>
      <c r="N372" s="203">
        <v>0</v>
      </c>
      <c r="O372" s="203">
        <v>0</v>
      </c>
      <c r="P372" s="203">
        <v>0</v>
      </c>
      <c r="Q372" s="203">
        <v>0</v>
      </c>
      <c r="R372" s="203">
        <v>0</v>
      </c>
      <c r="S372" s="208"/>
      <c r="T372" s="203">
        <v>0</v>
      </c>
      <c r="U372" s="203">
        <v>0</v>
      </c>
      <c r="V372" s="203">
        <v>0</v>
      </c>
      <c r="W372" s="203">
        <v>0</v>
      </c>
      <c r="X372" s="203">
        <v>0</v>
      </c>
      <c r="Y372" s="208"/>
      <c r="Z372" s="203">
        <v>0</v>
      </c>
      <c r="AA372" s="203">
        <v>0</v>
      </c>
      <c r="AB372" s="203">
        <v>0</v>
      </c>
      <c r="AC372" s="203">
        <v>0</v>
      </c>
      <c r="AD372" s="203">
        <v>0</v>
      </c>
      <c r="AE372" s="208"/>
      <c r="AF372" s="203">
        <v>0</v>
      </c>
      <c r="AG372" s="203">
        <v>0</v>
      </c>
      <c r="AH372" s="203">
        <v>0</v>
      </c>
      <c r="AI372" s="203">
        <v>0</v>
      </c>
      <c r="AJ372" s="203">
        <v>0</v>
      </c>
      <c r="AK372" s="208"/>
      <c r="AL372" s="203">
        <v>0</v>
      </c>
      <c r="AM372" s="203">
        <v>0</v>
      </c>
      <c r="AN372" s="203">
        <v>0</v>
      </c>
      <c r="AO372" s="203">
        <v>0</v>
      </c>
      <c r="AP372" s="203">
        <v>0</v>
      </c>
      <c r="AQ372" s="208"/>
      <c r="AR372" s="203">
        <v>0</v>
      </c>
      <c r="AS372" s="203">
        <v>0</v>
      </c>
      <c r="AT372" s="203">
        <v>0</v>
      </c>
      <c r="AU372" s="203">
        <v>0</v>
      </c>
      <c r="AV372" s="203">
        <v>0</v>
      </c>
      <c r="AW372" s="208"/>
      <c r="AX372" s="203">
        <v>0</v>
      </c>
      <c r="AY372" s="203">
        <v>0</v>
      </c>
      <c r="AZ372" s="203">
        <v>0</v>
      </c>
      <c r="BA372" s="203">
        <v>0</v>
      </c>
      <c r="BB372" s="203">
        <v>0</v>
      </c>
      <c r="BC372" s="208"/>
      <c r="BD372" s="203">
        <v>0</v>
      </c>
      <c r="BE372" s="203">
        <v>0</v>
      </c>
      <c r="BF372" s="203">
        <v>0</v>
      </c>
      <c r="BG372" s="203">
        <v>0</v>
      </c>
      <c r="BH372" s="203">
        <v>0</v>
      </c>
      <c r="BI372" s="208"/>
      <c r="BJ372" s="203">
        <v>0</v>
      </c>
      <c r="BK372" s="203">
        <v>0</v>
      </c>
      <c r="BL372" s="203">
        <v>0</v>
      </c>
      <c r="BM372" s="203">
        <v>0</v>
      </c>
      <c r="BN372" s="203">
        <v>0</v>
      </c>
      <c r="BO372" s="208"/>
      <c r="BP372" s="203">
        <v>0</v>
      </c>
      <c r="BQ372" s="203">
        <v>0</v>
      </c>
      <c r="BR372" s="203">
        <v>0</v>
      </c>
      <c r="BS372" s="203">
        <v>0</v>
      </c>
      <c r="BT372" s="203">
        <v>0</v>
      </c>
      <c r="BU372" s="208"/>
      <c r="BV372" s="203">
        <v>0</v>
      </c>
      <c r="BW372" s="203">
        <v>0</v>
      </c>
      <c r="BX372" s="203">
        <v>0</v>
      </c>
      <c r="BY372" s="203">
        <v>0</v>
      </c>
      <c r="BZ372" s="203">
        <v>0</v>
      </c>
      <c r="CA372" s="208"/>
      <c r="CB372" s="203">
        <v>0</v>
      </c>
      <c r="CC372" s="203">
        <v>0</v>
      </c>
      <c r="CD372" s="203">
        <v>0</v>
      </c>
      <c r="CE372" s="203">
        <v>0</v>
      </c>
      <c r="CF372" s="203">
        <v>0</v>
      </c>
      <c r="CG372" s="208"/>
      <c r="CH372" s="203">
        <v>0</v>
      </c>
      <c r="CI372" s="203">
        <v>0</v>
      </c>
      <c r="CJ372" s="203">
        <v>0</v>
      </c>
      <c r="CK372" s="203">
        <v>0</v>
      </c>
      <c r="CL372" s="203">
        <v>0</v>
      </c>
      <c r="CM372" s="208"/>
      <c r="CN372" s="203">
        <v>0</v>
      </c>
      <c r="CO372" s="203">
        <v>0</v>
      </c>
      <c r="CP372" s="203">
        <v>0</v>
      </c>
      <c r="CQ372" s="203">
        <v>0</v>
      </c>
      <c r="CR372" s="203">
        <v>0</v>
      </c>
      <c r="CS372" s="208"/>
      <c r="CT372" s="203">
        <v>0</v>
      </c>
      <c r="CU372" s="203">
        <v>0</v>
      </c>
      <c r="CV372" s="203">
        <v>0</v>
      </c>
      <c r="CW372" s="203">
        <v>0</v>
      </c>
      <c r="CX372" s="203">
        <v>0</v>
      </c>
      <c r="CY372" s="208"/>
      <c r="CZ372" s="203">
        <v>0</v>
      </c>
      <c r="DA372" s="203">
        <v>0</v>
      </c>
      <c r="DB372" s="203">
        <v>0</v>
      </c>
      <c r="DC372" s="203">
        <v>0</v>
      </c>
      <c r="DD372" s="203">
        <v>0</v>
      </c>
      <c r="DE372" s="208"/>
      <c r="DF372" s="203">
        <v>0</v>
      </c>
      <c r="DG372" s="203">
        <v>0</v>
      </c>
      <c r="DH372" s="203">
        <v>0</v>
      </c>
      <c r="DI372" s="203">
        <v>0</v>
      </c>
      <c r="DJ372" s="203">
        <v>0</v>
      </c>
      <c r="DK372" s="208"/>
      <c r="DL372" s="203">
        <v>0</v>
      </c>
      <c r="DM372" s="203">
        <v>0</v>
      </c>
      <c r="DN372" s="203">
        <v>0</v>
      </c>
      <c r="DO372" s="203">
        <v>0</v>
      </c>
      <c r="DP372" s="203">
        <v>0</v>
      </c>
      <c r="DQ372" s="208"/>
      <c r="DR372" s="203">
        <v>0</v>
      </c>
      <c r="DS372" s="203">
        <v>0</v>
      </c>
      <c r="DT372" s="203">
        <v>0</v>
      </c>
      <c r="DU372" s="203">
        <v>0</v>
      </c>
      <c r="DV372" s="203">
        <v>0</v>
      </c>
      <c r="DW372" s="208"/>
      <c r="DX372" s="203">
        <v>0</v>
      </c>
      <c r="DY372" s="203">
        <v>0</v>
      </c>
      <c r="DZ372" s="203">
        <v>0</v>
      </c>
      <c r="EA372" s="203">
        <v>0</v>
      </c>
      <c r="EB372" s="203">
        <v>0</v>
      </c>
      <c r="EC372" s="208"/>
      <c r="ED372" s="203">
        <v>0</v>
      </c>
      <c r="EE372" s="203">
        <v>0</v>
      </c>
      <c r="EF372" s="203">
        <v>0</v>
      </c>
      <c r="EG372" s="203">
        <v>0</v>
      </c>
      <c r="EH372" s="203">
        <v>0</v>
      </c>
      <c r="EI372" s="208"/>
      <c r="EJ372" s="203">
        <v>0</v>
      </c>
      <c r="EK372" s="203">
        <v>0</v>
      </c>
      <c r="EL372" s="203">
        <v>0</v>
      </c>
      <c r="EM372" s="203">
        <v>0</v>
      </c>
      <c r="EN372" s="203">
        <v>0</v>
      </c>
      <c r="EO372" s="208"/>
      <c r="EP372" s="203">
        <v>0</v>
      </c>
      <c r="EQ372" s="203">
        <v>0</v>
      </c>
      <c r="ER372" s="203">
        <v>0</v>
      </c>
      <c r="ES372" s="203">
        <v>0</v>
      </c>
      <c r="ET372" s="203">
        <v>0</v>
      </c>
      <c r="EU372" s="208"/>
      <c r="EV372" s="203">
        <v>0</v>
      </c>
      <c r="EW372" s="203">
        <v>0</v>
      </c>
      <c r="EX372" s="203">
        <v>0</v>
      </c>
      <c r="EY372" s="203">
        <v>0</v>
      </c>
      <c r="EZ372" s="203">
        <v>0</v>
      </c>
      <c r="FA372" s="208"/>
      <c r="FB372" s="203">
        <v>0</v>
      </c>
      <c r="FC372" s="203">
        <v>0</v>
      </c>
      <c r="FD372" s="203">
        <v>0</v>
      </c>
      <c r="FE372" s="203">
        <v>0</v>
      </c>
      <c r="FF372" s="203">
        <v>0</v>
      </c>
      <c r="FG372" s="208"/>
      <c r="FH372" s="203">
        <v>0</v>
      </c>
      <c r="FI372" s="203">
        <v>0</v>
      </c>
      <c r="FJ372" s="203">
        <v>0</v>
      </c>
      <c r="FK372" s="203">
        <v>0</v>
      </c>
      <c r="FL372" s="203">
        <v>0</v>
      </c>
      <c r="FM372" s="208"/>
      <c r="FN372" s="203">
        <v>0</v>
      </c>
      <c r="FO372" s="203">
        <v>0</v>
      </c>
      <c r="FP372" s="203">
        <v>0</v>
      </c>
      <c r="FQ372" s="203">
        <v>0</v>
      </c>
      <c r="FR372" s="203">
        <v>0</v>
      </c>
      <c r="FS372" s="208"/>
      <c r="FT372" s="203">
        <v>0</v>
      </c>
      <c r="FU372" s="203">
        <v>0</v>
      </c>
      <c r="FV372" s="203">
        <v>0</v>
      </c>
      <c r="FW372" s="203">
        <v>0</v>
      </c>
      <c r="FX372" s="203">
        <v>0</v>
      </c>
      <c r="FY372" s="208"/>
    </row>
    <row r="373" spans="1:181" ht="12.75" customHeight="1" x14ac:dyDescent="0.2">
      <c r="A373" s="201" t="s">
        <v>30</v>
      </c>
      <c r="B373" s="203">
        <v>0</v>
      </c>
      <c r="C373" s="203">
        <v>0</v>
      </c>
      <c r="D373" s="203">
        <v>0</v>
      </c>
      <c r="E373" s="203">
        <v>0</v>
      </c>
      <c r="F373" s="203">
        <v>0</v>
      </c>
      <c r="G373" s="208"/>
      <c r="H373" s="203">
        <v>0</v>
      </c>
      <c r="I373" s="203">
        <v>0</v>
      </c>
      <c r="J373" s="203">
        <v>0</v>
      </c>
      <c r="K373" s="203">
        <v>0</v>
      </c>
      <c r="L373" s="203">
        <v>0</v>
      </c>
      <c r="M373" s="208"/>
      <c r="N373" s="203">
        <v>0</v>
      </c>
      <c r="O373" s="203">
        <v>0</v>
      </c>
      <c r="P373" s="203">
        <v>0</v>
      </c>
      <c r="Q373" s="203">
        <v>0</v>
      </c>
      <c r="R373" s="203">
        <v>0</v>
      </c>
      <c r="S373" s="208"/>
      <c r="T373" s="203">
        <v>0</v>
      </c>
      <c r="U373" s="203">
        <v>0</v>
      </c>
      <c r="V373" s="203">
        <v>0</v>
      </c>
      <c r="W373" s="203">
        <v>0</v>
      </c>
      <c r="X373" s="203">
        <v>0</v>
      </c>
      <c r="Y373" s="208"/>
      <c r="Z373" s="203">
        <v>0</v>
      </c>
      <c r="AA373" s="203">
        <v>0</v>
      </c>
      <c r="AB373" s="203">
        <v>0</v>
      </c>
      <c r="AC373" s="203">
        <v>0</v>
      </c>
      <c r="AD373" s="203">
        <v>0</v>
      </c>
      <c r="AE373" s="208"/>
      <c r="AF373" s="203">
        <v>0</v>
      </c>
      <c r="AG373" s="203">
        <v>0</v>
      </c>
      <c r="AH373" s="203">
        <v>0</v>
      </c>
      <c r="AI373" s="203">
        <v>0</v>
      </c>
      <c r="AJ373" s="203">
        <v>0</v>
      </c>
      <c r="AK373" s="208"/>
      <c r="AL373" s="203">
        <v>0</v>
      </c>
      <c r="AM373" s="203">
        <v>0</v>
      </c>
      <c r="AN373" s="203">
        <v>0</v>
      </c>
      <c r="AO373" s="203">
        <v>0</v>
      </c>
      <c r="AP373" s="203">
        <v>0</v>
      </c>
      <c r="AQ373" s="208"/>
      <c r="AR373" s="203">
        <v>0</v>
      </c>
      <c r="AS373" s="203">
        <v>0</v>
      </c>
      <c r="AT373" s="203">
        <v>0</v>
      </c>
      <c r="AU373" s="203">
        <v>0</v>
      </c>
      <c r="AV373" s="203">
        <v>0</v>
      </c>
      <c r="AW373" s="208"/>
      <c r="AX373" s="203">
        <v>0</v>
      </c>
      <c r="AY373" s="203">
        <v>0</v>
      </c>
      <c r="AZ373" s="203">
        <v>0</v>
      </c>
      <c r="BA373" s="203">
        <v>0</v>
      </c>
      <c r="BB373" s="203">
        <v>0</v>
      </c>
      <c r="BC373" s="208"/>
      <c r="BD373" s="203">
        <v>0</v>
      </c>
      <c r="BE373" s="203">
        <v>0</v>
      </c>
      <c r="BF373" s="203">
        <v>0</v>
      </c>
      <c r="BG373" s="203">
        <v>0</v>
      </c>
      <c r="BH373" s="203">
        <v>0</v>
      </c>
      <c r="BI373" s="208"/>
      <c r="BJ373" s="203">
        <v>0</v>
      </c>
      <c r="BK373" s="203">
        <v>0</v>
      </c>
      <c r="BL373" s="203">
        <v>0</v>
      </c>
      <c r="BM373" s="203">
        <v>0</v>
      </c>
      <c r="BN373" s="203">
        <v>0</v>
      </c>
      <c r="BO373" s="208"/>
      <c r="BP373" s="203">
        <v>0</v>
      </c>
      <c r="BQ373" s="203">
        <v>0</v>
      </c>
      <c r="BR373" s="203">
        <v>0</v>
      </c>
      <c r="BS373" s="203">
        <v>0</v>
      </c>
      <c r="BT373" s="203">
        <v>0</v>
      </c>
      <c r="BU373" s="208"/>
      <c r="BV373" s="203">
        <v>0</v>
      </c>
      <c r="BW373" s="203">
        <v>0</v>
      </c>
      <c r="BX373" s="203">
        <v>0</v>
      </c>
      <c r="BY373" s="203">
        <v>0</v>
      </c>
      <c r="BZ373" s="203">
        <v>0</v>
      </c>
      <c r="CA373" s="208"/>
      <c r="CB373" s="203">
        <v>0</v>
      </c>
      <c r="CC373" s="203">
        <v>0</v>
      </c>
      <c r="CD373" s="203">
        <v>0</v>
      </c>
      <c r="CE373" s="203">
        <v>0</v>
      </c>
      <c r="CF373" s="203">
        <v>0</v>
      </c>
      <c r="CG373" s="208"/>
      <c r="CH373" s="203">
        <v>0</v>
      </c>
      <c r="CI373" s="203">
        <v>0</v>
      </c>
      <c r="CJ373" s="203">
        <v>0</v>
      </c>
      <c r="CK373" s="203">
        <v>0</v>
      </c>
      <c r="CL373" s="203">
        <v>0</v>
      </c>
      <c r="CM373" s="208"/>
      <c r="CN373" s="203">
        <v>0</v>
      </c>
      <c r="CO373" s="203">
        <v>0</v>
      </c>
      <c r="CP373" s="203">
        <v>0</v>
      </c>
      <c r="CQ373" s="203">
        <v>0</v>
      </c>
      <c r="CR373" s="203">
        <v>0</v>
      </c>
      <c r="CS373" s="208"/>
      <c r="CT373" s="203">
        <v>0</v>
      </c>
      <c r="CU373" s="203">
        <v>0</v>
      </c>
      <c r="CV373" s="203">
        <v>0</v>
      </c>
      <c r="CW373" s="203">
        <v>0</v>
      </c>
      <c r="CX373" s="203">
        <v>0</v>
      </c>
      <c r="CY373" s="208"/>
      <c r="CZ373" s="203">
        <v>0</v>
      </c>
      <c r="DA373" s="203">
        <v>0</v>
      </c>
      <c r="DB373" s="203">
        <v>0</v>
      </c>
      <c r="DC373" s="203">
        <v>0</v>
      </c>
      <c r="DD373" s="203">
        <v>0</v>
      </c>
      <c r="DE373" s="208"/>
      <c r="DF373" s="203">
        <v>0</v>
      </c>
      <c r="DG373" s="203">
        <v>0</v>
      </c>
      <c r="DH373" s="203">
        <v>0</v>
      </c>
      <c r="DI373" s="203">
        <v>0</v>
      </c>
      <c r="DJ373" s="203">
        <v>0</v>
      </c>
      <c r="DK373" s="208"/>
      <c r="DL373" s="203">
        <v>0</v>
      </c>
      <c r="DM373" s="203">
        <v>0</v>
      </c>
      <c r="DN373" s="203">
        <v>0</v>
      </c>
      <c r="DO373" s="203">
        <v>0</v>
      </c>
      <c r="DP373" s="203">
        <v>0</v>
      </c>
      <c r="DQ373" s="208"/>
      <c r="DR373" s="203">
        <v>0</v>
      </c>
      <c r="DS373" s="203">
        <v>0</v>
      </c>
      <c r="DT373" s="203">
        <v>0</v>
      </c>
      <c r="DU373" s="203">
        <v>0</v>
      </c>
      <c r="DV373" s="203">
        <v>0</v>
      </c>
      <c r="DW373" s="208"/>
      <c r="DX373" s="203">
        <v>0</v>
      </c>
      <c r="DY373" s="203">
        <v>0</v>
      </c>
      <c r="DZ373" s="203">
        <v>0</v>
      </c>
      <c r="EA373" s="203">
        <v>0</v>
      </c>
      <c r="EB373" s="203">
        <v>0</v>
      </c>
      <c r="EC373" s="208"/>
      <c r="ED373" s="203">
        <v>0</v>
      </c>
      <c r="EE373" s="203">
        <v>0</v>
      </c>
      <c r="EF373" s="203">
        <v>0</v>
      </c>
      <c r="EG373" s="203">
        <v>0</v>
      </c>
      <c r="EH373" s="203">
        <v>0</v>
      </c>
      <c r="EI373" s="208"/>
      <c r="EJ373" s="203">
        <v>0</v>
      </c>
      <c r="EK373" s="203">
        <v>0</v>
      </c>
      <c r="EL373" s="203">
        <v>0</v>
      </c>
      <c r="EM373" s="203">
        <v>0</v>
      </c>
      <c r="EN373" s="203">
        <v>0</v>
      </c>
      <c r="EO373" s="208"/>
      <c r="EP373" s="203">
        <v>0</v>
      </c>
      <c r="EQ373" s="203">
        <v>0</v>
      </c>
      <c r="ER373" s="203">
        <v>0</v>
      </c>
      <c r="ES373" s="203">
        <v>0</v>
      </c>
      <c r="ET373" s="203">
        <v>0</v>
      </c>
      <c r="EU373" s="208"/>
      <c r="EV373" s="203">
        <v>0</v>
      </c>
      <c r="EW373" s="203">
        <v>0</v>
      </c>
      <c r="EX373" s="203">
        <v>0</v>
      </c>
      <c r="EY373" s="203">
        <v>0</v>
      </c>
      <c r="EZ373" s="203">
        <v>0</v>
      </c>
      <c r="FA373" s="208"/>
      <c r="FB373" s="203">
        <v>0</v>
      </c>
      <c r="FC373" s="203">
        <v>0</v>
      </c>
      <c r="FD373" s="203">
        <v>0</v>
      </c>
      <c r="FE373" s="203">
        <v>0</v>
      </c>
      <c r="FF373" s="203">
        <v>0</v>
      </c>
      <c r="FG373" s="208"/>
      <c r="FH373" s="203">
        <v>0</v>
      </c>
      <c r="FI373" s="203">
        <v>0</v>
      </c>
      <c r="FJ373" s="203">
        <v>0</v>
      </c>
      <c r="FK373" s="203">
        <v>0</v>
      </c>
      <c r="FL373" s="203">
        <v>0</v>
      </c>
      <c r="FM373" s="208"/>
      <c r="FN373" s="203">
        <v>0</v>
      </c>
      <c r="FO373" s="203">
        <v>0</v>
      </c>
      <c r="FP373" s="203">
        <v>0</v>
      </c>
      <c r="FQ373" s="203">
        <v>0</v>
      </c>
      <c r="FR373" s="203">
        <v>0</v>
      </c>
      <c r="FS373" s="208"/>
      <c r="FT373" s="203">
        <v>0</v>
      </c>
      <c r="FU373" s="203">
        <v>0</v>
      </c>
      <c r="FV373" s="203">
        <v>0</v>
      </c>
      <c r="FW373" s="203">
        <v>0</v>
      </c>
      <c r="FX373" s="203">
        <v>0</v>
      </c>
      <c r="FY373" s="208"/>
    </row>
    <row r="374" spans="1:181" ht="12.75" customHeight="1" x14ac:dyDescent="0.2">
      <c r="A374" s="201" t="s">
        <v>129</v>
      </c>
      <c r="B374" s="203">
        <v>0</v>
      </c>
      <c r="C374" s="203">
        <v>0</v>
      </c>
      <c r="D374" s="203">
        <v>0</v>
      </c>
      <c r="E374" s="203">
        <v>0</v>
      </c>
      <c r="F374" s="203">
        <v>0</v>
      </c>
      <c r="G374" s="208"/>
      <c r="H374" s="203">
        <v>0</v>
      </c>
      <c r="I374" s="203">
        <v>0</v>
      </c>
      <c r="J374" s="203">
        <v>0</v>
      </c>
      <c r="K374" s="203">
        <v>0</v>
      </c>
      <c r="L374" s="203">
        <v>0</v>
      </c>
      <c r="M374" s="208"/>
      <c r="N374" s="203">
        <v>0</v>
      </c>
      <c r="O374" s="203">
        <v>0</v>
      </c>
      <c r="P374" s="203">
        <v>0</v>
      </c>
      <c r="Q374" s="203">
        <v>0</v>
      </c>
      <c r="R374" s="203">
        <v>0</v>
      </c>
      <c r="S374" s="208"/>
      <c r="T374" s="203">
        <v>0</v>
      </c>
      <c r="U374" s="203">
        <v>0</v>
      </c>
      <c r="V374" s="203">
        <v>0</v>
      </c>
      <c r="W374" s="203">
        <v>0</v>
      </c>
      <c r="X374" s="203">
        <v>0</v>
      </c>
      <c r="Y374" s="208"/>
      <c r="Z374" s="203">
        <v>0</v>
      </c>
      <c r="AA374" s="203">
        <v>0</v>
      </c>
      <c r="AB374" s="203">
        <v>0</v>
      </c>
      <c r="AC374" s="203">
        <v>0</v>
      </c>
      <c r="AD374" s="203">
        <v>0</v>
      </c>
      <c r="AE374" s="208"/>
      <c r="AF374" s="203">
        <v>0</v>
      </c>
      <c r="AG374" s="203">
        <v>0</v>
      </c>
      <c r="AH374" s="203">
        <v>0</v>
      </c>
      <c r="AI374" s="203">
        <v>0</v>
      </c>
      <c r="AJ374" s="203">
        <v>0</v>
      </c>
      <c r="AK374" s="208"/>
      <c r="AL374" s="203">
        <v>0</v>
      </c>
      <c r="AM374" s="203">
        <v>0</v>
      </c>
      <c r="AN374" s="203">
        <v>0</v>
      </c>
      <c r="AO374" s="203">
        <v>0</v>
      </c>
      <c r="AP374" s="203">
        <v>0</v>
      </c>
      <c r="AQ374" s="208"/>
      <c r="AR374" s="203">
        <v>0</v>
      </c>
      <c r="AS374" s="203">
        <v>0</v>
      </c>
      <c r="AT374" s="203">
        <v>0</v>
      </c>
      <c r="AU374" s="203">
        <v>0</v>
      </c>
      <c r="AV374" s="203">
        <v>0</v>
      </c>
      <c r="AW374" s="208"/>
      <c r="AX374" s="203">
        <v>0</v>
      </c>
      <c r="AY374" s="203">
        <v>0</v>
      </c>
      <c r="AZ374" s="203">
        <v>0</v>
      </c>
      <c r="BA374" s="203">
        <v>0</v>
      </c>
      <c r="BB374" s="203">
        <v>0</v>
      </c>
      <c r="BC374" s="208"/>
      <c r="BD374" s="203">
        <v>0</v>
      </c>
      <c r="BE374" s="203">
        <v>0</v>
      </c>
      <c r="BF374" s="203">
        <v>0</v>
      </c>
      <c r="BG374" s="203">
        <v>0</v>
      </c>
      <c r="BH374" s="203">
        <v>0</v>
      </c>
      <c r="BI374" s="208"/>
      <c r="BJ374" s="203">
        <v>0</v>
      </c>
      <c r="BK374" s="203">
        <v>0</v>
      </c>
      <c r="BL374" s="203">
        <v>0</v>
      </c>
      <c r="BM374" s="203">
        <v>0</v>
      </c>
      <c r="BN374" s="203">
        <v>0</v>
      </c>
      <c r="BO374" s="208"/>
      <c r="BP374" s="203">
        <v>0</v>
      </c>
      <c r="BQ374" s="203">
        <v>0</v>
      </c>
      <c r="BR374" s="203">
        <v>0</v>
      </c>
      <c r="BS374" s="203">
        <v>0</v>
      </c>
      <c r="BT374" s="203">
        <v>0</v>
      </c>
      <c r="BU374" s="208"/>
      <c r="BV374" s="203">
        <v>0</v>
      </c>
      <c r="BW374" s="203">
        <v>0</v>
      </c>
      <c r="BX374" s="203">
        <v>0</v>
      </c>
      <c r="BY374" s="203">
        <v>0</v>
      </c>
      <c r="BZ374" s="203">
        <v>0</v>
      </c>
      <c r="CA374" s="208"/>
      <c r="CB374" s="203">
        <v>0</v>
      </c>
      <c r="CC374" s="203">
        <v>0</v>
      </c>
      <c r="CD374" s="203">
        <v>0</v>
      </c>
      <c r="CE374" s="203">
        <v>0</v>
      </c>
      <c r="CF374" s="203">
        <v>0</v>
      </c>
      <c r="CG374" s="208"/>
      <c r="CH374" s="203">
        <v>0</v>
      </c>
      <c r="CI374" s="203">
        <v>0</v>
      </c>
      <c r="CJ374" s="203">
        <v>0</v>
      </c>
      <c r="CK374" s="203">
        <v>0</v>
      </c>
      <c r="CL374" s="203">
        <v>0</v>
      </c>
      <c r="CM374" s="208"/>
      <c r="CN374" s="203">
        <v>0</v>
      </c>
      <c r="CO374" s="203">
        <v>0</v>
      </c>
      <c r="CP374" s="203">
        <v>0</v>
      </c>
      <c r="CQ374" s="203">
        <v>0</v>
      </c>
      <c r="CR374" s="203">
        <v>0</v>
      </c>
      <c r="CS374" s="208"/>
      <c r="CT374" s="203">
        <v>0</v>
      </c>
      <c r="CU374" s="203">
        <v>0</v>
      </c>
      <c r="CV374" s="203">
        <v>0</v>
      </c>
      <c r="CW374" s="203">
        <v>0</v>
      </c>
      <c r="CX374" s="203">
        <v>0</v>
      </c>
      <c r="CY374" s="208"/>
      <c r="CZ374" s="203">
        <v>0</v>
      </c>
      <c r="DA374" s="203">
        <v>0</v>
      </c>
      <c r="DB374" s="203">
        <v>0</v>
      </c>
      <c r="DC374" s="203">
        <v>0</v>
      </c>
      <c r="DD374" s="203">
        <v>0</v>
      </c>
      <c r="DE374" s="208"/>
      <c r="DF374" s="203">
        <v>0</v>
      </c>
      <c r="DG374" s="203">
        <v>0</v>
      </c>
      <c r="DH374" s="203">
        <v>0</v>
      </c>
      <c r="DI374" s="203">
        <v>0</v>
      </c>
      <c r="DJ374" s="203">
        <v>0</v>
      </c>
      <c r="DK374" s="208"/>
      <c r="DL374" s="203">
        <v>0</v>
      </c>
      <c r="DM374" s="203">
        <v>0</v>
      </c>
      <c r="DN374" s="203">
        <v>0</v>
      </c>
      <c r="DO374" s="203">
        <v>0</v>
      </c>
      <c r="DP374" s="203">
        <v>0</v>
      </c>
      <c r="DQ374" s="208"/>
      <c r="DR374" s="203">
        <v>0</v>
      </c>
      <c r="DS374" s="203">
        <v>0</v>
      </c>
      <c r="DT374" s="203">
        <v>0</v>
      </c>
      <c r="DU374" s="203">
        <v>0</v>
      </c>
      <c r="DV374" s="203">
        <v>0</v>
      </c>
      <c r="DW374" s="208"/>
      <c r="DX374" s="203">
        <v>0</v>
      </c>
      <c r="DY374" s="203">
        <v>0</v>
      </c>
      <c r="DZ374" s="203">
        <v>0</v>
      </c>
      <c r="EA374" s="203">
        <v>0</v>
      </c>
      <c r="EB374" s="203">
        <v>0</v>
      </c>
      <c r="EC374" s="208"/>
      <c r="ED374" s="203">
        <v>0</v>
      </c>
      <c r="EE374" s="203">
        <v>0</v>
      </c>
      <c r="EF374" s="203">
        <v>0</v>
      </c>
      <c r="EG374" s="203">
        <v>0</v>
      </c>
      <c r="EH374" s="203">
        <v>0</v>
      </c>
      <c r="EI374" s="208"/>
      <c r="EJ374" s="203">
        <v>0</v>
      </c>
      <c r="EK374" s="203">
        <v>0</v>
      </c>
      <c r="EL374" s="203">
        <v>0</v>
      </c>
      <c r="EM374" s="203">
        <v>0</v>
      </c>
      <c r="EN374" s="203">
        <v>0</v>
      </c>
      <c r="EO374" s="208"/>
      <c r="EP374" s="203">
        <v>0</v>
      </c>
      <c r="EQ374" s="203">
        <v>0</v>
      </c>
      <c r="ER374" s="203">
        <v>0</v>
      </c>
      <c r="ES374" s="203">
        <v>0</v>
      </c>
      <c r="ET374" s="203">
        <v>0</v>
      </c>
      <c r="EU374" s="208"/>
      <c r="EV374" s="203">
        <v>0</v>
      </c>
      <c r="EW374" s="203">
        <v>0</v>
      </c>
      <c r="EX374" s="203">
        <v>0</v>
      </c>
      <c r="EY374" s="203">
        <v>0</v>
      </c>
      <c r="EZ374" s="203">
        <v>0</v>
      </c>
      <c r="FA374" s="208"/>
      <c r="FB374" s="203">
        <v>0</v>
      </c>
      <c r="FC374" s="203">
        <v>0</v>
      </c>
      <c r="FD374" s="203">
        <v>0</v>
      </c>
      <c r="FE374" s="203">
        <v>0</v>
      </c>
      <c r="FF374" s="203">
        <v>0</v>
      </c>
      <c r="FG374" s="208"/>
      <c r="FH374" s="203">
        <v>0</v>
      </c>
      <c r="FI374" s="203">
        <v>0</v>
      </c>
      <c r="FJ374" s="203">
        <v>0</v>
      </c>
      <c r="FK374" s="203">
        <v>0</v>
      </c>
      <c r="FL374" s="203">
        <v>0</v>
      </c>
      <c r="FM374" s="208"/>
      <c r="FN374" s="203">
        <v>0</v>
      </c>
      <c r="FO374" s="203">
        <v>0</v>
      </c>
      <c r="FP374" s="203">
        <v>0</v>
      </c>
      <c r="FQ374" s="203">
        <v>0</v>
      </c>
      <c r="FR374" s="203">
        <v>0</v>
      </c>
      <c r="FS374" s="208"/>
      <c r="FT374" s="203">
        <v>0</v>
      </c>
      <c r="FU374" s="203">
        <v>0</v>
      </c>
      <c r="FV374" s="203">
        <v>0</v>
      </c>
      <c r="FW374" s="203">
        <v>0</v>
      </c>
      <c r="FX374" s="203">
        <v>0</v>
      </c>
      <c r="FY374" s="208"/>
    </row>
    <row r="375" spans="1:181" ht="12.75" customHeight="1" x14ac:dyDescent="0.2">
      <c r="A375" s="201" t="s">
        <v>113</v>
      </c>
      <c r="B375" s="203">
        <v>0</v>
      </c>
      <c r="C375" s="203">
        <v>0</v>
      </c>
      <c r="D375" s="203">
        <v>0</v>
      </c>
      <c r="E375" s="203">
        <v>0</v>
      </c>
      <c r="F375" s="203">
        <v>0</v>
      </c>
      <c r="G375" s="208"/>
      <c r="H375" s="203">
        <v>0</v>
      </c>
      <c r="I375" s="203">
        <v>0</v>
      </c>
      <c r="J375" s="203">
        <v>0</v>
      </c>
      <c r="K375" s="203">
        <v>0</v>
      </c>
      <c r="L375" s="203">
        <v>0</v>
      </c>
      <c r="M375" s="208"/>
      <c r="N375" s="203">
        <v>0</v>
      </c>
      <c r="O375" s="203">
        <v>0</v>
      </c>
      <c r="P375" s="203">
        <v>0</v>
      </c>
      <c r="Q375" s="203">
        <v>0</v>
      </c>
      <c r="R375" s="203">
        <v>0</v>
      </c>
      <c r="S375" s="208"/>
      <c r="T375" s="203">
        <v>0</v>
      </c>
      <c r="U375" s="203">
        <v>0</v>
      </c>
      <c r="V375" s="203">
        <v>0</v>
      </c>
      <c r="W375" s="203">
        <v>0</v>
      </c>
      <c r="X375" s="203">
        <v>0</v>
      </c>
      <c r="Y375" s="208"/>
      <c r="Z375" s="203">
        <v>0</v>
      </c>
      <c r="AA375" s="203">
        <v>0</v>
      </c>
      <c r="AB375" s="203">
        <v>0</v>
      </c>
      <c r="AC375" s="203">
        <v>0</v>
      </c>
      <c r="AD375" s="203">
        <v>0</v>
      </c>
      <c r="AE375" s="208"/>
      <c r="AF375" s="203">
        <v>0</v>
      </c>
      <c r="AG375" s="203">
        <v>0</v>
      </c>
      <c r="AH375" s="203">
        <v>0</v>
      </c>
      <c r="AI375" s="203">
        <v>0</v>
      </c>
      <c r="AJ375" s="203">
        <v>0</v>
      </c>
      <c r="AK375" s="208"/>
      <c r="AL375" s="203">
        <v>0</v>
      </c>
      <c r="AM375" s="203">
        <v>0</v>
      </c>
      <c r="AN375" s="203">
        <v>0</v>
      </c>
      <c r="AO375" s="203">
        <v>0</v>
      </c>
      <c r="AP375" s="203">
        <v>0</v>
      </c>
      <c r="AQ375" s="208"/>
      <c r="AR375" s="203">
        <v>0</v>
      </c>
      <c r="AS375" s="203">
        <v>0</v>
      </c>
      <c r="AT375" s="203">
        <v>0</v>
      </c>
      <c r="AU375" s="203">
        <v>0</v>
      </c>
      <c r="AV375" s="203">
        <v>0</v>
      </c>
      <c r="AW375" s="208"/>
      <c r="AX375" s="203">
        <v>0</v>
      </c>
      <c r="AY375" s="203">
        <v>0</v>
      </c>
      <c r="AZ375" s="203">
        <v>0</v>
      </c>
      <c r="BA375" s="203">
        <v>0</v>
      </c>
      <c r="BB375" s="203">
        <v>0</v>
      </c>
      <c r="BC375" s="208"/>
      <c r="BD375" s="203">
        <v>0</v>
      </c>
      <c r="BE375" s="203">
        <v>0</v>
      </c>
      <c r="BF375" s="203">
        <v>0</v>
      </c>
      <c r="BG375" s="203">
        <v>0</v>
      </c>
      <c r="BH375" s="203">
        <v>0</v>
      </c>
      <c r="BI375" s="208"/>
      <c r="BJ375" s="203">
        <v>0</v>
      </c>
      <c r="BK375" s="203">
        <v>0</v>
      </c>
      <c r="BL375" s="203">
        <v>0</v>
      </c>
      <c r="BM375" s="203">
        <v>0</v>
      </c>
      <c r="BN375" s="203">
        <v>0</v>
      </c>
      <c r="BO375" s="208"/>
      <c r="BP375" s="203">
        <v>0</v>
      </c>
      <c r="BQ375" s="203">
        <v>0</v>
      </c>
      <c r="BR375" s="203">
        <v>0</v>
      </c>
      <c r="BS375" s="203">
        <v>0</v>
      </c>
      <c r="BT375" s="203">
        <v>0</v>
      </c>
      <c r="BU375" s="208"/>
      <c r="BV375" s="203">
        <v>0</v>
      </c>
      <c r="BW375" s="203">
        <v>0</v>
      </c>
      <c r="BX375" s="203">
        <v>0</v>
      </c>
      <c r="BY375" s="203">
        <v>0</v>
      </c>
      <c r="BZ375" s="203">
        <v>0</v>
      </c>
      <c r="CA375" s="208"/>
      <c r="CB375" s="203">
        <v>0</v>
      </c>
      <c r="CC375" s="203">
        <v>0</v>
      </c>
      <c r="CD375" s="203">
        <v>0</v>
      </c>
      <c r="CE375" s="203">
        <v>0</v>
      </c>
      <c r="CF375" s="203">
        <v>0</v>
      </c>
      <c r="CG375" s="208"/>
      <c r="CH375" s="203">
        <v>0</v>
      </c>
      <c r="CI375" s="203">
        <v>0</v>
      </c>
      <c r="CJ375" s="203">
        <v>0</v>
      </c>
      <c r="CK375" s="203">
        <v>0</v>
      </c>
      <c r="CL375" s="203">
        <v>0</v>
      </c>
      <c r="CM375" s="208"/>
      <c r="CN375" s="203">
        <v>0</v>
      </c>
      <c r="CO375" s="203">
        <v>0</v>
      </c>
      <c r="CP375" s="203">
        <v>0</v>
      </c>
      <c r="CQ375" s="203">
        <v>0</v>
      </c>
      <c r="CR375" s="203">
        <v>0</v>
      </c>
      <c r="CS375" s="208"/>
      <c r="CT375" s="203">
        <v>0</v>
      </c>
      <c r="CU375" s="203">
        <v>0</v>
      </c>
      <c r="CV375" s="203">
        <v>0</v>
      </c>
      <c r="CW375" s="203">
        <v>0</v>
      </c>
      <c r="CX375" s="203">
        <v>0</v>
      </c>
      <c r="CY375" s="208"/>
      <c r="CZ375" s="203">
        <v>0</v>
      </c>
      <c r="DA375" s="203">
        <v>0</v>
      </c>
      <c r="DB375" s="203">
        <v>0</v>
      </c>
      <c r="DC375" s="203">
        <v>0</v>
      </c>
      <c r="DD375" s="203">
        <v>0</v>
      </c>
      <c r="DE375" s="208"/>
      <c r="DF375" s="203">
        <v>0</v>
      </c>
      <c r="DG375" s="203">
        <v>0</v>
      </c>
      <c r="DH375" s="203">
        <v>0</v>
      </c>
      <c r="DI375" s="203">
        <v>0</v>
      </c>
      <c r="DJ375" s="203">
        <v>0</v>
      </c>
      <c r="DK375" s="208"/>
      <c r="DL375" s="203">
        <v>0</v>
      </c>
      <c r="DM375" s="203">
        <v>0</v>
      </c>
      <c r="DN375" s="203">
        <v>0</v>
      </c>
      <c r="DO375" s="203">
        <v>0</v>
      </c>
      <c r="DP375" s="203">
        <v>0</v>
      </c>
      <c r="DQ375" s="208"/>
      <c r="DR375" s="203">
        <v>0</v>
      </c>
      <c r="DS375" s="203">
        <v>0</v>
      </c>
      <c r="DT375" s="203">
        <v>0</v>
      </c>
      <c r="DU375" s="203">
        <v>0</v>
      </c>
      <c r="DV375" s="203">
        <v>0</v>
      </c>
      <c r="DW375" s="208"/>
      <c r="DX375" s="203">
        <v>0</v>
      </c>
      <c r="DY375" s="203">
        <v>0</v>
      </c>
      <c r="DZ375" s="203">
        <v>0</v>
      </c>
      <c r="EA375" s="203">
        <v>0</v>
      </c>
      <c r="EB375" s="203">
        <v>0</v>
      </c>
      <c r="EC375" s="208"/>
      <c r="ED375" s="203">
        <v>0</v>
      </c>
      <c r="EE375" s="203">
        <v>0</v>
      </c>
      <c r="EF375" s="203">
        <v>0</v>
      </c>
      <c r="EG375" s="203">
        <v>0</v>
      </c>
      <c r="EH375" s="203">
        <v>0</v>
      </c>
      <c r="EI375" s="208"/>
      <c r="EJ375" s="203">
        <v>0</v>
      </c>
      <c r="EK375" s="203">
        <v>0</v>
      </c>
      <c r="EL375" s="203">
        <v>0</v>
      </c>
      <c r="EM375" s="203">
        <v>0</v>
      </c>
      <c r="EN375" s="203">
        <v>0</v>
      </c>
      <c r="EO375" s="208"/>
      <c r="EP375" s="203">
        <v>0</v>
      </c>
      <c r="EQ375" s="203">
        <v>0</v>
      </c>
      <c r="ER375" s="203">
        <v>0</v>
      </c>
      <c r="ES375" s="203">
        <v>0</v>
      </c>
      <c r="ET375" s="203">
        <v>0</v>
      </c>
      <c r="EU375" s="208"/>
      <c r="EV375" s="203">
        <v>0</v>
      </c>
      <c r="EW375" s="203">
        <v>0</v>
      </c>
      <c r="EX375" s="203">
        <v>0</v>
      </c>
      <c r="EY375" s="203">
        <v>0</v>
      </c>
      <c r="EZ375" s="203">
        <v>0</v>
      </c>
      <c r="FA375" s="208"/>
      <c r="FB375" s="203">
        <v>0</v>
      </c>
      <c r="FC375" s="203">
        <v>0</v>
      </c>
      <c r="FD375" s="203">
        <v>0</v>
      </c>
      <c r="FE375" s="203">
        <v>0</v>
      </c>
      <c r="FF375" s="203">
        <v>0</v>
      </c>
      <c r="FG375" s="208"/>
      <c r="FH375" s="203">
        <v>0</v>
      </c>
      <c r="FI375" s="203">
        <v>0</v>
      </c>
      <c r="FJ375" s="203">
        <v>0</v>
      </c>
      <c r="FK375" s="203">
        <v>0</v>
      </c>
      <c r="FL375" s="203">
        <v>0</v>
      </c>
      <c r="FM375" s="208"/>
      <c r="FN375" s="203">
        <v>0</v>
      </c>
      <c r="FO375" s="203">
        <v>0</v>
      </c>
      <c r="FP375" s="203">
        <v>0</v>
      </c>
      <c r="FQ375" s="203">
        <v>0</v>
      </c>
      <c r="FR375" s="203">
        <v>0</v>
      </c>
      <c r="FS375" s="208"/>
      <c r="FT375" s="203">
        <v>0</v>
      </c>
      <c r="FU375" s="203">
        <v>0</v>
      </c>
      <c r="FV375" s="203">
        <v>0</v>
      </c>
      <c r="FW375" s="203">
        <v>0</v>
      </c>
      <c r="FX375" s="203">
        <v>0</v>
      </c>
      <c r="FY375" s="208"/>
    </row>
    <row r="376" spans="1:181" ht="12.75" customHeight="1" x14ac:dyDescent="0.2">
      <c r="A376" s="201" t="s">
        <v>130</v>
      </c>
      <c r="B376" s="203">
        <v>0</v>
      </c>
      <c r="C376" s="203">
        <v>0</v>
      </c>
      <c r="D376" s="203">
        <v>0</v>
      </c>
      <c r="E376" s="203">
        <v>0</v>
      </c>
      <c r="F376" s="203">
        <v>0</v>
      </c>
      <c r="G376" s="208"/>
      <c r="H376" s="203">
        <v>0</v>
      </c>
      <c r="I376" s="203">
        <v>0</v>
      </c>
      <c r="J376" s="203">
        <v>0</v>
      </c>
      <c r="K376" s="203">
        <v>0</v>
      </c>
      <c r="L376" s="203">
        <v>0</v>
      </c>
      <c r="M376" s="208"/>
      <c r="N376" s="203">
        <v>0</v>
      </c>
      <c r="O376" s="203">
        <v>0</v>
      </c>
      <c r="P376" s="203">
        <v>0</v>
      </c>
      <c r="Q376" s="203">
        <v>0</v>
      </c>
      <c r="R376" s="203">
        <v>0</v>
      </c>
      <c r="S376" s="208"/>
      <c r="T376" s="203">
        <v>0</v>
      </c>
      <c r="U376" s="203">
        <v>0</v>
      </c>
      <c r="V376" s="203">
        <v>0</v>
      </c>
      <c r="W376" s="203">
        <v>0</v>
      </c>
      <c r="X376" s="203">
        <v>0</v>
      </c>
      <c r="Y376" s="208"/>
      <c r="Z376" s="203">
        <v>0</v>
      </c>
      <c r="AA376" s="203">
        <v>0</v>
      </c>
      <c r="AB376" s="203">
        <v>0</v>
      </c>
      <c r="AC376" s="203">
        <v>0</v>
      </c>
      <c r="AD376" s="203">
        <v>0</v>
      </c>
      <c r="AE376" s="208"/>
      <c r="AF376" s="203">
        <v>0</v>
      </c>
      <c r="AG376" s="203">
        <v>0</v>
      </c>
      <c r="AH376" s="203">
        <v>0</v>
      </c>
      <c r="AI376" s="203">
        <v>0</v>
      </c>
      <c r="AJ376" s="203">
        <v>0</v>
      </c>
      <c r="AK376" s="208"/>
      <c r="AL376" s="203">
        <v>0</v>
      </c>
      <c r="AM376" s="203">
        <v>0</v>
      </c>
      <c r="AN376" s="203">
        <v>0</v>
      </c>
      <c r="AO376" s="203">
        <v>0</v>
      </c>
      <c r="AP376" s="203">
        <v>0</v>
      </c>
      <c r="AQ376" s="208"/>
      <c r="AR376" s="203">
        <v>0</v>
      </c>
      <c r="AS376" s="203">
        <v>0</v>
      </c>
      <c r="AT376" s="203">
        <v>0</v>
      </c>
      <c r="AU376" s="203">
        <v>0</v>
      </c>
      <c r="AV376" s="203">
        <v>0</v>
      </c>
      <c r="AW376" s="208"/>
      <c r="AX376" s="203">
        <v>0</v>
      </c>
      <c r="AY376" s="203">
        <v>0</v>
      </c>
      <c r="AZ376" s="203">
        <v>0</v>
      </c>
      <c r="BA376" s="203">
        <v>0</v>
      </c>
      <c r="BB376" s="203">
        <v>0</v>
      </c>
      <c r="BC376" s="208"/>
      <c r="BD376" s="203">
        <v>0</v>
      </c>
      <c r="BE376" s="203">
        <v>0</v>
      </c>
      <c r="BF376" s="203">
        <v>0</v>
      </c>
      <c r="BG376" s="203">
        <v>0</v>
      </c>
      <c r="BH376" s="203">
        <v>0</v>
      </c>
      <c r="BI376" s="208"/>
      <c r="BJ376" s="203">
        <v>0</v>
      </c>
      <c r="BK376" s="203">
        <v>0</v>
      </c>
      <c r="BL376" s="203">
        <v>0</v>
      </c>
      <c r="BM376" s="203">
        <v>0</v>
      </c>
      <c r="BN376" s="203">
        <v>0</v>
      </c>
      <c r="BO376" s="208"/>
      <c r="BP376" s="203">
        <v>0</v>
      </c>
      <c r="BQ376" s="203">
        <v>0</v>
      </c>
      <c r="BR376" s="203">
        <v>0</v>
      </c>
      <c r="BS376" s="203">
        <v>0</v>
      </c>
      <c r="BT376" s="203">
        <v>0</v>
      </c>
      <c r="BU376" s="208"/>
      <c r="BV376" s="203">
        <v>0</v>
      </c>
      <c r="BW376" s="203">
        <v>0</v>
      </c>
      <c r="BX376" s="203">
        <v>0</v>
      </c>
      <c r="BY376" s="203">
        <v>0</v>
      </c>
      <c r="BZ376" s="203">
        <v>0</v>
      </c>
      <c r="CA376" s="208"/>
      <c r="CB376" s="203">
        <v>0</v>
      </c>
      <c r="CC376" s="203">
        <v>0</v>
      </c>
      <c r="CD376" s="203">
        <v>0</v>
      </c>
      <c r="CE376" s="203">
        <v>0</v>
      </c>
      <c r="CF376" s="203">
        <v>0</v>
      </c>
      <c r="CG376" s="208"/>
      <c r="CH376" s="203">
        <v>0</v>
      </c>
      <c r="CI376" s="203">
        <v>0</v>
      </c>
      <c r="CJ376" s="203">
        <v>0</v>
      </c>
      <c r="CK376" s="203">
        <v>0</v>
      </c>
      <c r="CL376" s="203">
        <v>0</v>
      </c>
      <c r="CM376" s="208"/>
      <c r="CN376" s="203">
        <v>0</v>
      </c>
      <c r="CO376" s="203">
        <v>0</v>
      </c>
      <c r="CP376" s="203">
        <v>0</v>
      </c>
      <c r="CQ376" s="203">
        <v>0</v>
      </c>
      <c r="CR376" s="203">
        <v>0</v>
      </c>
      <c r="CS376" s="208"/>
      <c r="CT376" s="203">
        <v>0</v>
      </c>
      <c r="CU376" s="203">
        <v>0</v>
      </c>
      <c r="CV376" s="203">
        <v>0</v>
      </c>
      <c r="CW376" s="203">
        <v>0</v>
      </c>
      <c r="CX376" s="203">
        <v>0</v>
      </c>
      <c r="CY376" s="208"/>
      <c r="CZ376" s="203">
        <v>0</v>
      </c>
      <c r="DA376" s="203">
        <v>0</v>
      </c>
      <c r="DB376" s="203">
        <v>0</v>
      </c>
      <c r="DC376" s="203">
        <v>0</v>
      </c>
      <c r="DD376" s="203">
        <v>0</v>
      </c>
      <c r="DE376" s="208"/>
      <c r="DF376" s="203">
        <v>0</v>
      </c>
      <c r="DG376" s="203">
        <v>0</v>
      </c>
      <c r="DH376" s="203">
        <v>0</v>
      </c>
      <c r="DI376" s="203">
        <v>0</v>
      </c>
      <c r="DJ376" s="203">
        <v>0</v>
      </c>
      <c r="DK376" s="208"/>
      <c r="DL376" s="203">
        <v>0</v>
      </c>
      <c r="DM376" s="203">
        <v>0</v>
      </c>
      <c r="DN376" s="203">
        <v>0</v>
      </c>
      <c r="DO376" s="203">
        <v>0</v>
      </c>
      <c r="DP376" s="203">
        <v>0</v>
      </c>
      <c r="DQ376" s="208"/>
      <c r="DR376" s="203">
        <v>0</v>
      </c>
      <c r="DS376" s="203">
        <v>0</v>
      </c>
      <c r="DT376" s="203">
        <v>0</v>
      </c>
      <c r="DU376" s="203">
        <v>0</v>
      </c>
      <c r="DV376" s="203">
        <v>0</v>
      </c>
      <c r="DW376" s="208"/>
      <c r="DX376" s="203">
        <v>0</v>
      </c>
      <c r="DY376" s="203">
        <v>0</v>
      </c>
      <c r="DZ376" s="203">
        <v>0</v>
      </c>
      <c r="EA376" s="203">
        <v>0</v>
      </c>
      <c r="EB376" s="203">
        <v>0</v>
      </c>
      <c r="EC376" s="208"/>
      <c r="ED376" s="203">
        <v>0</v>
      </c>
      <c r="EE376" s="203">
        <v>0</v>
      </c>
      <c r="EF376" s="203">
        <v>0</v>
      </c>
      <c r="EG376" s="203">
        <v>0</v>
      </c>
      <c r="EH376" s="203">
        <v>0</v>
      </c>
      <c r="EI376" s="208"/>
      <c r="EJ376" s="203">
        <v>0</v>
      </c>
      <c r="EK376" s="203">
        <v>0</v>
      </c>
      <c r="EL376" s="203">
        <v>0</v>
      </c>
      <c r="EM376" s="203">
        <v>0</v>
      </c>
      <c r="EN376" s="203">
        <v>0</v>
      </c>
      <c r="EO376" s="208"/>
      <c r="EP376" s="203">
        <v>0</v>
      </c>
      <c r="EQ376" s="203">
        <v>0</v>
      </c>
      <c r="ER376" s="203">
        <v>0</v>
      </c>
      <c r="ES376" s="203">
        <v>0</v>
      </c>
      <c r="ET376" s="203">
        <v>0</v>
      </c>
      <c r="EU376" s="208"/>
      <c r="EV376" s="203">
        <v>0</v>
      </c>
      <c r="EW376" s="203">
        <v>0</v>
      </c>
      <c r="EX376" s="203">
        <v>0</v>
      </c>
      <c r="EY376" s="203">
        <v>0</v>
      </c>
      <c r="EZ376" s="203">
        <v>0</v>
      </c>
      <c r="FA376" s="208"/>
      <c r="FB376" s="203">
        <v>0</v>
      </c>
      <c r="FC376" s="203">
        <v>0</v>
      </c>
      <c r="FD376" s="203">
        <v>0</v>
      </c>
      <c r="FE376" s="203">
        <v>0</v>
      </c>
      <c r="FF376" s="203">
        <v>0</v>
      </c>
      <c r="FG376" s="208"/>
      <c r="FH376" s="203">
        <v>0</v>
      </c>
      <c r="FI376" s="203">
        <v>0</v>
      </c>
      <c r="FJ376" s="203">
        <v>0</v>
      </c>
      <c r="FK376" s="203">
        <v>0</v>
      </c>
      <c r="FL376" s="203">
        <v>0</v>
      </c>
      <c r="FM376" s="208"/>
      <c r="FN376" s="203">
        <v>0</v>
      </c>
      <c r="FO376" s="203">
        <v>0</v>
      </c>
      <c r="FP376" s="203">
        <v>0</v>
      </c>
      <c r="FQ376" s="203">
        <v>0</v>
      </c>
      <c r="FR376" s="203">
        <v>0</v>
      </c>
      <c r="FS376" s="208"/>
      <c r="FT376" s="203">
        <v>0</v>
      </c>
      <c r="FU376" s="203">
        <v>0</v>
      </c>
      <c r="FV376" s="203">
        <v>0</v>
      </c>
      <c r="FW376" s="203">
        <v>0</v>
      </c>
      <c r="FX376" s="203">
        <v>0</v>
      </c>
      <c r="FY376" s="208"/>
    </row>
    <row r="377" spans="1:181" ht="12.75" customHeight="1" x14ac:dyDescent="0.2">
      <c r="A377" s="107" t="s">
        <v>131</v>
      </c>
      <c r="B377" s="203">
        <v>0</v>
      </c>
      <c r="C377" s="203">
        <v>0</v>
      </c>
      <c r="D377" s="203">
        <v>0</v>
      </c>
      <c r="E377" s="203">
        <v>0</v>
      </c>
      <c r="F377" s="203">
        <v>0</v>
      </c>
      <c r="G377" s="208"/>
      <c r="H377" s="203">
        <v>0</v>
      </c>
      <c r="I377" s="203">
        <v>0</v>
      </c>
      <c r="J377" s="203">
        <v>0</v>
      </c>
      <c r="K377" s="203">
        <v>0</v>
      </c>
      <c r="L377" s="203">
        <v>0</v>
      </c>
      <c r="M377" s="208"/>
      <c r="N377" s="203">
        <v>0</v>
      </c>
      <c r="O377" s="203">
        <v>0</v>
      </c>
      <c r="P377" s="203">
        <v>0</v>
      </c>
      <c r="Q377" s="203">
        <v>0</v>
      </c>
      <c r="R377" s="203">
        <v>0</v>
      </c>
      <c r="S377" s="208"/>
      <c r="T377" s="203">
        <v>0</v>
      </c>
      <c r="U377" s="203">
        <v>0</v>
      </c>
      <c r="V377" s="203">
        <v>0</v>
      </c>
      <c r="W377" s="203">
        <v>0</v>
      </c>
      <c r="X377" s="203">
        <v>0</v>
      </c>
      <c r="Y377" s="208"/>
      <c r="Z377" s="203">
        <v>0</v>
      </c>
      <c r="AA377" s="203">
        <v>0</v>
      </c>
      <c r="AB377" s="203">
        <v>0</v>
      </c>
      <c r="AC377" s="203">
        <v>0</v>
      </c>
      <c r="AD377" s="203">
        <v>0</v>
      </c>
      <c r="AE377" s="208"/>
      <c r="AF377" s="203">
        <v>0</v>
      </c>
      <c r="AG377" s="203">
        <v>0</v>
      </c>
      <c r="AH377" s="203">
        <v>0</v>
      </c>
      <c r="AI377" s="203">
        <v>0</v>
      </c>
      <c r="AJ377" s="203">
        <v>0</v>
      </c>
      <c r="AK377" s="208"/>
      <c r="AL377" s="203">
        <v>0</v>
      </c>
      <c r="AM377" s="203">
        <v>0</v>
      </c>
      <c r="AN377" s="203">
        <v>0</v>
      </c>
      <c r="AO377" s="203">
        <v>0</v>
      </c>
      <c r="AP377" s="203">
        <v>0</v>
      </c>
      <c r="AQ377" s="208"/>
      <c r="AR377" s="203">
        <v>0</v>
      </c>
      <c r="AS377" s="203">
        <v>0</v>
      </c>
      <c r="AT377" s="203">
        <v>0</v>
      </c>
      <c r="AU377" s="203">
        <v>0</v>
      </c>
      <c r="AV377" s="203">
        <v>0</v>
      </c>
      <c r="AW377" s="208"/>
      <c r="AX377" s="203">
        <v>0</v>
      </c>
      <c r="AY377" s="203">
        <v>0</v>
      </c>
      <c r="AZ377" s="203">
        <v>0</v>
      </c>
      <c r="BA377" s="203">
        <v>0</v>
      </c>
      <c r="BB377" s="203">
        <v>0</v>
      </c>
      <c r="BC377" s="208"/>
      <c r="BD377" s="203">
        <v>0</v>
      </c>
      <c r="BE377" s="203">
        <v>0</v>
      </c>
      <c r="BF377" s="203">
        <v>0</v>
      </c>
      <c r="BG377" s="203">
        <v>0</v>
      </c>
      <c r="BH377" s="203">
        <v>0</v>
      </c>
      <c r="BI377" s="208"/>
      <c r="BJ377" s="203">
        <v>0</v>
      </c>
      <c r="BK377" s="203">
        <v>0</v>
      </c>
      <c r="BL377" s="203">
        <v>0</v>
      </c>
      <c r="BM377" s="203">
        <v>0</v>
      </c>
      <c r="BN377" s="203">
        <v>0</v>
      </c>
      <c r="BO377" s="208"/>
      <c r="BP377" s="203">
        <v>0</v>
      </c>
      <c r="BQ377" s="203">
        <v>0</v>
      </c>
      <c r="BR377" s="203">
        <v>0</v>
      </c>
      <c r="BS377" s="203">
        <v>0</v>
      </c>
      <c r="BT377" s="203">
        <v>0</v>
      </c>
      <c r="BU377" s="208"/>
      <c r="BV377" s="203">
        <v>0</v>
      </c>
      <c r="BW377" s="203">
        <v>0</v>
      </c>
      <c r="BX377" s="203">
        <v>0</v>
      </c>
      <c r="BY377" s="203">
        <v>0</v>
      </c>
      <c r="BZ377" s="203">
        <v>0</v>
      </c>
      <c r="CA377" s="208"/>
      <c r="CB377" s="203">
        <v>0</v>
      </c>
      <c r="CC377" s="203">
        <v>0</v>
      </c>
      <c r="CD377" s="203">
        <v>0</v>
      </c>
      <c r="CE377" s="203">
        <v>0</v>
      </c>
      <c r="CF377" s="203">
        <v>0</v>
      </c>
      <c r="CG377" s="208"/>
      <c r="CH377" s="203">
        <v>0</v>
      </c>
      <c r="CI377" s="203">
        <v>0</v>
      </c>
      <c r="CJ377" s="203">
        <v>0</v>
      </c>
      <c r="CK377" s="203">
        <v>0</v>
      </c>
      <c r="CL377" s="203">
        <v>0</v>
      </c>
      <c r="CM377" s="208"/>
      <c r="CN377" s="203">
        <v>0</v>
      </c>
      <c r="CO377" s="203">
        <v>0</v>
      </c>
      <c r="CP377" s="203">
        <v>0</v>
      </c>
      <c r="CQ377" s="203">
        <v>0</v>
      </c>
      <c r="CR377" s="203">
        <v>0</v>
      </c>
      <c r="CS377" s="208"/>
      <c r="CT377" s="203">
        <v>0</v>
      </c>
      <c r="CU377" s="203">
        <v>0</v>
      </c>
      <c r="CV377" s="203">
        <v>0</v>
      </c>
      <c r="CW377" s="203">
        <v>0</v>
      </c>
      <c r="CX377" s="203">
        <v>0</v>
      </c>
      <c r="CY377" s="208"/>
      <c r="CZ377" s="203">
        <v>0</v>
      </c>
      <c r="DA377" s="203">
        <v>0</v>
      </c>
      <c r="DB377" s="203">
        <v>0</v>
      </c>
      <c r="DC377" s="203">
        <v>0</v>
      </c>
      <c r="DD377" s="203">
        <v>0</v>
      </c>
      <c r="DE377" s="208"/>
      <c r="DF377" s="203">
        <v>0</v>
      </c>
      <c r="DG377" s="203">
        <v>0</v>
      </c>
      <c r="DH377" s="203">
        <v>0</v>
      </c>
      <c r="DI377" s="203">
        <v>0</v>
      </c>
      <c r="DJ377" s="203">
        <v>0</v>
      </c>
      <c r="DK377" s="208"/>
      <c r="DL377" s="203">
        <v>0</v>
      </c>
      <c r="DM377" s="203">
        <v>0</v>
      </c>
      <c r="DN377" s="203">
        <v>0</v>
      </c>
      <c r="DO377" s="203">
        <v>0</v>
      </c>
      <c r="DP377" s="203">
        <v>0</v>
      </c>
      <c r="DQ377" s="208"/>
      <c r="DR377" s="203">
        <v>0</v>
      </c>
      <c r="DS377" s="203">
        <v>0</v>
      </c>
      <c r="DT377" s="203">
        <v>0</v>
      </c>
      <c r="DU377" s="203">
        <v>0</v>
      </c>
      <c r="DV377" s="203">
        <v>0</v>
      </c>
      <c r="DW377" s="208"/>
      <c r="DX377" s="203">
        <v>0</v>
      </c>
      <c r="DY377" s="203">
        <v>0</v>
      </c>
      <c r="DZ377" s="203">
        <v>0</v>
      </c>
      <c r="EA377" s="203">
        <v>0</v>
      </c>
      <c r="EB377" s="203">
        <v>0</v>
      </c>
      <c r="EC377" s="208"/>
      <c r="ED377" s="203">
        <v>0</v>
      </c>
      <c r="EE377" s="203">
        <v>0</v>
      </c>
      <c r="EF377" s="203">
        <v>0</v>
      </c>
      <c r="EG377" s="203">
        <v>0</v>
      </c>
      <c r="EH377" s="203">
        <v>0</v>
      </c>
      <c r="EI377" s="208"/>
      <c r="EJ377" s="203">
        <v>0</v>
      </c>
      <c r="EK377" s="203">
        <v>0</v>
      </c>
      <c r="EL377" s="203">
        <v>0</v>
      </c>
      <c r="EM377" s="203">
        <v>0</v>
      </c>
      <c r="EN377" s="203">
        <v>0</v>
      </c>
      <c r="EO377" s="208"/>
      <c r="EP377" s="203">
        <v>0</v>
      </c>
      <c r="EQ377" s="203">
        <v>0</v>
      </c>
      <c r="ER377" s="203">
        <v>0</v>
      </c>
      <c r="ES377" s="203">
        <v>0</v>
      </c>
      <c r="ET377" s="203">
        <v>0</v>
      </c>
      <c r="EU377" s="208"/>
      <c r="EV377" s="203">
        <v>0</v>
      </c>
      <c r="EW377" s="203">
        <v>0</v>
      </c>
      <c r="EX377" s="203">
        <v>0</v>
      </c>
      <c r="EY377" s="203">
        <v>0</v>
      </c>
      <c r="EZ377" s="203">
        <v>0</v>
      </c>
      <c r="FA377" s="208"/>
      <c r="FB377" s="203">
        <v>0</v>
      </c>
      <c r="FC377" s="203">
        <v>0</v>
      </c>
      <c r="FD377" s="203">
        <v>0</v>
      </c>
      <c r="FE377" s="203">
        <v>0</v>
      </c>
      <c r="FF377" s="203">
        <v>0</v>
      </c>
      <c r="FG377" s="208"/>
      <c r="FH377" s="203">
        <v>0</v>
      </c>
      <c r="FI377" s="203">
        <v>0</v>
      </c>
      <c r="FJ377" s="203">
        <v>0</v>
      </c>
      <c r="FK377" s="203">
        <v>0</v>
      </c>
      <c r="FL377" s="203">
        <v>0</v>
      </c>
      <c r="FM377" s="208"/>
      <c r="FN377" s="203">
        <v>0</v>
      </c>
      <c r="FO377" s="203">
        <v>0</v>
      </c>
      <c r="FP377" s="203">
        <v>0</v>
      </c>
      <c r="FQ377" s="203">
        <v>0</v>
      </c>
      <c r="FR377" s="203">
        <v>0</v>
      </c>
      <c r="FS377" s="208"/>
      <c r="FT377" s="203">
        <v>0</v>
      </c>
      <c r="FU377" s="203">
        <v>0</v>
      </c>
      <c r="FV377" s="203">
        <v>0</v>
      </c>
      <c r="FW377" s="203">
        <v>0</v>
      </c>
      <c r="FX377" s="203">
        <v>0</v>
      </c>
      <c r="FY377" s="208"/>
    </row>
    <row r="378" spans="1:181" ht="12.75" customHeight="1" x14ac:dyDescent="0.2">
      <c r="A378" s="107" t="s">
        <v>105</v>
      </c>
      <c r="B378" s="203">
        <v>0</v>
      </c>
      <c r="C378" s="203">
        <v>0</v>
      </c>
      <c r="D378" s="203">
        <v>0</v>
      </c>
      <c r="E378" s="203">
        <v>0</v>
      </c>
      <c r="F378" s="203">
        <v>0</v>
      </c>
      <c r="G378" s="208"/>
      <c r="H378" s="203">
        <v>0</v>
      </c>
      <c r="I378" s="203">
        <v>0</v>
      </c>
      <c r="J378" s="203">
        <v>0</v>
      </c>
      <c r="K378" s="203">
        <v>0</v>
      </c>
      <c r="L378" s="203">
        <v>0</v>
      </c>
      <c r="M378" s="208"/>
      <c r="N378" s="203">
        <v>0</v>
      </c>
      <c r="O378" s="203">
        <v>0</v>
      </c>
      <c r="P378" s="203">
        <v>0</v>
      </c>
      <c r="Q378" s="203">
        <v>0</v>
      </c>
      <c r="R378" s="203">
        <v>0</v>
      </c>
      <c r="S378" s="208"/>
      <c r="T378" s="203">
        <v>0</v>
      </c>
      <c r="U378" s="203">
        <v>0</v>
      </c>
      <c r="V378" s="203">
        <v>0</v>
      </c>
      <c r="W378" s="203">
        <v>0</v>
      </c>
      <c r="X378" s="203">
        <v>0</v>
      </c>
      <c r="Y378" s="208"/>
      <c r="Z378" s="203">
        <v>0</v>
      </c>
      <c r="AA378" s="203">
        <v>0</v>
      </c>
      <c r="AB378" s="203">
        <v>0</v>
      </c>
      <c r="AC378" s="203">
        <v>0</v>
      </c>
      <c r="AD378" s="203">
        <v>0</v>
      </c>
      <c r="AE378" s="208"/>
      <c r="AF378" s="203">
        <v>0</v>
      </c>
      <c r="AG378" s="203">
        <v>0</v>
      </c>
      <c r="AH378" s="203">
        <v>0</v>
      </c>
      <c r="AI378" s="203">
        <v>0</v>
      </c>
      <c r="AJ378" s="203">
        <v>0</v>
      </c>
      <c r="AK378" s="208"/>
      <c r="AL378" s="203">
        <v>0</v>
      </c>
      <c r="AM378" s="203">
        <v>0</v>
      </c>
      <c r="AN378" s="203">
        <v>0</v>
      </c>
      <c r="AO378" s="203">
        <v>0</v>
      </c>
      <c r="AP378" s="203">
        <v>0</v>
      </c>
      <c r="AQ378" s="208"/>
      <c r="AR378" s="203">
        <v>0</v>
      </c>
      <c r="AS378" s="203">
        <v>0</v>
      </c>
      <c r="AT378" s="203">
        <v>0</v>
      </c>
      <c r="AU378" s="203">
        <v>0</v>
      </c>
      <c r="AV378" s="203">
        <v>0</v>
      </c>
      <c r="AW378" s="208"/>
      <c r="AX378" s="203">
        <v>0</v>
      </c>
      <c r="AY378" s="203">
        <v>0</v>
      </c>
      <c r="AZ378" s="203">
        <v>0</v>
      </c>
      <c r="BA378" s="203">
        <v>0</v>
      </c>
      <c r="BB378" s="203">
        <v>0</v>
      </c>
      <c r="BC378" s="208"/>
      <c r="BD378" s="203">
        <v>0</v>
      </c>
      <c r="BE378" s="203">
        <v>0</v>
      </c>
      <c r="BF378" s="203">
        <v>0</v>
      </c>
      <c r="BG378" s="203">
        <v>0</v>
      </c>
      <c r="BH378" s="203">
        <v>0</v>
      </c>
      <c r="BI378" s="208"/>
      <c r="BJ378" s="203">
        <v>0</v>
      </c>
      <c r="BK378" s="203">
        <v>0</v>
      </c>
      <c r="BL378" s="203">
        <v>0</v>
      </c>
      <c r="BM378" s="203">
        <v>0</v>
      </c>
      <c r="BN378" s="203">
        <v>0</v>
      </c>
      <c r="BO378" s="208"/>
      <c r="BP378" s="203">
        <v>0</v>
      </c>
      <c r="BQ378" s="203">
        <v>0</v>
      </c>
      <c r="BR378" s="203">
        <v>0</v>
      </c>
      <c r="BS378" s="203">
        <v>0</v>
      </c>
      <c r="BT378" s="203">
        <v>0</v>
      </c>
      <c r="BU378" s="208"/>
      <c r="BV378" s="203">
        <v>0</v>
      </c>
      <c r="BW378" s="203">
        <v>0</v>
      </c>
      <c r="BX378" s="203">
        <v>0</v>
      </c>
      <c r="BY378" s="203">
        <v>0</v>
      </c>
      <c r="BZ378" s="203">
        <v>0</v>
      </c>
      <c r="CA378" s="208"/>
      <c r="CB378" s="203">
        <v>0</v>
      </c>
      <c r="CC378" s="203">
        <v>0</v>
      </c>
      <c r="CD378" s="203">
        <v>0</v>
      </c>
      <c r="CE378" s="203">
        <v>0</v>
      </c>
      <c r="CF378" s="203">
        <v>0</v>
      </c>
      <c r="CG378" s="208"/>
      <c r="CH378" s="203">
        <v>0</v>
      </c>
      <c r="CI378" s="203">
        <v>0</v>
      </c>
      <c r="CJ378" s="203">
        <v>0</v>
      </c>
      <c r="CK378" s="203">
        <v>0</v>
      </c>
      <c r="CL378" s="203">
        <v>0</v>
      </c>
      <c r="CM378" s="208"/>
      <c r="CN378" s="203">
        <v>0</v>
      </c>
      <c r="CO378" s="203">
        <v>0</v>
      </c>
      <c r="CP378" s="203">
        <v>0</v>
      </c>
      <c r="CQ378" s="203">
        <v>0</v>
      </c>
      <c r="CR378" s="203">
        <v>0</v>
      </c>
      <c r="CS378" s="208"/>
      <c r="CT378" s="203">
        <v>0</v>
      </c>
      <c r="CU378" s="203">
        <v>0</v>
      </c>
      <c r="CV378" s="203">
        <v>0</v>
      </c>
      <c r="CW378" s="203">
        <v>0</v>
      </c>
      <c r="CX378" s="203">
        <v>0</v>
      </c>
      <c r="CY378" s="208"/>
      <c r="CZ378" s="203">
        <v>0</v>
      </c>
      <c r="DA378" s="203">
        <v>0</v>
      </c>
      <c r="DB378" s="203">
        <v>0</v>
      </c>
      <c r="DC378" s="203">
        <v>0</v>
      </c>
      <c r="DD378" s="203">
        <v>0</v>
      </c>
      <c r="DE378" s="208"/>
      <c r="DF378" s="203">
        <v>0</v>
      </c>
      <c r="DG378" s="203">
        <v>0</v>
      </c>
      <c r="DH378" s="203">
        <v>0</v>
      </c>
      <c r="DI378" s="203">
        <v>0</v>
      </c>
      <c r="DJ378" s="203">
        <v>0</v>
      </c>
      <c r="DK378" s="208"/>
      <c r="DL378" s="203">
        <v>0</v>
      </c>
      <c r="DM378" s="203">
        <v>0</v>
      </c>
      <c r="DN378" s="203">
        <v>0</v>
      </c>
      <c r="DO378" s="203">
        <v>0</v>
      </c>
      <c r="DP378" s="203">
        <v>0</v>
      </c>
      <c r="DQ378" s="208"/>
      <c r="DR378" s="203">
        <v>0</v>
      </c>
      <c r="DS378" s="203">
        <v>0</v>
      </c>
      <c r="DT378" s="203">
        <v>0</v>
      </c>
      <c r="DU378" s="203">
        <v>0</v>
      </c>
      <c r="DV378" s="203">
        <v>0</v>
      </c>
      <c r="DW378" s="208"/>
      <c r="DX378" s="203">
        <v>0</v>
      </c>
      <c r="DY378" s="203">
        <v>0</v>
      </c>
      <c r="DZ378" s="203">
        <v>0</v>
      </c>
      <c r="EA378" s="203">
        <v>0</v>
      </c>
      <c r="EB378" s="203">
        <v>0</v>
      </c>
      <c r="EC378" s="208"/>
      <c r="ED378" s="203">
        <v>0</v>
      </c>
      <c r="EE378" s="203">
        <v>0</v>
      </c>
      <c r="EF378" s="203">
        <v>0</v>
      </c>
      <c r="EG378" s="203">
        <v>0</v>
      </c>
      <c r="EH378" s="203">
        <v>0</v>
      </c>
      <c r="EI378" s="208"/>
      <c r="EJ378" s="203">
        <v>0</v>
      </c>
      <c r="EK378" s="203">
        <v>0</v>
      </c>
      <c r="EL378" s="203">
        <v>0</v>
      </c>
      <c r="EM378" s="203">
        <v>0</v>
      </c>
      <c r="EN378" s="203">
        <v>0</v>
      </c>
      <c r="EO378" s="208"/>
      <c r="EP378" s="203">
        <v>0</v>
      </c>
      <c r="EQ378" s="203">
        <v>0</v>
      </c>
      <c r="ER378" s="203">
        <v>0</v>
      </c>
      <c r="ES378" s="203">
        <v>0</v>
      </c>
      <c r="ET378" s="203">
        <v>0</v>
      </c>
      <c r="EU378" s="208"/>
      <c r="EV378" s="203">
        <v>0</v>
      </c>
      <c r="EW378" s="203">
        <v>0</v>
      </c>
      <c r="EX378" s="203">
        <v>0</v>
      </c>
      <c r="EY378" s="203">
        <v>0</v>
      </c>
      <c r="EZ378" s="203">
        <v>0</v>
      </c>
      <c r="FA378" s="208"/>
      <c r="FB378" s="203">
        <v>0</v>
      </c>
      <c r="FC378" s="203">
        <v>0</v>
      </c>
      <c r="FD378" s="203">
        <v>0</v>
      </c>
      <c r="FE378" s="203">
        <v>0</v>
      </c>
      <c r="FF378" s="203">
        <v>0</v>
      </c>
      <c r="FG378" s="208"/>
      <c r="FH378" s="203">
        <v>0</v>
      </c>
      <c r="FI378" s="203">
        <v>0</v>
      </c>
      <c r="FJ378" s="203">
        <v>0</v>
      </c>
      <c r="FK378" s="203">
        <v>0</v>
      </c>
      <c r="FL378" s="203">
        <v>0</v>
      </c>
      <c r="FM378" s="208"/>
      <c r="FN378" s="203">
        <v>0</v>
      </c>
      <c r="FO378" s="203">
        <v>0</v>
      </c>
      <c r="FP378" s="203">
        <v>0</v>
      </c>
      <c r="FQ378" s="203">
        <v>0</v>
      </c>
      <c r="FR378" s="203">
        <v>0</v>
      </c>
      <c r="FS378" s="208"/>
      <c r="FT378" s="203">
        <v>0</v>
      </c>
      <c r="FU378" s="203">
        <v>0</v>
      </c>
      <c r="FV378" s="203">
        <v>0</v>
      </c>
      <c r="FW378" s="203">
        <v>0</v>
      </c>
      <c r="FX378" s="203">
        <v>0</v>
      </c>
      <c r="FY378" s="208"/>
    </row>
    <row r="379" spans="1:181" ht="12.75" customHeight="1" x14ac:dyDescent="0.2">
      <c r="A379" s="107" t="s">
        <v>106</v>
      </c>
      <c r="B379" s="203">
        <v>0</v>
      </c>
      <c r="C379" s="203">
        <v>0</v>
      </c>
      <c r="D379" s="203">
        <v>0</v>
      </c>
      <c r="E379" s="203">
        <v>0</v>
      </c>
      <c r="F379" s="203">
        <v>0</v>
      </c>
      <c r="G379" s="208"/>
      <c r="H379" s="203">
        <v>0</v>
      </c>
      <c r="I379" s="203">
        <v>0</v>
      </c>
      <c r="J379" s="203">
        <v>0</v>
      </c>
      <c r="K379" s="203">
        <v>0</v>
      </c>
      <c r="L379" s="203">
        <v>0</v>
      </c>
      <c r="M379" s="208"/>
      <c r="N379" s="203">
        <v>0</v>
      </c>
      <c r="O379" s="203">
        <v>0</v>
      </c>
      <c r="P379" s="203">
        <v>0</v>
      </c>
      <c r="Q379" s="203">
        <v>0</v>
      </c>
      <c r="R379" s="203">
        <v>0</v>
      </c>
      <c r="S379" s="208"/>
      <c r="T379" s="203">
        <v>0</v>
      </c>
      <c r="U379" s="203">
        <v>0</v>
      </c>
      <c r="V379" s="203">
        <v>0</v>
      </c>
      <c r="W379" s="203">
        <v>0</v>
      </c>
      <c r="X379" s="203">
        <v>0</v>
      </c>
      <c r="Y379" s="208"/>
      <c r="Z379" s="203">
        <v>0</v>
      </c>
      <c r="AA379" s="203">
        <v>0</v>
      </c>
      <c r="AB379" s="203">
        <v>0</v>
      </c>
      <c r="AC379" s="203">
        <v>0</v>
      </c>
      <c r="AD379" s="203">
        <v>0</v>
      </c>
      <c r="AE379" s="208"/>
      <c r="AF379" s="203">
        <v>0</v>
      </c>
      <c r="AG379" s="203">
        <v>0</v>
      </c>
      <c r="AH379" s="203">
        <v>0</v>
      </c>
      <c r="AI379" s="203">
        <v>0</v>
      </c>
      <c r="AJ379" s="203">
        <v>0</v>
      </c>
      <c r="AK379" s="208"/>
      <c r="AL379" s="203">
        <v>0</v>
      </c>
      <c r="AM379" s="203">
        <v>0</v>
      </c>
      <c r="AN379" s="203">
        <v>0</v>
      </c>
      <c r="AO379" s="203">
        <v>0</v>
      </c>
      <c r="AP379" s="203">
        <v>0</v>
      </c>
      <c r="AQ379" s="208"/>
      <c r="AR379" s="203">
        <v>0</v>
      </c>
      <c r="AS379" s="203">
        <v>0</v>
      </c>
      <c r="AT379" s="203">
        <v>0</v>
      </c>
      <c r="AU379" s="203">
        <v>0</v>
      </c>
      <c r="AV379" s="203">
        <v>0</v>
      </c>
      <c r="AW379" s="208"/>
      <c r="AX379" s="203">
        <v>0</v>
      </c>
      <c r="AY379" s="203">
        <v>0</v>
      </c>
      <c r="AZ379" s="203">
        <v>0</v>
      </c>
      <c r="BA379" s="203">
        <v>0</v>
      </c>
      <c r="BB379" s="203">
        <v>0</v>
      </c>
      <c r="BC379" s="208"/>
      <c r="BD379" s="203">
        <v>0</v>
      </c>
      <c r="BE379" s="203">
        <v>0</v>
      </c>
      <c r="BF379" s="203">
        <v>0</v>
      </c>
      <c r="BG379" s="203">
        <v>0</v>
      </c>
      <c r="BH379" s="203">
        <v>0</v>
      </c>
      <c r="BI379" s="208"/>
      <c r="BJ379" s="203">
        <v>0</v>
      </c>
      <c r="BK379" s="203">
        <v>0</v>
      </c>
      <c r="BL379" s="203">
        <v>0</v>
      </c>
      <c r="BM379" s="203">
        <v>0</v>
      </c>
      <c r="BN379" s="203">
        <v>0</v>
      </c>
      <c r="BO379" s="208"/>
      <c r="BP379" s="203">
        <v>0</v>
      </c>
      <c r="BQ379" s="203">
        <v>0</v>
      </c>
      <c r="BR379" s="203">
        <v>0</v>
      </c>
      <c r="BS379" s="203">
        <v>0</v>
      </c>
      <c r="BT379" s="203">
        <v>0</v>
      </c>
      <c r="BU379" s="208"/>
      <c r="BV379" s="203">
        <v>0</v>
      </c>
      <c r="BW379" s="203">
        <v>0</v>
      </c>
      <c r="BX379" s="203">
        <v>0</v>
      </c>
      <c r="BY379" s="203">
        <v>0</v>
      </c>
      <c r="BZ379" s="203">
        <v>0</v>
      </c>
      <c r="CA379" s="208"/>
      <c r="CB379" s="203">
        <v>0</v>
      </c>
      <c r="CC379" s="203">
        <v>0</v>
      </c>
      <c r="CD379" s="203">
        <v>0</v>
      </c>
      <c r="CE379" s="203">
        <v>0</v>
      </c>
      <c r="CF379" s="203">
        <v>0</v>
      </c>
      <c r="CG379" s="208"/>
      <c r="CH379" s="203">
        <v>0</v>
      </c>
      <c r="CI379" s="203">
        <v>0</v>
      </c>
      <c r="CJ379" s="203">
        <v>0</v>
      </c>
      <c r="CK379" s="203">
        <v>0</v>
      </c>
      <c r="CL379" s="203">
        <v>0</v>
      </c>
      <c r="CM379" s="208"/>
      <c r="CN379" s="203">
        <v>0</v>
      </c>
      <c r="CO379" s="203">
        <v>0</v>
      </c>
      <c r="CP379" s="203">
        <v>0</v>
      </c>
      <c r="CQ379" s="203">
        <v>0</v>
      </c>
      <c r="CR379" s="203">
        <v>0</v>
      </c>
      <c r="CS379" s="208"/>
      <c r="CT379" s="203">
        <v>0</v>
      </c>
      <c r="CU379" s="203">
        <v>0</v>
      </c>
      <c r="CV379" s="203">
        <v>0</v>
      </c>
      <c r="CW379" s="203">
        <v>0</v>
      </c>
      <c r="CX379" s="203">
        <v>0</v>
      </c>
      <c r="CY379" s="208"/>
      <c r="CZ379" s="203">
        <v>0</v>
      </c>
      <c r="DA379" s="203">
        <v>0</v>
      </c>
      <c r="DB379" s="203">
        <v>0</v>
      </c>
      <c r="DC379" s="203">
        <v>0</v>
      </c>
      <c r="DD379" s="203">
        <v>0</v>
      </c>
      <c r="DE379" s="208"/>
      <c r="DF379" s="203">
        <v>0</v>
      </c>
      <c r="DG379" s="203">
        <v>0</v>
      </c>
      <c r="DH379" s="203">
        <v>0</v>
      </c>
      <c r="DI379" s="203">
        <v>0</v>
      </c>
      <c r="DJ379" s="203">
        <v>0</v>
      </c>
      <c r="DK379" s="208"/>
      <c r="DL379" s="203">
        <v>0</v>
      </c>
      <c r="DM379" s="203">
        <v>0</v>
      </c>
      <c r="DN379" s="203">
        <v>0</v>
      </c>
      <c r="DO379" s="203">
        <v>0</v>
      </c>
      <c r="DP379" s="203">
        <v>0</v>
      </c>
      <c r="DQ379" s="208"/>
      <c r="DR379" s="203">
        <v>0</v>
      </c>
      <c r="DS379" s="203">
        <v>0</v>
      </c>
      <c r="DT379" s="203">
        <v>0</v>
      </c>
      <c r="DU379" s="203">
        <v>0</v>
      </c>
      <c r="DV379" s="203">
        <v>0</v>
      </c>
      <c r="DW379" s="208"/>
      <c r="DX379" s="203">
        <v>0</v>
      </c>
      <c r="DY379" s="203">
        <v>0</v>
      </c>
      <c r="DZ379" s="203">
        <v>0</v>
      </c>
      <c r="EA379" s="203">
        <v>0</v>
      </c>
      <c r="EB379" s="203">
        <v>0</v>
      </c>
      <c r="EC379" s="208"/>
      <c r="ED379" s="203">
        <v>0</v>
      </c>
      <c r="EE379" s="203">
        <v>0</v>
      </c>
      <c r="EF379" s="203">
        <v>0</v>
      </c>
      <c r="EG379" s="203">
        <v>0</v>
      </c>
      <c r="EH379" s="203">
        <v>0</v>
      </c>
      <c r="EI379" s="208"/>
      <c r="EJ379" s="203">
        <v>0</v>
      </c>
      <c r="EK379" s="203">
        <v>0</v>
      </c>
      <c r="EL379" s="203">
        <v>0</v>
      </c>
      <c r="EM379" s="203">
        <v>0</v>
      </c>
      <c r="EN379" s="203">
        <v>0</v>
      </c>
      <c r="EO379" s="208"/>
      <c r="EP379" s="203">
        <v>0</v>
      </c>
      <c r="EQ379" s="203">
        <v>0</v>
      </c>
      <c r="ER379" s="203">
        <v>0</v>
      </c>
      <c r="ES379" s="203">
        <v>0</v>
      </c>
      <c r="ET379" s="203">
        <v>0</v>
      </c>
      <c r="EU379" s="208"/>
      <c r="EV379" s="203">
        <v>0</v>
      </c>
      <c r="EW379" s="203">
        <v>0</v>
      </c>
      <c r="EX379" s="203">
        <v>0</v>
      </c>
      <c r="EY379" s="203">
        <v>0</v>
      </c>
      <c r="EZ379" s="203">
        <v>0</v>
      </c>
      <c r="FA379" s="208"/>
      <c r="FB379" s="203">
        <v>0</v>
      </c>
      <c r="FC379" s="203">
        <v>0</v>
      </c>
      <c r="FD379" s="203">
        <v>0</v>
      </c>
      <c r="FE379" s="203">
        <v>0</v>
      </c>
      <c r="FF379" s="203">
        <v>0</v>
      </c>
      <c r="FG379" s="208"/>
      <c r="FH379" s="203">
        <v>0</v>
      </c>
      <c r="FI379" s="203">
        <v>0</v>
      </c>
      <c r="FJ379" s="203">
        <v>0</v>
      </c>
      <c r="FK379" s="203">
        <v>0</v>
      </c>
      <c r="FL379" s="203">
        <v>0</v>
      </c>
      <c r="FM379" s="208"/>
      <c r="FN379" s="203">
        <v>0</v>
      </c>
      <c r="FO379" s="203">
        <v>0</v>
      </c>
      <c r="FP379" s="203">
        <v>0</v>
      </c>
      <c r="FQ379" s="203">
        <v>0</v>
      </c>
      <c r="FR379" s="203">
        <v>0</v>
      </c>
      <c r="FS379" s="208"/>
      <c r="FT379" s="203">
        <v>0</v>
      </c>
      <c r="FU379" s="203">
        <v>0</v>
      </c>
      <c r="FV379" s="203">
        <v>0</v>
      </c>
      <c r="FW379" s="203">
        <v>0</v>
      </c>
      <c r="FX379" s="203">
        <v>0</v>
      </c>
      <c r="FY379" s="208"/>
    </row>
    <row r="380" spans="1:181" ht="12.75" customHeight="1" x14ac:dyDescent="0.2">
      <c r="A380" s="107" t="s">
        <v>107</v>
      </c>
      <c r="B380" s="203">
        <v>0</v>
      </c>
      <c r="C380" s="203">
        <v>0</v>
      </c>
      <c r="D380" s="203">
        <v>0</v>
      </c>
      <c r="E380" s="203">
        <v>0</v>
      </c>
      <c r="F380" s="203">
        <v>0</v>
      </c>
      <c r="G380" s="208"/>
      <c r="H380" s="203">
        <v>0</v>
      </c>
      <c r="I380" s="203">
        <v>0</v>
      </c>
      <c r="J380" s="203">
        <v>0</v>
      </c>
      <c r="K380" s="203">
        <v>0</v>
      </c>
      <c r="L380" s="203">
        <v>0</v>
      </c>
      <c r="M380" s="208"/>
      <c r="N380" s="203">
        <v>0</v>
      </c>
      <c r="O380" s="203">
        <v>0</v>
      </c>
      <c r="P380" s="203">
        <v>0</v>
      </c>
      <c r="Q380" s="203">
        <v>0</v>
      </c>
      <c r="R380" s="203">
        <v>0</v>
      </c>
      <c r="S380" s="208"/>
      <c r="T380" s="203">
        <v>0</v>
      </c>
      <c r="U380" s="203">
        <v>0</v>
      </c>
      <c r="V380" s="203">
        <v>0</v>
      </c>
      <c r="W380" s="203">
        <v>0</v>
      </c>
      <c r="X380" s="203">
        <v>0</v>
      </c>
      <c r="Y380" s="208"/>
      <c r="Z380" s="203">
        <v>0</v>
      </c>
      <c r="AA380" s="203">
        <v>0</v>
      </c>
      <c r="AB380" s="203">
        <v>0</v>
      </c>
      <c r="AC380" s="203">
        <v>0</v>
      </c>
      <c r="AD380" s="203">
        <v>0</v>
      </c>
      <c r="AE380" s="208"/>
      <c r="AF380" s="203">
        <v>0</v>
      </c>
      <c r="AG380" s="203">
        <v>0</v>
      </c>
      <c r="AH380" s="203">
        <v>0</v>
      </c>
      <c r="AI380" s="203">
        <v>0</v>
      </c>
      <c r="AJ380" s="203">
        <v>0</v>
      </c>
      <c r="AK380" s="208"/>
      <c r="AL380" s="203">
        <v>0</v>
      </c>
      <c r="AM380" s="203">
        <v>0</v>
      </c>
      <c r="AN380" s="203">
        <v>0</v>
      </c>
      <c r="AO380" s="203">
        <v>0</v>
      </c>
      <c r="AP380" s="203">
        <v>0</v>
      </c>
      <c r="AQ380" s="208"/>
      <c r="AR380" s="203">
        <v>0</v>
      </c>
      <c r="AS380" s="203">
        <v>0</v>
      </c>
      <c r="AT380" s="203">
        <v>0</v>
      </c>
      <c r="AU380" s="203">
        <v>0</v>
      </c>
      <c r="AV380" s="203">
        <v>0</v>
      </c>
      <c r="AW380" s="208"/>
      <c r="AX380" s="203">
        <v>0</v>
      </c>
      <c r="AY380" s="203">
        <v>0</v>
      </c>
      <c r="AZ380" s="203">
        <v>0</v>
      </c>
      <c r="BA380" s="203">
        <v>0</v>
      </c>
      <c r="BB380" s="203">
        <v>0</v>
      </c>
      <c r="BC380" s="208"/>
      <c r="BD380" s="203">
        <v>0</v>
      </c>
      <c r="BE380" s="203">
        <v>0</v>
      </c>
      <c r="BF380" s="203">
        <v>0</v>
      </c>
      <c r="BG380" s="203">
        <v>0</v>
      </c>
      <c r="BH380" s="203">
        <v>0</v>
      </c>
      <c r="BI380" s="208"/>
      <c r="BJ380" s="203">
        <v>0</v>
      </c>
      <c r="BK380" s="203">
        <v>0</v>
      </c>
      <c r="BL380" s="203">
        <v>0</v>
      </c>
      <c r="BM380" s="203">
        <v>0</v>
      </c>
      <c r="BN380" s="203">
        <v>0</v>
      </c>
      <c r="BO380" s="208"/>
      <c r="BP380" s="203">
        <v>0</v>
      </c>
      <c r="BQ380" s="203">
        <v>0</v>
      </c>
      <c r="BR380" s="203">
        <v>0</v>
      </c>
      <c r="BS380" s="203">
        <v>0</v>
      </c>
      <c r="BT380" s="203">
        <v>0</v>
      </c>
      <c r="BU380" s="208"/>
      <c r="BV380" s="203">
        <v>0</v>
      </c>
      <c r="BW380" s="203">
        <v>0</v>
      </c>
      <c r="BX380" s="203">
        <v>0</v>
      </c>
      <c r="BY380" s="203">
        <v>0</v>
      </c>
      <c r="BZ380" s="203">
        <v>0</v>
      </c>
      <c r="CA380" s="208"/>
      <c r="CB380" s="203">
        <v>0</v>
      </c>
      <c r="CC380" s="203">
        <v>0</v>
      </c>
      <c r="CD380" s="203">
        <v>0</v>
      </c>
      <c r="CE380" s="203">
        <v>0</v>
      </c>
      <c r="CF380" s="203">
        <v>0</v>
      </c>
      <c r="CG380" s="208"/>
      <c r="CH380" s="203">
        <v>0</v>
      </c>
      <c r="CI380" s="203">
        <v>0</v>
      </c>
      <c r="CJ380" s="203">
        <v>0</v>
      </c>
      <c r="CK380" s="203">
        <v>0</v>
      </c>
      <c r="CL380" s="203">
        <v>0</v>
      </c>
      <c r="CM380" s="208"/>
      <c r="CN380" s="203">
        <v>0</v>
      </c>
      <c r="CO380" s="203">
        <v>0</v>
      </c>
      <c r="CP380" s="203">
        <v>0</v>
      </c>
      <c r="CQ380" s="203">
        <v>0</v>
      </c>
      <c r="CR380" s="203">
        <v>0</v>
      </c>
      <c r="CS380" s="208"/>
      <c r="CT380" s="203">
        <v>0</v>
      </c>
      <c r="CU380" s="203">
        <v>0</v>
      </c>
      <c r="CV380" s="203">
        <v>0</v>
      </c>
      <c r="CW380" s="203">
        <v>0</v>
      </c>
      <c r="CX380" s="203">
        <v>0</v>
      </c>
      <c r="CY380" s="208"/>
      <c r="CZ380" s="203">
        <v>0</v>
      </c>
      <c r="DA380" s="203">
        <v>0</v>
      </c>
      <c r="DB380" s="203">
        <v>0</v>
      </c>
      <c r="DC380" s="203">
        <v>0</v>
      </c>
      <c r="DD380" s="203">
        <v>0</v>
      </c>
      <c r="DE380" s="208"/>
      <c r="DF380" s="203">
        <v>0</v>
      </c>
      <c r="DG380" s="203">
        <v>0</v>
      </c>
      <c r="DH380" s="203">
        <v>0</v>
      </c>
      <c r="DI380" s="203">
        <v>0</v>
      </c>
      <c r="DJ380" s="203">
        <v>0</v>
      </c>
      <c r="DK380" s="208"/>
      <c r="DL380" s="203">
        <v>0</v>
      </c>
      <c r="DM380" s="203">
        <v>0</v>
      </c>
      <c r="DN380" s="203">
        <v>0</v>
      </c>
      <c r="DO380" s="203">
        <v>0</v>
      </c>
      <c r="DP380" s="203">
        <v>0</v>
      </c>
      <c r="DQ380" s="208"/>
      <c r="DR380" s="203">
        <v>0</v>
      </c>
      <c r="DS380" s="203">
        <v>0</v>
      </c>
      <c r="DT380" s="203">
        <v>0</v>
      </c>
      <c r="DU380" s="203">
        <v>0</v>
      </c>
      <c r="DV380" s="203">
        <v>0</v>
      </c>
      <c r="DW380" s="208"/>
      <c r="DX380" s="203">
        <v>0</v>
      </c>
      <c r="DY380" s="203">
        <v>0</v>
      </c>
      <c r="DZ380" s="203">
        <v>0</v>
      </c>
      <c r="EA380" s="203">
        <v>0</v>
      </c>
      <c r="EB380" s="203">
        <v>0</v>
      </c>
      <c r="EC380" s="208"/>
      <c r="ED380" s="203">
        <v>0</v>
      </c>
      <c r="EE380" s="203">
        <v>0</v>
      </c>
      <c r="EF380" s="203">
        <v>0</v>
      </c>
      <c r="EG380" s="203">
        <v>0</v>
      </c>
      <c r="EH380" s="203">
        <v>0</v>
      </c>
      <c r="EI380" s="208"/>
      <c r="EJ380" s="203">
        <v>0</v>
      </c>
      <c r="EK380" s="203">
        <v>0</v>
      </c>
      <c r="EL380" s="203">
        <v>0</v>
      </c>
      <c r="EM380" s="203">
        <v>0</v>
      </c>
      <c r="EN380" s="203">
        <v>0</v>
      </c>
      <c r="EO380" s="208"/>
      <c r="EP380" s="203">
        <v>0</v>
      </c>
      <c r="EQ380" s="203">
        <v>0</v>
      </c>
      <c r="ER380" s="203">
        <v>0</v>
      </c>
      <c r="ES380" s="203">
        <v>0</v>
      </c>
      <c r="ET380" s="203">
        <v>0</v>
      </c>
      <c r="EU380" s="208"/>
      <c r="EV380" s="203">
        <v>0</v>
      </c>
      <c r="EW380" s="203">
        <v>0</v>
      </c>
      <c r="EX380" s="203">
        <v>0</v>
      </c>
      <c r="EY380" s="203">
        <v>0</v>
      </c>
      <c r="EZ380" s="203">
        <v>0</v>
      </c>
      <c r="FA380" s="208"/>
      <c r="FB380" s="203">
        <v>0</v>
      </c>
      <c r="FC380" s="203">
        <v>0</v>
      </c>
      <c r="FD380" s="203">
        <v>0</v>
      </c>
      <c r="FE380" s="203">
        <v>0</v>
      </c>
      <c r="FF380" s="203">
        <v>0</v>
      </c>
      <c r="FG380" s="208"/>
      <c r="FH380" s="203">
        <v>0</v>
      </c>
      <c r="FI380" s="203">
        <v>0</v>
      </c>
      <c r="FJ380" s="203">
        <v>0</v>
      </c>
      <c r="FK380" s="203">
        <v>0</v>
      </c>
      <c r="FL380" s="203">
        <v>0</v>
      </c>
      <c r="FM380" s="208"/>
      <c r="FN380" s="203">
        <v>0</v>
      </c>
      <c r="FO380" s="203">
        <v>0</v>
      </c>
      <c r="FP380" s="203">
        <v>0</v>
      </c>
      <c r="FQ380" s="203">
        <v>0</v>
      </c>
      <c r="FR380" s="203">
        <v>0</v>
      </c>
      <c r="FS380" s="208"/>
      <c r="FT380" s="203">
        <v>0</v>
      </c>
      <c r="FU380" s="203">
        <v>0</v>
      </c>
      <c r="FV380" s="203">
        <v>0</v>
      </c>
      <c r="FW380" s="203">
        <v>0</v>
      </c>
      <c r="FX380" s="203">
        <v>0</v>
      </c>
      <c r="FY380" s="208"/>
    </row>
    <row r="381" spans="1:181" ht="12.75" customHeight="1" x14ac:dyDescent="0.2">
      <c r="A381" s="107" t="s">
        <v>108</v>
      </c>
      <c r="B381" s="203">
        <v>0</v>
      </c>
      <c r="C381" s="203">
        <v>0</v>
      </c>
      <c r="D381" s="203">
        <v>0</v>
      </c>
      <c r="E381" s="203">
        <v>0</v>
      </c>
      <c r="F381" s="203">
        <v>0</v>
      </c>
      <c r="G381" s="208"/>
      <c r="H381" s="203">
        <v>0</v>
      </c>
      <c r="I381" s="203">
        <v>0</v>
      </c>
      <c r="J381" s="203">
        <v>0</v>
      </c>
      <c r="K381" s="203">
        <v>0</v>
      </c>
      <c r="L381" s="203">
        <v>0</v>
      </c>
      <c r="M381" s="208"/>
      <c r="N381" s="203">
        <v>0</v>
      </c>
      <c r="O381" s="203">
        <v>0</v>
      </c>
      <c r="P381" s="203">
        <v>0</v>
      </c>
      <c r="Q381" s="203">
        <v>0</v>
      </c>
      <c r="R381" s="203">
        <v>0</v>
      </c>
      <c r="S381" s="208"/>
      <c r="T381" s="203">
        <v>0</v>
      </c>
      <c r="U381" s="203">
        <v>0</v>
      </c>
      <c r="V381" s="203">
        <v>0</v>
      </c>
      <c r="W381" s="203">
        <v>0</v>
      </c>
      <c r="X381" s="203">
        <v>0</v>
      </c>
      <c r="Y381" s="208"/>
      <c r="Z381" s="203">
        <v>0</v>
      </c>
      <c r="AA381" s="203">
        <v>0</v>
      </c>
      <c r="AB381" s="203">
        <v>0</v>
      </c>
      <c r="AC381" s="203">
        <v>0</v>
      </c>
      <c r="AD381" s="203">
        <v>0</v>
      </c>
      <c r="AE381" s="208"/>
      <c r="AF381" s="203">
        <v>0</v>
      </c>
      <c r="AG381" s="203">
        <v>0</v>
      </c>
      <c r="AH381" s="203">
        <v>0</v>
      </c>
      <c r="AI381" s="203">
        <v>0</v>
      </c>
      <c r="AJ381" s="203">
        <v>0</v>
      </c>
      <c r="AK381" s="208"/>
      <c r="AL381" s="203">
        <v>0</v>
      </c>
      <c r="AM381" s="203">
        <v>0</v>
      </c>
      <c r="AN381" s="203">
        <v>0</v>
      </c>
      <c r="AO381" s="203">
        <v>0</v>
      </c>
      <c r="AP381" s="203">
        <v>0</v>
      </c>
      <c r="AQ381" s="208"/>
      <c r="AR381" s="203">
        <v>0</v>
      </c>
      <c r="AS381" s="203">
        <v>0</v>
      </c>
      <c r="AT381" s="203">
        <v>0</v>
      </c>
      <c r="AU381" s="203">
        <v>0</v>
      </c>
      <c r="AV381" s="203">
        <v>0</v>
      </c>
      <c r="AW381" s="208"/>
      <c r="AX381" s="203">
        <v>0</v>
      </c>
      <c r="AY381" s="203">
        <v>0</v>
      </c>
      <c r="AZ381" s="203">
        <v>0</v>
      </c>
      <c r="BA381" s="203">
        <v>0</v>
      </c>
      <c r="BB381" s="203">
        <v>0</v>
      </c>
      <c r="BC381" s="208"/>
      <c r="BD381" s="203">
        <v>0</v>
      </c>
      <c r="BE381" s="203">
        <v>0</v>
      </c>
      <c r="BF381" s="203">
        <v>0</v>
      </c>
      <c r="BG381" s="203">
        <v>0</v>
      </c>
      <c r="BH381" s="203">
        <v>0</v>
      </c>
      <c r="BI381" s="208"/>
      <c r="BJ381" s="203">
        <v>0</v>
      </c>
      <c r="BK381" s="203">
        <v>0</v>
      </c>
      <c r="BL381" s="203">
        <v>0</v>
      </c>
      <c r="BM381" s="203">
        <v>0</v>
      </c>
      <c r="BN381" s="203">
        <v>0</v>
      </c>
      <c r="BO381" s="208"/>
      <c r="BP381" s="203">
        <v>0</v>
      </c>
      <c r="BQ381" s="203">
        <v>0</v>
      </c>
      <c r="BR381" s="203">
        <v>0</v>
      </c>
      <c r="BS381" s="203">
        <v>0</v>
      </c>
      <c r="BT381" s="203">
        <v>0</v>
      </c>
      <c r="BU381" s="208"/>
      <c r="BV381" s="203">
        <v>0</v>
      </c>
      <c r="BW381" s="203">
        <v>0</v>
      </c>
      <c r="BX381" s="203">
        <v>0</v>
      </c>
      <c r="BY381" s="203">
        <v>0</v>
      </c>
      <c r="BZ381" s="203">
        <v>0</v>
      </c>
      <c r="CA381" s="208"/>
      <c r="CB381" s="203">
        <v>0</v>
      </c>
      <c r="CC381" s="203">
        <v>0</v>
      </c>
      <c r="CD381" s="203">
        <v>0</v>
      </c>
      <c r="CE381" s="203">
        <v>0</v>
      </c>
      <c r="CF381" s="203">
        <v>0</v>
      </c>
      <c r="CG381" s="208"/>
      <c r="CH381" s="203">
        <v>0</v>
      </c>
      <c r="CI381" s="203">
        <v>0</v>
      </c>
      <c r="CJ381" s="203">
        <v>0</v>
      </c>
      <c r="CK381" s="203">
        <v>0</v>
      </c>
      <c r="CL381" s="203">
        <v>0</v>
      </c>
      <c r="CM381" s="208"/>
      <c r="CN381" s="203">
        <v>0</v>
      </c>
      <c r="CO381" s="203">
        <v>0</v>
      </c>
      <c r="CP381" s="203">
        <v>0</v>
      </c>
      <c r="CQ381" s="203">
        <v>0</v>
      </c>
      <c r="CR381" s="203">
        <v>0</v>
      </c>
      <c r="CS381" s="208"/>
      <c r="CT381" s="203">
        <v>0</v>
      </c>
      <c r="CU381" s="203">
        <v>0</v>
      </c>
      <c r="CV381" s="203">
        <v>0</v>
      </c>
      <c r="CW381" s="203">
        <v>0</v>
      </c>
      <c r="CX381" s="203">
        <v>0</v>
      </c>
      <c r="CY381" s="208"/>
      <c r="CZ381" s="203">
        <v>0</v>
      </c>
      <c r="DA381" s="203">
        <v>0</v>
      </c>
      <c r="DB381" s="203">
        <v>0</v>
      </c>
      <c r="DC381" s="203">
        <v>0</v>
      </c>
      <c r="DD381" s="203">
        <v>0</v>
      </c>
      <c r="DE381" s="208"/>
      <c r="DF381" s="203">
        <v>0</v>
      </c>
      <c r="DG381" s="203">
        <v>0</v>
      </c>
      <c r="DH381" s="203">
        <v>0</v>
      </c>
      <c r="DI381" s="203">
        <v>0</v>
      </c>
      <c r="DJ381" s="203">
        <v>0</v>
      </c>
      <c r="DK381" s="208"/>
      <c r="DL381" s="203">
        <v>0</v>
      </c>
      <c r="DM381" s="203">
        <v>0</v>
      </c>
      <c r="DN381" s="203">
        <v>0</v>
      </c>
      <c r="DO381" s="203">
        <v>0</v>
      </c>
      <c r="DP381" s="203">
        <v>0</v>
      </c>
      <c r="DQ381" s="208"/>
      <c r="DR381" s="203">
        <v>0</v>
      </c>
      <c r="DS381" s="203">
        <v>0</v>
      </c>
      <c r="DT381" s="203">
        <v>0</v>
      </c>
      <c r="DU381" s="203">
        <v>0</v>
      </c>
      <c r="DV381" s="203">
        <v>0</v>
      </c>
      <c r="DW381" s="208"/>
      <c r="DX381" s="203">
        <v>0</v>
      </c>
      <c r="DY381" s="203">
        <v>0</v>
      </c>
      <c r="DZ381" s="203">
        <v>0</v>
      </c>
      <c r="EA381" s="203">
        <v>0</v>
      </c>
      <c r="EB381" s="203">
        <v>0</v>
      </c>
      <c r="EC381" s="208"/>
      <c r="ED381" s="203">
        <v>0</v>
      </c>
      <c r="EE381" s="203">
        <v>0</v>
      </c>
      <c r="EF381" s="203">
        <v>0</v>
      </c>
      <c r="EG381" s="203">
        <v>0</v>
      </c>
      <c r="EH381" s="203">
        <v>0</v>
      </c>
      <c r="EI381" s="208"/>
      <c r="EJ381" s="203">
        <v>0</v>
      </c>
      <c r="EK381" s="203">
        <v>0</v>
      </c>
      <c r="EL381" s="203">
        <v>0</v>
      </c>
      <c r="EM381" s="203">
        <v>0</v>
      </c>
      <c r="EN381" s="203">
        <v>0</v>
      </c>
      <c r="EO381" s="208"/>
      <c r="EP381" s="203">
        <v>0</v>
      </c>
      <c r="EQ381" s="203">
        <v>0</v>
      </c>
      <c r="ER381" s="203">
        <v>0</v>
      </c>
      <c r="ES381" s="203">
        <v>0</v>
      </c>
      <c r="ET381" s="203">
        <v>0</v>
      </c>
      <c r="EU381" s="208"/>
      <c r="EV381" s="203">
        <v>0</v>
      </c>
      <c r="EW381" s="203">
        <v>0</v>
      </c>
      <c r="EX381" s="203">
        <v>0</v>
      </c>
      <c r="EY381" s="203">
        <v>0</v>
      </c>
      <c r="EZ381" s="203">
        <v>0</v>
      </c>
      <c r="FA381" s="208"/>
      <c r="FB381" s="203">
        <v>0</v>
      </c>
      <c r="FC381" s="203">
        <v>0</v>
      </c>
      <c r="FD381" s="203">
        <v>0</v>
      </c>
      <c r="FE381" s="203">
        <v>0</v>
      </c>
      <c r="FF381" s="203">
        <v>0</v>
      </c>
      <c r="FG381" s="208"/>
      <c r="FH381" s="203">
        <v>0</v>
      </c>
      <c r="FI381" s="203">
        <v>0</v>
      </c>
      <c r="FJ381" s="203">
        <v>0</v>
      </c>
      <c r="FK381" s="203">
        <v>0</v>
      </c>
      <c r="FL381" s="203">
        <v>0</v>
      </c>
      <c r="FM381" s="208"/>
      <c r="FN381" s="203">
        <v>0</v>
      </c>
      <c r="FO381" s="203">
        <v>0</v>
      </c>
      <c r="FP381" s="203">
        <v>0</v>
      </c>
      <c r="FQ381" s="203">
        <v>0</v>
      </c>
      <c r="FR381" s="203">
        <v>0</v>
      </c>
      <c r="FS381" s="208"/>
      <c r="FT381" s="203">
        <v>0</v>
      </c>
      <c r="FU381" s="203">
        <v>0</v>
      </c>
      <c r="FV381" s="203">
        <v>0</v>
      </c>
      <c r="FW381" s="203">
        <v>0</v>
      </c>
      <c r="FX381" s="203">
        <v>0</v>
      </c>
      <c r="FY381" s="208"/>
    </row>
    <row r="382" spans="1:181" ht="12.75" customHeight="1" x14ac:dyDescent="0.2">
      <c r="A382" s="107" t="s">
        <v>109</v>
      </c>
      <c r="B382" s="203">
        <v>0</v>
      </c>
      <c r="C382" s="203">
        <v>0</v>
      </c>
      <c r="D382" s="203">
        <v>0</v>
      </c>
      <c r="E382" s="203">
        <v>0</v>
      </c>
      <c r="F382" s="203">
        <v>0</v>
      </c>
      <c r="G382" s="208"/>
      <c r="H382" s="203">
        <v>0</v>
      </c>
      <c r="I382" s="203">
        <v>0</v>
      </c>
      <c r="J382" s="203">
        <v>0</v>
      </c>
      <c r="K382" s="203">
        <v>0</v>
      </c>
      <c r="L382" s="203">
        <v>0</v>
      </c>
      <c r="M382" s="208"/>
      <c r="N382" s="203">
        <v>0</v>
      </c>
      <c r="O382" s="203">
        <v>0</v>
      </c>
      <c r="P382" s="203">
        <v>0</v>
      </c>
      <c r="Q382" s="203">
        <v>0</v>
      </c>
      <c r="R382" s="203">
        <v>0</v>
      </c>
      <c r="S382" s="208"/>
      <c r="T382" s="203">
        <v>0</v>
      </c>
      <c r="U382" s="203">
        <v>0</v>
      </c>
      <c r="V382" s="203">
        <v>0</v>
      </c>
      <c r="W382" s="203">
        <v>0</v>
      </c>
      <c r="X382" s="203">
        <v>0</v>
      </c>
      <c r="Y382" s="208"/>
      <c r="Z382" s="203">
        <v>0</v>
      </c>
      <c r="AA382" s="203">
        <v>0</v>
      </c>
      <c r="AB382" s="203">
        <v>0</v>
      </c>
      <c r="AC382" s="203">
        <v>0</v>
      </c>
      <c r="AD382" s="203">
        <v>0</v>
      </c>
      <c r="AE382" s="208"/>
      <c r="AF382" s="203">
        <v>0</v>
      </c>
      <c r="AG382" s="203">
        <v>0</v>
      </c>
      <c r="AH382" s="203">
        <v>0</v>
      </c>
      <c r="AI382" s="203">
        <v>0</v>
      </c>
      <c r="AJ382" s="203">
        <v>0</v>
      </c>
      <c r="AK382" s="208"/>
      <c r="AL382" s="203">
        <v>0</v>
      </c>
      <c r="AM382" s="203">
        <v>0</v>
      </c>
      <c r="AN382" s="203">
        <v>0</v>
      </c>
      <c r="AO382" s="203">
        <v>0</v>
      </c>
      <c r="AP382" s="203">
        <v>0</v>
      </c>
      <c r="AQ382" s="208"/>
      <c r="AR382" s="203">
        <v>0</v>
      </c>
      <c r="AS382" s="203">
        <v>0</v>
      </c>
      <c r="AT382" s="203">
        <v>0</v>
      </c>
      <c r="AU382" s="203">
        <v>0</v>
      </c>
      <c r="AV382" s="203">
        <v>0</v>
      </c>
      <c r="AW382" s="208"/>
      <c r="AX382" s="203">
        <v>0</v>
      </c>
      <c r="AY382" s="203">
        <v>0</v>
      </c>
      <c r="AZ382" s="203">
        <v>0</v>
      </c>
      <c r="BA382" s="203">
        <v>0</v>
      </c>
      <c r="BB382" s="203">
        <v>0</v>
      </c>
      <c r="BC382" s="208"/>
      <c r="BD382" s="203">
        <v>0</v>
      </c>
      <c r="BE382" s="203">
        <v>0</v>
      </c>
      <c r="BF382" s="203">
        <v>0</v>
      </c>
      <c r="BG382" s="203">
        <v>0</v>
      </c>
      <c r="BH382" s="203">
        <v>0</v>
      </c>
      <c r="BI382" s="208"/>
      <c r="BJ382" s="203">
        <v>0</v>
      </c>
      <c r="BK382" s="203">
        <v>0</v>
      </c>
      <c r="BL382" s="203">
        <v>0</v>
      </c>
      <c r="BM382" s="203">
        <v>0</v>
      </c>
      <c r="BN382" s="203">
        <v>0</v>
      </c>
      <c r="BO382" s="208"/>
      <c r="BP382" s="203">
        <v>0</v>
      </c>
      <c r="BQ382" s="203">
        <v>0</v>
      </c>
      <c r="BR382" s="203">
        <v>0</v>
      </c>
      <c r="BS382" s="203">
        <v>0</v>
      </c>
      <c r="BT382" s="203">
        <v>0</v>
      </c>
      <c r="BU382" s="208"/>
      <c r="BV382" s="203">
        <v>0</v>
      </c>
      <c r="BW382" s="203">
        <v>0</v>
      </c>
      <c r="BX382" s="203">
        <v>0</v>
      </c>
      <c r="BY382" s="203">
        <v>0</v>
      </c>
      <c r="BZ382" s="203">
        <v>0</v>
      </c>
      <c r="CA382" s="208"/>
      <c r="CB382" s="203">
        <v>0</v>
      </c>
      <c r="CC382" s="203">
        <v>0</v>
      </c>
      <c r="CD382" s="203">
        <v>0</v>
      </c>
      <c r="CE382" s="203">
        <v>0</v>
      </c>
      <c r="CF382" s="203">
        <v>0</v>
      </c>
      <c r="CG382" s="208"/>
      <c r="CH382" s="203">
        <v>0</v>
      </c>
      <c r="CI382" s="203">
        <v>0</v>
      </c>
      <c r="CJ382" s="203">
        <v>0</v>
      </c>
      <c r="CK382" s="203">
        <v>0</v>
      </c>
      <c r="CL382" s="203">
        <v>0</v>
      </c>
      <c r="CM382" s="208"/>
      <c r="CN382" s="203">
        <v>0</v>
      </c>
      <c r="CO382" s="203">
        <v>0</v>
      </c>
      <c r="CP382" s="203">
        <v>0</v>
      </c>
      <c r="CQ382" s="203">
        <v>0</v>
      </c>
      <c r="CR382" s="203">
        <v>0</v>
      </c>
      <c r="CS382" s="208"/>
      <c r="CT382" s="203">
        <v>0</v>
      </c>
      <c r="CU382" s="203">
        <v>0</v>
      </c>
      <c r="CV382" s="203">
        <v>0</v>
      </c>
      <c r="CW382" s="203">
        <v>0</v>
      </c>
      <c r="CX382" s="203">
        <v>0</v>
      </c>
      <c r="CY382" s="208"/>
      <c r="CZ382" s="203">
        <v>0</v>
      </c>
      <c r="DA382" s="203">
        <v>0</v>
      </c>
      <c r="DB382" s="203">
        <v>0</v>
      </c>
      <c r="DC382" s="203">
        <v>0</v>
      </c>
      <c r="DD382" s="203">
        <v>0</v>
      </c>
      <c r="DE382" s="208"/>
      <c r="DF382" s="203">
        <v>0</v>
      </c>
      <c r="DG382" s="203">
        <v>0</v>
      </c>
      <c r="DH382" s="203">
        <v>0</v>
      </c>
      <c r="DI382" s="203">
        <v>0</v>
      </c>
      <c r="DJ382" s="203">
        <v>0</v>
      </c>
      <c r="DK382" s="208"/>
      <c r="DL382" s="203">
        <v>0</v>
      </c>
      <c r="DM382" s="203">
        <v>0</v>
      </c>
      <c r="DN382" s="203">
        <v>0</v>
      </c>
      <c r="DO382" s="203">
        <v>0</v>
      </c>
      <c r="DP382" s="203">
        <v>0</v>
      </c>
      <c r="DQ382" s="208"/>
      <c r="DR382" s="203">
        <v>0</v>
      </c>
      <c r="DS382" s="203">
        <v>0</v>
      </c>
      <c r="DT382" s="203">
        <v>0</v>
      </c>
      <c r="DU382" s="203">
        <v>0</v>
      </c>
      <c r="DV382" s="203">
        <v>0</v>
      </c>
      <c r="DW382" s="208"/>
      <c r="DX382" s="203">
        <v>0</v>
      </c>
      <c r="DY382" s="203">
        <v>0</v>
      </c>
      <c r="DZ382" s="203">
        <v>0</v>
      </c>
      <c r="EA382" s="203">
        <v>0</v>
      </c>
      <c r="EB382" s="203">
        <v>0</v>
      </c>
      <c r="EC382" s="208"/>
      <c r="ED382" s="203">
        <v>0</v>
      </c>
      <c r="EE382" s="203">
        <v>0</v>
      </c>
      <c r="EF382" s="203">
        <v>0</v>
      </c>
      <c r="EG382" s="203">
        <v>0</v>
      </c>
      <c r="EH382" s="203">
        <v>0</v>
      </c>
      <c r="EI382" s="208"/>
      <c r="EJ382" s="203">
        <v>0</v>
      </c>
      <c r="EK382" s="203">
        <v>0</v>
      </c>
      <c r="EL382" s="203">
        <v>0</v>
      </c>
      <c r="EM382" s="203">
        <v>0</v>
      </c>
      <c r="EN382" s="203">
        <v>0</v>
      </c>
      <c r="EO382" s="208"/>
      <c r="EP382" s="203">
        <v>0</v>
      </c>
      <c r="EQ382" s="203">
        <v>0</v>
      </c>
      <c r="ER382" s="203">
        <v>0</v>
      </c>
      <c r="ES382" s="203">
        <v>0</v>
      </c>
      <c r="ET382" s="203">
        <v>0</v>
      </c>
      <c r="EU382" s="208"/>
      <c r="EV382" s="203">
        <v>0</v>
      </c>
      <c r="EW382" s="203">
        <v>0</v>
      </c>
      <c r="EX382" s="203">
        <v>0</v>
      </c>
      <c r="EY382" s="203">
        <v>0</v>
      </c>
      <c r="EZ382" s="203">
        <v>0</v>
      </c>
      <c r="FA382" s="208"/>
      <c r="FB382" s="203">
        <v>0</v>
      </c>
      <c r="FC382" s="203">
        <v>0</v>
      </c>
      <c r="FD382" s="203">
        <v>0</v>
      </c>
      <c r="FE382" s="203">
        <v>0</v>
      </c>
      <c r="FF382" s="203">
        <v>0</v>
      </c>
      <c r="FG382" s="208"/>
      <c r="FH382" s="203">
        <v>0</v>
      </c>
      <c r="FI382" s="203">
        <v>0</v>
      </c>
      <c r="FJ382" s="203">
        <v>0</v>
      </c>
      <c r="FK382" s="203">
        <v>0</v>
      </c>
      <c r="FL382" s="203">
        <v>0</v>
      </c>
      <c r="FM382" s="208"/>
      <c r="FN382" s="203">
        <v>0</v>
      </c>
      <c r="FO382" s="203">
        <v>0</v>
      </c>
      <c r="FP382" s="203">
        <v>0</v>
      </c>
      <c r="FQ382" s="203">
        <v>0</v>
      </c>
      <c r="FR382" s="203">
        <v>0</v>
      </c>
      <c r="FS382" s="208"/>
      <c r="FT382" s="203">
        <v>0</v>
      </c>
      <c r="FU382" s="203">
        <v>0</v>
      </c>
      <c r="FV382" s="203">
        <v>0</v>
      </c>
      <c r="FW382" s="203">
        <v>0</v>
      </c>
      <c r="FX382" s="203">
        <v>0</v>
      </c>
      <c r="FY382" s="208"/>
    </row>
    <row r="383" spans="1:181" ht="12.75" customHeight="1" x14ac:dyDescent="0.2">
      <c r="A383" s="107" t="s">
        <v>110</v>
      </c>
      <c r="B383" s="203">
        <v>0</v>
      </c>
      <c r="C383" s="203">
        <v>0</v>
      </c>
      <c r="D383" s="203">
        <v>0</v>
      </c>
      <c r="E383" s="203">
        <v>0</v>
      </c>
      <c r="F383" s="203">
        <v>0</v>
      </c>
      <c r="G383" s="208"/>
      <c r="H383" s="203">
        <v>0</v>
      </c>
      <c r="I383" s="203">
        <v>0</v>
      </c>
      <c r="J383" s="203">
        <v>0</v>
      </c>
      <c r="K383" s="203">
        <v>0</v>
      </c>
      <c r="L383" s="203">
        <v>0</v>
      </c>
      <c r="M383" s="208"/>
      <c r="N383" s="203">
        <v>0</v>
      </c>
      <c r="O383" s="203">
        <v>0</v>
      </c>
      <c r="P383" s="203">
        <v>0</v>
      </c>
      <c r="Q383" s="203">
        <v>0</v>
      </c>
      <c r="R383" s="203">
        <v>0</v>
      </c>
      <c r="S383" s="208"/>
      <c r="T383" s="203">
        <v>0</v>
      </c>
      <c r="U383" s="203">
        <v>0</v>
      </c>
      <c r="V383" s="203">
        <v>0</v>
      </c>
      <c r="W383" s="203">
        <v>0</v>
      </c>
      <c r="X383" s="203">
        <v>0</v>
      </c>
      <c r="Y383" s="208"/>
      <c r="Z383" s="203">
        <v>0</v>
      </c>
      <c r="AA383" s="203">
        <v>0</v>
      </c>
      <c r="AB383" s="203">
        <v>0</v>
      </c>
      <c r="AC383" s="203">
        <v>0</v>
      </c>
      <c r="AD383" s="203">
        <v>0</v>
      </c>
      <c r="AE383" s="208"/>
      <c r="AF383" s="203">
        <v>0</v>
      </c>
      <c r="AG383" s="203">
        <v>0</v>
      </c>
      <c r="AH383" s="203">
        <v>0</v>
      </c>
      <c r="AI383" s="203">
        <v>0</v>
      </c>
      <c r="AJ383" s="203">
        <v>0</v>
      </c>
      <c r="AK383" s="208"/>
      <c r="AL383" s="203">
        <v>0</v>
      </c>
      <c r="AM383" s="203">
        <v>0</v>
      </c>
      <c r="AN383" s="203">
        <v>0</v>
      </c>
      <c r="AO383" s="203">
        <v>0</v>
      </c>
      <c r="AP383" s="203">
        <v>0</v>
      </c>
      <c r="AQ383" s="208"/>
      <c r="AR383" s="203">
        <v>0</v>
      </c>
      <c r="AS383" s="203">
        <v>0</v>
      </c>
      <c r="AT383" s="203">
        <v>0</v>
      </c>
      <c r="AU383" s="203">
        <v>0</v>
      </c>
      <c r="AV383" s="203">
        <v>0</v>
      </c>
      <c r="AW383" s="208"/>
      <c r="AX383" s="203">
        <v>0</v>
      </c>
      <c r="AY383" s="203">
        <v>0</v>
      </c>
      <c r="AZ383" s="203">
        <v>0</v>
      </c>
      <c r="BA383" s="203">
        <v>0</v>
      </c>
      <c r="BB383" s="203">
        <v>0</v>
      </c>
      <c r="BC383" s="208"/>
      <c r="BD383" s="203">
        <v>0</v>
      </c>
      <c r="BE383" s="203">
        <v>0</v>
      </c>
      <c r="BF383" s="203">
        <v>0</v>
      </c>
      <c r="BG383" s="203">
        <v>0</v>
      </c>
      <c r="BH383" s="203">
        <v>0</v>
      </c>
      <c r="BI383" s="208"/>
      <c r="BJ383" s="203">
        <v>0</v>
      </c>
      <c r="BK383" s="203">
        <v>0</v>
      </c>
      <c r="BL383" s="203">
        <v>0</v>
      </c>
      <c r="BM383" s="203">
        <v>0</v>
      </c>
      <c r="BN383" s="203">
        <v>0</v>
      </c>
      <c r="BO383" s="208"/>
      <c r="BP383" s="203">
        <v>0</v>
      </c>
      <c r="BQ383" s="203">
        <v>0</v>
      </c>
      <c r="BR383" s="203">
        <v>0</v>
      </c>
      <c r="BS383" s="203">
        <v>0</v>
      </c>
      <c r="BT383" s="203">
        <v>0</v>
      </c>
      <c r="BU383" s="208"/>
      <c r="BV383" s="203">
        <v>0</v>
      </c>
      <c r="BW383" s="203">
        <v>0</v>
      </c>
      <c r="BX383" s="203">
        <v>0</v>
      </c>
      <c r="BY383" s="203">
        <v>0</v>
      </c>
      <c r="BZ383" s="203">
        <v>0</v>
      </c>
      <c r="CA383" s="208"/>
      <c r="CB383" s="203">
        <v>0</v>
      </c>
      <c r="CC383" s="203">
        <v>0</v>
      </c>
      <c r="CD383" s="203">
        <v>0</v>
      </c>
      <c r="CE383" s="203">
        <v>0</v>
      </c>
      <c r="CF383" s="203">
        <v>0</v>
      </c>
      <c r="CG383" s="208"/>
      <c r="CH383" s="203">
        <v>0</v>
      </c>
      <c r="CI383" s="203">
        <v>0</v>
      </c>
      <c r="CJ383" s="203">
        <v>0</v>
      </c>
      <c r="CK383" s="203">
        <v>0</v>
      </c>
      <c r="CL383" s="203">
        <v>0</v>
      </c>
      <c r="CM383" s="208"/>
      <c r="CN383" s="203">
        <v>0</v>
      </c>
      <c r="CO383" s="203">
        <v>0</v>
      </c>
      <c r="CP383" s="203">
        <v>0</v>
      </c>
      <c r="CQ383" s="203">
        <v>0</v>
      </c>
      <c r="CR383" s="203">
        <v>0</v>
      </c>
      <c r="CS383" s="208"/>
      <c r="CT383" s="203">
        <v>0</v>
      </c>
      <c r="CU383" s="203">
        <v>0</v>
      </c>
      <c r="CV383" s="203">
        <v>0</v>
      </c>
      <c r="CW383" s="203">
        <v>0</v>
      </c>
      <c r="CX383" s="203">
        <v>0</v>
      </c>
      <c r="CY383" s="208"/>
      <c r="CZ383" s="203">
        <v>0</v>
      </c>
      <c r="DA383" s="203">
        <v>0</v>
      </c>
      <c r="DB383" s="203">
        <v>0</v>
      </c>
      <c r="DC383" s="203">
        <v>0</v>
      </c>
      <c r="DD383" s="203">
        <v>0</v>
      </c>
      <c r="DE383" s="208"/>
      <c r="DF383" s="203">
        <v>0</v>
      </c>
      <c r="DG383" s="203">
        <v>0</v>
      </c>
      <c r="DH383" s="203">
        <v>0</v>
      </c>
      <c r="DI383" s="203">
        <v>0</v>
      </c>
      <c r="DJ383" s="203">
        <v>0</v>
      </c>
      <c r="DK383" s="208"/>
      <c r="DL383" s="203">
        <v>0</v>
      </c>
      <c r="DM383" s="203">
        <v>0</v>
      </c>
      <c r="DN383" s="203">
        <v>0</v>
      </c>
      <c r="DO383" s="203">
        <v>0</v>
      </c>
      <c r="DP383" s="203">
        <v>0</v>
      </c>
      <c r="DQ383" s="208"/>
      <c r="DR383" s="203">
        <v>0</v>
      </c>
      <c r="DS383" s="203">
        <v>0</v>
      </c>
      <c r="DT383" s="203">
        <v>0</v>
      </c>
      <c r="DU383" s="203">
        <v>0</v>
      </c>
      <c r="DV383" s="203">
        <v>0</v>
      </c>
      <c r="DW383" s="208"/>
      <c r="DX383" s="203">
        <v>0</v>
      </c>
      <c r="DY383" s="203">
        <v>0</v>
      </c>
      <c r="DZ383" s="203">
        <v>0</v>
      </c>
      <c r="EA383" s="203">
        <v>0</v>
      </c>
      <c r="EB383" s="203">
        <v>0</v>
      </c>
      <c r="EC383" s="208"/>
      <c r="ED383" s="203">
        <v>0</v>
      </c>
      <c r="EE383" s="203">
        <v>0</v>
      </c>
      <c r="EF383" s="203">
        <v>0</v>
      </c>
      <c r="EG383" s="203">
        <v>0</v>
      </c>
      <c r="EH383" s="203">
        <v>0</v>
      </c>
      <c r="EI383" s="208"/>
      <c r="EJ383" s="203">
        <v>0</v>
      </c>
      <c r="EK383" s="203">
        <v>0</v>
      </c>
      <c r="EL383" s="203">
        <v>0</v>
      </c>
      <c r="EM383" s="203">
        <v>0</v>
      </c>
      <c r="EN383" s="203">
        <v>0</v>
      </c>
      <c r="EO383" s="208"/>
      <c r="EP383" s="203">
        <v>0</v>
      </c>
      <c r="EQ383" s="203">
        <v>0</v>
      </c>
      <c r="ER383" s="203">
        <v>0</v>
      </c>
      <c r="ES383" s="203">
        <v>0</v>
      </c>
      <c r="ET383" s="203">
        <v>0</v>
      </c>
      <c r="EU383" s="208"/>
      <c r="EV383" s="203">
        <v>0</v>
      </c>
      <c r="EW383" s="203">
        <v>0</v>
      </c>
      <c r="EX383" s="203">
        <v>0</v>
      </c>
      <c r="EY383" s="203">
        <v>0</v>
      </c>
      <c r="EZ383" s="203">
        <v>0</v>
      </c>
      <c r="FA383" s="208"/>
      <c r="FB383" s="203">
        <v>0</v>
      </c>
      <c r="FC383" s="203">
        <v>0</v>
      </c>
      <c r="FD383" s="203">
        <v>0</v>
      </c>
      <c r="FE383" s="203">
        <v>0</v>
      </c>
      <c r="FF383" s="203">
        <v>0</v>
      </c>
      <c r="FG383" s="208"/>
      <c r="FH383" s="203">
        <v>0</v>
      </c>
      <c r="FI383" s="203">
        <v>0</v>
      </c>
      <c r="FJ383" s="203">
        <v>0</v>
      </c>
      <c r="FK383" s="203">
        <v>0</v>
      </c>
      <c r="FL383" s="203">
        <v>0</v>
      </c>
      <c r="FM383" s="208"/>
      <c r="FN383" s="203">
        <v>0</v>
      </c>
      <c r="FO383" s="203">
        <v>0</v>
      </c>
      <c r="FP383" s="203">
        <v>0</v>
      </c>
      <c r="FQ383" s="203">
        <v>0</v>
      </c>
      <c r="FR383" s="203">
        <v>0</v>
      </c>
      <c r="FS383" s="208"/>
      <c r="FT383" s="203">
        <v>0</v>
      </c>
      <c r="FU383" s="203">
        <v>0</v>
      </c>
      <c r="FV383" s="203">
        <v>0</v>
      </c>
      <c r="FW383" s="203">
        <v>0</v>
      </c>
      <c r="FX383" s="203">
        <v>0</v>
      </c>
      <c r="FY383" s="208"/>
    </row>
    <row r="384" spans="1:181" ht="12.75" customHeight="1" x14ac:dyDescent="0.2">
      <c r="A384" s="107" t="s">
        <v>111</v>
      </c>
      <c r="B384" s="203">
        <v>0</v>
      </c>
      <c r="C384" s="203">
        <v>0</v>
      </c>
      <c r="D384" s="203">
        <v>0</v>
      </c>
      <c r="E384" s="203">
        <v>0</v>
      </c>
      <c r="F384" s="203">
        <v>0</v>
      </c>
      <c r="G384" s="208"/>
      <c r="H384" s="203">
        <v>0</v>
      </c>
      <c r="I384" s="203">
        <v>0</v>
      </c>
      <c r="J384" s="203">
        <v>0</v>
      </c>
      <c r="K384" s="203">
        <v>0</v>
      </c>
      <c r="L384" s="203">
        <v>0</v>
      </c>
      <c r="M384" s="208"/>
      <c r="N384" s="203">
        <v>0</v>
      </c>
      <c r="O384" s="203">
        <v>0</v>
      </c>
      <c r="P384" s="203">
        <v>0</v>
      </c>
      <c r="Q384" s="203">
        <v>0</v>
      </c>
      <c r="R384" s="203">
        <v>0</v>
      </c>
      <c r="S384" s="208"/>
      <c r="T384" s="203">
        <v>0</v>
      </c>
      <c r="U384" s="203">
        <v>0</v>
      </c>
      <c r="V384" s="203">
        <v>0</v>
      </c>
      <c r="W384" s="203">
        <v>0</v>
      </c>
      <c r="X384" s="203">
        <v>0</v>
      </c>
      <c r="Y384" s="208"/>
      <c r="Z384" s="203">
        <v>0</v>
      </c>
      <c r="AA384" s="203">
        <v>0</v>
      </c>
      <c r="AB384" s="203">
        <v>0</v>
      </c>
      <c r="AC384" s="203">
        <v>0</v>
      </c>
      <c r="AD384" s="203">
        <v>0</v>
      </c>
      <c r="AE384" s="208"/>
      <c r="AF384" s="203">
        <v>0</v>
      </c>
      <c r="AG384" s="203">
        <v>0</v>
      </c>
      <c r="AH384" s="203">
        <v>0</v>
      </c>
      <c r="AI384" s="203">
        <v>0</v>
      </c>
      <c r="AJ384" s="203">
        <v>0</v>
      </c>
      <c r="AK384" s="208"/>
      <c r="AL384" s="203">
        <v>0</v>
      </c>
      <c r="AM384" s="203">
        <v>0</v>
      </c>
      <c r="AN384" s="203">
        <v>0</v>
      </c>
      <c r="AO384" s="203">
        <v>0</v>
      </c>
      <c r="AP384" s="203">
        <v>0</v>
      </c>
      <c r="AQ384" s="208"/>
      <c r="AR384" s="203">
        <v>0</v>
      </c>
      <c r="AS384" s="203">
        <v>0</v>
      </c>
      <c r="AT384" s="203">
        <v>0</v>
      </c>
      <c r="AU384" s="203">
        <v>0</v>
      </c>
      <c r="AV384" s="203">
        <v>0</v>
      </c>
      <c r="AW384" s="208"/>
      <c r="AX384" s="203">
        <v>0</v>
      </c>
      <c r="AY384" s="203">
        <v>0</v>
      </c>
      <c r="AZ384" s="203">
        <v>0</v>
      </c>
      <c r="BA384" s="203">
        <v>0</v>
      </c>
      <c r="BB384" s="203">
        <v>0</v>
      </c>
      <c r="BC384" s="208"/>
      <c r="BD384" s="203">
        <v>0</v>
      </c>
      <c r="BE384" s="203">
        <v>0</v>
      </c>
      <c r="BF384" s="203">
        <v>0</v>
      </c>
      <c r="BG384" s="203">
        <v>0</v>
      </c>
      <c r="BH384" s="203">
        <v>0</v>
      </c>
      <c r="BI384" s="208"/>
      <c r="BJ384" s="203">
        <v>0</v>
      </c>
      <c r="BK384" s="203">
        <v>0</v>
      </c>
      <c r="BL384" s="203">
        <v>0</v>
      </c>
      <c r="BM384" s="203">
        <v>0</v>
      </c>
      <c r="BN384" s="203">
        <v>0</v>
      </c>
      <c r="BO384" s="208"/>
      <c r="BP384" s="203">
        <v>0</v>
      </c>
      <c r="BQ384" s="203">
        <v>0</v>
      </c>
      <c r="BR384" s="203">
        <v>0</v>
      </c>
      <c r="BS384" s="203">
        <v>0</v>
      </c>
      <c r="BT384" s="203">
        <v>0</v>
      </c>
      <c r="BU384" s="208"/>
      <c r="BV384" s="203">
        <v>0</v>
      </c>
      <c r="BW384" s="203">
        <v>0</v>
      </c>
      <c r="BX384" s="203">
        <v>0</v>
      </c>
      <c r="BY384" s="203">
        <v>0</v>
      </c>
      <c r="BZ384" s="203">
        <v>0</v>
      </c>
      <c r="CA384" s="208"/>
      <c r="CB384" s="203">
        <v>0</v>
      </c>
      <c r="CC384" s="203">
        <v>0</v>
      </c>
      <c r="CD384" s="203">
        <v>0</v>
      </c>
      <c r="CE384" s="203">
        <v>0</v>
      </c>
      <c r="CF384" s="203">
        <v>0</v>
      </c>
      <c r="CG384" s="208"/>
      <c r="CH384" s="203">
        <v>0</v>
      </c>
      <c r="CI384" s="203">
        <v>0</v>
      </c>
      <c r="CJ384" s="203">
        <v>0</v>
      </c>
      <c r="CK384" s="203">
        <v>0</v>
      </c>
      <c r="CL384" s="203">
        <v>0</v>
      </c>
      <c r="CM384" s="208"/>
      <c r="CN384" s="203">
        <v>0</v>
      </c>
      <c r="CO384" s="203">
        <v>0</v>
      </c>
      <c r="CP384" s="203">
        <v>0</v>
      </c>
      <c r="CQ384" s="203">
        <v>0</v>
      </c>
      <c r="CR384" s="203">
        <v>0</v>
      </c>
      <c r="CS384" s="208"/>
      <c r="CT384" s="203">
        <v>0</v>
      </c>
      <c r="CU384" s="203">
        <v>0</v>
      </c>
      <c r="CV384" s="203">
        <v>0</v>
      </c>
      <c r="CW384" s="203">
        <v>0</v>
      </c>
      <c r="CX384" s="203">
        <v>0</v>
      </c>
      <c r="CY384" s="208"/>
      <c r="CZ384" s="203">
        <v>0</v>
      </c>
      <c r="DA384" s="203">
        <v>0</v>
      </c>
      <c r="DB384" s="203">
        <v>0</v>
      </c>
      <c r="DC384" s="203">
        <v>0</v>
      </c>
      <c r="DD384" s="203">
        <v>0</v>
      </c>
      <c r="DE384" s="208"/>
      <c r="DF384" s="203">
        <v>0</v>
      </c>
      <c r="DG384" s="203">
        <v>0</v>
      </c>
      <c r="DH384" s="203">
        <v>0</v>
      </c>
      <c r="DI384" s="203">
        <v>0</v>
      </c>
      <c r="DJ384" s="203">
        <v>0</v>
      </c>
      <c r="DK384" s="208"/>
      <c r="DL384" s="203">
        <v>0</v>
      </c>
      <c r="DM384" s="203">
        <v>0</v>
      </c>
      <c r="DN384" s="203">
        <v>0</v>
      </c>
      <c r="DO384" s="203">
        <v>0</v>
      </c>
      <c r="DP384" s="203">
        <v>0</v>
      </c>
      <c r="DQ384" s="208"/>
      <c r="DR384" s="203">
        <v>0</v>
      </c>
      <c r="DS384" s="203">
        <v>0</v>
      </c>
      <c r="DT384" s="203">
        <v>0</v>
      </c>
      <c r="DU384" s="203">
        <v>0</v>
      </c>
      <c r="DV384" s="203">
        <v>0</v>
      </c>
      <c r="DW384" s="208"/>
      <c r="DX384" s="203">
        <v>0</v>
      </c>
      <c r="DY384" s="203">
        <v>0</v>
      </c>
      <c r="DZ384" s="203">
        <v>0</v>
      </c>
      <c r="EA384" s="203">
        <v>0</v>
      </c>
      <c r="EB384" s="203">
        <v>0</v>
      </c>
      <c r="EC384" s="208"/>
      <c r="ED384" s="203">
        <v>0</v>
      </c>
      <c r="EE384" s="203">
        <v>0</v>
      </c>
      <c r="EF384" s="203">
        <v>0</v>
      </c>
      <c r="EG384" s="203">
        <v>0</v>
      </c>
      <c r="EH384" s="203">
        <v>0</v>
      </c>
      <c r="EI384" s="208"/>
      <c r="EJ384" s="203">
        <v>0</v>
      </c>
      <c r="EK384" s="203">
        <v>0</v>
      </c>
      <c r="EL384" s="203">
        <v>0</v>
      </c>
      <c r="EM384" s="203">
        <v>0</v>
      </c>
      <c r="EN384" s="203">
        <v>0</v>
      </c>
      <c r="EO384" s="208"/>
      <c r="EP384" s="203">
        <v>0</v>
      </c>
      <c r="EQ384" s="203">
        <v>0</v>
      </c>
      <c r="ER384" s="203">
        <v>0</v>
      </c>
      <c r="ES384" s="203">
        <v>0</v>
      </c>
      <c r="ET384" s="203">
        <v>0</v>
      </c>
      <c r="EU384" s="208"/>
      <c r="EV384" s="203">
        <v>0</v>
      </c>
      <c r="EW384" s="203">
        <v>0</v>
      </c>
      <c r="EX384" s="203">
        <v>0</v>
      </c>
      <c r="EY384" s="203">
        <v>0</v>
      </c>
      <c r="EZ384" s="203">
        <v>0</v>
      </c>
      <c r="FA384" s="208"/>
      <c r="FB384" s="203">
        <v>0</v>
      </c>
      <c r="FC384" s="203">
        <v>0</v>
      </c>
      <c r="FD384" s="203">
        <v>0</v>
      </c>
      <c r="FE384" s="203">
        <v>0</v>
      </c>
      <c r="FF384" s="203">
        <v>0</v>
      </c>
      <c r="FG384" s="208"/>
      <c r="FH384" s="203">
        <v>0</v>
      </c>
      <c r="FI384" s="203">
        <v>0</v>
      </c>
      <c r="FJ384" s="203">
        <v>0</v>
      </c>
      <c r="FK384" s="203">
        <v>0</v>
      </c>
      <c r="FL384" s="203">
        <v>0</v>
      </c>
      <c r="FM384" s="208"/>
      <c r="FN384" s="203">
        <v>0</v>
      </c>
      <c r="FO384" s="203">
        <v>0</v>
      </c>
      <c r="FP384" s="203">
        <v>0</v>
      </c>
      <c r="FQ384" s="203">
        <v>0</v>
      </c>
      <c r="FR384" s="203">
        <v>0</v>
      </c>
      <c r="FS384" s="208"/>
      <c r="FT384" s="203">
        <v>0</v>
      </c>
      <c r="FU384" s="203">
        <v>0</v>
      </c>
      <c r="FV384" s="203">
        <v>0</v>
      </c>
      <c r="FW384" s="203">
        <v>0</v>
      </c>
      <c r="FX384" s="203">
        <v>0</v>
      </c>
      <c r="FY384" s="208"/>
    </row>
    <row r="385" spans="1:181" ht="12.75" customHeight="1" x14ac:dyDescent="0.2">
      <c r="A385" s="107" t="s">
        <v>132</v>
      </c>
      <c r="B385" s="203">
        <v>0</v>
      </c>
      <c r="C385" s="203">
        <v>0</v>
      </c>
      <c r="D385" s="203">
        <v>0</v>
      </c>
      <c r="E385" s="203">
        <v>0</v>
      </c>
      <c r="F385" s="203">
        <v>0</v>
      </c>
      <c r="G385" s="208"/>
      <c r="H385" s="203">
        <v>0</v>
      </c>
      <c r="I385" s="203">
        <v>0</v>
      </c>
      <c r="J385" s="203">
        <v>0</v>
      </c>
      <c r="K385" s="203">
        <v>0</v>
      </c>
      <c r="L385" s="203">
        <v>0</v>
      </c>
      <c r="M385" s="208"/>
      <c r="N385" s="203">
        <v>0</v>
      </c>
      <c r="O385" s="203">
        <v>0</v>
      </c>
      <c r="P385" s="203">
        <v>0</v>
      </c>
      <c r="Q385" s="203">
        <v>0</v>
      </c>
      <c r="R385" s="203">
        <v>0</v>
      </c>
      <c r="S385" s="208"/>
      <c r="T385" s="203">
        <v>0</v>
      </c>
      <c r="U385" s="203">
        <v>0</v>
      </c>
      <c r="V385" s="203">
        <v>0</v>
      </c>
      <c r="W385" s="203">
        <v>0</v>
      </c>
      <c r="X385" s="203">
        <v>0</v>
      </c>
      <c r="Y385" s="208"/>
      <c r="Z385" s="203">
        <v>0</v>
      </c>
      <c r="AA385" s="203">
        <v>0</v>
      </c>
      <c r="AB385" s="203">
        <v>0</v>
      </c>
      <c r="AC385" s="203">
        <v>0</v>
      </c>
      <c r="AD385" s="203">
        <v>0</v>
      </c>
      <c r="AE385" s="208"/>
      <c r="AF385" s="203">
        <v>0</v>
      </c>
      <c r="AG385" s="203">
        <v>0</v>
      </c>
      <c r="AH385" s="203">
        <v>0</v>
      </c>
      <c r="AI385" s="203">
        <v>0</v>
      </c>
      <c r="AJ385" s="203">
        <v>0</v>
      </c>
      <c r="AK385" s="208"/>
      <c r="AL385" s="203">
        <v>0</v>
      </c>
      <c r="AM385" s="203">
        <v>0</v>
      </c>
      <c r="AN385" s="203">
        <v>0</v>
      </c>
      <c r="AO385" s="203">
        <v>0</v>
      </c>
      <c r="AP385" s="203">
        <v>0</v>
      </c>
      <c r="AQ385" s="208"/>
      <c r="AR385" s="203">
        <v>0</v>
      </c>
      <c r="AS385" s="203">
        <v>0</v>
      </c>
      <c r="AT385" s="203">
        <v>0</v>
      </c>
      <c r="AU385" s="203">
        <v>0</v>
      </c>
      <c r="AV385" s="203">
        <v>0</v>
      </c>
      <c r="AW385" s="208"/>
      <c r="AX385" s="203">
        <v>0</v>
      </c>
      <c r="AY385" s="203">
        <v>0</v>
      </c>
      <c r="AZ385" s="203">
        <v>0</v>
      </c>
      <c r="BA385" s="203">
        <v>0</v>
      </c>
      <c r="BB385" s="203">
        <v>0</v>
      </c>
      <c r="BC385" s="208"/>
      <c r="BD385" s="203">
        <v>0</v>
      </c>
      <c r="BE385" s="203">
        <v>0</v>
      </c>
      <c r="BF385" s="203">
        <v>0</v>
      </c>
      <c r="BG385" s="203">
        <v>0</v>
      </c>
      <c r="BH385" s="203">
        <v>0</v>
      </c>
      <c r="BI385" s="208"/>
      <c r="BJ385" s="203">
        <v>0</v>
      </c>
      <c r="BK385" s="203">
        <v>0</v>
      </c>
      <c r="BL385" s="203">
        <v>0</v>
      </c>
      <c r="BM385" s="203">
        <v>0</v>
      </c>
      <c r="BN385" s="203">
        <v>0</v>
      </c>
      <c r="BO385" s="208"/>
      <c r="BP385" s="203">
        <v>0</v>
      </c>
      <c r="BQ385" s="203">
        <v>0</v>
      </c>
      <c r="BR385" s="203">
        <v>0</v>
      </c>
      <c r="BS385" s="203">
        <v>0</v>
      </c>
      <c r="BT385" s="203">
        <v>0</v>
      </c>
      <c r="BU385" s="208"/>
      <c r="BV385" s="203">
        <v>0</v>
      </c>
      <c r="BW385" s="203">
        <v>0</v>
      </c>
      <c r="BX385" s="203">
        <v>0</v>
      </c>
      <c r="BY385" s="203">
        <v>0</v>
      </c>
      <c r="BZ385" s="203">
        <v>0</v>
      </c>
      <c r="CA385" s="208"/>
      <c r="CB385" s="203">
        <v>0</v>
      </c>
      <c r="CC385" s="203">
        <v>0</v>
      </c>
      <c r="CD385" s="203">
        <v>0</v>
      </c>
      <c r="CE385" s="203">
        <v>0</v>
      </c>
      <c r="CF385" s="203">
        <v>0</v>
      </c>
      <c r="CG385" s="208"/>
      <c r="CH385" s="203">
        <v>0</v>
      </c>
      <c r="CI385" s="203">
        <v>0</v>
      </c>
      <c r="CJ385" s="203">
        <v>0</v>
      </c>
      <c r="CK385" s="203">
        <v>0</v>
      </c>
      <c r="CL385" s="203">
        <v>0</v>
      </c>
      <c r="CM385" s="208"/>
      <c r="CN385" s="203">
        <v>0</v>
      </c>
      <c r="CO385" s="203">
        <v>0</v>
      </c>
      <c r="CP385" s="203">
        <v>0</v>
      </c>
      <c r="CQ385" s="203">
        <v>0</v>
      </c>
      <c r="CR385" s="203">
        <v>0</v>
      </c>
      <c r="CS385" s="208"/>
      <c r="CT385" s="203">
        <v>0</v>
      </c>
      <c r="CU385" s="203">
        <v>0</v>
      </c>
      <c r="CV385" s="203">
        <v>0</v>
      </c>
      <c r="CW385" s="203">
        <v>0</v>
      </c>
      <c r="CX385" s="203">
        <v>0</v>
      </c>
      <c r="CY385" s="208"/>
      <c r="CZ385" s="203">
        <v>0</v>
      </c>
      <c r="DA385" s="203">
        <v>0</v>
      </c>
      <c r="DB385" s="203">
        <v>0</v>
      </c>
      <c r="DC385" s="203">
        <v>0</v>
      </c>
      <c r="DD385" s="203">
        <v>0</v>
      </c>
      <c r="DE385" s="208"/>
      <c r="DF385" s="203">
        <v>0</v>
      </c>
      <c r="DG385" s="203">
        <v>0</v>
      </c>
      <c r="DH385" s="203">
        <v>0</v>
      </c>
      <c r="DI385" s="203">
        <v>0</v>
      </c>
      <c r="DJ385" s="203">
        <v>0</v>
      </c>
      <c r="DK385" s="208"/>
      <c r="DL385" s="203">
        <v>0</v>
      </c>
      <c r="DM385" s="203">
        <v>0</v>
      </c>
      <c r="DN385" s="203">
        <v>0</v>
      </c>
      <c r="DO385" s="203">
        <v>0</v>
      </c>
      <c r="DP385" s="203">
        <v>0</v>
      </c>
      <c r="DQ385" s="208"/>
      <c r="DR385" s="203">
        <v>0</v>
      </c>
      <c r="DS385" s="203">
        <v>0</v>
      </c>
      <c r="DT385" s="203">
        <v>0</v>
      </c>
      <c r="DU385" s="203">
        <v>0</v>
      </c>
      <c r="DV385" s="203">
        <v>0</v>
      </c>
      <c r="DW385" s="208"/>
      <c r="DX385" s="203">
        <v>0</v>
      </c>
      <c r="DY385" s="203">
        <v>0</v>
      </c>
      <c r="DZ385" s="203">
        <v>0</v>
      </c>
      <c r="EA385" s="203">
        <v>0</v>
      </c>
      <c r="EB385" s="203">
        <v>0</v>
      </c>
      <c r="EC385" s="208"/>
      <c r="ED385" s="203">
        <v>0</v>
      </c>
      <c r="EE385" s="203">
        <v>0</v>
      </c>
      <c r="EF385" s="203">
        <v>0</v>
      </c>
      <c r="EG385" s="203">
        <v>0</v>
      </c>
      <c r="EH385" s="203">
        <v>0</v>
      </c>
      <c r="EI385" s="208"/>
      <c r="EJ385" s="203">
        <v>0</v>
      </c>
      <c r="EK385" s="203">
        <v>0</v>
      </c>
      <c r="EL385" s="203">
        <v>0</v>
      </c>
      <c r="EM385" s="203">
        <v>0</v>
      </c>
      <c r="EN385" s="203">
        <v>0</v>
      </c>
      <c r="EO385" s="208"/>
      <c r="EP385" s="203">
        <v>0</v>
      </c>
      <c r="EQ385" s="203">
        <v>0</v>
      </c>
      <c r="ER385" s="203">
        <v>0</v>
      </c>
      <c r="ES385" s="203">
        <v>0</v>
      </c>
      <c r="ET385" s="203">
        <v>0</v>
      </c>
      <c r="EU385" s="208"/>
      <c r="EV385" s="203">
        <v>0</v>
      </c>
      <c r="EW385" s="203">
        <v>0</v>
      </c>
      <c r="EX385" s="203">
        <v>0</v>
      </c>
      <c r="EY385" s="203">
        <v>0</v>
      </c>
      <c r="EZ385" s="203">
        <v>0</v>
      </c>
      <c r="FA385" s="208"/>
      <c r="FB385" s="203">
        <v>0</v>
      </c>
      <c r="FC385" s="203">
        <v>0</v>
      </c>
      <c r="FD385" s="203">
        <v>0</v>
      </c>
      <c r="FE385" s="203">
        <v>0</v>
      </c>
      <c r="FF385" s="203">
        <v>0</v>
      </c>
      <c r="FG385" s="208"/>
      <c r="FH385" s="203">
        <v>0</v>
      </c>
      <c r="FI385" s="203">
        <v>0</v>
      </c>
      <c r="FJ385" s="203">
        <v>0</v>
      </c>
      <c r="FK385" s="203">
        <v>0</v>
      </c>
      <c r="FL385" s="203">
        <v>0</v>
      </c>
      <c r="FM385" s="208"/>
      <c r="FN385" s="203">
        <v>0</v>
      </c>
      <c r="FO385" s="203">
        <v>0</v>
      </c>
      <c r="FP385" s="203">
        <v>0</v>
      </c>
      <c r="FQ385" s="203">
        <v>0</v>
      </c>
      <c r="FR385" s="203">
        <v>0</v>
      </c>
      <c r="FS385" s="208"/>
      <c r="FT385" s="203">
        <v>0</v>
      </c>
      <c r="FU385" s="203">
        <v>0</v>
      </c>
      <c r="FV385" s="203">
        <v>0</v>
      </c>
      <c r="FW385" s="203">
        <v>0</v>
      </c>
      <c r="FX385" s="203">
        <v>0</v>
      </c>
      <c r="FY385" s="208"/>
    </row>
    <row r="386" spans="1:181" s="571" customFormat="1" ht="66" customHeight="1" x14ac:dyDescent="0.2">
      <c r="A386" s="129" t="s">
        <v>385</v>
      </c>
      <c r="B386" s="563" t="str">
        <f>B3</f>
        <v>UOX to FR-metal (you select CR)</v>
      </c>
      <c r="C386" s="563" t="str">
        <f t="shared" ref="C386:BH386" si="27">C3</f>
        <v>UOX to FR-metal (you select CR)</v>
      </c>
      <c r="D386" s="563" t="str">
        <f t="shared" si="27"/>
        <v>UOX to FR-metal (you select CR)</v>
      </c>
      <c r="E386" s="563" t="str">
        <f t="shared" si="27"/>
        <v>UOX to FR-metal (you select CR)</v>
      </c>
      <c r="F386" s="563" t="str">
        <f t="shared" si="27"/>
        <v>UOX to FR-metal f(CR) (equilibrium)</v>
      </c>
      <c r="G386" s="208"/>
      <c r="H386" s="563" t="str">
        <f t="shared" si="27"/>
        <v>UOX to FR-oxide (you select CR)</v>
      </c>
      <c r="I386" s="563" t="str">
        <f t="shared" si="27"/>
        <v>UOX to FR-oxide (you select CR)</v>
      </c>
      <c r="J386" s="563" t="str">
        <f t="shared" si="27"/>
        <v>UOX to FR-oxide (you select CR)</v>
      </c>
      <c r="K386" s="563" t="str">
        <f t="shared" si="27"/>
        <v>UOX to FR-oxide (you select CR)</v>
      </c>
      <c r="L386" s="563" t="str">
        <f t="shared" si="27"/>
        <v>UOX to FR-oxide f(CR) (equilibrium)</v>
      </c>
      <c r="M386" s="208"/>
      <c r="N386" s="563" t="str">
        <f t="shared" si="27"/>
        <v>UOX to FR-mtl-0.00</v>
      </c>
      <c r="O386" s="563" t="str">
        <f t="shared" si="27"/>
        <v>UOX to FR-mtl-0.00</v>
      </c>
      <c r="P386" s="563" t="str">
        <f t="shared" si="27"/>
        <v>UOX to FR-mtl-0.00</v>
      </c>
      <c r="Q386" s="563" t="str">
        <f t="shared" si="27"/>
        <v>UOX to FR-mtl-0.00</v>
      </c>
      <c r="R386" s="563" t="str">
        <f t="shared" si="27"/>
        <v>UOX to FR-mtl-0.00</v>
      </c>
      <c r="S386" s="208"/>
      <c r="T386" s="563" t="str">
        <f t="shared" si="27"/>
        <v>UOX to FR-mtl-0.25</v>
      </c>
      <c r="U386" s="563" t="str">
        <f t="shared" si="27"/>
        <v>UOX to FR-mtl-0.25</v>
      </c>
      <c r="V386" s="563" t="str">
        <f t="shared" si="27"/>
        <v>UOX to FR-mtl-0.25</v>
      </c>
      <c r="W386" s="563" t="str">
        <f t="shared" si="27"/>
        <v>UOX to FR-mtl-0.25</v>
      </c>
      <c r="X386" s="563" t="str">
        <f t="shared" si="27"/>
        <v>UOX to FR-mtl-0.25</v>
      </c>
      <c r="Y386" s="208"/>
      <c r="Z386" s="563" t="str">
        <f t="shared" si="27"/>
        <v>UOX to FR-mtl-0.50</v>
      </c>
      <c r="AA386" s="563" t="str">
        <f t="shared" si="27"/>
        <v>UOX to FR-mtl-0.50</v>
      </c>
      <c r="AB386" s="563" t="str">
        <f t="shared" si="27"/>
        <v>UOX to FR-mtl-0.50</v>
      </c>
      <c r="AC386" s="563" t="str">
        <f t="shared" si="27"/>
        <v>UOX to FR-mtl-0.50</v>
      </c>
      <c r="AD386" s="563" t="str">
        <f t="shared" si="27"/>
        <v>UOX to FR-mtl-0.50</v>
      </c>
      <c r="AE386" s="208"/>
      <c r="AF386" s="563" t="str">
        <f t="shared" si="27"/>
        <v>UOX to FR-mtl-0.75</v>
      </c>
      <c r="AG386" s="563" t="str">
        <f t="shared" si="27"/>
        <v>UOX to FR-mtl-0.75</v>
      </c>
      <c r="AH386" s="563" t="str">
        <f t="shared" si="27"/>
        <v>UOX to FR-mtl-0.75</v>
      </c>
      <c r="AI386" s="563" t="str">
        <f t="shared" si="27"/>
        <v>UOX to FR-mtl-0.75</v>
      </c>
      <c r="AJ386" s="563" t="str">
        <f t="shared" si="27"/>
        <v>UOX to FR-mtl-0.75</v>
      </c>
      <c r="AK386" s="208"/>
      <c r="AL386" s="563" t="str">
        <f t="shared" si="27"/>
        <v>UOX to FR-mtl-1.00</v>
      </c>
      <c r="AM386" s="563" t="str">
        <f t="shared" si="27"/>
        <v>UOX to FR-mtl-1.00</v>
      </c>
      <c r="AN386" s="563" t="str">
        <f t="shared" si="27"/>
        <v>UOX to FR-mtl-1.00</v>
      </c>
      <c r="AO386" s="563" t="str">
        <f t="shared" si="27"/>
        <v>UOX to FR-mtl-1.00</v>
      </c>
      <c r="AP386" s="563" t="str">
        <f t="shared" si="27"/>
        <v>UOX to FR-mtl-1.00</v>
      </c>
      <c r="AQ386" s="208"/>
      <c r="AR386" s="563" t="str">
        <f t="shared" si="27"/>
        <v>UOX to FR-ox-0.00</v>
      </c>
      <c r="AS386" s="563" t="str">
        <f t="shared" si="27"/>
        <v>UOX to FR-ox-0.00</v>
      </c>
      <c r="AT386" s="563" t="str">
        <f t="shared" si="27"/>
        <v>UOX to FR-ox-0.00</v>
      </c>
      <c r="AU386" s="563" t="str">
        <f t="shared" si="27"/>
        <v>UOX to FR-ox-0.00</v>
      </c>
      <c r="AV386" s="563" t="str">
        <f t="shared" si="27"/>
        <v>UOX to FR-ox-0.00</v>
      </c>
      <c r="AW386" s="208"/>
      <c r="AX386" s="563" t="str">
        <f t="shared" si="27"/>
        <v>UOX to FR-ox-0.25</v>
      </c>
      <c r="AY386" s="563" t="str">
        <f t="shared" si="27"/>
        <v>UOX to FR-ox-0.25</v>
      </c>
      <c r="AZ386" s="563" t="str">
        <f t="shared" si="27"/>
        <v>UOX to FR-ox-0.25</v>
      </c>
      <c r="BA386" s="563" t="str">
        <f t="shared" si="27"/>
        <v>UOX to FR-ox-0.25</v>
      </c>
      <c r="BB386" s="563" t="str">
        <f t="shared" si="27"/>
        <v>UOX to FR-ox-0.25</v>
      </c>
      <c r="BC386" s="208"/>
      <c r="BD386" s="563" t="str">
        <f t="shared" si="27"/>
        <v>UOX to FR-ox-0.50</v>
      </c>
      <c r="BE386" s="563" t="str">
        <f t="shared" si="27"/>
        <v>UOX to FR-ox-0.50</v>
      </c>
      <c r="BF386" s="563" t="str">
        <f t="shared" si="27"/>
        <v>UOX to FR-ox-0.50</v>
      </c>
      <c r="BG386" s="563" t="str">
        <f t="shared" si="27"/>
        <v>UOX to FR-ox-0.50</v>
      </c>
      <c r="BH386" s="563" t="str">
        <f t="shared" si="27"/>
        <v>UOX to FR-ox-0.50</v>
      </c>
      <c r="BI386" s="208"/>
      <c r="BJ386" s="563" t="str">
        <f t="shared" ref="BJ386:BN386" si="28">BJ3</f>
        <v>UOX to FR-ox-0.75</v>
      </c>
      <c r="BK386" s="563" t="str">
        <f t="shared" si="28"/>
        <v>UOX to FR-ox-0.75</v>
      </c>
      <c r="BL386" s="563" t="str">
        <f t="shared" si="28"/>
        <v>UOX to FR-ox-0.75</v>
      </c>
      <c r="BM386" s="563" t="str">
        <f t="shared" si="28"/>
        <v>UOX to FR-ox-0.75</v>
      </c>
      <c r="BN386" s="563" t="str">
        <f t="shared" si="28"/>
        <v>UOX to FR-ox-0.75</v>
      </c>
      <c r="BO386" s="208"/>
      <c r="BP386" s="563" t="str">
        <f t="shared" ref="BP386:BT386" si="29">BP3</f>
        <v>UOX to FR-ox-1.00</v>
      </c>
      <c r="BQ386" s="563" t="str">
        <f t="shared" si="29"/>
        <v>UOX to FR-ox-1.00</v>
      </c>
      <c r="BR386" s="563" t="str">
        <f t="shared" si="29"/>
        <v>UOX to FR-ox-1.00</v>
      </c>
      <c r="BS386" s="563" t="str">
        <f t="shared" si="29"/>
        <v>UOX to FR-ox-1.00</v>
      </c>
      <c r="BT386" s="563" t="str">
        <f t="shared" si="29"/>
        <v>UOX to FR-ox-1.00</v>
      </c>
      <c r="BU386" s="208"/>
      <c r="BV386" s="563" t="str">
        <f t="shared" ref="BV386:BZ386" si="30">BV3</f>
        <v>UOX to CR=0.25</v>
      </c>
      <c r="BW386" s="563" t="str">
        <f t="shared" si="30"/>
        <v>UOX to CR=0.25</v>
      </c>
      <c r="BX386" s="563" t="str">
        <f t="shared" si="30"/>
        <v>UOX to CR=0.25</v>
      </c>
      <c r="BY386" s="563" t="str">
        <f t="shared" si="30"/>
        <v>UOX to CR=0.25</v>
      </c>
      <c r="BZ386" s="563" t="str">
        <f t="shared" si="30"/>
        <v>UOX to CR=0.25 (equilibrium)</v>
      </c>
      <c r="CA386" s="208"/>
      <c r="CB386" s="563" t="str">
        <f t="shared" ref="CB386:CF386" si="31">CB3</f>
        <v>UOX to CR=1.07</v>
      </c>
      <c r="CC386" s="563" t="str">
        <f t="shared" si="31"/>
        <v>UOX to CR=1.07</v>
      </c>
      <c r="CD386" s="563" t="str">
        <f t="shared" si="31"/>
        <v>UOX to CR=1.07</v>
      </c>
      <c r="CE386" s="563" t="str">
        <f t="shared" si="31"/>
        <v>UOX to CR=1.07</v>
      </c>
      <c r="CF386" s="563" t="str">
        <f t="shared" si="31"/>
        <v>UOX to CR=1.07 (equilibrium)</v>
      </c>
      <c r="CG386" s="208"/>
      <c r="CH386" s="563" t="str">
        <f t="shared" ref="CH386:CL386" si="32">CH3</f>
        <v>MOX-NpPu to CR=0.25</v>
      </c>
      <c r="CI386" s="563" t="str">
        <f t="shared" si="32"/>
        <v>MOX-NpPu to CR=0.25</v>
      </c>
      <c r="CJ386" s="563" t="str">
        <f t="shared" si="32"/>
        <v>MOX-NpPu to CR=0.25</v>
      </c>
      <c r="CK386" s="563" t="str">
        <f t="shared" si="32"/>
        <v>MOX-NpPu to CR=0.25</v>
      </c>
      <c r="CL386" s="563" t="str">
        <f t="shared" si="32"/>
        <v>MOX-NpPu to CR=0.25CFR (equilibrium)</v>
      </c>
      <c r="CM386" s="208"/>
      <c r="CN386" s="563" t="str">
        <f t="shared" ref="CN386:CR386" si="33">CN3</f>
        <v>IMF-NpPu to CR=0.25</v>
      </c>
      <c r="CO386" s="563" t="str">
        <f t="shared" si="33"/>
        <v>IMF-NpPu to CR=0.25</v>
      </c>
      <c r="CP386" s="563" t="str">
        <f t="shared" si="33"/>
        <v>IMF-NpPu to CR=0.25</v>
      </c>
      <c r="CQ386" s="563" t="str">
        <f t="shared" si="33"/>
        <v>IMF-NpPu to CR=0.25</v>
      </c>
      <c r="CR386" s="563" t="str">
        <f t="shared" si="33"/>
        <v>IMF-NpPu to CR=0.25CFR (equilibrium)</v>
      </c>
      <c r="CS386" s="208"/>
      <c r="CT386" s="563" t="str">
        <f t="shared" ref="CT386:CX386" si="34">CT3</f>
        <v>IMF-NpPu to CR=1.07</v>
      </c>
      <c r="CU386" s="563" t="str">
        <f t="shared" si="34"/>
        <v>IMF-NpPu to CR=1.07</v>
      </c>
      <c r="CV386" s="563" t="str">
        <f t="shared" si="34"/>
        <v>IMF-NpPu to CR=1.07</v>
      </c>
      <c r="CW386" s="563" t="str">
        <f t="shared" si="34"/>
        <v>IMF-NpPu to CR=1.07</v>
      </c>
      <c r="CX386" s="563" t="str">
        <f t="shared" si="34"/>
        <v>IMF-NpPu to CR=1.07 (equilibrium)</v>
      </c>
      <c r="CY386" s="208"/>
      <c r="CZ386" s="563" t="str">
        <f t="shared" ref="CZ386:DD386" si="35">CZ3</f>
        <v>INPRO FR</v>
      </c>
      <c r="DA386" s="563" t="str">
        <f t="shared" si="35"/>
        <v>INPRO FR</v>
      </c>
      <c r="DB386" s="563" t="str">
        <f t="shared" si="35"/>
        <v>INPRO FR</v>
      </c>
      <c r="DC386" s="563" t="str">
        <f t="shared" si="35"/>
        <v>INPRO FR</v>
      </c>
      <c r="DD386" s="563" t="str">
        <f t="shared" si="35"/>
        <v>INPRO FR</v>
      </c>
      <c r="DE386" s="208"/>
      <c r="DF386" s="563" t="str">
        <f t="shared" ref="DF386:DJ386" si="36">DF3</f>
        <v>UOX to FR-mtl-1.125</v>
      </c>
      <c r="DG386" s="563" t="str">
        <f t="shared" si="36"/>
        <v>UOX to FR-mtl-1.125</v>
      </c>
      <c r="DH386" s="563" t="str">
        <f t="shared" si="36"/>
        <v>UOX to FR-mtl-1.125</v>
      </c>
      <c r="DI386" s="563" t="str">
        <f t="shared" si="36"/>
        <v>UOX to FR-mtl-1.125</v>
      </c>
      <c r="DJ386" s="563" t="str">
        <f t="shared" si="36"/>
        <v>UOX to FR-mtl-1.125</v>
      </c>
      <c r="DK386" s="208"/>
      <c r="DL386" s="563" t="str">
        <f t="shared" ref="DL386:DP386" si="37">DL3</f>
        <v>UOX to FR-mtl-1.435</v>
      </c>
      <c r="DM386" s="563" t="str">
        <f t="shared" si="37"/>
        <v>UOX to FR-mtl-1.435</v>
      </c>
      <c r="DN386" s="563" t="str">
        <f t="shared" si="37"/>
        <v>UOX to FR-mtl-1.435</v>
      </c>
      <c r="DO386" s="563" t="str">
        <f t="shared" si="37"/>
        <v>UOX to FR-mtl-1.435</v>
      </c>
      <c r="DP386" s="563" t="str">
        <f t="shared" si="37"/>
        <v>UOX to FR-mtl-1.435</v>
      </c>
      <c r="DQ386" s="208"/>
      <c r="DR386" s="563" t="str">
        <f t="shared" ref="DR386:DV386" si="38">DR3</f>
        <v>UOX to FR-mtl-1.520</v>
      </c>
      <c r="DS386" s="563" t="str">
        <f t="shared" si="38"/>
        <v>UOX to FR-mtl-1.520</v>
      </c>
      <c r="DT386" s="563" t="str">
        <f t="shared" si="38"/>
        <v>UOX to FR-mtl-1.520</v>
      </c>
      <c r="DU386" s="563" t="str">
        <f t="shared" si="38"/>
        <v>UOX to FR-mtl-1.520</v>
      </c>
      <c r="DV386" s="563" t="str">
        <f t="shared" si="38"/>
        <v>UOX to FR-mtl-1.520</v>
      </c>
      <c r="DW386" s="208"/>
      <c r="DX386" s="563" t="str">
        <f t="shared" ref="DX386:EB386" si="39">DX3</f>
        <v>UOX to FR-mtl-1.665</v>
      </c>
      <c r="DY386" s="563" t="str">
        <f t="shared" si="39"/>
        <v>UOX to FR-mtl-1.665</v>
      </c>
      <c r="DZ386" s="563" t="str">
        <f t="shared" si="39"/>
        <v>UOX to FR-mtl-1.665</v>
      </c>
      <c r="EA386" s="563" t="str">
        <f t="shared" si="39"/>
        <v>UOX to FR-mtl-1.665</v>
      </c>
      <c r="EB386" s="563" t="str">
        <f t="shared" si="39"/>
        <v>UOX to FR-mtl-1.665</v>
      </c>
      <c r="EC386" s="208"/>
      <c r="ED386" s="563" t="str">
        <f t="shared" ref="ED386:EH386" si="40">ED3</f>
        <v>UOX to FR-mtl-1.750</v>
      </c>
      <c r="EE386" s="563" t="str">
        <f t="shared" si="40"/>
        <v>UOX to FR-mtl-1.750</v>
      </c>
      <c r="EF386" s="563" t="str">
        <f t="shared" si="40"/>
        <v>UOX to FR-mtl-1.750</v>
      </c>
      <c r="EG386" s="563" t="str">
        <f t="shared" si="40"/>
        <v>UOX to FR-mtl-1.750</v>
      </c>
      <c r="EH386" s="563" t="str">
        <f t="shared" si="40"/>
        <v>UOX to FR-mtl-1.750</v>
      </c>
      <c r="EI386" s="208"/>
      <c r="EJ386" s="563">
        <f t="shared" ref="EJ386:EN386" si="41">EJ3</f>
        <v>0</v>
      </c>
      <c r="EK386" s="563">
        <f t="shared" si="41"/>
        <v>0</v>
      </c>
      <c r="EL386" s="563">
        <f t="shared" si="41"/>
        <v>0</v>
      </c>
      <c r="EM386" s="563">
        <f t="shared" si="41"/>
        <v>0</v>
      </c>
      <c r="EN386" s="563">
        <f t="shared" si="41"/>
        <v>0</v>
      </c>
      <c r="EO386" s="208"/>
      <c r="EP386" s="563">
        <f t="shared" ref="EP386:ET386" si="42">EP3</f>
        <v>0</v>
      </c>
      <c r="EQ386" s="563">
        <f t="shared" si="42"/>
        <v>0</v>
      </c>
      <c r="ER386" s="563">
        <f t="shared" si="42"/>
        <v>0</v>
      </c>
      <c r="ES386" s="563">
        <f t="shared" si="42"/>
        <v>0</v>
      </c>
      <c r="ET386" s="563">
        <f t="shared" si="42"/>
        <v>0</v>
      </c>
      <c r="EU386" s="208"/>
      <c r="EV386" s="563">
        <f t="shared" ref="EV386:EZ386" si="43">EV3</f>
        <v>0</v>
      </c>
      <c r="EW386" s="563">
        <f t="shared" si="43"/>
        <v>0</v>
      </c>
      <c r="EX386" s="563">
        <f t="shared" si="43"/>
        <v>0</v>
      </c>
      <c r="EY386" s="563">
        <f t="shared" si="43"/>
        <v>0</v>
      </c>
      <c r="EZ386" s="563">
        <f t="shared" si="43"/>
        <v>0</v>
      </c>
      <c r="FA386" s="208"/>
      <c r="FB386" s="563">
        <f t="shared" ref="FB386:FF386" si="44">FB3</f>
        <v>0</v>
      </c>
      <c r="FC386" s="563">
        <f t="shared" si="44"/>
        <v>0</v>
      </c>
      <c r="FD386" s="563">
        <f t="shared" si="44"/>
        <v>0</v>
      </c>
      <c r="FE386" s="563">
        <f t="shared" si="44"/>
        <v>0</v>
      </c>
      <c r="FF386" s="563">
        <f t="shared" si="44"/>
        <v>0</v>
      </c>
      <c r="FG386" s="208"/>
      <c r="FH386" s="563">
        <f t="shared" ref="FH386:FL386" si="45">FH3</f>
        <v>0</v>
      </c>
      <c r="FI386" s="563">
        <f t="shared" si="45"/>
        <v>0</v>
      </c>
      <c r="FJ386" s="563">
        <f t="shared" si="45"/>
        <v>0</v>
      </c>
      <c r="FK386" s="563">
        <f t="shared" si="45"/>
        <v>0</v>
      </c>
      <c r="FL386" s="563">
        <f t="shared" si="45"/>
        <v>0</v>
      </c>
      <c r="FM386" s="208"/>
      <c r="FN386" s="563">
        <f t="shared" ref="FN386:FR386" si="46">FN3</f>
        <v>0</v>
      </c>
      <c r="FO386" s="563">
        <f t="shared" si="46"/>
        <v>0</v>
      </c>
      <c r="FP386" s="563">
        <f t="shared" si="46"/>
        <v>0</v>
      </c>
      <c r="FQ386" s="563">
        <f t="shared" si="46"/>
        <v>0</v>
      </c>
      <c r="FR386" s="563">
        <f t="shared" si="46"/>
        <v>0</v>
      </c>
      <c r="FS386" s="208"/>
      <c r="FT386" s="563">
        <f t="shared" ref="FT386:FX386" si="47">FT3</f>
        <v>0</v>
      </c>
      <c r="FU386" s="563">
        <f t="shared" si="47"/>
        <v>0</v>
      </c>
      <c r="FV386" s="563">
        <f t="shared" si="47"/>
        <v>0</v>
      </c>
      <c r="FW386" s="563">
        <f t="shared" si="47"/>
        <v>0</v>
      </c>
      <c r="FX386" s="563">
        <f t="shared" si="47"/>
        <v>0</v>
      </c>
      <c r="FY386" s="208"/>
    </row>
    <row r="387" spans="1:181" x14ac:dyDescent="0.2">
      <c r="A387" s="562" t="s">
        <v>365</v>
      </c>
      <c r="B387" s="569">
        <f>('Interpolation FR-metal CR'!$B100)+('600_Metal_Cooled_FR'!$E$2*'Interpolation FR-metal CR'!$C100)+('600_Metal_Cooled_FR'!$E$2^2*'Interpolation FR-metal CR'!$D100)+('600_Metal_Cooled_FR'!$E$2^3*'Interpolation FR-metal CR'!$E100)+('600_Metal_Cooled_FR'!$E$2^4*'Interpolation FR-metal CR'!$F100)</f>
        <v>0.15288749999999984</v>
      </c>
      <c r="C387" s="569">
        <f>('Interpolation FR-metal CR'!$B100)+('600_Metal_Cooled_FR'!$E$2*'Interpolation FR-metal CR'!$C100)+('600_Metal_Cooled_FR'!$E$2^2*'Interpolation FR-metal CR'!$D100)+('600_Metal_Cooled_FR'!$E$2^3*'Interpolation FR-metal CR'!$E100)+('600_Metal_Cooled_FR'!$E$2^4*'Interpolation FR-metal CR'!$F100)</f>
        <v>0.15288749999999984</v>
      </c>
      <c r="D387" s="569">
        <f>('Interpolation FR-metal CR'!$B100)+('600_Metal_Cooled_FR'!$E$2*'Interpolation FR-metal CR'!$C100)+('600_Metal_Cooled_FR'!$E$2^2*'Interpolation FR-metal CR'!$D100)+('600_Metal_Cooled_FR'!$E$2^3*'Interpolation FR-metal CR'!$E100)+('600_Metal_Cooled_FR'!$E$2^4*'Interpolation FR-metal CR'!$F100)</f>
        <v>0.15288749999999984</v>
      </c>
      <c r="E387" s="569">
        <f>('Interpolation FR-metal CR'!$B100)+('600_Metal_Cooled_FR'!$E$2*'Interpolation FR-metal CR'!$C100)+('600_Metal_Cooled_FR'!$E$2^2*'Interpolation FR-metal CR'!$D100)+('600_Metal_Cooled_FR'!$E$2^3*'Interpolation FR-metal CR'!$E100)+('600_Metal_Cooled_FR'!$E$2^4*'Interpolation FR-metal CR'!$F100)</f>
        <v>0.15288749999999984</v>
      </c>
      <c r="F387" s="569">
        <f>('Interpolation FR-metal CR'!$B100)+('600_Metal_Cooled_FR'!$E$2*'Interpolation FR-metal CR'!$C100)+('600_Metal_Cooled_FR'!$E$2^2*'Interpolation FR-metal CR'!$D100)+('600_Metal_Cooled_FR'!$E$2^3*'Interpolation FR-metal CR'!$E100)+('600_Metal_Cooled_FR'!$E$2^4*'Interpolation FR-metal CR'!$F100)</f>
        <v>0.15288749999999984</v>
      </c>
      <c r="G387" s="208"/>
      <c r="H387" s="589">
        <f>('Interpolation FR-oxide CR'!$B100)+('600_Metal_Cooled_FR'!$K$2*'Interpolation FR-oxide CR'!$C100)+('600_Metal_Cooled_FR'!$K$2^2*'Interpolation FR-oxide CR'!$D100)+('600_Metal_Cooled_FR'!$K$2^3*'Interpolation FR-oxide CR'!$E100)+('600_Metal_Cooled_FR'!$K$2^4*'Interpolation FR-oxide CR'!$F100)</f>
        <v>0</v>
      </c>
      <c r="I387" s="589">
        <f>('Interpolation FR-oxide CR'!$B100)+('600_Metal_Cooled_FR'!$K$2*'Interpolation FR-oxide CR'!$C100)+('600_Metal_Cooled_FR'!$K$2^2*'Interpolation FR-oxide CR'!$D100)+('600_Metal_Cooled_FR'!$K$2^3*'Interpolation FR-oxide CR'!$E100)+('600_Metal_Cooled_FR'!$K$2^4*'Interpolation FR-oxide CR'!$F100)</f>
        <v>0</v>
      </c>
      <c r="J387" s="589">
        <f>('Interpolation FR-oxide CR'!$B100)+('600_Metal_Cooled_FR'!$K$2*'Interpolation FR-oxide CR'!$C100)+('600_Metal_Cooled_FR'!$K$2^2*'Interpolation FR-oxide CR'!$D100)+('600_Metal_Cooled_FR'!$K$2^3*'Interpolation FR-oxide CR'!$E100)+('600_Metal_Cooled_FR'!$K$2^4*'Interpolation FR-oxide CR'!$F100)</f>
        <v>0</v>
      </c>
      <c r="K387" s="589">
        <f>('Interpolation FR-oxide CR'!$B100)+('600_Metal_Cooled_FR'!$K$2*'Interpolation FR-oxide CR'!$C100)+('600_Metal_Cooled_FR'!$K$2^2*'Interpolation FR-oxide CR'!$D100)+('600_Metal_Cooled_FR'!$K$2^3*'Interpolation FR-oxide CR'!$E100)+('600_Metal_Cooled_FR'!$K$2^4*'Interpolation FR-oxide CR'!$F100)</f>
        <v>0</v>
      </c>
      <c r="L387" s="589">
        <f>('Interpolation FR-oxide CR'!$B100)+('600_Metal_Cooled_FR'!$K$2*'Interpolation FR-oxide CR'!$C100)+('600_Metal_Cooled_FR'!$K$2^2*'Interpolation FR-oxide CR'!$D100)+('600_Metal_Cooled_FR'!$K$2^3*'Interpolation FR-oxide CR'!$E100)+('600_Metal_Cooled_FR'!$K$2^4*'Interpolation FR-oxide CR'!$F100)</f>
        <v>0</v>
      </c>
      <c r="M387" s="208"/>
      <c r="N387" s="567">
        <v>0.66666666666666674</v>
      </c>
      <c r="O387" s="567">
        <v>0.66666666666666674</v>
      </c>
      <c r="P387" s="567">
        <v>0.66666666666666674</v>
      </c>
      <c r="Q387" s="567">
        <v>0.66666666666666674</v>
      </c>
      <c r="R387" s="567">
        <v>0.66666666666666674</v>
      </c>
      <c r="S387" s="573"/>
      <c r="T387" s="567">
        <v>0.28616219614394978</v>
      </c>
      <c r="U387" s="567">
        <v>0.28616219614394978</v>
      </c>
      <c r="V387" s="567">
        <v>0.28616219614394978</v>
      </c>
      <c r="W387" s="567">
        <v>0.28616219614394978</v>
      </c>
      <c r="X387" s="567">
        <v>0.28616219614394978</v>
      </c>
      <c r="Y387" s="573"/>
      <c r="Z387" s="567">
        <v>0.15287479222599573</v>
      </c>
      <c r="AA387" s="567">
        <v>0.15287479222599573</v>
      </c>
      <c r="AB387" s="567">
        <v>0.15287479222599573</v>
      </c>
      <c r="AC387" s="567">
        <v>0.15287479222599573</v>
      </c>
      <c r="AD387" s="567">
        <v>0.15287479222599573</v>
      </c>
      <c r="AE387" s="573"/>
      <c r="AF387" s="567">
        <v>0.11111111111111112</v>
      </c>
      <c r="AG387" s="567">
        <v>0.11111111111111112</v>
      </c>
      <c r="AH387" s="567">
        <v>0.11111111111111112</v>
      </c>
      <c r="AI387" s="567">
        <v>0.11111111111111112</v>
      </c>
      <c r="AJ387" s="567">
        <v>0.11111111111111112</v>
      </c>
      <c r="AK387" s="573"/>
      <c r="AL387" s="567">
        <v>0.11111111111111112</v>
      </c>
      <c r="AM387" s="567">
        <v>0.11111111111111112</v>
      </c>
      <c r="AN387" s="567">
        <v>0.11111111111111112</v>
      </c>
      <c r="AO387" s="567">
        <v>0.11111111111111112</v>
      </c>
      <c r="AP387" s="567">
        <v>0.11111111111111112</v>
      </c>
      <c r="AQ387" s="208"/>
      <c r="AR387" s="566">
        <v>0</v>
      </c>
      <c r="AS387" s="566">
        <v>0</v>
      </c>
      <c r="AT387" s="566">
        <v>0</v>
      </c>
      <c r="AU387" s="566">
        <v>0</v>
      </c>
      <c r="AV387" s="566">
        <v>0</v>
      </c>
      <c r="AW387" s="208"/>
      <c r="AX387" s="566">
        <v>0</v>
      </c>
      <c r="AY387" s="566">
        <v>0</v>
      </c>
      <c r="AZ387" s="566">
        <v>0</v>
      </c>
      <c r="BA387" s="566">
        <v>0</v>
      </c>
      <c r="BB387" s="566">
        <v>0</v>
      </c>
      <c r="BC387" s="208"/>
      <c r="BD387" s="566">
        <v>0</v>
      </c>
      <c r="BE387" s="566">
        <v>0</v>
      </c>
      <c r="BF387" s="566">
        <v>0</v>
      </c>
      <c r="BG387" s="566">
        <v>0</v>
      </c>
      <c r="BH387" s="566">
        <v>0</v>
      </c>
      <c r="BI387" s="208"/>
      <c r="BJ387" s="566">
        <v>0</v>
      </c>
      <c r="BK387" s="566">
        <v>0</v>
      </c>
      <c r="BL387" s="566">
        <v>0</v>
      </c>
      <c r="BM387" s="566">
        <v>0</v>
      </c>
      <c r="BN387" s="566">
        <v>0</v>
      </c>
      <c r="BO387" s="208"/>
      <c r="BP387" s="566">
        <v>0</v>
      </c>
      <c r="BQ387" s="566">
        <v>0</v>
      </c>
      <c r="BR387" s="566">
        <v>0</v>
      </c>
      <c r="BS387" s="566">
        <v>0</v>
      </c>
      <c r="BT387" s="566">
        <v>0</v>
      </c>
      <c r="BU387" s="208"/>
      <c r="BV387" s="567">
        <v>0.28616219614394978</v>
      </c>
      <c r="BW387" s="567">
        <v>0.28616219614394978</v>
      </c>
      <c r="BX387" s="567">
        <v>0.28616219614394978</v>
      </c>
      <c r="BY387" s="567">
        <v>0.28616219614394978</v>
      </c>
      <c r="BZ387" s="567">
        <v>0.28616219614394978</v>
      </c>
      <c r="CA387" s="208"/>
      <c r="CB387" s="567">
        <v>0.11111111111111112</v>
      </c>
      <c r="CC387" s="567">
        <v>0.11111111111111112</v>
      </c>
      <c r="CD387" s="567">
        <v>0.11111111111111112</v>
      </c>
      <c r="CE387" s="567">
        <v>0.11111111111111112</v>
      </c>
      <c r="CF387" s="567">
        <v>0.11111111111111112</v>
      </c>
      <c r="CG387" s="208"/>
      <c r="CH387" s="567">
        <v>0.28616219614394978</v>
      </c>
      <c r="CI387" s="567">
        <v>0.28616219614394978</v>
      </c>
      <c r="CJ387" s="567">
        <v>0.28616219614394978</v>
      </c>
      <c r="CK387" s="567">
        <v>0.28616219614394978</v>
      </c>
      <c r="CL387" s="567">
        <v>0.28616219614394978</v>
      </c>
      <c r="CM387" s="208"/>
      <c r="CN387" s="567">
        <v>0.28616219614394978</v>
      </c>
      <c r="CO387" s="567">
        <v>0.28616219614394978</v>
      </c>
      <c r="CP387" s="567">
        <v>0.28616219614394978</v>
      </c>
      <c r="CQ387" s="567">
        <v>0.28616219614394978</v>
      </c>
      <c r="CR387" s="567">
        <v>0.28616219614394978</v>
      </c>
      <c r="CS387" s="208"/>
      <c r="CT387" s="567">
        <v>0.11111111111111112</v>
      </c>
      <c r="CU387" s="567">
        <v>0.11111111111111112</v>
      </c>
      <c r="CV387" s="567">
        <v>0.11111111111111112</v>
      </c>
      <c r="CW387" s="567">
        <v>0.11111111111111112</v>
      </c>
      <c r="CX387" s="567">
        <v>0.11111111111111112</v>
      </c>
      <c r="CY387" s="208"/>
      <c r="CZ387" s="566">
        <v>0</v>
      </c>
      <c r="DA387" s="566">
        <v>0</v>
      </c>
      <c r="DB387" s="566">
        <v>0</v>
      </c>
      <c r="DC387" s="566">
        <v>0</v>
      </c>
      <c r="DD387" s="566">
        <v>0</v>
      </c>
      <c r="DE387" s="208"/>
      <c r="DF387" s="567">
        <v>0.11111111111111112</v>
      </c>
      <c r="DG387" s="567">
        <v>0.11111111111111112</v>
      </c>
      <c r="DH387" s="567">
        <v>0.11111111111111112</v>
      </c>
      <c r="DI387" s="567">
        <v>0.11111111111111112</v>
      </c>
      <c r="DJ387" s="567">
        <v>0.11111111111111112</v>
      </c>
      <c r="DK387" s="208"/>
      <c r="DL387" s="567">
        <v>0.11111111111111112</v>
      </c>
      <c r="DM387" s="567">
        <v>0.11111111111111112</v>
      </c>
      <c r="DN387" s="567">
        <v>0.11111111111111112</v>
      </c>
      <c r="DO387" s="567">
        <v>0.11111111111111112</v>
      </c>
      <c r="DP387" s="567">
        <v>0.11111111111111112</v>
      </c>
      <c r="DQ387" s="208"/>
      <c r="DR387" s="567">
        <v>0.11111111111111112</v>
      </c>
      <c r="DS387" s="567">
        <v>0.11111111111111112</v>
      </c>
      <c r="DT387" s="567">
        <v>0.11111111111111112</v>
      </c>
      <c r="DU387" s="567">
        <v>0.11111111111111112</v>
      </c>
      <c r="DV387" s="567">
        <v>0.11111111111111112</v>
      </c>
      <c r="DW387" s="208"/>
      <c r="DX387" s="567">
        <v>0.11111111111111112</v>
      </c>
      <c r="DY387" s="567">
        <v>0.11111111111111112</v>
      </c>
      <c r="DZ387" s="567">
        <v>0.11111111111111112</v>
      </c>
      <c r="EA387" s="567">
        <v>0.11111111111111112</v>
      </c>
      <c r="EB387" s="567">
        <v>0.11111111111111112</v>
      </c>
      <c r="EC387" s="208"/>
      <c r="ED387" s="567">
        <v>0.11111111111111112</v>
      </c>
      <c r="EE387" s="567">
        <v>0.11111111111111112</v>
      </c>
      <c r="EF387" s="567">
        <v>0.11111111111111112</v>
      </c>
      <c r="EG387" s="567">
        <v>0.11111111111111112</v>
      </c>
      <c r="EH387" s="567">
        <v>0.11111111111111112</v>
      </c>
      <c r="EI387" s="208"/>
      <c r="EJ387" s="566">
        <v>0</v>
      </c>
      <c r="EK387" s="566">
        <v>0</v>
      </c>
      <c r="EL387" s="566">
        <v>0</v>
      </c>
      <c r="EM387" s="566">
        <v>0</v>
      </c>
      <c r="EN387" s="566">
        <v>0</v>
      </c>
      <c r="EO387" s="208"/>
      <c r="EP387" s="566">
        <v>0</v>
      </c>
      <c r="EQ387" s="566">
        <v>0</v>
      </c>
      <c r="ER387" s="566">
        <v>0</v>
      </c>
      <c r="ES387" s="566">
        <v>0</v>
      </c>
      <c r="ET387" s="566">
        <v>0</v>
      </c>
      <c r="EU387" s="208"/>
      <c r="EV387" s="566">
        <v>0</v>
      </c>
      <c r="EW387" s="566">
        <v>0</v>
      </c>
      <c r="EX387" s="566">
        <v>0</v>
      </c>
      <c r="EY387" s="566">
        <v>0</v>
      </c>
      <c r="EZ387" s="566">
        <v>0</v>
      </c>
      <c r="FA387" s="208"/>
      <c r="FB387" s="566">
        <v>0</v>
      </c>
      <c r="FC387" s="566">
        <v>0</v>
      </c>
      <c r="FD387" s="566">
        <v>0</v>
      </c>
      <c r="FE387" s="566">
        <v>0</v>
      </c>
      <c r="FF387" s="566">
        <v>0</v>
      </c>
      <c r="FG387" s="208"/>
      <c r="FH387" s="566">
        <v>0</v>
      </c>
      <c r="FI387" s="566">
        <v>0</v>
      </c>
      <c r="FJ387" s="566">
        <v>0</v>
      </c>
      <c r="FK387" s="566">
        <v>0</v>
      </c>
      <c r="FL387" s="566">
        <v>0</v>
      </c>
      <c r="FM387" s="208"/>
      <c r="FN387" s="566">
        <v>0</v>
      </c>
      <c r="FO387" s="566">
        <v>0</v>
      </c>
      <c r="FP387" s="566">
        <v>0</v>
      </c>
      <c r="FQ387" s="566">
        <v>0</v>
      </c>
      <c r="FR387" s="566">
        <v>0</v>
      </c>
      <c r="FS387" s="208"/>
      <c r="FT387" s="566">
        <v>0</v>
      </c>
      <c r="FU387" s="566">
        <v>0</v>
      </c>
      <c r="FV387" s="566">
        <v>0</v>
      </c>
      <c r="FW387" s="566">
        <v>0</v>
      </c>
      <c r="FX387" s="566">
        <v>0</v>
      </c>
      <c r="FY387" s="208"/>
    </row>
    <row r="388" spans="1:181" x14ac:dyDescent="0.2">
      <c r="A388" s="562" t="s">
        <v>366</v>
      </c>
      <c r="B388" s="589">
        <f>('Interpolation FR-metal CR'!$B101)+('600_Metal_Cooled_FR'!$E$2*'Interpolation FR-metal CR'!$C101)+('600_Metal_Cooled_FR'!$E$2^2*'Interpolation FR-metal CR'!$D101)+('600_Metal_Cooled_FR'!$E$2^3*'Interpolation FR-metal CR'!$E101)+('600_Metal_Cooled_FR'!$E$2^4*'Interpolation FR-metal CR'!$F101)</f>
        <v>0</v>
      </c>
      <c r="C388" s="589">
        <f>('Interpolation FR-metal CR'!$B101)+('600_Metal_Cooled_FR'!$E$2*'Interpolation FR-metal CR'!$C101)+('600_Metal_Cooled_FR'!$E$2^2*'Interpolation FR-metal CR'!$D101)+('600_Metal_Cooled_FR'!$E$2^3*'Interpolation FR-metal CR'!$E101)+('600_Metal_Cooled_FR'!$E$2^4*'Interpolation FR-metal CR'!$F101)</f>
        <v>0</v>
      </c>
      <c r="D388" s="589">
        <f>('Interpolation FR-metal CR'!$B101)+('600_Metal_Cooled_FR'!$E$2*'Interpolation FR-metal CR'!$C101)+('600_Metal_Cooled_FR'!$E$2^2*'Interpolation FR-metal CR'!$D101)+('600_Metal_Cooled_FR'!$E$2^3*'Interpolation FR-metal CR'!$E101)+('600_Metal_Cooled_FR'!$E$2^4*'Interpolation FR-metal CR'!$F101)</f>
        <v>0</v>
      </c>
      <c r="E388" s="589">
        <f>('Interpolation FR-metal CR'!$B101)+('600_Metal_Cooled_FR'!$E$2*'Interpolation FR-metal CR'!$C101)+('600_Metal_Cooled_FR'!$E$2^2*'Interpolation FR-metal CR'!$D101)+('600_Metal_Cooled_FR'!$E$2^3*'Interpolation FR-metal CR'!$E101)+('600_Metal_Cooled_FR'!$E$2^4*'Interpolation FR-metal CR'!$F101)</f>
        <v>0</v>
      </c>
      <c r="F388" s="589">
        <f>('Interpolation FR-metal CR'!$B101)+('600_Metal_Cooled_FR'!$E$2*'Interpolation FR-metal CR'!$C101)+('600_Metal_Cooled_FR'!$E$2^2*'Interpolation FR-metal CR'!$D101)+('600_Metal_Cooled_FR'!$E$2^3*'Interpolation FR-metal CR'!$E101)+('600_Metal_Cooled_FR'!$E$2^4*'Interpolation FR-metal CR'!$F101)</f>
        <v>0</v>
      </c>
      <c r="G388" s="208"/>
      <c r="H388" s="569">
        <f>('Interpolation FR-oxide CR'!$B101)+('600_Metal_Cooled_FR'!$K$2*'Interpolation FR-oxide CR'!$C101)+('600_Metal_Cooled_FR'!$K$2^2*'Interpolation FR-oxide CR'!$D101)+('600_Metal_Cooled_FR'!$K$2^3*'Interpolation FR-oxide CR'!$E101)+('600_Metal_Cooled_FR'!$K$2^4*'Interpolation FR-oxide CR'!$F101)</f>
        <v>0.13450000000000001</v>
      </c>
      <c r="I388" s="569">
        <f>('Interpolation FR-oxide CR'!$B101)+('600_Metal_Cooled_FR'!$K$2*'Interpolation FR-oxide CR'!$C101)+('600_Metal_Cooled_FR'!$K$2^2*'Interpolation FR-oxide CR'!$D101)+('600_Metal_Cooled_FR'!$K$2^3*'Interpolation FR-oxide CR'!$E101)+('600_Metal_Cooled_FR'!$K$2^4*'Interpolation FR-oxide CR'!$F101)</f>
        <v>0.13450000000000001</v>
      </c>
      <c r="J388" s="569">
        <f>('Interpolation FR-oxide CR'!$B101)+('600_Metal_Cooled_FR'!$K$2*'Interpolation FR-oxide CR'!$C101)+('600_Metal_Cooled_FR'!$K$2^2*'Interpolation FR-oxide CR'!$D101)+('600_Metal_Cooled_FR'!$K$2^3*'Interpolation FR-oxide CR'!$E101)+('600_Metal_Cooled_FR'!$K$2^4*'Interpolation FR-oxide CR'!$F101)</f>
        <v>0.13450000000000001</v>
      </c>
      <c r="K388" s="569">
        <f>('Interpolation FR-oxide CR'!$B101)+('600_Metal_Cooled_FR'!$K$2*'Interpolation FR-oxide CR'!$C101)+('600_Metal_Cooled_FR'!$K$2^2*'Interpolation FR-oxide CR'!$D101)+('600_Metal_Cooled_FR'!$K$2^3*'Interpolation FR-oxide CR'!$E101)+('600_Metal_Cooled_FR'!$K$2^4*'Interpolation FR-oxide CR'!$F101)</f>
        <v>0.13450000000000001</v>
      </c>
      <c r="L388" s="569">
        <f>('Interpolation FR-oxide CR'!$B101)+('600_Metal_Cooled_FR'!$K$2*'Interpolation FR-oxide CR'!$C101)+('600_Metal_Cooled_FR'!$K$2^2*'Interpolation FR-oxide CR'!$D101)+('600_Metal_Cooled_FR'!$K$2^3*'Interpolation FR-oxide CR'!$E101)+('600_Metal_Cooled_FR'!$K$2^4*'Interpolation FR-oxide CR'!$F101)</f>
        <v>0.13450000000000001</v>
      </c>
      <c r="M388" s="208"/>
      <c r="N388" s="566">
        <v>0</v>
      </c>
      <c r="O388" s="566">
        <v>0</v>
      </c>
      <c r="P388" s="566">
        <v>0</v>
      </c>
      <c r="Q388" s="566">
        <v>0</v>
      </c>
      <c r="R388" s="566">
        <v>0</v>
      </c>
      <c r="S388" s="208"/>
      <c r="T388" s="566">
        <v>0</v>
      </c>
      <c r="U388" s="566">
        <v>0</v>
      </c>
      <c r="V388" s="566">
        <v>0</v>
      </c>
      <c r="W388" s="566">
        <v>0</v>
      </c>
      <c r="X388" s="566">
        <v>0</v>
      </c>
      <c r="Y388" s="208"/>
      <c r="Z388" s="566">
        <v>0</v>
      </c>
      <c r="AA388" s="566">
        <v>0</v>
      </c>
      <c r="AB388" s="566">
        <v>0</v>
      </c>
      <c r="AC388" s="566">
        <v>0</v>
      </c>
      <c r="AD388" s="566">
        <v>0</v>
      </c>
      <c r="AE388" s="208"/>
      <c r="AF388" s="566">
        <v>0</v>
      </c>
      <c r="AG388" s="566">
        <v>0</v>
      </c>
      <c r="AH388" s="566">
        <v>0</v>
      </c>
      <c r="AI388" s="566">
        <v>0</v>
      </c>
      <c r="AJ388" s="566">
        <v>0</v>
      </c>
      <c r="AK388" s="208"/>
      <c r="AL388" s="566">
        <v>0</v>
      </c>
      <c r="AM388" s="566">
        <v>0</v>
      </c>
      <c r="AN388" s="566">
        <v>0</v>
      </c>
      <c r="AO388" s="566">
        <v>0</v>
      </c>
      <c r="AP388" s="566">
        <v>0</v>
      </c>
      <c r="AQ388" s="208"/>
      <c r="AR388" s="567">
        <v>0.13445378151260504</v>
      </c>
      <c r="AS388" s="567">
        <v>0.13445378151260504</v>
      </c>
      <c r="AT388" s="567">
        <v>0.13445378151260504</v>
      </c>
      <c r="AU388" s="567">
        <v>0.13445378151260504</v>
      </c>
      <c r="AV388" s="567">
        <v>0.13445378151260504</v>
      </c>
      <c r="AW388" s="573"/>
      <c r="AX388" s="567">
        <v>0.13445378151260504</v>
      </c>
      <c r="AY388" s="567">
        <v>0.13445378151260504</v>
      </c>
      <c r="AZ388" s="567">
        <v>0.13445378151260504</v>
      </c>
      <c r="BA388" s="567">
        <v>0.13445378151260504</v>
      </c>
      <c r="BB388" s="567">
        <v>0.13445378151260504</v>
      </c>
      <c r="BC388" s="573"/>
      <c r="BD388" s="567">
        <v>0.13445378151260504</v>
      </c>
      <c r="BE388" s="567">
        <v>0.13445378151260504</v>
      </c>
      <c r="BF388" s="567">
        <v>0.13445378151260504</v>
      </c>
      <c r="BG388" s="567">
        <v>0.13445378151260504</v>
      </c>
      <c r="BH388" s="567">
        <v>0.13445378151260504</v>
      </c>
      <c r="BI388" s="573"/>
      <c r="BJ388" s="567">
        <v>0.13445378151260504</v>
      </c>
      <c r="BK388" s="567">
        <v>0.13445378151260504</v>
      </c>
      <c r="BL388" s="567">
        <v>0.13445378151260504</v>
      </c>
      <c r="BM388" s="567">
        <v>0.13445378151260504</v>
      </c>
      <c r="BN388" s="567">
        <v>0.13445378151260504</v>
      </c>
      <c r="BO388" s="573"/>
      <c r="BP388" s="567">
        <v>0.13445378151260504</v>
      </c>
      <c r="BQ388" s="567">
        <v>0.13445378151260504</v>
      </c>
      <c r="BR388" s="567">
        <v>0.13445378151260504</v>
      </c>
      <c r="BS388" s="567">
        <v>0.13445378151260504</v>
      </c>
      <c r="BT388" s="567">
        <v>0.13445378151260504</v>
      </c>
      <c r="BU388" s="208"/>
      <c r="BV388" s="566">
        <v>0</v>
      </c>
      <c r="BW388" s="566">
        <v>0</v>
      </c>
      <c r="BX388" s="566">
        <v>0</v>
      </c>
      <c r="BY388" s="566">
        <v>0</v>
      </c>
      <c r="BZ388" s="566">
        <v>0</v>
      </c>
      <c r="CA388" s="208"/>
      <c r="CB388" s="566">
        <v>0</v>
      </c>
      <c r="CC388" s="566">
        <v>0</v>
      </c>
      <c r="CD388" s="566">
        <v>0</v>
      </c>
      <c r="CE388" s="566">
        <v>0</v>
      </c>
      <c r="CF388" s="566">
        <v>0</v>
      </c>
      <c r="CG388" s="208"/>
      <c r="CH388" s="566">
        <v>0</v>
      </c>
      <c r="CI388" s="566">
        <v>0</v>
      </c>
      <c r="CJ388" s="566">
        <v>0</v>
      </c>
      <c r="CK388" s="566">
        <v>0</v>
      </c>
      <c r="CL388" s="566">
        <v>0</v>
      </c>
      <c r="CM388" s="208"/>
      <c r="CN388" s="566">
        <v>0</v>
      </c>
      <c r="CO388" s="566">
        <v>0</v>
      </c>
      <c r="CP388" s="566">
        <v>0</v>
      </c>
      <c r="CQ388" s="566">
        <v>0</v>
      </c>
      <c r="CR388" s="566">
        <v>0</v>
      </c>
      <c r="CS388" s="208"/>
      <c r="CT388" s="566">
        <v>0</v>
      </c>
      <c r="CU388" s="566">
        <v>0</v>
      </c>
      <c r="CV388" s="566">
        <v>0</v>
      </c>
      <c r="CW388" s="566">
        <v>0</v>
      </c>
      <c r="CX388" s="566">
        <v>0</v>
      </c>
      <c r="CY388" s="208"/>
      <c r="CZ388" s="567">
        <v>0.13445378151260504</v>
      </c>
      <c r="DA388" s="567">
        <v>0.13445378151260504</v>
      </c>
      <c r="DB388" s="567">
        <v>0.13445378151260504</v>
      </c>
      <c r="DC388" s="567">
        <v>0.13445378151260504</v>
      </c>
      <c r="DD388" s="567">
        <v>0.13445378151260504</v>
      </c>
      <c r="DE388" s="208"/>
      <c r="DF388" s="566">
        <v>0</v>
      </c>
      <c r="DG388" s="566">
        <v>0</v>
      </c>
      <c r="DH388" s="566">
        <v>0</v>
      </c>
      <c r="DI388" s="566">
        <v>0</v>
      </c>
      <c r="DJ388" s="566">
        <v>0</v>
      </c>
      <c r="DK388" s="208"/>
      <c r="DL388" s="566">
        <v>0</v>
      </c>
      <c r="DM388" s="566">
        <v>0</v>
      </c>
      <c r="DN388" s="566">
        <v>0</v>
      </c>
      <c r="DO388" s="566">
        <v>0</v>
      </c>
      <c r="DP388" s="566">
        <v>0</v>
      </c>
      <c r="DQ388" s="208"/>
      <c r="DR388" s="566">
        <v>0</v>
      </c>
      <c r="DS388" s="566">
        <v>0</v>
      </c>
      <c r="DT388" s="566">
        <v>0</v>
      </c>
      <c r="DU388" s="566">
        <v>0</v>
      </c>
      <c r="DV388" s="566">
        <v>0</v>
      </c>
      <c r="DW388" s="208"/>
      <c r="DX388" s="566">
        <v>0</v>
      </c>
      <c r="DY388" s="566">
        <v>0</v>
      </c>
      <c r="DZ388" s="566">
        <v>0</v>
      </c>
      <c r="EA388" s="566">
        <v>0</v>
      </c>
      <c r="EB388" s="566">
        <v>0</v>
      </c>
      <c r="EC388" s="208"/>
      <c r="ED388" s="566">
        <v>0</v>
      </c>
      <c r="EE388" s="566">
        <v>0</v>
      </c>
      <c r="EF388" s="566">
        <v>0</v>
      </c>
      <c r="EG388" s="566">
        <v>0</v>
      </c>
      <c r="EH388" s="566">
        <v>0</v>
      </c>
      <c r="EI388" s="208"/>
      <c r="EJ388" s="566">
        <v>0</v>
      </c>
      <c r="EK388" s="566">
        <v>0</v>
      </c>
      <c r="EL388" s="566">
        <v>0</v>
      </c>
      <c r="EM388" s="566">
        <v>0</v>
      </c>
      <c r="EN388" s="566">
        <v>0</v>
      </c>
      <c r="EO388" s="208"/>
      <c r="EP388" s="566">
        <v>0</v>
      </c>
      <c r="EQ388" s="566">
        <v>0</v>
      </c>
      <c r="ER388" s="566">
        <v>0</v>
      </c>
      <c r="ES388" s="566">
        <v>0</v>
      </c>
      <c r="ET388" s="566">
        <v>0</v>
      </c>
      <c r="EU388" s="208"/>
      <c r="EV388" s="566">
        <v>0</v>
      </c>
      <c r="EW388" s="566">
        <v>0</v>
      </c>
      <c r="EX388" s="566">
        <v>0</v>
      </c>
      <c r="EY388" s="566">
        <v>0</v>
      </c>
      <c r="EZ388" s="566">
        <v>0</v>
      </c>
      <c r="FA388" s="208"/>
      <c r="FB388" s="566">
        <v>0</v>
      </c>
      <c r="FC388" s="566">
        <v>0</v>
      </c>
      <c r="FD388" s="566">
        <v>0</v>
      </c>
      <c r="FE388" s="566">
        <v>0</v>
      </c>
      <c r="FF388" s="566">
        <v>0</v>
      </c>
      <c r="FG388" s="208"/>
      <c r="FH388" s="566">
        <v>0</v>
      </c>
      <c r="FI388" s="566">
        <v>0</v>
      </c>
      <c r="FJ388" s="566">
        <v>0</v>
      </c>
      <c r="FK388" s="566">
        <v>0</v>
      </c>
      <c r="FL388" s="566">
        <v>0</v>
      </c>
      <c r="FM388" s="208"/>
      <c r="FN388" s="566">
        <v>0</v>
      </c>
      <c r="FO388" s="566">
        <v>0</v>
      </c>
      <c r="FP388" s="566">
        <v>0</v>
      </c>
      <c r="FQ388" s="566">
        <v>0</v>
      </c>
      <c r="FR388" s="566">
        <v>0</v>
      </c>
      <c r="FS388" s="208"/>
      <c r="FT388" s="566">
        <v>0</v>
      </c>
      <c r="FU388" s="566">
        <v>0</v>
      </c>
      <c r="FV388" s="566">
        <v>0</v>
      </c>
      <c r="FW388" s="566">
        <v>0</v>
      </c>
      <c r="FX388" s="566">
        <v>0</v>
      </c>
      <c r="FY388" s="208"/>
    </row>
    <row r="389" spans="1:181" x14ac:dyDescent="0.2">
      <c r="A389" s="562" t="s">
        <v>367</v>
      </c>
      <c r="B389" s="589">
        <f>('Interpolation FR-metal CR'!$B102)+('600_Metal_Cooled_FR'!$E$2*'Interpolation FR-metal CR'!$C102)+('600_Metal_Cooled_FR'!$E$2^2*'Interpolation FR-metal CR'!$D102)+('600_Metal_Cooled_FR'!$E$2^3*'Interpolation FR-metal CR'!$E102)+('600_Metal_Cooled_FR'!$E$2^4*'Interpolation FR-metal CR'!$F102)</f>
        <v>0</v>
      </c>
      <c r="C389" s="589">
        <f>('Interpolation FR-metal CR'!$B102)+('600_Metal_Cooled_FR'!$E$2*'Interpolation FR-metal CR'!$C102)+('600_Metal_Cooled_FR'!$E$2^2*'Interpolation FR-metal CR'!$D102)+('600_Metal_Cooled_FR'!$E$2^3*'Interpolation FR-metal CR'!$E102)+('600_Metal_Cooled_FR'!$E$2^4*'Interpolation FR-metal CR'!$F102)</f>
        <v>0</v>
      </c>
      <c r="D389" s="589">
        <f>('Interpolation FR-metal CR'!$B102)+('600_Metal_Cooled_FR'!$E$2*'Interpolation FR-metal CR'!$C102)+('600_Metal_Cooled_FR'!$E$2^2*'Interpolation FR-metal CR'!$D102)+('600_Metal_Cooled_FR'!$E$2^3*'Interpolation FR-metal CR'!$E102)+('600_Metal_Cooled_FR'!$E$2^4*'Interpolation FR-metal CR'!$F102)</f>
        <v>0</v>
      </c>
      <c r="E389" s="589">
        <f>('Interpolation FR-metal CR'!$B102)+('600_Metal_Cooled_FR'!$E$2*'Interpolation FR-metal CR'!$C102)+('600_Metal_Cooled_FR'!$E$2^2*'Interpolation FR-metal CR'!$D102)+('600_Metal_Cooled_FR'!$E$2^3*'Interpolation FR-metal CR'!$E102)+('600_Metal_Cooled_FR'!$E$2^4*'Interpolation FR-metal CR'!$F102)</f>
        <v>0</v>
      </c>
      <c r="F389" s="589">
        <f>('Interpolation FR-metal CR'!$B102)+('600_Metal_Cooled_FR'!$E$2*'Interpolation FR-metal CR'!$C102)+('600_Metal_Cooled_FR'!$E$2^2*'Interpolation FR-metal CR'!$D102)+('600_Metal_Cooled_FR'!$E$2^3*'Interpolation FR-metal CR'!$E102)+('600_Metal_Cooled_FR'!$E$2^4*'Interpolation FR-metal CR'!$F102)</f>
        <v>0</v>
      </c>
      <c r="G389" s="590"/>
      <c r="H389" s="589">
        <f>('Interpolation FR-oxide CR'!$B102)+('600_Metal_Cooled_FR'!$K$2*'Interpolation FR-oxide CR'!$C102)+('600_Metal_Cooled_FR'!$K$2^2*'Interpolation FR-oxide CR'!$D102)+('600_Metal_Cooled_FR'!$K$2^3*'Interpolation FR-oxide CR'!$E102)+('600_Metal_Cooled_FR'!$K$2^4*'Interpolation FR-oxide CR'!$F102)</f>
        <v>0</v>
      </c>
      <c r="I389" s="589">
        <f>('Interpolation FR-oxide CR'!$B102)+('600_Metal_Cooled_FR'!$K$2*'Interpolation FR-oxide CR'!$C102)+('600_Metal_Cooled_FR'!$K$2^2*'Interpolation FR-oxide CR'!$D102)+('600_Metal_Cooled_FR'!$K$2^3*'Interpolation FR-oxide CR'!$E102)+('600_Metal_Cooled_FR'!$K$2^4*'Interpolation FR-oxide CR'!$F102)</f>
        <v>0</v>
      </c>
      <c r="J389" s="589">
        <f>('Interpolation FR-oxide CR'!$B102)+('600_Metal_Cooled_FR'!$K$2*'Interpolation FR-oxide CR'!$C102)+('600_Metal_Cooled_FR'!$K$2^2*'Interpolation FR-oxide CR'!$D102)+('600_Metal_Cooled_FR'!$K$2^3*'Interpolation FR-oxide CR'!$E102)+('600_Metal_Cooled_FR'!$K$2^4*'Interpolation FR-oxide CR'!$F102)</f>
        <v>0</v>
      </c>
      <c r="K389" s="589">
        <f>('Interpolation FR-oxide CR'!$B102)+('600_Metal_Cooled_FR'!$K$2*'Interpolation FR-oxide CR'!$C102)+('600_Metal_Cooled_FR'!$K$2^2*'Interpolation FR-oxide CR'!$D102)+('600_Metal_Cooled_FR'!$K$2^3*'Interpolation FR-oxide CR'!$E102)+('600_Metal_Cooled_FR'!$K$2^4*'Interpolation FR-oxide CR'!$F102)</f>
        <v>0</v>
      </c>
      <c r="L389" s="589">
        <f>('Interpolation FR-oxide CR'!$B102)+('600_Metal_Cooled_FR'!$K$2*'Interpolation FR-oxide CR'!$C102)+('600_Metal_Cooled_FR'!$K$2^2*'Interpolation FR-oxide CR'!$D102)+('600_Metal_Cooled_FR'!$K$2^3*'Interpolation FR-oxide CR'!$E102)+('600_Metal_Cooled_FR'!$K$2^4*'Interpolation FR-oxide CR'!$F102)</f>
        <v>0</v>
      </c>
      <c r="M389" s="208"/>
      <c r="N389" s="566">
        <v>0</v>
      </c>
      <c r="O389" s="566">
        <v>0</v>
      </c>
      <c r="P389" s="566">
        <v>0</v>
      </c>
      <c r="Q389" s="566">
        <v>0</v>
      </c>
      <c r="R389" s="566">
        <v>0</v>
      </c>
      <c r="S389" s="208"/>
      <c r="T389" s="566">
        <v>0</v>
      </c>
      <c r="U389" s="566">
        <v>0</v>
      </c>
      <c r="V389" s="566">
        <v>0</v>
      </c>
      <c r="W389" s="566">
        <v>0</v>
      </c>
      <c r="X389" s="566">
        <v>0</v>
      </c>
      <c r="Y389" s="208"/>
      <c r="Z389" s="566">
        <v>0</v>
      </c>
      <c r="AA389" s="566">
        <v>0</v>
      </c>
      <c r="AB389" s="566">
        <v>0</v>
      </c>
      <c r="AC389" s="566">
        <v>0</v>
      </c>
      <c r="AD389" s="566">
        <v>0</v>
      </c>
      <c r="AE389" s="208"/>
      <c r="AF389" s="566">
        <v>0</v>
      </c>
      <c r="AG389" s="566">
        <v>0</v>
      </c>
      <c r="AH389" s="566">
        <v>0</v>
      </c>
      <c r="AI389" s="566">
        <v>0</v>
      </c>
      <c r="AJ389" s="566">
        <v>0</v>
      </c>
      <c r="AK389" s="208"/>
      <c r="AL389" s="566">
        <v>0</v>
      </c>
      <c r="AM389" s="566">
        <v>0</v>
      </c>
      <c r="AN389" s="566">
        <v>0</v>
      </c>
      <c r="AO389" s="566">
        <v>0</v>
      </c>
      <c r="AP389" s="566">
        <v>0</v>
      </c>
      <c r="AQ389" s="208"/>
      <c r="AR389" s="566">
        <v>0</v>
      </c>
      <c r="AS389" s="566">
        <v>0</v>
      </c>
      <c r="AT389" s="566">
        <v>0</v>
      </c>
      <c r="AU389" s="566">
        <v>0</v>
      </c>
      <c r="AV389" s="566">
        <v>0</v>
      </c>
      <c r="AW389" s="208"/>
      <c r="AX389" s="566">
        <v>0</v>
      </c>
      <c r="AY389" s="566">
        <v>0</v>
      </c>
      <c r="AZ389" s="566">
        <v>0</v>
      </c>
      <c r="BA389" s="566">
        <v>0</v>
      </c>
      <c r="BB389" s="566">
        <v>0</v>
      </c>
      <c r="BC389" s="208"/>
      <c r="BD389" s="566">
        <v>0</v>
      </c>
      <c r="BE389" s="566">
        <v>0</v>
      </c>
      <c r="BF389" s="566">
        <v>0</v>
      </c>
      <c r="BG389" s="566">
        <v>0</v>
      </c>
      <c r="BH389" s="566">
        <v>0</v>
      </c>
      <c r="BI389" s="208"/>
      <c r="BJ389" s="566">
        <v>0</v>
      </c>
      <c r="BK389" s="566">
        <v>0</v>
      </c>
      <c r="BL389" s="566">
        <v>0</v>
      </c>
      <c r="BM389" s="566">
        <v>0</v>
      </c>
      <c r="BN389" s="566">
        <v>0</v>
      </c>
      <c r="BO389" s="208"/>
      <c r="BP389" s="566">
        <v>0</v>
      </c>
      <c r="BQ389" s="566">
        <v>0</v>
      </c>
      <c r="BR389" s="566">
        <v>0</v>
      </c>
      <c r="BS389" s="566">
        <v>0</v>
      </c>
      <c r="BT389" s="566">
        <v>0</v>
      </c>
      <c r="BU389" s="208"/>
      <c r="BV389" s="566">
        <v>0</v>
      </c>
      <c r="BW389" s="566">
        <v>0</v>
      </c>
      <c r="BX389" s="566">
        <v>0</v>
      </c>
      <c r="BY389" s="566">
        <v>0</v>
      </c>
      <c r="BZ389" s="566">
        <v>0</v>
      </c>
      <c r="CA389" s="208"/>
      <c r="CB389" s="566">
        <v>0</v>
      </c>
      <c r="CC389" s="566">
        <v>0</v>
      </c>
      <c r="CD389" s="566">
        <v>0</v>
      </c>
      <c r="CE389" s="566">
        <v>0</v>
      </c>
      <c r="CF389" s="566">
        <v>0</v>
      </c>
      <c r="CG389" s="208"/>
      <c r="CH389" s="566">
        <v>0</v>
      </c>
      <c r="CI389" s="566">
        <v>0</v>
      </c>
      <c r="CJ389" s="566">
        <v>0</v>
      </c>
      <c r="CK389" s="566">
        <v>0</v>
      </c>
      <c r="CL389" s="566">
        <v>0</v>
      </c>
      <c r="CM389" s="208"/>
      <c r="CN389" s="566">
        <v>0</v>
      </c>
      <c r="CO389" s="566">
        <v>0</v>
      </c>
      <c r="CP389" s="566">
        <v>0</v>
      </c>
      <c r="CQ389" s="566">
        <v>0</v>
      </c>
      <c r="CR389" s="566">
        <v>0</v>
      </c>
      <c r="CS389" s="208"/>
      <c r="CT389" s="566">
        <v>0</v>
      </c>
      <c r="CU389" s="566">
        <v>0</v>
      </c>
      <c r="CV389" s="566">
        <v>0</v>
      </c>
      <c r="CW389" s="566">
        <v>0</v>
      </c>
      <c r="CX389" s="566">
        <v>0</v>
      </c>
      <c r="CY389" s="208"/>
      <c r="CZ389" s="566">
        <v>0</v>
      </c>
      <c r="DA389" s="566">
        <v>0</v>
      </c>
      <c r="DB389" s="566">
        <v>0</v>
      </c>
      <c r="DC389" s="566">
        <v>0</v>
      </c>
      <c r="DD389" s="566">
        <v>0</v>
      </c>
      <c r="DE389" s="208"/>
      <c r="DF389" s="566">
        <v>0</v>
      </c>
      <c r="DG389" s="566">
        <v>0</v>
      </c>
      <c r="DH389" s="566">
        <v>0</v>
      </c>
      <c r="DI389" s="566">
        <v>0</v>
      </c>
      <c r="DJ389" s="566">
        <v>0</v>
      </c>
      <c r="DK389" s="208"/>
      <c r="DL389" s="566">
        <v>0</v>
      </c>
      <c r="DM389" s="566">
        <v>0</v>
      </c>
      <c r="DN389" s="566">
        <v>0</v>
      </c>
      <c r="DO389" s="566">
        <v>0</v>
      </c>
      <c r="DP389" s="566">
        <v>0</v>
      </c>
      <c r="DQ389" s="208"/>
      <c r="DR389" s="566">
        <v>0</v>
      </c>
      <c r="DS389" s="566">
        <v>0</v>
      </c>
      <c r="DT389" s="566">
        <v>0</v>
      </c>
      <c r="DU389" s="566">
        <v>0</v>
      </c>
      <c r="DV389" s="566">
        <v>0</v>
      </c>
      <c r="DW389" s="208"/>
      <c r="DX389" s="566">
        <v>0</v>
      </c>
      <c r="DY389" s="566">
        <v>0</v>
      </c>
      <c r="DZ389" s="566">
        <v>0</v>
      </c>
      <c r="EA389" s="566">
        <v>0</v>
      </c>
      <c r="EB389" s="566">
        <v>0</v>
      </c>
      <c r="EC389" s="208"/>
      <c r="ED389" s="566">
        <v>0</v>
      </c>
      <c r="EE389" s="566">
        <v>0</v>
      </c>
      <c r="EF389" s="566">
        <v>0</v>
      </c>
      <c r="EG389" s="566">
        <v>0</v>
      </c>
      <c r="EH389" s="566">
        <v>0</v>
      </c>
      <c r="EI389" s="208"/>
      <c r="EJ389" s="566">
        <v>0</v>
      </c>
      <c r="EK389" s="566">
        <v>0</v>
      </c>
      <c r="EL389" s="566">
        <v>0</v>
      </c>
      <c r="EM389" s="566">
        <v>0</v>
      </c>
      <c r="EN389" s="566">
        <v>0</v>
      </c>
      <c r="EO389" s="208"/>
      <c r="EP389" s="566">
        <v>0</v>
      </c>
      <c r="EQ389" s="566">
        <v>0</v>
      </c>
      <c r="ER389" s="566">
        <v>0</v>
      </c>
      <c r="ES389" s="566">
        <v>0</v>
      </c>
      <c r="ET389" s="566">
        <v>0</v>
      </c>
      <c r="EU389" s="208"/>
      <c r="EV389" s="566">
        <v>0</v>
      </c>
      <c r="EW389" s="566">
        <v>0</v>
      </c>
      <c r="EX389" s="566">
        <v>0</v>
      </c>
      <c r="EY389" s="566">
        <v>0</v>
      </c>
      <c r="EZ389" s="566">
        <v>0</v>
      </c>
      <c r="FA389" s="208"/>
      <c r="FB389" s="566">
        <v>0</v>
      </c>
      <c r="FC389" s="566">
        <v>0</v>
      </c>
      <c r="FD389" s="566">
        <v>0</v>
      </c>
      <c r="FE389" s="566">
        <v>0</v>
      </c>
      <c r="FF389" s="566">
        <v>0</v>
      </c>
      <c r="FG389" s="208"/>
      <c r="FH389" s="566">
        <v>0</v>
      </c>
      <c r="FI389" s="566">
        <v>0</v>
      </c>
      <c r="FJ389" s="566">
        <v>0</v>
      </c>
      <c r="FK389" s="566">
        <v>0</v>
      </c>
      <c r="FL389" s="566">
        <v>0</v>
      </c>
      <c r="FM389" s="208"/>
      <c r="FN389" s="566">
        <v>0</v>
      </c>
      <c r="FO389" s="566">
        <v>0</v>
      </c>
      <c r="FP389" s="566">
        <v>0</v>
      </c>
      <c r="FQ389" s="566">
        <v>0</v>
      </c>
      <c r="FR389" s="566">
        <v>0</v>
      </c>
      <c r="FS389" s="208"/>
      <c r="FT389" s="566">
        <v>0</v>
      </c>
      <c r="FU389" s="566">
        <v>0</v>
      </c>
      <c r="FV389" s="566">
        <v>0</v>
      </c>
      <c r="FW389" s="566">
        <v>0</v>
      </c>
      <c r="FX389" s="566">
        <v>0</v>
      </c>
      <c r="FY389" s="208"/>
    </row>
    <row r="390" spans="1:181" x14ac:dyDescent="0.2">
      <c r="A390" s="562" t="s">
        <v>368</v>
      </c>
      <c r="B390" s="589">
        <f>('Interpolation FR-metal CR'!$B103)+('600_Metal_Cooled_FR'!$E$2*'Interpolation FR-metal CR'!$C103)+('600_Metal_Cooled_FR'!$E$2^2*'Interpolation FR-metal CR'!$D103)+('600_Metal_Cooled_FR'!$E$2^3*'Interpolation FR-metal CR'!$E103)+('600_Metal_Cooled_FR'!$E$2^4*'Interpolation FR-metal CR'!$F103)</f>
        <v>0</v>
      </c>
      <c r="C390" s="589">
        <f>('Interpolation FR-metal CR'!$B103)+('600_Metal_Cooled_FR'!$E$2*'Interpolation FR-metal CR'!$C103)+('600_Metal_Cooled_FR'!$E$2^2*'Interpolation FR-metal CR'!$D103)+('600_Metal_Cooled_FR'!$E$2^3*'Interpolation FR-metal CR'!$E103)+('600_Metal_Cooled_FR'!$E$2^4*'Interpolation FR-metal CR'!$F103)</f>
        <v>0</v>
      </c>
      <c r="D390" s="589">
        <f>('Interpolation FR-metal CR'!$B103)+('600_Metal_Cooled_FR'!$E$2*'Interpolation FR-metal CR'!$C103)+('600_Metal_Cooled_FR'!$E$2^2*'Interpolation FR-metal CR'!$D103)+('600_Metal_Cooled_FR'!$E$2^3*'Interpolation FR-metal CR'!$E103)+('600_Metal_Cooled_FR'!$E$2^4*'Interpolation FR-metal CR'!$F103)</f>
        <v>0</v>
      </c>
      <c r="E390" s="589">
        <f>('Interpolation FR-metal CR'!$B103)+('600_Metal_Cooled_FR'!$E$2*'Interpolation FR-metal CR'!$C103)+('600_Metal_Cooled_FR'!$E$2^2*'Interpolation FR-metal CR'!$D103)+('600_Metal_Cooled_FR'!$E$2^3*'Interpolation FR-metal CR'!$E103)+('600_Metal_Cooled_FR'!$E$2^4*'Interpolation FR-metal CR'!$F103)</f>
        <v>0</v>
      </c>
      <c r="F390" s="589">
        <f>('Interpolation FR-metal CR'!$B103)+('600_Metal_Cooled_FR'!$E$2*'Interpolation FR-metal CR'!$C103)+('600_Metal_Cooled_FR'!$E$2^2*'Interpolation FR-metal CR'!$D103)+('600_Metal_Cooled_FR'!$E$2^3*'Interpolation FR-metal CR'!$E103)+('600_Metal_Cooled_FR'!$E$2^4*'Interpolation FR-metal CR'!$F103)</f>
        <v>0</v>
      </c>
      <c r="G390" s="590"/>
      <c r="H390" s="589">
        <f>('Interpolation FR-oxide CR'!$B103)+('600_Metal_Cooled_FR'!$K$2*'Interpolation FR-oxide CR'!$C103)+('600_Metal_Cooled_FR'!$K$2^2*'Interpolation FR-oxide CR'!$D103)+('600_Metal_Cooled_FR'!$K$2^3*'Interpolation FR-oxide CR'!$E103)+('600_Metal_Cooled_FR'!$K$2^4*'Interpolation FR-oxide CR'!$F103)</f>
        <v>0</v>
      </c>
      <c r="I390" s="589">
        <f>('Interpolation FR-oxide CR'!$B103)+('600_Metal_Cooled_FR'!$K$2*'Interpolation FR-oxide CR'!$C103)+('600_Metal_Cooled_FR'!$K$2^2*'Interpolation FR-oxide CR'!$D103)+('600_Metal_Cooled_FR'!$K$2^3*'Interpolation FR-oxide CR'!$E103)+('600_Metal_Cooled_FR'!$K$2^4*'Interpolation FR-oxide CR'!$F103)</f>
        <v>0</v>
      </c>
      <c r="J390" s="589">
        <f>('Interpolation FR-oxide CR'!$B103)+('600_Metal_Cooled_FR'!$K$2*'Interpolation FR-oxide CR'!$C103)+('600_Metal_Cooled_FR'!$K$2^2*'Interpolation FR-oxide CR'!$D103)+('600_Metal_Cooled_FR'!$K$2^3*'Interpolation FR-oxide CR'!$E103)+('600_Metal_Cooled_FR'!$K$2^4*'Interpolation FR-oxide CR'!$F103)</f>
        <v>0</v>
      </c>
      <c r="K390" s="589">
        <f>('Interpolation FR-oxide CR'!$B103)+('600_Metal_Cooled_FR'!$K$2*'Interpolation FR-oxide CR'!$C103)+('600_Metal_Cooled_FR'!$K$2^2*'Interpolation FR-oxide CR'!$D103)+('600_Metal_Cooled_FR'!$K$2^3*'Interpolation FR-oxide CR'!$E103)+('600_Metal_Cooled_FR'!$K$2^4*'Interpolation FR-oxide CR'!$F103)</f>
        <v>0</v>
      </c>
      <c r="L390" s="589">
        <f>('Interpolation FR-oxide CR'!$B103)+('600_Metal_Cooled_FR'!$K$2*'Interpolation FR-oxide CR'!$C103)+('600_Metal_Cooled_FR'!$K$2^2*'Interpolation FR-oxide CR'!$D103)+('600_Metal_Cooled_FR'!$K$2^3*'Interpolation FR-oxide CR'!$E103)+('600_Metal_Cooled_FR'!$K$2^4*'Interpolation FR-oxide CR'!$F103)</f>
        <v>0</v>
      </c>
      <c r="M390" s="208"/>
      <c r="N390" s="566">
        <v>0</v>
      </c>
      <c r="O390" s="566">
        <v>0</v>
      </c>
      <c r="P390" s="566">
        <v>0</v>
      </c>
      <c r="Q390" s="566">
        <v>0</v>
      </c>
      <c r="R390" s="566">
        <v>0</v>
      </c>
      <c r="S390" s="208"/>
      <c r="T390" s="566">
        <v>0</v>
      </c>
      <c r="U390" s="566">
        <v>0</v>
      </c>
      <c r="V390" s="566">
        <v>0</v>
      </c>
      <c r="W390" s="566">
        <v>0</v>
      </c>
      <c r="X390" s="566">
        <v>0</v>
      </c>
      <c r="Y390" s="208"/>
      <c r="Z390" s="566">
        <v>0</v>
      </c>
      <c r="AA390" s="566">
        <v>0</v>
      </c>
      <c r="AB390" s="566">
        <v>0</v>
      </c>
      <c r="AC390" s="566">
        <v>0</v>
      </c>
      <c r="AD390" s="566">
        <v>0</v>
      </c>
      <c r="AE390" s="208"/>
      <c r="AF390" s="566">
        <v>0</v>
      </c>
      <c r="AG390" s="566">
        <v>0</v>
      </c>
      <c r="AH390" s="566">
        <v>0</v>
      </c>
      <c r="AI390" s="566">
        <v>0</v>
      </c>
      <c r="AJ390" s="566">
        <v>0</v>
      </c>
      <c r="AK390" s="208"/>
      <c r="AL390" s="566">
        <v>0</v>
      </c>
      <c r="AM390" s="566">
        <v>0</v>
      </c>
      <c r="AN390" s="566">
        <v>0</v>
      </c>
      <c r="AO390" s="566">
        <v>0</v>
      </c>
      <c r="AP390" s="566">
        <v>0</v>
      </c>
      <c r="AQ390" s="208"/>
      <c r="AR390" s="566">
        <v>0</v>
      </c>
      <c r="AS390" s="566">
        <v>0</v>
      </c>
      <c r="AT390" s="566">
        <v>0</v>
      </c>
      <c r="AU390" s="566">
        <v>0</v>
      </c>
      <c r="AV390" s="566">
        <v>0</v>
      </c>
      <c r="AW390" s="208"/>
      <c r="AX390" s="566">
        <v>0</v>
      </c>
      <c r="AY390" s="566">
        <v>0</v>
      </c>
      <c r="AZ390" s="566">
        <v>0</v>
      </c>
      <c r="BA390" s="566">
        <v>0</v>
      </c>
      <c r="BB390" s="566">
        <v>0</v>
      </c>
      <c r="BC390" s="208"/>
      <c r="BD390" s="566">
        <v>0</v>
      </c>
      <c r="BE390" s="566">
        <v>0</v>
      </c>
      <c r="BF390" s="566">
        <v>0</v>
      </c>
      <c r="BG390" s="566">
        <v>0</v>
      </c>
      <c r="BH390" s="566">
        <v>0</v>
      </c>
      <c r="BI390" s="208"/>
      <c r="BJ390" s="566">
        <v>0</v>
      </c>
      <c r="BK390" s="566">
        <v>0</v>
      </c>
      <c r="BL390" s="566">
        <v>0</v>
      </c>
      <c r="BM390" s="566">
        <v>0</v>
      </c>
      <c r="BN390" s="566">
        <v>0</v>
      </c>
      <c r="BO390" s="208"/>
      <c r="BP390" s="566">
        <v>0</v>
      </c>
      <c r="BQ390" s="566">
        <v>0</v>
      </c>
      <c r="BR390" s="566">
        <v>0</v>
      </c>
      <c r="BS390" s="566">
        <v>0</v>
      </c>
      <c r="BT390" s="566">
        <v>0</v>
      </c>
      <c r="BU390" s="208"/>
      <c r="BV390" s="566">
        <v>0</v>
      </c>
      <c r="BW390" s="566">
        <v>0</v>
      </c>
      <c r="BX390" s="566">
        <v>0</v>
      </c>
      <c r="BY390" s="566">
        <v>0</v>
      </c>
      <c r="BZ390" s="566">
        <v>0</v>
      </c>
      <c r="CA390" s="208"/>
      <c r="CB390" s="566">
        <v>0</v>
      </c>
      <c r="CC390" s="566">
        <v>0</v>
      </c>
      <c r="CD390" s="566">
        <v>0</v>
      </c>
      <c r="CE390" s="566">
        <v>0</v>
      </c>
      <c r="CF390" s="566">
        <v>0</v>
      </c>
      <c r="CG390" s="208"/>
      <c r="CH390" s="566">
        <v>0</v>
      </c>
      <c r="CI390" s="566">
        <v>0</v>
      </c>
      <c r="CJ390" s="566">
        <v>0</v>
      </c>
      <c r="CK390" s="566">
        <v>0</v>
      </c>
      <c r="CL390" s="566">
        <v>0</v>
      </c>
      <c r="CM390" s="208"/>
      <c r="CN390" s="566">
        <v>0</v>
      </c>
      <c r="CO390" s="566">
        <v>0</v>
      </c>
      <c r="CP390" s="566">
        <v>0</v>
      </c>
      <c r="CQ390" s="566">
        <v>0</v>
      </c>
      <c r="CR390" s="566">
        <v>0</v>
      </c>
      <c r="CS390" s="208"/>
      <c r="CT390" s="566">
        <v>0</v>
      </c>
      <c r="CU390" s="566">
        <v>0</v>
      </c>
      <c r="CV390" s="566">
        <v>0</v>
      </c>
      <c r="CW390" s="566">
        <v>0</v>
      </c>
      <c r="CX390" s="566">
        <v>0</v>
      </c>
      <c r="CY390" s="208"/>
      <c r="CZ390" s="566">
        <v>0</v>
      </c>
      <c r="DA390" s="566">
        <v>0</v>
      </c>
      <c r="DB390" s="566">
        <v>0</v>
      </c>
      <c r="DC390" s="566">
        <v>0</v>
      </c>
      <c r="DD390" s="566">
        <v>0</v>
      </c>
      <c r="DE390" s="208"/>
      <c r="DF390" s="566">
        <v>0</v>
      </c>
      <c r="DG390" s="566">
        <v>0</v>
      </c>
      <c r="DH390" s="566">
        <v>0</v>
      </c>
      <c r="DI390" s="566">
        <v>0</v>
      </c>
      <c r="DJ390" s="566">
        <v>0</v>
      </c>
      <c r="DK390" s="208"/>
      <c r="DL390" s="566">
        <v>0</v>
      </c>
      <c r="DM390" s="566">
        <v>0</v>
      </c>
      <c r="DN390" s="566">
        <v>0</v>
      </c>
      <c r="DO390" s="566">
        <v>0</v>
      </c>
      <c r="DP390" s="566">
        <v>0</v>
      </c>
      <c r="DQ390" s="208"/>
      <c r="DR390" s="566">
        <v>0</v>
      </c>
      <c r="DS390" s="566">
        <v>0</v>
      </c>
      <c r="DT390" s="566">
        <v>0</v>
      </c>
      <c r="DU390" s="566">
        <v>0</v>
      </c>
      <c r="DV390" s="566">
        <v>0</v>
      </c>
      <c r="DW390" s="208"/>
      <c r="DX390" s="566">
        <v>0</v>
      </c>
      <c r="DY390" s="566">
        <v>0</v>
      </c>
      <c r="DZ390" s="566">
        <v>0</v>
      </c>
      <c r="EA390" s="566">
        <v>0</v>
      </c>
      <c r="EB390" s="566">
        <v>0</v>
      </c>
      <c r="EC390" s="208"/>
      <c r="ED390" s="566">
        <v>0</v>
      </c>
      <c r="EE390" s="566">
        <v>0</v>
      </c>
      <c r="EF390" s="566">
        <v>0</v>
      </c>
      <c r="EG390" s="566">
        <v>0</v>
      </c>
      <c r="EH390" s="566">
        <v>0</v>
      </c>
      <c r="EI390" s="208"/>
      <c r="EJ390" s="566">
        <v>0</v>
      </c>
      <c r="EK390" s="566">
        <v>0</v>
      </c>
      <c r="EL390" s="566">
        <v>0</v>
      </c>
      <c r="EM390" s="566">
        <v>0</v>
      </c>
      <c r="EN390" s="566">
        <v>0</v>
      </c>
      <c r="EO390" s="208"/>
      <c r="EP390" s="566">
        <v>0</v>
      </c>
      <c r="EQ390" s="566">
        <v>0</v>
      </c>
      <c r="ER390" s="566">
        <v>0</v>
      </c>
      <c r="ES390" s="566">
        <v>0</v>
      </c>
      <c r="ET390" s="566">
        <v>0</v>
      </c>
      <c r="EU390" s="208"/>
      <c r="EV390" s="566">
        <v>0</v>
      </c>
      <c r="EW390" s="566">
        <v>0</v>
      </c>
      <c r="EX390" s="566">
        <v>0</v>
      </c>
      <c r="EY390" s="566">
        <v>0</v>
      </c>
      <c r="EZ390" s="566">
        <v>0</v>
      </c>
      <c r="FA390" s="208"/>
      <c r="FB390" s="566">
        <v>0</v>
      </c>
      <c r="FC390" s="566">
        <v>0</v>
      </c>
      <c r="FD390" s="566">
        <v>0</v>
      </c>
      <c r="FE390" s="566">
        <v>0</v>
      </c>
      <c r="FF390" s="566">
        <v>0</v>
      </c>
      <c r="FG390" s="208"/>
      <c r="FH390" s="566">
        <v>0</v>
      </c>
      <c r="FI390" s="566">
        <v>0</v>
      </c>
      <c r="FJ390" s="566">
        <v>0</v>
      </c>
      <c r="FK390" s="566">
        <v>0</v>
      </c>
      <c r="FL390" s="566">
        <v>0</v>
      </c>
      <c r="FM390" s="208"/>
      <c r="FN390" s="566">
        <v>0</v>
      </c>
      <c r="FO390" s="566">
        <v>0</v>
      </c>
      <c r="FP390" s="566">
        <v>0</v>
      </c>
      <c r="FQ390" s="566">
        <v>0</v>
      </c>
      <c r="FR390" s="566">
        <v>0</v>
      </c>
      <c r="FS390" s="208"/>
      <c r="FT390" s="566">
        <v>0</v>
      </c>
      <c r="FU390" s="566">
        <v>0</v>
      </c>
      <c r="FV390" s="566">
        <v>0</v>
      </c>
      <c r="FW390" s="566">
        <v>0</v>
      </c>
      <c r="FX390" s="566">
        <v>0</v>
      </c>
      <c r="FY390" s="208"/>
    </row>
    <row r="391" spans="1:181" x14ac:dyDescent="0.2">
      <c r="A391" s="562" t="s">
        <v>369</v>
      </c>
      <c r="B391" s="589">
        <f>('Interpolation FR-metal CR'!$B104)+('600_Metal_Cooled_FR'!$E$2*'Interpolation FR-metal CR'!$C104)+('600_Metal_Cooled_FR'!$E$2^2*'Interpolation FR-metal CR'!$D104)+('600_Metal_Cooled_FR'!$E$2^3*'Interpolation FR-metal CR'!$E104)+('600_Metal_Cooled_FR'!$E$2^4*'Interpolation FR-metal CR'!$F104)</f>
        <v>0</v>
      </c>
      <c r="C391" s="589">
        <f>('Interpolation FR-metal CR'!$B104)+('600_Metal_Cooled_FR'!$E$2*'Interpolation FR-metal CR'!$C104)+('600_Metal_Cooled_FR'!$E$2^2*'Interpolation FR-metal CR'!$D104)+('600_Metal_Cooled_FR'!$E$2^3*'Interpolation FR-metal CR'!$E104)+('600_Metal_Cooled_FR'!$E$2^4*'Interpolation FR-metal CR'!$F104)</f>
        <v>0</v>
      </c>
      <c r="D391" s="589">
        <f>('Interpolation FR-metal CR'!$B104)+('600_Metal_Cooled_FR'!$E$2*'Interpolation FR-metal CR'!$C104)+('600_Metal_Cooled_FR'!$E$2^2*'Interpolation FR-metal CR'!$D104)+('600_Metal_Cooled_FR'!$E$2^3*'Interpolation FR-metal CR'!$E104)+('600_Metal_Cooled_FR'!$E$2^4*'Interpolation FR-metal CR'!$F104)</f>
        <v>0</v>
      </c>
      <c r="E391" s="589">
        <f>('Interpolation FR-metal CR'!$B104)+('600_Metal_Cooled_FR'!$E$2*'Interpolation FR-metal CR'!$C104)+('600_Metal_Cooled_FR'!$E$2^2*'Interpolation FR-metal CR'!$D104)+('600_Metal_Cooled_FR'!$E$2^3*'Interpolation FR-metal CR'!$E104)+('600_Metal_Cooled_FR'!$E$2^4*'Interpolation FR-metal CR'!$F104)</f>
        <v>0</v>
      </c>
      <c r="F391" s="589">
        <f>('Interpolation FR-metal CR'!$B104)+('600_Metal_Cooled_FR'!$E$2*'Interpolation FR-metal CR'!$C104)+('600_Metal_Cooled_FR'!$E$2^2*'Interpolation FR-metal CR'!$D104)+('600_Metal_Cooled_FR'!$E$2^3*'Interpolation FR-metal CR'!$E104)+('600_Metal_Cooled_FR'!$E$2^4*'Interpolation FR-metal CR'!$F104)</f>
        <v>0</v>
      </c>
      <c r="G391" s="590"/>
      <c r="H391" s="589">
        <f>('Interpolation FR-oxide CR'!$B104)+('600_Metal_Cooled_FR'!$K$2*'Interpolation FR-oxide CR'!$C104)+('600_Metal_Cooled_FR'!$K$2^2*'Interpolation FR-oxide CR'!$D104)+('600_Metal_Cooled_FR'!$K$2^3*'Interpolation FR-oxide CR'!$E104)+('600_Metal_Cooled_FR'!$K$2^4*'Interpolation FR-oxide CR'!$F104)</f>
        <v>0</v>
      </c>
      <c r="I391" s="589">
        <f>('Interpolation FR-oxide CR'!$B104)+('600_Metal_Cooled_FR'!$K$2*'Interpolation FR-oxide CR'!$C104)+('600_Metal_Cooled_FR'!$K$2^2*'Interpolation FR-oxide CR'!$D104)+('600_Metal_Cooled_FR'!$K$2^3*'Interpolation FR-oxide CR'!$E104)+('600_Metal_Cooled_FR'!$K$2^4*'Interpolation FR-oxide CR'!$F104)</f>
        <v>0</v>
      </c>
      <c r="J391" s="589">
        <f>('Interpolation FR-oxide CR'!$B104)+('600_Metal_Cooled_FR'!$K$2*'Interpolation FR-oxide CR'!$C104)+('600_Metal_Cooled_FR'!$K$2^2*'Interpolation FR-oxide CR'!$D104)+('600_Metal_Cooled_FR'!$K$2^3*'Interpolation FR-oxide CR'!$E104)+('600_Metal_Cooled_FR'!$K$2^4*'Interpolation FR-oxide CR'!$F104)</f>
        <v>0</v>
      </c>
      <c r="K391" s="589">
        <f>('Interpolation FR-oxide CR'!$B104)+('600_Metal_Cooled_FR'!$K$2*'Interpolation FR-oxide CR'!$C104)+('600_Metal_Cooled_FR'!$K$2^2*'Interpolation FR-oxide CR'!$D104)+('600_Metal_Cooled_FR'!$K$2^3*'Interpolation FR-oxide CR'!$E104)+('600_Metal_Cooled_FR'!$K$2^4*'Interpolation FR-oxide CR'!$F104)</f>
        <v>0</v>
      </c>
      <c r="L391" s="589">
        <f>('Interpolation FR-oxide CR'!$B104)+('600_Metal_Cooled_FR'!$K$2*'Interpolation FR-oxide CR'!$C104)+('600_Metal_Cooled_FR'!$K$2^2*'Interpolation FR-oxide CR'!$D104)+('600_Metal_Cooled_FR'!$K$2^3*'Interpolation FR-oxide CR'!$E104)+('600_Metal_Cooled_FR'!$K$2^4*'Interpolation FR-oxide CR'!$F104)</f>
        <v>0</v>
      </c>
      <c r="M391" s="208"/>
      <c r="N391" s="566">
        <v>0</v>
      </c>
      <c r="O391" s="566">
        <v>0</v>
      </c>
      <c r="P391" s="566">
        <v>0</v>
      </c>
      <c r="Q391" s="566">
        <v>0</v>
      </c>
      <c r="R391" s="566">
        <v>0</v>
      </c>
      <c r="S391" s="208"/>
      <c r="T391" s="566">
        <v>0</v>
      </c>
      <c r="U391" s="566">
        <v>0</v>
      </c>
      <c r="V391" s="566">
        <v>0</v>
      </c>
      <c r="W391" s="566">
        <v>0</v>
      </c>
      <c r="X391" s="566">
        <v>0</v>
      </c>
      <c r="Y391" s="208"/>
      <c r="Z391" s="566">
        <v>0</v>
      </c>
      <c r="AA391" s="566">
        <v>0</v>
      </c>
      <c r="AB391" s="566">
        <v>0</v>
      </c>
      <c r="AC391" s="566">
        <v>0</v>
      </c>
      <c r="AD391" s="566">
        <v>0</v>
      </c>
      <c r="AE391" s="208"/>
      <c r="AF391" s="566">
        <v>0</v>
      </c>
      <c r="AG391" s="566">
        <v>0</v>
      </c>
      <c r="AH391" s="566">
        <v>0</v>
      </c>
      <c r="AI391" s="566">
        <v>0</v>
      </c>
      <c r="AJ391" s="566">
        <v>0</v>
      </c>
      <c r="AK391" s="208"/>
      <c r="AL391" s="566">
        <v>0</v>
      </c>
      <c r="AM391" s="566">
        <v>0</v>
      </c>
      <c r="AN391" s="566">
        <v>0</v>
      </c>
      <c r="AO391" s="566">
        <v>0</v>
      </c>
      <c r="AP391" s="566">
        <v>0</v>
      </c>
      <c r="AQ391" s="208"/>
      <c r="AR391" s="566">
        <v>0</v>
      </c>
      <c r="AS391" s="566">
        <v>0</v>
      </c>
      <c r="AT391" s="566">
        <v>0</v>
      </c>
      <c r="AU391" s="566">
        <v>0</v>
      </c>
      <c r="AV391" s="566">
        <v>0</v>
      </c>
      <c r="AW391" s="208"/>
      <c r="AX391" s="566">
        <v>0</v>
      </c>
      <c r="AY391" s="566">
        <v>0</v>
      </c>
      <c r="AZ391" s="566">
        <v>0</v>
      </c>
      <c r="BA391" s="566">
        <v>0</v>
      </c>
      <c r="BB391" s="566">
        <v>0</v>
      </c>
      <c r="BC391" s="208"/>
      <c r="BD391" s="566">
        <v>0</v>
      </c>
      <c r="BE391" s="566">
        <v>0</v>
      </c>
      <c r="BF391" s="566">
        <v>0</v>
      </c>
      <c r="BG391" s="566">
        <v>0</v>
      </c>
      <c r="BH391" s="566">
        <v>0</v>
      </c>
      <c r="BI391" s="208"/>
      <c r="BJ391" s="566">
        <v>0</v>
      </c>
      <c r="BK391" s="566">
        <v>0</v>
      </c>
      <c r="BL391" s="566">
        <v>0</v>
      </c>
      <c r="BM391" s="566">
        <v>0</v>
      </c>
      <c r="BN391" s="566">
        <v>0</v>
      </c>
      <c r="BO391" s="208"/>
      <c r="BP391" s="566">
        <v>0</v>
      </c>
      <c r="BQ391" s="566">
        <v>0</v>
      </c>
      <c r="BR391" s="566">
        <v>0</v>
      </c>
      <c r="BS391" s="566">
        <v>0</v>
      </c>
      <c r="BT391" s="566">
        <v>0</v>
      </c>
      <c r="BU391" s="208"/>
      <c r="BV391" s="566">
        <v>0</v>
      </c>
      <c r="BW391" s="566">
        <v>0</v>
      </c>
      <c r="BX391" s="566">
        <v>0</v>
      </c>
      <c r="BY391" s="566">
        <v>0</v>
      </c>
      <c r="BZ391" s="566">
        <v>0</v>
      </c>
      <c r="CA391" s="208"/>
      <c r="CB391" s="566">
        <v>0</v>
      </c>
      <c r="CC391" s="566">
        <v>0</v>
      </c>
      <c r="CD391" s="566">
        <v>0</v>
      </c>
      <c r="CE391" s="566">
        <v>0</v>
      </c>
      <c r="CF391" s="566">
        <v>0</v>
      </c>
      <c r="CG391" s="208"/>
      <c r="CH391" s="566">
        <v>0</v>
      </c>
      <c r="CI391" s="566">
        <v>0</v>
      </c>
      <c r="CJ391" s="566">
        <v>0</v>
      </c>
      <c r="CK391" s="566">
        <v>0</v>
      </c>
      <c r="CL391" s="566">
        <v>0</v>
      </c>
      <c r="CM391" s="208"/>
      <c r="CN391" s="566">
        <v>0</v>
      </c>
      <c r="CO391" s="566">
        <v>0</v>
      </c>
      <c r="CP391" s="566">
        <v>0</v>
      </c>
      <c r="CQ391" s="566">
        <v>0</v>
      </c>
      <c r="CR391" s="566">
        <v>0</v>
      </c>
      <c r="CS391" s="208"/>
      <c r="CT391" s="566">
        <v>0</v>
      </c>
      <c r="CU391" s="566">
        <v>0</v>
      </c>
      <c r="CV391" s="566">
        <v>0</v>
      </c>
      <c r="CW391" s="566">
        <v>0</v>
      </c>
      <c r="CX391" s="566">
        <v>0</v>
      </c>
      <c r="CY391" s="208"/>
      <c r="CZ391" s="566">
        <v>0</v>
      </c>
      <c r="DA391" s="566">
        <v>0</v>
      </c>
      <c r="DB391" s="566">
        <v>0</v>
      </c>
      <c r="DC391" s="566">
        <v>0</v>
      </c>
      <c r="DD391" s="566">
        <v>0</v>
      </c>
      <c r="DE391" s="208"/>
      <c r="DF391" s="566">
        <v>0</v>
      </c>
      <c r="DG391" s="566">
        <v>0</v>
      </c>
      <c r="DH391" s="566">
        <v>0</v>
      </c>
      <c r="DI391" s="566">
        <v>0</v>
      </c>
      <c r="DJ391" s="566">
        <v>0</v>
      </c>
      <c r="DK391" s="208"/>
      <c r="DL391" s="566">
        <v>0</v>
      </c>
      <c r="DM391" s="566">
        <v>0</v>
      </c>
      <c r="DN391" s="566">
        <v>0</v>
      </c>
      <c r="DO391" s="566">
        <v>0</v>
      </c>
      <c r="DP391" s="566">
        <v>0</v>
      </c>
      <c r="DQ391" s="208"/>
      <c r="DR391" s="566">
        <v>0</v>
      </c>
      <c r="DS391" s="566">
        <v>0</v>
      </c>
      <c r="DT391" s="566">
        <v>0</v>
      </c>
      <c r="DU391" s="566">
        <v>0</v>
      </c>
      <c r="DV391" s="566">
        <v>0</v>
      </c>
      <c r="DW391" s="208"/>
      <c r="DX391" s="566">
        <v>0</v>
      </c>
      <c r="DY391" s="566">
        <v>0</v>
      </c>
      <c r="DZ391" s="566">
        <v>0</v>
      </c>
      <c r="EA391" s="566">
        <v>0</v>
      </c>
      <c r="EB391" s="566">
        <v>0</v>
      </c>
      <c r="EC391" s="208"/>
      <c r="ED391" s="566">
        <v>0</v>
      </c>
      <c r="EE391" s="566">
        <v>0</v>
      </c>
      <c r="EF391" s="566">
        <v>0</v>
      </c>
      <c r="EG391" s="566">
        <v>0</v>
      </c>
      <c r="EH391" s="566">
        <v>0</v>
      </c>
      <c r="EI391" s="208"/>
      <c r="EJ391" s="566">
        <v>0</v>
      </c>
      <c r="EK391" s="566">
        <v>0</v>
      </c>
      <c r="EL391" s="566">
        <v>0</v>
      </c>
      <c r="EM391" s="566">
        <v>0</v>
      </c>
      <c r="EN391" s="566">
        <v>0</v>
      </c>
      <c r="EO391" s="208"/>
      <c r="EP391" s="566">
        <v>0</v>
      </c>
      <c r="EQ391" s="566">
        <v>0</v>
      </c>
      <c r="ER391" s="566">
        <v>0</v>
      </c>
      <c r="ES391" s="566">
        <v>0</v>
      </c>
      <c r="ET391" s="566">
        <v>0</v>
      </c>
      <c r="EU391" s="208"/>
      <c r="EV391" s="566">
        <v>0</v>
      </c>
      <c r="EW391" s="566">
        <v>0</v>
      </c>
      <c r="EX391" s="566">
        <v>0</v>
      </c>
      <c r="EY391" s="566">
        <v>0</v>
      </c>
      <c r="EZ391" s="566">
        <v>0</v>
      </c>
      <c r="FA391" s="208"/>
      <c r="FB391" s="566">
        <v>0</v>
      </c>
      <c r="FC391" s="566">
        <v>0</v>
      </c>
      <c r="FD391" s="566">
        <v>0</v>
      </c>
      <c r="FE391" s="566">
        <v>0</v>
      </c>
      <c r="FF391" s="566">
        <v>0</v>
      </c>
      <c r="FG391" s="208"/>
      <c r="FH391" s="566">
        <v>0</v>
      </c>
      <c r="FI391" s="566">
        <v>0</v>
      </c>
      <c r="FJ391" s="566">
        <v>0</v>
      </c>
      <c r="FK391" s="566">
        <v>0</v>
      </c>
      <c r="FL391" s="566">
        <v>0</v>
      </c>
      <c r="FM391" s="208"/>
      <c r="FN391" s="566">
        <v>0</v>
      </c>
      <c r="FO391" s="566">
        <v>0</v>
      </c>
      <c r="FP391" s="566">
        <v>0</v>
      </c>
      <c r="FQ391" s="566">
        <v>0</v>
      </c>
      <c r="FR391" s="566">
        <v>0</v>
      </c>
      <c r="FS391" s="208"/>
      <c r="FT391" s="566">
        <v>0</v>
      </c>
      <c r="FU391" s="566">
        <v>0</v>
      </c>
      <c r="FV391" s="566">
        <v>0</v>
      </c>
      <c r="FW391" s="566">
        <v>0</v>
      </c>
      <c r="FX391" s="566">
        <v>0</v>
      </c>
      <c r="FY391" s="208"/>
    </row>
    <row r="392" spans="1:181" x14ac:dyDescent="0.2">
      <c r="A392" s="562" t="s">
        <v>370</v>
      </c>
      <c r="B392" s="589">
        <f>('Interpolation FR-metal CR'!$B105)+('600_Metal_Cooled_FR'!$E$2*'Interpolation FR-metal CR'!$C105)+('600_Metal_Cooled_FR'!$E$2^2*'Interpolation FR-metal CR'!$D105)+('600_Metal_Cooled_FR'!$E$2^3*'Interpolation FR-metal CR'!$E105)+('600_Metal_Cooled_FR'!$E$2^4*'Interpolation FR-metal CR'!$F105)</f>
        <v>0</v>
      </c>
      <c r="C392" s="589">
        <f>('Interpolation FR-metal CR'!$B105)+('600_Metal_Cooled_FR'!$E$2*'Interpolation FR-metal CR'!$C105)+('600_Metal_Cooled_FR'!$E$2^2*'Interpolation FR-metal CR'!$D105)+('600_Metal_Cooled_FR'!$E$2^3*'Interpolation FR-metal CR'!$E105)+('600_Metal_Cooled_FR'!$E$2^4*'Interpolation FR-metal CR'!$F105)</f>
        <v>0</v>
      </c>
      <c r="D392" s="589">
        <f>('Interpolation FR-metal CR'!$B105)+('600_Metal_Cooled_FR'!$E$2*'Interpolation FR-metal CR'!$C105)+('600_Metal_Cooled_FR'!$E$2^2*'Interpolation FR-metal CR'!$D105)+('600_Metal_Cooled_FR'!$E$2^3*'Interpolation FR-metal CR'!$E105)+('600_Metal_Cooled_FR'!$E$2^4*'Interpolation FR-metal CR'!$F105)</f>
        <v>0</v>
      </c>
      <c r="E392" s="589">
        <f>('Interpolation FR-metal CR'!$B105)+('600_Metal_Cooled_FR'!$E$2*'Interpolation FR-metal CR'!$C105)+('600_Metal_Cooled_FR'!$E$2^2*'Interpolation FR-metal CR'!$D105)+('600_Metal_Cooled_FR'!$E$2^3*'Interpolation FR-metal CR'!$E105)+('600_Metal_Cooled_FR'!$E$2^4*'Interpolation FR-metal CR'!$F105)</f>
        <v>0</v>
      </c>
      <c r="F392" s="589">
        <f>('Interpolation FR-metal CR'!$B105)+('600_Metal_Cooled_FR'!$E$2*'Interpolation FR-metal CR'!$C105)+('600_Metal_Cooled_FR'!$E$2^2*'Interpolation FR-metal CR'!$D105)+('600_Metal_Cooled_FR'!$E$2^3*'Interpolation FR-metal CR'!$E105)+('600_Metal_Cooled_FR'!$E$2^4*'Interpolation FR-metal CR'!$F105)</f>
        <v>0</v>
      </c>
      <c r="G392" s="590"/>
      <c r="H392" s="589">
        <f>('Interpolation FR-oxide CR'!$B105)+('600_Metal_Cooled_FR'!$K$2*'Interpolation FR-oxide CR'!$C105)+('600_Metal_Cooled_FR'!$K$2^2*'Interpolation FR-oxide CR'!$D105)+('600_Metal_Cooled_FR'!$K$2^3*'Interpolation FR-oxide CR'!$E105)+('600_Metal_Cooled_FR'!$K$2^4*'Interpolation FR-oxide CR'!$F105)</f>
        <v>0</v>
      </c>
      <c r="I392" s="589">
        <f>('Interpolation FR-oxide CR'!$B105)+('600_Metal_Cooled_FR'!$K$2*'Interpolation FR-oxide CR'!$C105)+('600_Metal_Cooled_FR'!$K$2^2*'Interpolation FR-oxide CR'!$D105)+('600_Metal_Cooled_FR'!$K$2^3*'Interpolation FR-oxide CR'!$E105)+('600_Metal_Cooled_FR'!$K$2^4*'Interpolation FR-oxide CR'!$F105)</f>
        <v>0</v>
      </c>
      <c r="J392" s="589">
        <f>('Interpolation FR-oxide CR'!$B105)+('600_Metal_Cooled_FR'!$K$2*'Interpolation FR-oxide CR'!$C105)+('600_Metal_Cooled_FR'!$K$2^2*'Interpolation FR-oxide CR'!$D105)+('600_Metal_Cooled_FR'!$K$2^3*'Interpolation FR-oxide CR'!$E105)+('600_Metal_Cooled_FR'!$K$2^4*'Interpolation FR-oxide CR'!$F105)</f>
        <v>0</v>
      </c>
      <c r="K392" s="589">
        <f>('Interpolation FR-oxide CR'!$B105)+('600_Metal_Cooled_FR'!$K$2*'Interpolation FR-oxide CR'!$C105)+('600_Metal_Cooled_FR'!$K$2^2*'Interpolation FR-oxide CR'!$D105)+('600_Metal_Cooled_FR'!$K$2^3*'Interpolation FR-oxide CR'!$E105)+('600_Metal_Cooled_FR'!$K$2^4*'Interpolation FR-oxide CR'!$F105)</f>
        <v>0</v>
      </c>
      <c r="L392" s="589">
        <f>('Interpolation FR-oxide CR'!$B105)+('600_Metal_Cooled_FR'!$K$2*'Interpolation FR-oxide CR'!$C105)+('600_Metal_Cooled_FR'!$K$2^2*'Interpolation FR-oxide CR'!$D105)+('600_Metal_Cooled_FR'!$K$2^3*'Interpolation FR-oxide CR'!$E105)+('600_Metal_Cooled_FR'!$K$2^4*'Interpolation FR-oxide CR'!$F105)</f>
        <v>0</v>
      </c>
      <c r="M392" s="208"/>
      <c r="N392" s="566">
        <v>0</v>
      </c>
      <c r="O392" s="566">
        <v>0</v>
      </c>
      <c r="P392" s="566">
        <v>0</v>
      </c>
      <c r="Q392" s="566">
        <v>0</v>
      </c>
      <c r="R392" s="566">
        <v>0</v>
      </c>
      <c r="S392" s="208"/>
      <c r="T392" s="566">
        <v>0</v>
      </c>
      <c r="U392" s="566">
        <v>0</v>
      </c>
      <c r="V392" s="566">
        <v>0</v>
      </c>
      <c r="W392" s="566">
        <v>0</v>
      </c>
      <c r="X392" s="566">
        <v>0</v>
      </c>
      <c r="Y392" s="208"/>
      <c r="Z392" s="566">
        <v>0</v>
      </c>
      <c r="AA392" s="566">
        <v>0</v>
      </c>
      <c r="AB392" s="566">
        <v>0</v>
      </c>
      <c r="AC392" s="566">
        <v>0</v>
      </c>
      <c r="AD392" s="566">
        <v>0</v>
      </c>
      <c r="AE392" s="208"/>
      <c r="AF392" s="566">
        <v>0</v>
      </c>
      <c r="AG392" s="566">
        <v>0</v>
      </c>
      <c r="AH392" s="566">
        <v>0</v>
      </c>
      <c r="AI392" s="566">
        <v>0</v>
      </c>
      <c r="AJ392" s="566">
        <v>0</v>
      </c>
      <c r="AK392" s="208"/>
      <c r="AL392" s="566">
        <v>0</v>
      </c>
      <c r="AM392" s="566">
        <v>0</v>
      </c>
      <c r="AN392" s="566">
        <v>0</v>
      </c>
      <c r="AO392" s="566">
        <v>0</v>
      </c>
      <c r="AP392" s="566">
        <v>0</v>
      </c>
      <c r="AQ392" s="208"/>
      <c r="AR392" s="566">
        <v>0</v>
      </c>
      <c r="AS392" s="566">
        <v>0</v>
      </c>
      <c r="AT392" s="566">
        <v>0</v>
      </c>
      <c r="AU392" s="566">
        <v>0</v>
      </c>
      <c r="AV392" s="566">
        <v>0</v>
      </c>
      <c r="AW392" s="208"/>
      <c r="AX392" s="566">
        <v>0</v>
      </c>
      <c r="AY392" s="566">
        <v>0</v>
      </c>
      <c r="AZ392" s="566">
        <v>0</v>
      </c>
      <c r="BA392" s="566">
        <v>0</v>
      </c>
      <c r="BB392" s="566">
        <v>0</v>
      </c>
      <c r="BC392" s="208"/>
      <c r="BD392" s="566">
        <v>0</v>
      </c>
      <c r="BE392" s="566">
        <v>0</v>
      </c>
      <c r="BF392" s="566">
        <v>0</v>
      </c>
      <c r="BG392" s="566">
        <v>0</v>
      </c>
      <c r="BH392" s="566">
        <v>0</v>
      </c>
      <c r="BI392" s="208"/>
      <c r="BJ392" s="566">
        <v>0</v>
      </c>
      <c r="BK392" s="566">
        <v>0</v>
      </c>
      <c r="BL392" s="566">
        <v>0</v>
      </c>
      <c r="BM392" s="566">
        <v>0</v>
      </c>
      <c r="BN392" s="566">
        <v>0</v>
      </c>
      <c r="BO392" s="208"/>
      <c r="BP392" s="566">
        <v>0</v>
      </c>
      <c r="BQ392" s="566">
        <v>0</v>
      </c>
      <c r="BR392" s="566">
        <v>0</v>
      </c>
      <c r="BS392" s="566">
        <v>0</v>
      </c>
      <c r="BT392" s="566">
        <v>0</v>
      </c>
      <c r="BU392" s="208"/>
      <c r="BV392" s="566">
        <v>0</v>
      </c>
      <c r="BW392" s="566">
        <v>0</v>
      </c>
      <c r="BX392" s="566">
        <v>0</v>
      </c>
      <c r="BY392" s="566">
        <v>0</v>
      </c>
      <c r="BZ392" s="566">
        <v>0</v>
      </c>
      <c r="CA392" s="208"/>
      <c r="CB392" s="566">
        <v>0</v>
      </c>
      <c r="CC392" s="566">
        <v>0</v>
      </c>
      <c r="CD392" s="566">
        <v>0</v>
      </c>
      <c r="CE392" s="566">
        <v>0</v>
      </c>
      <c r="CF392" s="566">
        <v>0</v>
      </c>
      <c r="CG392" s="208"/>
      <c r="CH392" s="566">
        <v>0</v>
      </c>
      <c r="CI392" s="566">
        <v>0</v>
      </c>
      <c r="CJ392" s="566">
        <v>0</v>
      </c>
      <c r="CK392" s="566">
        <v>0</v>
      </c>
      <c r="CL392" s="566">
        <v>0</v>
      </c>
      <c r="CM392" s="208"/>
      <c r="CN392" s="566">
        <v>0</v>
      </c>
      <c r="CO392" s="566">
        <v>0</v>
      </c>
      <c r="CP392" s="566">
        <v>0</v>
      </c>
      <c r="CQ392" s="566">
        <v>0</v>
      </c>
      <c r="CR392" s="566">
        <v>0</v>
      </c>
      <c r="CS392" s="208"/>
      <c r="CT392" s="566">
        <v>0</v>
      </c>
      <c r="CU392" s="566">
        <v>0</v>
      </c>
      <c r="CV392" s="566">
        <v>0</v>
      </c>
      <c r="CW392" s="566">
        <v>0</v>
      </c>
      <c r="CX392" s="566">
        <v>0</v>
      </c>
      <c r="CY392" s="208"/>
      <c r="CZ392" s="566">
        <v>0</v>
      </c>
      <c r="DA392" s="566">
        <v>0</v>
      </c>
      <c r="DB392" s="566">
        <v>0</v>
      </c>
      <c r="DC392" s="566">
        <v>0</v>
      </c>
      <c r="DD392" s="566">
        <v>0</v>
      </c>
      <c r="DE392" s="208"/>
      <c r="DF392" s="566">
        <v>0</v>
      </c>
      <c r="DG392" s="566">
        <v>0</v>
      </c>
      <c r="DH392" s="566">
        <v>0</v>
      </c>
      <c r="DI392" s="566">
        <v>0</v>
      </c>
      <c r="DJ392" s="566">
        <v>0</v>
      </c>
      <c r="DK392" s="208"/>
      <c r="DL392" s="566">
        <v>0</v>
      </c>
      <c r="DM392" s="566">
        <v>0</v>
      </c>
      <c r="DN392" s="566">
        <v>0</v>
      </c>
      <c r="DO392" s="566">
        <v>0</v>
      </c>
      <c r="DP392" s="566">
        <v>0</v>
      </c>
      <c r="DQ392" s="208"/>
      <c r="DR392" s="566">
        <v>0</v>
      </c>
      <c r="DS392" s="566">
        <v>0</v>
      </c>
      <c r="DT392" s="566">
        <v>0</v>
      </c>
      <c r="DU392" s="566">
        <v>0</v>
      </c>
      <c r="DV392" s="566">
        <v>0</v>
      </c>
      <c r="DW392" s="208"/>
      <c r="DX392" s="566">
        <v>0</v>
      </c>
      <c r="DY392" s="566">
        <v>0</v>
      </c>
      <c r="DZ392" s="566">
        <v>0</v>
      </c>
      <c r="EA392" s="566">
        <v>0</v>
      </c>
      <c r="EB392" s="566">
        <v>0</v>
      </c>
      <c r="EC392" s="208"/>
      <c r="ED392" s="566">
        <v>0</v>
      </c>
      <c r="EE392" s="566">
        <v>0</v>
      </c>
      <c r="EF392" s="566">
        <v>0</v>
      </c>
      <c r="EG392" s="566">
        <v>0</v>
      </c>
      <c r="EH392" s="566">
        <v>0</v>
      </c>
      <c r="EI392" s="208"/>
      <c r="EJ392" s="566">
        <v>0</v>
      </c>
      <c r="EK392" s="566">
        <v>0</v>
      </c>
      <c r="EL392" s="566">
        <v>0</v>
      </c>
      <c r="EM392" s="566">
        <v>0</v>
      </c>
      <c r="EN392" s="566">
        <v>0</v>
      </c>
      <c r="EO392" s="208"/>
      <c r="EP392" s="566">
        <v>0</v>
      </c>
      <c r="EQ392" s="566">
        <v>0</v>
      </c>
      <c r="ER392" s="566">
        <v>0</v>
      </c>
      <c r="ES392" s="566">
        <v>0</v>
      </c>
      <c r="ET392" s="566">
        <v>0</v>
      </c>
      <c r="EU392" s="208"/>
      <c r="EV392" s="566">
        <v>0</v>
      </c>
      <c r="EW392" s="566">
        <v>0</v>
      </c>
      <c r="EX392" s="566">
        <v>0</v>
      </c>
      <c r="EY392" s="566">
        <v>0</v>
      </c>
      <c r="EZ392" s="566">
        <v>0</v>
      </c>
      <c r="FA392" s="208"/>
      <c r="FB392" s="566">
        <v>0</v>
      </c>
      <c r="FC392" s="566">
        <v>0</v>
      </c>
      <c r="FD392" s="566">
        <v>0</v>
      </c>
      <c r="FE392" s="566">
        <v>0</v>
      </c>
      <c r="FF392" s="566">
        <v>0</v>
      </c>
      <c r="FG392" s="208"/>
      <c r="FH392" s="566">
        <v>0</v>
      </c>
      <c r="FI392" s="566">
        <v>0</v>
      </c>
      <c r="FJ392" s="566">
        <v>0</v>
      </c>
      <c r="FK392" s="566">
        <v>0</v>
      </c>
      <c r="FL392" s="566">
        <v>0</v>
      </c>
      <c r="FM392" s="208"/>
      <c r="FN392" s="566">
        <v>0</v>
      </c>
      <c r="FO392" s="566">
        <v>0</v>
      </c>
      <c r="FP392" s="566">
        <v>0</v>
      </c>
      <c r="FQ392" s="566">
        <v>0</v>
      </c>
      <c r="FR392" s="566">
        <v>0</v>
      </c>
      <c r="FS392" s="208"/>
      <c r="FT392" s="566">
        <v>0</v>
      </c>
      <c r="FU392" s="566">
        <v>0</v>
      </c>
      <c r="FV392" s="566">
        <v>0</v>
      </c>
      <c r="FW392" s="566">
        <v>0</v>
      </c>
      <c r="FX392" s="566">
        <v>0</v>
      </c>
      <c r="FY392" s="208"/>
    </row>
    <row r="393" spans="1:181" x14ac:dyDescent="0.2">
      <c r="A393" s="562" t="s">
        <v>371</v>
      </c>
      <c r="B393" s="569">
        <f>('Interpolation FR-metal CR'!$B106)+('600_Metal_Cooled_FR'!$E$2*'Interpolation FR-metal CR'!$C106)+('600_Metal_Cooled_FR'!$E$2^2*'Interpolation FR-metal CR'!$D106)+('600_Metal_Cooled_FR'!$E$2^3*'Interpolation FR-metal CR'!$E106)+('600_Metal_Cooled_FR'!$E$2^4*'Interpolation FR-metal CR'!$F106)</f>
        <v>0.30927500000000019</v>
      </c>
      <c r="C393" s="569">
        <f>('Interpolation FR-metal CR'!$B106)+('600_Metal_Cooled_FR'!$E$2*'Interpolation FR-metal CR'!$C106)+('600_Metal_Cooled_FR'!$E$2^2*'Interpolation FR-metal CR'!$D106)+('600_Metal_Cooled_FR'!$E$2^3*'Interpolation FR-metal CR'!$E106)+('600_Metal_Cooled_FR'!$E$2^4*'Interpolation FR-metal CR'!$F106)</f>
        <v>0.30927500000000019</v>
      </c>
      <c r="D393" s="569">
        <f>('Interpolation FR-metal CR'!$B106)+('600_Metal_Cooled_FR'!$E$2*'Interpolation FR-metal CR'!$C106)+('600_Metal_Cooled_FR'!$E$2^2*'Interpolation FR-metal CR'!$D106)+('600_Metal_Cooled_FR'!$E$2^3*'Interpolation FR-metal CR'!$E106)+('600_Metal_Cooled_FR'!$E$2^4*'Interpolation FR-metal CR'!$F106)</f>
        <v>0.30927500000000019</v>
      </c>
      <c r="E393" s="569">
        <f>('Interpolation FR-metal CR'!$B106)+('600_Metal_Cooled_FR'!$E$2*'Interpolation FR-metal CR'!$C106)+('600_Metal_Cooled_FR'!$E$2^2*'Interpolation FR-metal CR'!$D106)+('600_Metal_Cooled_FR'!$E$2^3*'Interpolation FR-metal CR'!$E106)+('600_Metal_Cooled_FR'!$E$2^4*'Interpolation FR-metal CR'!$F106)</f>
        <v>0.30927500000000019</v>
      </c>
      <c r="F393" s="569">
        <f>('Interpolation FR-metal CR'!$B106)+('600_Metal_Cooled_FR'!$E$2*'Interpolation FR-metal CR'!$C106)+('600_Metal_Cooled_FR'!$E$2^2*'Interpolation FR-metal CR'!$D106)+('600_Metal_Cooled_FR'!$E$2^3*'Interpolation FR-metal CR'!$E106)+('600_Metal_Cooled_FR'!$E$2^4*'Interpolation FR-metal CR'!$F106)</f>
        <v>0.30927500000000019</v>
      </c>
      <c r="G393" s="208"/>
      <c r="H393" s="569">
        <f>('Interpolation FR-oxide CR'!$B106)+('600_Metal_Cooled_FR'!$K$2*'Interpolation FR-oxide CR'!$C106)+('600_Metal_Cooled_FR'!$K$2^2*'Interpolation FR-oxide CR'!$D106)+('600_Metal_Cooled_FR'!$K$2^3*'Interpolation FR-oxide CR'!$E106)+('600_Metal_Cooled_FR'!$K$2^4*'Interpolation FR-oxide CR'!$F106)</f>
        <v>0.71975507812500006</v>
      </c>
      <c r="I393" s="569">
        <f>('Interpolation FR-oxide CR'!$B106)+('600_Metal_Cooled_FR'!$K$2*'Interpolation FR-oxide CR'!$C106)+('600_Metal_Cooled_FR'!$K$2^2*'Interpolation FR-oxide CR'!$D106)+('600_Metal_Cooled_FR'!$K$2^3*'Interpolation FR-oxide CR'!$E106)+('600_Metal_Cooled_FR'!$K$2^4*'Interpolation FR-oxide CR'!$F106)</f>
        <v>0.71975507812500006</v>
      </c>
      <c r="J393" s="569">
        <f>('Interpolation FR-oxide CR'!$B106)+('600_Metal_Cooled_FR'!$K$2*'Interpolation FR-oxide CR'!$C106)+('600_Metal_Cooled_FR'!$K$2^2*'Interpolation FR-oxide CR'!$D106)+('600_Metal_Cooled_FR'!$K$2^3*'Interpolation FR-oxide CR'!$E106)+('600_Metal_Cooled_FR'!$K$2^4*'Interpolation FR-oxide CR'!$F106)</f>
        <v>0.71975507812500006</v>
      </c>
      <c r="K393" s="569">
        <f>('Interpolation FR-oxide CR'!$B106)+('600_Metal_Cooled_FR'!$K$2*'Interpolation FR-oxide CR'!$C106)+('600_Metal_Cooled_FR'!$K$2^2*'Interpolation FR-oxide CR'!$D106)+('600_Metal_Cooled_FR'!$K$2^3*'Interpolation FR-oxide CR'!$E106)+('600_Metal_Cooled_FR'!$K$2^4*'Interpolation FR-oxide CR'!$F106)</f>
        <v>0.71975507812500006</v>
      </c>
      <c r="L393" s="569">
        <f>('Interpolation FR-oxide CR'!$B106)+('600_Metal_Cooled_FR'!$K$2*'Interpolation FR-oxide CR'!$C106)+('600_Metal_Cooled_FR'!$K$2^2*'Interpolation FR-oxide CR'!$D106)+('600_Metal_Cooled_FR'!$K$2^3*'Interpolation FR-oxide CR'!$E106)+('600_Metal_Cooled_FR'!$K$2^4*'Interpolation FR-oxide CR'!$F106)</f>
        <v>0.71975507812500006</v>
      </c>
      <c r="M393" s="208"/>
      <c r="N393" s="567">
        <v>0.6054516025467489</v>
      </c>
      <c r="O393" s="567">
        <v>0.6054516025467489</v>
      </c>
      <c r="P393" s="567">
        <v>0.6054516025467489</v>
      </c>
      <c r="Q393" s="567">
        <v>0.6054516025467489</v>
      </c>
      <c r="R393" s="567">
        <v>0.6054516025467489</v>
      </c>
      <c r="S393" s="573"/>
      <c r="T393" s="567">
        <v>0.51944918657095929</v>
      </c>
      <c r="U393" s="567">
        <v>0.51944918657095929</v>
      </c>
      <c r="V393" s="567">
        <v>0.51944918657095929</v>
      </c>
      <c r="W393" s="567">
        <v>0.51944918657095929</v>
      </c>
      <c r="X393" s="567">
        <v>0.51944918657095929</v>
      </c>
      <c r="Y393" s="573"/>
      <c r="Z393" s="567">
        <v>0.30924106008205066</v>
      </c>
      <c r="AA393" s="567">
        <v>0.30924106008205066</v>
      </c>
      <c r="AB393" s="567">
        <v>0.30924106008205066</v>
      </c>
      <c r="AC393" s="567">
        <v>0.30924106008205066</v>
      </c>
      <c r="AD393" s="567">
        <v>0.30924106008205066</v>
      </c>
      <c r="AE393" s="573"/>
      <c r="AF393" s="567">
        <v>0.23290647724080682</v>
      </c>
      <c r="AG393" s="567">
        <v>0.23290647724080682</v>
      </c>
      <c r="AH393" s="567">
        <v>0.23290647724080682</v>
      </c>
      <c r="AI393" s="567">
        <v>0.23290647724080682</v>
      </c>
      <c r="AJ393" s="567">
        <v>0.23290647724080682</v>
      </c>
      <c r="AK393" s="573"/>
      <c r="AL393" s="567">
        <v>0.21431056107815152</v>
      </c>
      <c r="AM393" s="567">
        <v>0.21431056107815152</v>
      </c>
      <c r="AN393" s="567">
        <v>0.21431056107815152</v>
      </c>
      <c r="AO393" s="567">
        <v>0.21431056107815152</v>
      </c>
      <c r="AP393" s="567">
        <v>0.21431056107815152</v>
      </c>
      <c r="AQ393" s="208"/>
      <c r="AR393" s="16">
        <v>0.94358228979675351</v>
      </c>
      <c r="AS393" s="16">
        <v>0.94358228979675351</v>
      </c>
      <c r="AT393" s="16">
        <v>0.94358228979675351</v>
      </c>
      <c r="AU393" s="16">
        <v>0.94358228979675351</v>
      </c>
      <c r="AV393" s="16">
        <v>0.94358228979675351</v>
      </c>
      <c r="AW393" s="208"/>
      <c r="AX393" s="567">
        <v>0.71974123044808691</v>
      </c>
      <c r="AY393" s="567">
        <v>0.71974123044808691</v>
      </c>
      <c r="AZ393" s="567">
        <v>0.71974123044808691</v>
      </c>
      <c r="BA393" s="567">
        <v>0.71974123044808691</v>
      </c>
      <c r="BB393" s="567">
        <v>0.71974123044808691</v>
      </c>
      <c r="BC393" s="573"/>
      <c r="BD393" s="567">
        <v>0.57270592446597068</v>
      </c>
      <c r="BE393" s="567">
        <v>0.57270592446597068</v>
      </c>
      <c r="BF393" s="567">
        <v>0.57270592446597068</v>
      </c>
      <c r="BG393" s="567">
        <v>0.57270592446597068</v>
      </c>
      <c r="BH393" s="567">
        <v>0.57270592446597068</v>
      </c>
      <c r="BI393" s="573"/>
      <c r="BJ393" s="567">
        <v>0.43853838176622689</v>
      </c>
      <c r="BK393" s="567">
        <v>0.43853838176622689</v>
      </c>
      <c r="BL393" s="567">
        <v>0.43853838176622689</v>
      </c>
      <c r="BM393" s="567">
        <v>0.43853838176622689</v>
      </c>
      <c r="BN393" s="567">
        <v>0.43853838176622689</v>
      </c>
      <c r="BO393" s="573"/>
      <c r="BP393" s="567">
        <v>0.40165780982147176</v>
      </c>
      <c r="BQ393" s="567">
        <v>0.40165780982147176</v>
      </c>
      <c r="BR393" s="567">
        <v>0.40165780982147176</v>
      </c>
      <c r="BS393" s="567">
        <v>0.40165780982147176</v>
      </c>
      <c r="BT393" s="567">
        <v>0.40165780982147176</v>
      </c>
      <c r="BU393" s="208"/>
      <c r="BV393" s="567">
        <v>0.51944918657095929</v>
      </c>
      <c r="BW393" s="567">
        <v>0.51944918657095929</v>
      </c>
      <c r="BX393" s="567">
        <v>0.51944918657095929</v>
      </c>
      <c r="BY393" s="567">
        <v>0.51944918657095929</v>
      </c>
      <c r="BZ393" s="567">
        <v>0.51944918657095929</v>
      </c>
      <c r="CA393" s="208"/>
      <c r="CB393" s="567">
        <v>0.21431056107815152</v>
      </c>
      <c r="CC393" s="567">
        <v>0.21431056107815152</v>
      </c>
      <c r="CD393" s="567">
        <v>0.21431056107815152</v>
      </c>
      <c r="CE393" s="567">
        <v>0.21431056107815152</v>
      </c>
      <c r="CF393" s="567">
        <v>0.21431056107815152</v>
      </c>
      <c r="CG393" s="208"/>
      <c r="CH393" s="567">
        <v>0.51944918657095929</v>
      </c>
      <c r="CI393" s="567">
        <v>0.51944918657095929</v>
      </c>
      <c r="CJ393" s="567">
        <v>0.51944918657095929</v>
      </c>
      <c r="CK393" s="567">
        <v>0.51944918657095929</v>
      </c>
      <c r="CL393" s="567">
        <v>0.51944918657095929</v>
      </c>
      <c r="CM393" s="208"/>
      <c r="CN393" s="567">
        <v>0.51944918657095929</v>
      </c>
      <c r="CO393" s="567">
        <v>0.51944918657095929</v>
      </c>
      <c r="CP393" s="567">
        <v>0.51944918657095929</v>
      </c>
      <c r="CQ393" s="567">
        <v>0.51944918657095929</v>
      </c>
      <c r="CR393" s="567">
        <v>0.51944918657095929</v>
      </c>
      <c r="CS393" s="208"/>
      <c r="CT393" s="567">
        <v>0.21431056107815152</v>
      </c>
      <c r="CU393" s="567">
        <v>0.21431056107815152</v>
      </c>
      <c r="CV393" s="567">
        <v>0.21431056107815152</v>
      </c>
      <c r="CW393" s="567">
        <v>0.21431056107815152</v>
      </c>
      <c r="CX393" s="567">
        <v>0.21431056107815152</v>
      </c>
      <c r="CY393" s="208"/>
      <c r="CZ393" s="567">
        <v>0.40165780982147176</v>
      </c>
      <c r="DA393" s="567">
        <v>0.40165780982147176</v>
      </c>
      <c r="DB393" s="567">
        <v>0.40165780982147176</v>
      </c>
      <c r="DC393" s="567">
        <v>0.40165780982147176</v>
      </c>
      <c r="DD393" s="567">
        <v>0.40165780982147176</v>
      </c>
      <c r="DE393" s="208"/>
      <c r="DF393" s="567">
        <v>0.21431056107815152</v>
      </c>
      <c r="DG393" s="567">
        <v>0.21431056107815152</v>
      </c>
      <c r="DH393" s="567">
        <v>0.21431056107815152</v>
      </c>
      <c r="DI393" s="567">
        <v>0.21431056107815152</v>
      </c>
      <c r="DJ393" s="567">
        <v>0.21431056107815152</v>
      </c>
      <c r="DK393" s="208"/>
      <c r="DL393" s="567">
        <v>0.21431056107815152</v>
      </c>
      <c r="DM393" s="567">
        <v>0.21431056107815152</v>
      </c>
      <c r="DN393" s="567">
        <v>0.21431056107815152</v>
      </c>
      <c r="DO393" s="567">
        <v>0.21431056107815152</v>
      </c>
      <c r="DP393" s="567">
        <v>0.21431056107815152</v>
      </c>
      <c r="DQ393" s="208"/>
      <c r="DR393" s="567">
        <v>0.21431056107815152</v>
      </c>
      <c r="DS393" s="567">
        <v>0.21431056107815152</v>
      </c>
      <c r="DT393" s="567">
        <v>0.21431056107815152</v>
      </c>
      <c r="DU393" s="567">
        <v>0.21431056107815152</v>
      </c>
      <c r="DV393" s="567">
        <v>0.21431056107815152</v>
      </c>
      <c r="DW393" s="208"/>
      <c r="DX393" s="567">
        <v>0.21431056107815152</v>
      </c>
      <c r="DY393" s="567">
        <v>0.21431056107815152</v>
      </c>
      <c r="DZ393" s="567">
        <v>0.21431056107815152</v>
      </c>
      <c r="EA393" s="567">
        <v>0.21431056107815152</v>
      </c>
      <c r="EB393" s="567">
        <v>0.21431056107815152</v>
      </c>
      <c r="EC393" s="208"/>
      <c r="ED393" s="567">
        <v>0.21431056107815152</v>
      </c>
      <c r="EE393" s="567">
        <v>0.21431056107815152</v>
      </c>
      <c r="EF393" s="567">
        <v>0.21431056107815152</v>
      </c>
      <c r="EG393" s="567">
        <v>0.21431056107815152</v>
      </c>
      <c r="EH393" s="567">
        <v>0.21431056107815152</v>
      </c>
      <c r="EI393" s="208"/>
      <c r="EJ393" s="566">
        <v>0</v>
      </c>
      <c r="EK393" s="566">
        <v>0</v>
      </c>
      <c r="EL393" s="566">
        <v>0</v>
      </c>
      <c r="EM393" s="566">
        <v>0</v>
      </c>
      <c r="EN393" s="566">
        <v>0</v>
      </c>
      <c r="EO393" s="208"/>
      <c r="EP393" s="566">
        <v>0</v>
      </c>
      <c r="EQ393" s="566">
        <v>0</v>
      </c>
      <c r="ER393" s="566">
        <v>0</v>
      </c>
      <c r="ES393" s="566">
        <v>0</v>
      </c>
      <c r="ET393" s="566">
        <v>0</v>
      </c>
      <c r="EU393" s="208"/>
      <c r="EV393" s="566">
        <v>0</v>
      </c>
      <c r="EW393" s="566">
        <v>0</v>
      </c>
      <c r="EX393" s="566">
        <v>0</v>
      </c>
      <c r="EY393" s="566">
        <v>0</v>
      </c>
      <c r="EZ393" s="566">
        <v>0</v>
      </c>
      <c r="FA393" s="208"/>
      <c r="FB393" s="566">
        <v>0</v>
      </c>
      <c r="FC393" s="566">
        <v>0</v>
      </c>
      <c r="FD393" s="566">
        <v>0</v>
      </c>
      <c r="FE393" s="566">
        <v>0</v>
      </c>
      <c r="FF393" s="566">
        <v>0</v>
      </c>
      <c r="FG393" s="208"/>
      <c r="FH393" s="566">
        <v>0</v>
      </c>
      <c r="FI393" s="566">
        <v>0</v>
      </c>
      <c r="FJ393" s="566">
        <v>0</v>
      </c>
      <c r="FK393" s="566">
        <v>0</v>
      </c>
      <c r="FL393" s="566">
        <v>0</v>
      </c>
      <c r="FM393" s="208"/>
      <c r="FN393" s="566">
        <v>0</v>
      </c>
      <c r="FO393" s="566">
        <v>0</v>
      </c>
      <c r="FP393" s="566">
        <v>0</v>
      </c>
      <c r="FQ393" s="566">
        <v>0</v>
      </c>
      <c r="FR393" s="566">
        <v>0</v>
      </c>
      <c r="FS393" s="208"/>
      <c r="FT393" s="566">
        <v>0</v>
      </c>
      <c r="FU393" s="566">
        <v>0</v>
      </c>
      <c r="FV393" s="566">
        <v>0</v>
      </c>
      <c r="FW393" s="566">
        <v>0</v>
      </c>
      <c r="FX393" s="566">
        <v>0</v>
      </c>
      <c r="FY393" s="208"/>
    </row>
    <row r="394" spans="1:181" x14ac:dyDescent="0.2">
      <c r="A394" s="562" t="s">
        <v>372</v>
      </c>
      <c r="B394" s="589">
        <f>('Interpolation FR-metal CR'!$B107)+('600_Metal_Cooled_FR'!$E$2*'Interpolation FR-metal CR'!$C107)+('600_Metal_Cooled_FR'!$E$2^2*'Interpolation FR-metal CR'!$D107)+('600_Metal_Cooled_FR'!$E$2^3*'Interpolation FR-metal CR'!$E107)+('600_Metal_Cooled_FR'!$E$2^4*'Interpolation FR-metal CR'!$F107)</f>
        <v>0</v>
      </c>
      <c r="C394" s="589">
        <f>('Interpolation FR-metal CR'!$B107)+('600_Metal_Cooled_FR'!$E$2*'Interpolation FR-metal CR'!$C107)+('600_Metal_Cooled_FR'!$E$2^2*'Interpolation FR-metal CR'!$D107)+('600_Metal_Cooled_FR'!$E$2^3*'Interpolation FR-metal CR'!$E107)+('600_Metal_Cooled_FR'!$E$2^4*'Interpolation FR-metal CR'!$F107)</f>
        <v>0</v>
      </c>
      <c r="D394" s="589">
        <f>('Interpolation FR-metal CR'!$B107)+('600_Metal_Cooled_FR'!$E$2*'Interpolation FR-metal CR'!$C107)+('600_Metal_Cooled_FR'!$E$2^2*'Interpolation FR-metal CR'!$D107)+('600_Metal_Cooled_FR'!$E$2^3*'Interpolation FR-metal CR'!$E107)+('600_Metal_Cooled_FR'!$E$2^4*'Interpolation FR-metal CR'!$F107)</f>
        <v>0</v>
      </c>
      <c r="E394" s="589">
        <f>('Interpolation FR-metal CR'!$B107)+('600_Metal_Cooled_FR'!$E$2*'Interpolation FR-metal CR'!$C107)+('600_Metal_Cooled_FR'!$E$2^2*'Interpolation FR-metal CR'!$D107)+('600_Metal_Cooled_FR'!$E$2^3*'Interpolation FR-metal CR'!$E107)+('600_Metal_Cooled_FR'!$E$2^4*'Interpolation FR-metal CR'!$F107)</f>
        <v>0</v>
      </c>
      <c r="F394" s="589">
        <f>('Interpolation FR-metal CR'!$B107)+('600_Metal_Cooled_FR'!$E$2*'Interpolation FR-metal CR'!$C107)+('600_Metal_Cooled_FR'!$E$2^2*'Interpolation FR-metal CR'!$D107)+('600_Metal_Cooled_FR'!$E$2^3*'Interpolation FR-metal CR'!$E107)+('600_Metal_Cooled_FR'!$E$2^4*'Interpolation FR-metal CR'!$F107)</f>
        <v>0</v>
      </c>
      <c r="G394" s="590"/>
      <c r="H394" s="589">
        <f>('Interpolation FR-oxide CR'!$B107)+('600_Metal_Cooled_FR'!$K$2*'Interpolation FR-oxide CR'!$C107)+('600_Metal_Cooled_FR'!$K$2^2*'Interpolation FR-oxide CR'!$D107)+('600_Metal_Cooled_FR'!$K$2^3*'Interpolation FR-oxide CR'!$E107)+('600_Metal_Cooled_FR'!$K$2^4*'Interpolation FR-oxide CR'!$F107)</f>
        <v>0</v>
      </c>
      <c r="I394" s="589">
        <f>('Interpolation FR-oxide CR'!$B107)+('600_Metal_Cooled_FR'!$K$2*'Interpolation FR-oxide CR'!$C107)+('600_Metal_Cooled_FR'!$K$2^2*'Interpolation FR-oxide CR'!$D107)+('600_Metal_Cooled_FR'!$K$2^3*'Interpolation FR-oxide CR'!$E107)+('600_Metal_Cooled_FR'!$K$2^4*'Interpolation FR-oxide CR'!$F107)</f>
        <v>0</v>
      </c>
      <c r="J394" s="589">
        <f>('Interpolation FR-oxide CR'!$B107)+('600_Metal_Cooled_FR'!$K$2*'Interpolation FR-oxide CR'!$C107)+('600_Metal_Cooled_FR'!$K$2^2*'Interpolation FR-oxide CR'!$D107)+('600_Metal_Cooled_FR'!$K$2^3*'Interpolation FR-oxide CR'!$E107)+('600_Metal_Cooled_FR'!$K$2^4*'Interpolation FR-oxide CR'!$F107)</f>
        <v>0</v>
      </c>
      <c r="K394" s="589">
        <f>('Interpolation FR-oxide CR'!$B107)+('600_Metal_Cooled_FR'!$K$2*'Interpolation FR-oxide CR'!$C107)+('600_Metal_Cooled_FR'!$K$2^2*'Interpolation FR-oxide CR'!$D107)+('600_Metal_Cooled_FR'!$K$2^3*'Interpolation FR-oxide CR'!$E107)+('600_Metal_Cooled_FR'!$K$2^4*'Interpolation FR-oxide CR'!$F107)</f>
        <v>0</v>
      </c>
      <c r="L394" s="589">
        <f>('Interpolation FR-oxide CR'!$B107)+('600_Metal_Cooled_FR'!$K$2*'Interpolation FR-oxide CR'!$C107)+('600_Metal_Cooled_FR'!$K$2^2*'Interpolation FR-oxide CR'!$D107)+('600_Metal_Cooled_FR'!$K$2^3*'Interpolation FR-oxide CR'!$E107)+('600_Metal_Cooled_FR'!$K$2^4*'Interpolation FR-oxide CR'!$F107)</f>
        <v>0</v>
      </c>
      <c r="M394" s="208"/>
      <c r="N394" s="566">
        <v>0</v>
      </c>
      <c r="O394" s="566">
        <v>0</v>
      </c>
      <c r="P394" s="566">
        <v>0</v>
      </c>
      <c r="Q394" s="566">
        <v>0</v>
      </c>
      <c r="R394" s="566">
        <v>0</v>
      </c>
      <c r="S394" s="208"/>
      <c r="T394" s="566">
        <v>0</v>
      </c>
      <c r="U394" s="566">
        <v>0</v>
      </c>
      <c r="V394" s="566">
        <v>0</v>
      </c>
      <c r="W394" s="566">
        <v>0</v>
      </c>
      <c r="X394" s="566">
        <v>0</v>
      </c>
      <c r="Y394" s="208"/>
      <c r="Z394" s="566">
        <v>0</v>
      </c>
      <c r="AA394" s="566">
        <v>0</v>
      </c>
      <c r="AB394" s="566">
        <v>0</v>
      </c>
      <c r="AC394" s="566">
        <v>0</v>
      </c>
      <c r="AD394" s="566">
        <v>0</v>
      </c>
      <c r="AE394" s="208"/>
      <c r="AF394" s="566">
        <v>0</v>
      </c>
      <c r="AG394" s="566">
        <v>0</v>
      </c>
      <c r="AH394" s="566">
        <v>0</v>
      </c>
      <c r="AI394" s="566">
        <v>0</v>
      </c>
      <c r="AJ394" s="566">
        <v>0</v>
      </c>
      <c r="AK394" s="208"/>
      <c r="AL394" s="566">
        <v>0</v>
      </c>
      <c r="AM394" s="566">
        <v>0</v>
      </c>
      <c r="AN394" s="566">
        <v>0</v>
      </c>
      <c r="AO394" s="566">
        <v>0</v>
      </c>
      <c r="AP394" s="566">
        <v>0</v>
      </c>
      <c r="AQ394" s="208"/>
      <c r="AR394" s="566">
        <v>0</v>
      </c>
      <c r="AS394" s="566">
        <v>0</v>
      </c>
      <c r="AT394" s="566">
        <v>0</v>
      </c>
      <c r="AU394" s="566">
        <v>0</v>
      </c>
      <c r="AV394" s="566">
        <v>0</v>
      </c>
      <c r="AW394" s="208"/>
      <c r="AX394" s="566">
        <v>0</v>
      </c>
      <c r="AY394" s="566">
        <v>0</v>
      </c>
      <c r="AZ394" s="566">
        <v>0</v>
      </c>
      <c r="BA394" s="566">
        <v>0</v>
      </c>
      <c r="BB394" s="566">
        <v>0</v>
      </c>
      <c r="BC394" s="208"/>
      <c r="BD394" s="566">
        <v>0</v>
      </c>
      <c r="BE394" s="566">
        <v>0</v>
      </c>
      <c r="BF394" s="566">
        <v>0</v>
      </c>
      <c r="BG394" s="566">
        <v>0</v>
      </c>
      <c r="BH394" s="566">
        <v>0</v>
      </c>
      <c r="BI394" s="208"/>
      <c r="BJ394" s="566">
        <v>0</v>
      </c>
      <c r="BK394" s="566">
        <v>0</v>
      </c>
      <c r="BL394" s="566">
        <v>0</v>
      </c>
      <c r="BM394" s="566">
        <v>0</v>
      </c>
      <c r="BN394" s="566">
        <v>0</v>
      </c>
      <c r="BO394" s="208"/>
      <c r="BP394" s="566">
        <v>0</v>
      </c>
      <c r="BQ394" s="566">
        <v>0</v>
      </c>
      <c r="BR394" s="566">
        <v>0</v>
      </c>
      <c r="BS394" s="566">
        <v>0</v>
      </c>
      <c r="BT394" s="566">
        <v>0</v>
      </c>
      <c r="BU394" s="208"/>
      <c r="BV394" s="566">
        <v>0</v>
      </c>
      <c r="BW394" s="566">
        <v>0</v>
      </c>
      <c r="BX394" s="566">
        <v>0</v>
      </c>
      <c r="BY394" s="566">
        <v>0</v>
      </c>
      <c r="BZ394" s="566">
        <v>0</v>
      </c>
      <c r="CA394" s="208"/>
      <c r="CB394" s="566">
        <v>0</v>
      </c>
      <c r="CC394" s="566">
        <v>0</v>
      </c>
      <c r="CD394" s="566">
        <v>0</v>
      </c>
      <c r="CE394" s="566">
        <v>0</v>
      </c>
      <c r="CF394" s="566">
        <v>0</v>
      </c>
      <c r="CG394" s="208"/>
      <c r="CH394" s="566">
        <v>0</v>
      </c>
      <c r="CI394" s="566">
        <v>0</v>
      </c>
      <c r="CJ394" s="566">
        <v>0</v>
      </c>
      <c r="CK394" s="566">
        <v>0</v>
      </c>
      <c r="CL394" s="566">
        <v>0</v>
      </c>
      <c r="CM394" s="208"/>
      <c r="CN394" s="566">
        <v>0</v>
      </c>
      <c r="CO394" s="566">
        <v>0</v>
      </c>
      <c r="CP394" s="566">
        <v>0</v>
      </c>
      <c r="CQ394" s="566">
        <v>0</v>
      </c>
      <c r="CR394" s="566">
        <v>0</v>
      </c>
      <c r="CS394" s="208"/>
      <c r="CT394" s="566">
        <v>0</v>
      </c>
      <c r="CU394" s="566">
        <v>0</v>
      </c>
      <c r="CV394" s="566">
        <v>0</v>
      </c>
      <c r="CW394" s="566">
        <v>0</v>
      </c>
      <c r="CX394" s="566">
        <v>0</v>
      </c>
      <c r="CY394" s="208"/>
      <c r="CZ394" s="566">
        <v>0</v>
      </c>
      <c r="DA394" s="566">
        <v>0</v>
      </c>
      <c r="DB394" s="566">
        <v>0</v>
      </c>
      <c r="DC394" s="566">
        <v>0</v>
      </c>
      <c r="DD394" s="566">
        <v>0</v>
      </c>
      <c r="DE394" s="208"/>
      <c r="DF394" s="566">
        <v>0</v>
      </c>
      <c r="DG394" s="566">
        <v>0</v>
      </c>
      <c r="DH394" s="566">
        <v>0</v>
      </c>
      <c r="DI394" s="566">
        <v>0</v>
      </c>
      <c r="DJ394" s="566">
        <v>0</v>
      </c>
      <c r="DK394" s="208"/>
      <c r="DL394" s="566">
        <v>0</v>
      </c>
      <c r="DM394" s="566">
        <v>0</v>
      </c>
      <c r="DN394" s="566">
        <v>0</v>
      </c>
      <c r="DO394" s="566">
        <v>0</v>
      </c>
      <c r="DP394" s="566">
        <v>0</v>
      </c>
      <c r="DQ394" s="208"/>
      <c r="DR394" s="566">
        <v>0</v>
      </c>
      <c r="DS394" s="566">
        <v>0</v>
      </c>
      <c r="DT394" s="566">
        <v>0</v>
      </c>
      <c r="DU394" s="566">
        <v>0</v>
      </c>
      <c r="DV394" s="566">
        <v>0</v>
      </c>
      <c r="DW394" s="208"/>
      <c r="DX394" s="566">
        <v>0</v>
      </c>
      <c r="DY394" s="566">
        <v>0</v>
      </c>
      <c r="DZ394" s="566">
        <v>0</v>
      </c>
      <c r="EA394" s="566">
        <v>0</v>
      </c>
      <c r="EB394" s="566">
        <v>0</v>
      </c>
      <c r="EC394" s="208"/>
      <c r="ED394" s="566">
        <v>0</v>
      </c>
      <c r="EE394" s="566">
        <v>0</v>
      </c>
      <c r="EF394" s="566">
        <v>0</v>
      </c>
      <c r="EG394" s="566">
        <v>0</v>
      </c>
      <c r="EH394" s="566">
        <v>0</v>
      </c>
      <c r="EI394" s="208"/>
      <c r="EJ394" s="566">
        <v>0</v>
      </c>
      <c r="EK394" s="566">
        <v>0</v>
      </c>
      <c r="EL394" s="566">
        <v>0</v>
      </c>
      <c r="EM394" s="566">
        <v>0</v>
      </c>
      <c r="EN394" s="566">
        <v>0</v>
      </c>
      <c r="EO394" s="208"/>
      <c r="EP394" s="566">
        <v>0</v>
      </c>
      <c r="EQ394" s="566">
        <v>0</v>
      </c>
      <c r="ER394" s="566">
        <v>0</v>
      </c>
      <c r="ES394" s="566">
        <v>0</v>
      </c>
      <c r="ET394" s="566">
        <v>0</v>
      </c>
      <c r="EU394" s="208"/>
      <c r="EV394" s="566">
        <v>0</v>
      </c>
      <c r="EW394" s="566">
        <v>0</v>
      </c>
      <c r="EX394" s="566">
        <v>0</v>
      </c>
      <c r="EY394" s="566">
        <v>0</v>
      </c>
      <c r="EZ394" s="566">
        <v>0</v>
      </c>
      <c r="FA394" s="208"/>
      <c r="FB394" s="566">
        <v>0</v>
      </c>
      <c r="FC394" s="566">
        <v>0</v>
      </c>
      <c r="FD394" s="566">
        <v>0</v>
      </c>
      <c r="FE394" s="566">
        <v>0</v>
      </c>
      <c r="FF394" s="566">
        <v>0</v>
      </c>
      <c r="FG394" s="208"/>
      <c r="FH394" s="566">
        <v>0</v>
      </c>
      <c r="FI394" s="566">
        <v>0</v>
      </c>
      <c r="FJ394" s="566">
        <v>0</v>
      </c>
      <c r="FK394" s="566">
        <v>0</v>
      </c>
      <c r="FL394" s="566">
        <v>0</v>
      </c>
      <c r="FM394" s="208"/>
      <c r="FN394" s="566">
        <v>0</v>
      </c>
      <c r="FO394" s="566">
        <v>0</v>
      </c>
      <c r="FP394" s="566">
        <v>0</v>
      </c>
      <c r="FQ394" s="566">
        <v>0</v>
      </c>
      <c r="FR394" s="566">
        <v>0</v>
      </c>
      <c r="FS394" s="208"/>
      <c r="FT394" s="566">
        <v>0</v>
      </c>
      <c r="FU394" s="566">
        <v>0</v>
      </c>
      <c r="FV394" s="566">
        <v>0</v>
      </c>
      <c r="FW394" s="566">
        <v>0</v>
      </c>
      <c r="FX394" s="566">
        <v>0</v>
      </c>
      <c r="FY394" s="208"/>
    </row>
    <row r="395" spans="1:181" x14ac:dyDescent="0.2">
      <c r="A395" s="562" t="s">
        <v>373</v>
      </c>
      <c r="B395" s="589">
        <f>('Interpolation FR-metal CR'!$B108)+('600_Metal_Cooled_FR'!$E$2*'Interpolation FR-metal CR'!$C108)+('600_Metal_Cooled_FR'!$E$2^2*'Interpolation FR-metal CR'!$D108)+('600_Metal_Cooled_FR'!$E$2^3*'Interpolation FR-metal CR'!$E108)+('600_Metal_Cooled_FR'!$E$2^4*'Interpolation FR-metal CR'!$F108)</f>
        <v>0</v>
      </c>
      <c r="C395" s="589">
        <f>('Interpolation FR-metal CR'!$B108)+('600_Metal_Cooled_FR'!$E$2*'Interpolation FR-metal CR'!$C108)+('600_Metal_Cooled_FR'!$E$2^2*'Interpolation FR-metal CR'!$D108)+('600_Metal_Cooled_FR'!$E$2^3*'Interpolation FR-metal CR'!$E108)+('600_Metal_Cooled_FR'!$E$2^4*'Interpolation FR-metal CR'!$F108)</f>
        <v>0</v>
      </c>
      <c r="D395" s="589">
        <f>('Interpolation FR-metal CR'!$B108)+('600_Metal_Cooled_FR'!$E$2*'Interpolation FR-metal CR'!$C108)+('600_Metal_Cooled_FR'!$E$2^2*'Interpolation FR-metal CR'!$D108)+('600_Metal_Cooled_FR'!$E$2^3*'Interpolation FR-metal CR'!$E108)+('600_Metal_Cooled_FR'!$E$2^4*'Interpolation FR-metal CR'!$F108)</f>
        <v>0</v>
      </c>
      <c r="E395" s="589">
        <f>('Interpolation FR-metal CR'!$B108)+('600_Metal_Cooled_FR'!$E$2*'Interpolation FR-metal CR'!$C108)+('600_Metal_Cooled_FR'!$E$2^2*'Interpolation FR-metal CR'!$D108)+('600_Metal_Cooled_FR'!$E$2^3*'Interpolation FR-metal CR'!$E108)+('600_Metal_Cooled_FR'!$E$2^4*'Interpolation FR-metal CR'!$F108)</f>
        <v>0</v>
      </c>
      <c r="F395" s="589">
        <f>('Interpolation FR-metal CR'!$B108)+('600_Metal_Cooled_FR'!$E$2*'Interpolation FR-metal CR'!$C108)+('600_Metal_Cooled_FR'!$E$2^2*'Interpolation FR-metal CR'!$D108)+('600_Metal_Cooled_FR'!$E$2^3*'Interpolation FR-metal CR'!$E108)+('600_Metal_Cooled_FR'!$E$2^4*'Interpolation FR-metal CR'!$F108)</f>
        <v>0</v>
      </c>
      <c r="G395" s="590"/>
      <c r="H395" s="589">
        <f>('Interpolation FR-oxide CR'!$B108)+('600_Metal_Cooled_FR'!$K$2*'Interpolation FR-oxide CR'!$C108)+('600_Metal_Cooled_FR'!$K$2^2*'Interpolation FR-oxide CR'!$D108)+('600_Metal_Cooled_FR'!$K$2^3*'Interpolation FR-oxide CR'!$E108)+('600_Metal_Cooled_FR'!$K$2^4*'Interpolation FR-oxide CR'!$F108)</f>
        <v>0</v>
      </c>
      <c r="I395" s="589">
        <f>('Interpolation FR-oxide CR'!$B108)+('600_Metal_Cooled_FR'!$K$2*'Interpolation FR-oxide CR'!$C108)+('600_Metal_Cooled_FR'!$K$2^2*'Interpolation FR-oxide CR'!$D108)+('600_Metal_Cooled_FR'!$K$2^3*'Interpolation FR-oxide CR'!$E108)+('600_Metal_Cooled_FR'!$K$2^4*'Interpolation FR-oxide CR'!$F108)</f>
        <v>0</v>
      </c>
      <c r="J395" s="589">
        <f>('Interpolation FR-oxide CR'!$B108)+('600_Metal_Cooled_FR'!$K$2*'Interpolation FR-oxide CR'!$C108)+('600_Metal_Cooled_FR'!$K$2^2*'Interpolation FR-oxide CR'!$D108)+('600_Metal_Cooled_FR'!$K$2^3*'Interpolation FR-oxide CR'!$E108)+('600_Metal_Cooled_FR'!$K$2^4*'Interpolation FR-oxide CR'!$F108)</f>
        <v>0</v>
      </c>
      <c r="K395" s="589">
        <f>('Interpolation FR-oxide CR'!$B108)+('600_Metal_Cooled_FR'!$K$2*'Interpolation FR-oxide CR'!$C108)+('600_Metal_Cooled_FR'!$K$2^2*'Interpolation FR-oxide CR'!$D108)+('600_Metal_Cooled_FR'!$K$2^3*'Interpolation FR-oxide CR'!$E108)+('600_Metal_Cooled_FR'!$K$2^4*'Interpolation FR-oxide CR'!$F108)</f>
        <v>0</v>
      </c>
      <c r="L395" s="589">
        <f>('Interpolation FR-oxide CR'!$B108)+('600_Metal_Cooled_FR'!$K$2*'Interpolation FR-oxide CR'!$C108)+('600_Metal_Cooled_FR'!$K$2^2*'Interpolation FR-oxide CR'!$D108)+('600_Metal_Cooled_FR'!$K$2^3*'Interpolation FR-oxide CR'!$E108)+('600_Metal_Cooled_FR'!$K$2^4*'Interpolation FR-oxide CR'!$F108)</f>
        <v>0</v>
      </c>
      <c r="M395" s="208"/>
      <c r="N395" s="566">
        <v>0</v>
      </c>
      <c r="O395" s="566">
        <v>0</v>
      </c>
      <c r="P395" s="566">
        <v>0</v>
      </c>
      <c r="Q395" s="566">
        <v>0</v>
      </c>
      <c r="R395" s="566">
        <v>0</v>
      </c>
      <c r="S395" s="208"/>
      <c r="T395" s="566">
        <v>0</v>
      </c>
      <c r="U395" s="566">
        <v>0</v>
      </c>
      <c r="V395" s="566">
        <v>0</v>
      </c>
      <c r="W395" s="566">
        <v>0</v>
      </c>
      <c r="X395" s="566">
        <v>0</v>
      </c>
      <c r="Y395" s="208"/>
      <c r="Z395" s="566">
        <v>0</v>
      </c>
      <c r="AA395" s="566">
        <v>0</v>
      </c>
      <c r="AB395" s="566">
        <v>0</v>
      </c>
      <c r="AC395" s="566">
        <v>0</v>
      </c>
      <c r="AD395" s="566">
        <v>0</v>
      </c>
      <c r="AE395" s="208"/>
      <c r="AF395" s="566">
        <v>0</v>
      </c>
      <c r="AG395" s="566">
        <v>0</v>
      </c>
      <c r="AH395" s="566">
        <v>0</v>
      </c>
      <c r="AI395" s="566">
        <v>0</v>
      </c>
      <c r="AJ395" s="566">
        <v>0</v>
      </c>
      <c r="AK395" s="208"/>
      <c r="AL395" s="566">
        <v>0</v>
      </c>
      <c r="AM395" s="566">
        <v>0</v>
      </c>
      <c r="AN395" s="566">
        <v>0</v>
      </c>
      <c r="AO395" s="566">
        <v>0</v>
      </c>
      <c r="AP395" s="566">
        <v>0</v>
      </c>
      <c r="AQ395" s="208"/>
      <c r="AR395" s="566">
        <v>0</v>
      </c>
      <c r="AS395" s="566">
        <v>0</v>
      </c>
      <c r="AT395" s="566">
        <v>0</v>
      </c>
      <c r="AU395" s="566">
        <v>0</v>
      </c>
      <c r="AV395" s="566">
        <v>0</v>
      </c>
      <c r="AW395" s="208"/>
      <c r="AX395" s="566">
        <v>0</v>
      </c>
      <c r="AY395" s="566">
        <v>0</v>
      </c>
      <c r="AZ395" s="566">
        <v>0</v>
      </c>
      <c r="BA395" s="566">
        <v>0</v>
      </c>
      <c r="BB395" s="566">
        <v>0</v>
      </c>
      <c r="BC395" s="208"/>
      <c r="BD395" s="566">
        <v>0</v>
      </c>
      <c r="BE395" s="566">
        <v>0</v>
      </c>
      <c r="BF395" s="566">
        <v>0</v>
      </c>
      <c r="BG395" s="566">
        <v>0</v>
      </c>
      <c r="BH395" s="566">
        <v>0</v>
      </c>
      <c r="BI395" s="208"/>
      <c r="BJ395" s="566">
        <v>0</v>
      </c>
      <c r="BK395" s="566">
        <v>0</v>
      </c>
      <c r="BL395" s="566">
        <v>0</v>
      </c>
      <c r="BM395" s="566">
        <v>0</v>
      </c>
      <c r="BN395" s="566">
        <v>0</v>
      </c>
      <c r="BO395" s="208"/>
      <c r="BP395" s="566">
        <v>0</v>
      </c>
      <c r="BQ395" s="566">
        <v>0</v>
      </c>
      <c r="BR395" s="566">
        <v>0</v>
      </c>
      <c r="BS395" s="566">
        <v>0</v>
      </c>
      <c r="BT395" s="566">
        <v>0</v>
      </c>
      <c r="BU395" s="208"/>
      <c r="BV395" s="566">
        <v>0</v>
      </c>
      <c r="BW395" s="566">
        <v>0</v>
      </c>
      <c r="BX395" s="566">
        <v>0</v>
      </c>
      <c r="BY395" s="566">
        <v>0</v>
      </c>
      <c r="BZ395" s="566">
        <v>0</v>
      </c>
      <c r="CA395" s="208"/>
      <c r="CB395" s="566">
        <v>0</v>
      </c>
      <c r="CC395" s="566">
        <v>0</v>
      </c>
      <c r="CD395" s="566">
        <v>0</v>
      </c>
      <c r="CE395" s="566">
        <v>0</v>
      </c>
      <c r="CF395" s="566">
        <v>0</v>
      </c>
      <c r="CG395" s="208"/>
      <c r="CH395" s="566">
        <v>0</v>
      </c>
      <c r="CI395" s="566">
        <v>0</v>
      </c>
      <c r="CJ395" s="566">
        <v>0</v>
      </c>
      <c r="CK395" s="566">
        <v>0</v>
      </c>
      <c r="CL395" s="566">
        <v>0</v>
      </c>
      <c r="CM395" s="208"/>
      <c r="CN395" s="566">
        <v>0</v>
      </c>
      <c r="CO395" s="566">
        <v>0</v>
      </c>
      <c r="CP395" s="566">
        <v>0</v>
      </c>
      <c r="CQ395" s="566">
        <v>0</v>
      </c>
      <c r="CR395" s="566">
        <v>0</v>
      </c>
      <c r="CS395" s="208"/>
      <c r="CT395" s="566">
        <v>0</v>
      </c>
      <c r="CU395" s="566">
        <v>0</v>
      </c>
      <c r="CV395" s="566">
        <v>0</v>
      </c>
      <c r="CW395" s="566">
        <v>0</v>
      </c>
      <c r="CX395" s="566">
        <v>0</v>
      </c>
      <c r="CY395" s="208"/>
      <c r="CZ395" s="566">
        <v>0</v>
      </c>
      <c r="DA395" s="566">
        <v>0</v>
      </c>
      <c r="DB395" s="566">
        <v>0</v>
      </c>
      <c r="DC395" s="566">
        <v>0</v>
      </c>
      <c r="DD395" s="566">
        <v>0</v>
      </c>
      <c r="DE395" s="208"/>
      <c r="DF395" s="566">
        <v>0</v>
      </c>
      <c r="DG395" s="566">
        <v>0</v>
      </c>
      <c r="DH395" s="566">
        <v>0</v>
      </c>
      <c r="DI395" s="566">
        <v>0</v>
      </c>
      <c r="DJ395" s="566">
        <v>0</v>
      </c>
      <c r="DK395" s="208"/>
      <c r="DL395" s="566">
        <v>0</v>
      </c>
      <c r="DM395" s="566">
        <v>0</v>
      </c>
      <c r="DN395" s="566">
        <v>0</v>
      </c>
      <c r="DO395" s="566">
        <v>0</v>
      </c>
      <c r="DP395" s="566">
        <v>0</v>
      </c>
      <c r="DQ395" s="208"/>
      <c r="DR395" s="566">
        <v>0</v>
      </c>
      <c r="DS395" s="566">
        <v>0</v>
      </c>
      <c r="DT395" s="566">
        <v>0</v>
      </c>
      <c r="DU395" s="566">
        <v>0</v>
      </c>
      <c r="DV395" s="566">
        <v>0</v>
      </c>
      <c r="DW395" s="208"/>
      <c r="DX395" s="566">
        <v>0</v>
      </c>
      <c r="DY395" s="566">
        <v>0</v>
      </c>
      <c r="DZ395" s="566">
        <v>0</v>
      </c>
      <c r="EA395" s="566">
        <v>0</v>
      </c>
      <c r="EB395" s="566">
        <v>0</v>
      </c>
      <c r="EC395" s="208"/>
      <c r="ED395" s="566">
        <v>0</v>
      </c>
      <c r="EE395" s="566">
        <v>0</v>
      </c>
      <c r="EF395" s="566">
        <v>0</v>
      </c>
      <c r="EG395" s="566">
        <v>0</v>
      </c>
      <c r="EH395" s="566">
        <v>0</v>
      </c>
      <c r="EI395" s="208"/>
      <c r="EJ395" s="566">
        <v>0</v>
      </c>
      <c r="EK395" s="566">
        <v>0</v>
      </c>
      <c r="EL395" s="566">
        <v>0</v>
      </c>
      <c r="EM395" s="566">
        <v>0</v>
      </c>
      <c r="EN395" s="566">
        <v>0</v>
      </c>
      <c r="EO395" s="208"/>
      <c r="EP395" s="566">
        <v>0</v>
      </c>
      <c r="EQ395" s="566">
        <v>0</v>
      </c>
      <c r="ER395" s="566">
        <v>0</v>
      </c>
      <c r="ES395" s="566">
        <v>0</v>
      </c>
      <c r="ET395" s="566">
        <v>0</v>
      </c>
      <c r="EU395" s="208"/>
      <c r="EV395" s="566">
        <v>0</v>
      </c>
      <c r="EW395" s="566">
        <v>0</v>
      </c>
      <c r="EX395" s="566">
        <v>0</v>
      </c>
      <c r="EY395" s="566">
        <v>0</v>
      </c>
      <c r="EZ395" s="566">
        <v>0</v>
      </c>
      <c r="FA395" s="208"/>
      <c r="FB395" s="566">
        <v>0</v>
      </c>
      <c r="FC395" s="566">
        <v>0</v>
      </c>
      <c r="FD395" s="566">
        <v>0</v>
      </c>
      <c r="FE395" s="566">
        <v>0</v>
      </c>
      <c r="FF395" s="566">
        <v>0</v>
      </c>
      <c r="FG395" s="208"/>
      <c r="FH395" s="566">
        <v>0</v>
      </c>
      <c r="FI395" s="566">
        <v>0</v>
      </c>
      <c r="FJ395" s="566">
        <v>0</v>
      </c>
      <c r="FK395" s="566">
        <v>0</v>
      </c>
      <c r="FL395" s="566">
        <v>0</v>
      </c>
      <c r="FM395" s="208"/>
      <c r="FN395" s="566">
        <v>0</v>
      </c>
      <c r="FO395" s="566">
        <v>0</v>
      </c>
      <c r="FP395" s="566">
        <v>0</v>
      </c>
      <c r="FQ395" s="566">
        <v>0</v>
      </c>
      <c r="FR395" s="566">
        <v>0</v>
      </c>
      <c r="FS395" s="208"/>
      <c r="FT395" s="566">
        <v>0</v>
      </c>
      <c r="FU395" s="566">
        <v>0</v>
      </c>
      <c r="FV395" s="566">
        <v>0</v>
      </c>
      <c r="FW395" s="566">
        <v>0</v>
      </c>
      <c r="FX395" s="566">
        <v>0</v>
      </c>
      <c r="FY395" s="208"/>
    </row>
    <row r="396" spans="1:181" x14ac:dyDescent="0.2">
      <c r="A396" s="562" t="s">
        <v>374</v>
      </c>
      <c r="B396" s="589">
        <f>('Interpolation FR-metal CR'!$B109)+('600_Metal_Cooled_FR'!$E$2*'Interpolation FR-metal CR'!$C109)+('600_Metal_Cooled_FR'!$E$2^2*'Interpolation FR-metal CR'!$D109)+('600_Metal_Cooled_FR'!$E$2^3*'Interpolation FR-metal CR'!$E109)+('600_Metal_Cooled_FR'!$E$2^4*'Interpolation FR-metal CR'!$F109)</f>
        <v>0</v>
      </c>
      <c r="C396" s="589">
        <f>('Interpolation FR-metal CR'!$B109)+('600_Metal_Cooled_FR'!$E$2*'Interpolation FR-metal CR'!$C109)+('600_Metal_Cooled_FR'!$E$2^2*'Interpolation FR-metal CR'!$D109)+('600_Metal_Cooled_FR'!$E$2^3*'Interpolation FR-metal CR'!$E109)+('600_Metal_Cooled_FR'!$E$2^4*'Interpolation FR-metal CR'!$F109)</f>
        <v>0</v>
      </c>
      <c r="D396" s="589">
        <f>('Interpolation FR-metal CR'!$B109)+('600_Metal_Cooled_FR'!$E$2*'Interpolation FR-metal CR'!$C109)+('600_Metal_Cooled_FR'!$E$2^2*'Interpolation FR-metal CR'!$D109)+('600_Metal_Cooled_FR'!$E$2^3*'Interpolation FR-metal CR'!$E109)+('600_Metal_Cooled_FR'!$E$2^4*'Interpolation FR-metal CR'!$F109)</f>
        <v>0</v>
      </c>
      <c r="E396" s="589">
        <f>('Interpolation FR-metal CR'!$B109)+('600_Metal_Cooled_FR'!$E$2*'Interpolation FR-metal CR'!$C109)+('600_Metal_Cooled_FR'!$E$2^2*'Interpolation FR-metal CR'!$D109)+('600_Metal_Cooled_FR'!$E$2^3*'Interpolation FR-metal CR'!$E109)+('600_Metal_Cooled_FR'!$E$2^4*'Interpolation FR-metal CR'!$F109)</f>
        <v>0</v>
      </c>
      <c r="F396" s="589">
        <f>('Interpolation FR-metal CR'!$B109)+('600_Metal_Cooled_FR'!$E$2*'Interpolation FR-metal CR'!$C109)+('600_Metal_Cooled_FR'!$E$2^2*'Interpolation FR-metal CR'!$D109)+('600_Metal_Cooled_FR'!$E$2^3*'Interpolation FR-metal CR'!$E109)+('600_Metal_Cooled_FR'!$E$2^4*'Interpolation FR-metal CR'!$F109)</f>
        <v>0</v>
      </c>
      <c r="G396" s="590"/>
      <c r="H396" s="589">
        <f>('Interpolation FR-oxide CR'!$B109)+('600_Metal_Cooled_FR'!$K$2*'Interpolation FR-oxide CR'!$C109)+('600_Metal_Cooled_FR'!$K$2^2*'Interpolation FR-oxide CR'!$D109)+('600_Metal_Cooled_FR'!$K$2^3*'Interpolation FR-oxide CR'!$E109)+('600_Metal_Cooled_FR'!$K$2^4*'Interpolation FR-oxide CR'!$F109)</f>
        <v>0</v>
      </c>
      <c r="I396" s="589">
        <f>('Interpolation FR-oxide CR'!$B109)+('600_Metal_Cooled_FR'!$K$2*'Interpolation FR-oxide CR'!$C109)+('600_Metal_Cooled_FR'!$K$2^2*'Interpolation FR-oxide CR'!$D109)+('600_Metal_Cooled_FR'!$K$2^3*'Interpolation FR-oxide CR'!$E109)+('600_Metal_Cooled_FR'!$K$2^4*'Interpolation FR-oxide CR'!$F109)</f>
        <v>0</v>
      </c>
      <c r="J396" s="589">
        <f>('Interpolation FR-oxide CR'!$B109)+('600_Metal_Cooled_FR'!$K$2*'Interpolation FR-oxide CR'!$C109)+('600_Metal_Cooled_FR'!$K$2^2*'Interpolation FR-oxide CR'!$D109)+('600_Metal_Cooled_FR'!$K$2^3*'Interpolation FR-oxide CR'!$E109)+('600_Metal_Cooled_FR'!$K$2^4*'Interpolation FR-oxide CR'!$F109)</f>
        <v>0</v>
      </c>
      <c r="K396" s="589">
        <f>('Interpolation FR-oxide CR'!$B109)+('600_Metal_Cooled_FR'!$K$2*'Interpolation FR-oxide CR'!$C109)+('600_Metal_Cooled_FR'!$K$2^2*'Interpolation FR-oxide CR'!$D109)+('600_Metal_Cooled_FR'!$K$2^3*'Interpolation FR-oxide CR'!$E109)+('600_Metal_Cooled_FR'!$K$2^4*'Interpolation FR-oxide CR'!$F109)</f>
        <v>0</v>
      </c>
      <c r="L396" s="589">
        <f>('Interpolation FR-oxide CR'!$B109)+('600_Metal_Cooled_FR'!$K$2*'Interpolation FR-oxide CR'!$C109)+('600_Metal_Cooled_FR'!$K$2^2*'Interpolation FR-oxide CR'!$D109)+('600_Metal_Cooled_FR'!$K$2^3*'Interpolation FR-oxide CR'!$E109)+('600_Metal_Cooled_FR'!$K$2^4*'Interpolation FR-oxide CR'!$F109)</f>
        <v>0</v>
      </c>
      <c r="M396" s="208"/>
      <c r="N396" s="566">
        <v>0</v>
      </c>
      <c r="O396" s="566">
        <v>0</v>
      </c>
      <c r="P396" s="566">
        <v>0</v>
      </c>
      <c r="Q396" s="566">
        <v>0</v>
      </c>
      <c r="R396" s="566">
        <v>0</v>
      </c>
      <c r="S396" s="208"/>
      <c r="T396" s="566">
        <v>0</v>
      </c>
      <c r="U396" s="566">
        <v>0</v>
      </c>
      <c r="V396" s="566">
        <v>0</v>
      </c>
      <c r="W396" s="566">
        <v>0</v>
      </c>
      <c r="X396" s="566">
        <v>0</v>
      </c>
      <c r="Y396" s="208"/>
      <c r="Z396" s="566">
        <v>0</v>
      </c>
      <c r="AA396" s="566">
        <v>0</v>
      </c>
      <c r="AB396" s="566">
        <v>0</v>
      </c>
      <c r="AC396" s="566">
        <v>0</v>
      </c>
      <c r="AD396" s="566">
        <v>0</v>
      </c>
      <c r="AE396" s="208"/>
      <c r="AF396" s="566">
        <v>0</v>
      </c>
      <c r="AG396" s="566">
        <v>0</v>
      </c>
      <c r="AH396" s="566">
        <v>0</v>
      </c>
      <c r="AI396" s="566">
        <v>0</v>
      </c>
      <c r="AJ396" s="566">
        <v>0</v>
      </c>
      <c r="AK396" s="208"/>
      <c r="AL396" s="566">
        <v>0</v>
      </c>
      <c r="AM396" s="566">
        <v>0</v>
      </c>
      <c r="AN396" s="566">
        <v>0</v>
      </c>
      <c r="AO396" s="566">
        <v>0</v>
      </c>
      <c r="AP396" s="566">
        <v>0</v>
      </c>
      <c r="AQ396" s="208"/>
      <c r="AR396" s="566">
        <v>0</v>
      </c>
      <c r="AS396" s="566">
        <v>0</v>
      </c>
      <c r="AT396" s="566">
        <v>0</v>
      </c>
      <c r="AU396" s="566">
        <v>0</v>
      </c>
      <c r="AV396" s="566">
        <v>0</v>
      </c>
      <c r="AW396" s="208"/>
      <c r="AX396" s="566">
        <v>0</v>
      </c>
      <c r="AY396" s="566">
        <v>0</v>
      </c>
      <c r="AZ396" s="566">
        <v>0</v>
      </c>
      <c r="BA396" s="566">
        <v>0</v>
      </c>
      <c r="BB396" s="566">
        <v>0</v>
      </c>
      <c r="BC396" s="208"/>
      <c r="BD396" s="566">
        <v>0</v>
      </c>
      <c r="BE396" s="566">
        <v>0</v>
      </c>
      <c r="BF396" s="566">
        <v>0</v>
      </c>
      <c r="BG396" s="566">
        <v>0</v>
      </c>
      <c r="BH396" s="566">
        <v>0</v>
      </c>
      <c r="BI396" s="208"/>
      <c r="BJ396" s="566">
        <v>0</v>
      </c>
      <c r="BK396" s="566">
        <v>0</v>
      </c>
      <c r="BL396" s="566">
        <v>0</v>
      </c>
      <c r="BM396" s="566">
        <v>0</v>
      </c>
      <c r="BN396" s="566">
        <v>0</v>
      </c>
      <c r="BO396" s="208"/>
      <c r="BP396" s="566">
        <v>0</v>
      </c>
      <c r="BQ396" s="566">
        <v>0</v>
      </c>
      <c r="BR396" s="566">
        <v>0</v>
      </c>
      <c r="BS396" s="566">
        <v>0</v>
      </c>
      <c r="BT396" s="566">
        <v>0</v>
      </c>
      <c r="BU396" s="208"/>
      <c r="BV396" s="566">
        <v>0</v>
      </c>
      <c r="BW396" s="566">
        <v>0</v>
      </c>
      <c r="BX396" s="566">
        <v>0</v>
      </c>
      <c r="BY396" s="566">
        <v>0</v>
      </c>
      <c r="BZ396" s="566">
        <v>0</v>
      </c>
      <c r="CA396" s="208"/>
      <c r="CB396" s="566">
        <v>0</v>
      </c>
      <c r="CC396" s="566">
        <v>0</v>
      </c>
      <c r="CD396" s="566">
        <v>0</v>
      </c>
      <c r="CE396" s="566">
        <v>0</v>
      </c>
      <c r="CF396" s="566">
        <v>0</v>
      </c>
      <c r="CG396" s="208"/>
      <c r="CH396" s="566">
        <v>0</v>
      </c>
      <c r="CI396" s="566">
        <v>0</v>
      </c>
      <c r="CJ396" s="566">
        <v>0</v>
      </c>
      <c r="CK396" s="566">
        <v>0</v>
      </c>
      <c r="CL396" s="566">
        <v>0</v>
      </c>
      <c r="CM396" s="208"/>
      <c r="CN396" s="566">
        <v>0</v>
      </c>
      <c r="CO396" s="566">
        <v>0</v>
      </c>
      <c r="CP396" s="566">
        <v>0</v>
      </c>
      <c r="CQ396" s="566">
        <v>0</v>
      </c>
      <c r="CR396" s="566">
        <v>0</v>
      </c>
      <c r="CS396" s="208"/>
      <c r="CT396" s="566">
        <v>0</v>
      </c>
      <c r="CU396" s="566">
        <v>0</v>
      </c>
      <c r="CV396" s="566">
        <v>0</v>
      </c>
      <c r="CW396" s="566">
        <v>0</v>
      </c>
      <c r="CX396" s="566">
        <v>0</v>
      </c>
      <c r="CY396" s="208"/>
      <c r="CZ396" s="566">
        <v>0</v>
      </c>
      <c r="DA396" s="566">
        <v>0</v>
      </c>
      <c r="DB396" s="566">
        <v>0</v>
      </c>
      <c r="DC396" s="566">
        <v>0</v>
      </c>
      <c r="DD396" s="566">
        <v>0</v>
      </c>
      <c r="DE396" s="208"/>
      <c r="DF396" s="566">
        <v>0</v>
      </c>
      <c r="DG396" s="566">
        <v>0</v>
      </c>
      <c r="DH396" s="566">
        <v>0</v>
      </c>
      <c r="DI396" s="566">
        <v>0</v>
      </c>
      <c r="DJ396" s="566">
        <v>0</v>
      </c>
      <c r="DK396" s="208"/>
      <c r="DL396" s="566">
        <v>0</v>
      </c>
      <c r="DM396" s="566">
        <v>0</v>
      </c>
      <c r="DN396" s="566">
        <v>0</v>
      </c>
      <c r="DO396" s="566">
        <v>0</v>
      </c>
      <c r="DP396" s="566">
        <v>0</v>
      </c>
      <c r="DQ396" s="208"/>
      <c r="DR396" s="566">
        <v>0</v>
      </c>
      <c r="DS396" s="566">
        <v>0</v>
      </c>
      <c r="DT396" s="566">
        <v>0</v>
      </c>
      <c r="DU396" s="566">
        <v>0</v>
      </c>
      <c r="DV396" s="566">
        <v>0</v>
      </c>
      <c r="DW396" s="208"/>
      <c r="DX396" s="566">
        <v>0</v>
      </c>
      <c r="DY396" s="566">
        <v>0</v>
      </c>
      <c r="DZ396" s="566">
        <v>0</v>
      </c>
      <c r="EA396" s="566">
        <v>0</v>
      </c>
      <c r="EB396" s="566">
        <v>0</v>
      </c>
      <c r="EC396" s="208"/>
      <c r="ED396" s="566">
        <v>0</v>
      </c>
      <c r="EE396" s="566">
        <v>0</v>
      </c>
      <c r="EF396" s="566">
        <v>0</v>
      </c>
      <c r="EG396" s="566">
        <v>0</v>
      </c>
      <c r="EH396" s="566">
        <v>0</v>
      </c>
      <c r="EI396" s="208"/>
      <c r="EJ396" s="566">
        <v>0</v>
      </c>
      <c r="EK396" s="566">
        <v>0</v>
      </c>
      <c r="EL396" s="566">
        <v>0</v>
      </c>
      <c r="EM396" s="566">
        <v>0</v>
      </c>
      <c r="EN396" s="566">
        <v>0</v>
      </c>
      <c r="EO396" s="208"/>
      <c r="EP396" s="566">
        <v>0</v>
      </c>
      <c r="EQ396" s="566">
        <v>0</v>
      </c>
      <c r="ER396" s="566">
        <v>0</v>
      </c>
      <c r="ES396" s="566">
        <v>0</v>
      </c>
      <c r="ET396" s="566">
        <v>0</v>
      </c>
      <c r="EU396" s="208"/>
      <c r="EV396" s="566">
        <v>0</v>
      </c>
      <c r="EW396" s="566">
        <v>0</v>
      </c>
      <c r="EX396" s="566">
        <v>0</v>
      </c>
      <c r="EY396" s="566">
        <v>0</v>
      </c>
      <c r="EZ396" s="566">
        <v>0</v>
      </c>
      <c r="FA396" s="208"/>
      <c r="FB396" s="566">
        <v>0</v>
      </c>
      <c r="FC396" s="566">
        <v>0</v>
      </c>
      <c r="FD396" s="566">
        <v>0</v>
      </c>
      <c r="FE396" s="566">
        <v>0</v>
      </c>
      <c r="FF396" s="566">
        <v>0</v>
      </c>
      <c r="FG396" s="208"/>
      <c r="FH396" s="566">
        <v>0</v>
      </c>
      <c r="FI396" s="566">
        <v>0</v>
      </c>
      <c r="FJ396" s="566">
        <v>0</v>
      </c>
      <c r="FK396" s="566">
        <v>0</v>
      </c>
      <c r="FL396" s="566">
        <v>0</v>
      </c>
      <c r="FM396" s="208"/>
      <c r="FN396" s="566">
        <v>0</v>
      </c>
      <c r="FO396" s="566">
        <v>0</v>
      </c>
      <c r="FP396" s="566">
        <v>0</v>
      </c>
      <c r="FQ396" s="566">
        <v>0</v>
      </c>
      <c r="FR396" s="566">
        <v>0</v>
      </c>
      <c r="FS396" s="208"/>
      <c r="FT396" s="566">
        <v>0</v>
      </c>
      <c r="FU396" s="566">
        <v>0</v>
      </c>
      <c r="FV396" s="566">
        <v>0</v>
      </c>
      <c r="FW396" s="566">
        <v>0</v>
      </c>
      <c r="FX396" s="566">
        <v>0</v>
      </c>
      <c r="FY396" s="208"/>
    </row>
    <row r="397" spans="1:181" x14ac:dyDescent="0.2">
      <c r="A397" s="562" t="s">
        <v>375</v>
      </c>
      <c r="B397" s="589">
        <f>('Interpolation FR-metal CR'!$B110)+('600_Metal_Cooled_FR'!$E$2*'Interpolation FR-metal CR'!$C110)+('600_Metal_Cooled_FR'!$E$2^2*'Interpolation FR-metal CR'!$D110)+('600_Metal_Cooled_FR'!$E$2^3*'Interpolation FR-metal CR'!$E110)+('600_Metal_Cooled_FR'!$E$2^4*'Interpolation FR-metal CR'!$F110)</f>
        <v>0</v>
      </c>
      <c r="C397" s="589">
        <f>('Interpolation FR-metal CR'!$B110)+('600_Metal_Cooled_FR'!$E$2*'Interpolation FR-metal CR'!$C110)+('600_Metal_Cooled_FR'!$E$2^2*'Interpolation FR-metal CR'!$D110)+('600_Metal_Cooled_FR'!$E$2^3*'Interpolation FR-metal CR'!$E110)+('600_Metal_Cooled_FR'!$E$2^4*'Interpolation FR-metal CR'!$F110)</f>
        <v>0</v>
      </c>
      <c r="D397" s="589">
        <f>('Interpolation FR-metal CR'!$B110)+('600_Metal_Cooled_FR'!$E$2*'Interpolation FR-metal CR'!$C110)+('600_Metal_Cooled_FR'!$E$2^2*'Interpolation FR-metal CR'!$D110)+('600_Metal_Cooled_FR'!$E$2^3*'Interpolation FR-metal CR'!$E110)+('600_Metal_Cooled_FR'!$E$2^4*'Interpolation FR-metal CR'!$F110)</f>
        <v>0</v>
      </c>
      <c r="E397" s="589">
        <f>('Interpolation FR-metal CR'!$B110)+('600_Metal_Cooled_FR'!$E$2*'Interpolation FR-metal CR'!$C110)+('600_Metal_Cooled_FR'!$E$2^2*'Interpolation FR-metal CR'!$D110)+('600_Metal_Cooled_FR'!$E$2^3*'Interpolation FR-metal CR'!$E110)+('600_Metal_Cooled_FR'!$E$2^4*'Interpolation FR-metal CR'!$F110)</f>
        <v>0</v>
      </c>
      <c r="F397" s="589">
        <f>('Interpolation FR-metal CR'!$B110)+('600_Metal_Cooled_FR'!$E$2*'Interpolation FR-metal CR'!$C110)+('600_Metal_Cooled_FR'!$E$2^2*'Interpolation FR-metal CR'!$D110)+('600_Metal_Cooled_FR'!$E$2^3*'Interpolation FR-metal CR'!$E110)+('600_Metal_Cooled_FR'!$E$2^4*'Interpolation FR-metal CR'!$F110)</f>
        <v>0</v>
      </c>
      <c r="G397" s="590"/>
      <c r="H397" s="589">
        <f>('Interpolation FR-oxide CR'!$B110)+('600_Metal_Cooled_FR'!$K$2*'Interpolation FR-oxide CR'!$C110)+('600_Metal_Cooled_FR'!$K$2^2*'Interpolation FR-oxide CR'!$D110)+('600_Metal_Cooled_FR'!$K$2^3*'Interpolation FR-oxide CR'!$E110)+('600_Metal_Cooled_FR'!$K$2^4*'Interpolation FR-oxide CR'!$F110)</f>
        <v>0</v>
      </c>
      <c r="I397" s="589">
        <f>('Interpolation FR-oxide CR'!$B110)+('600_Metal_Cooled_FR'!$K$2*'Interpolation FR-oxide CR'!$C110)+('600_Metal_Cooled_FR'!$K$2^2*'Interpolation FR-oxide CR'!$D110)+('600_Metal_Cooled_FR'!$K$2^3*'Interpolation FR-oxide CR'!$E110)+('600_Metal_Cooled_FR'!$K$2^4*'Interpolation FR-oxide CR'!$F110)</f>
        <v>0</v>
      </c>
      <c r="J397" s="589">
        <f>('Interpolation FR-oxide CR'!$B110)+('600_Metal_Cooled_FR'!$K$2*'Interpolation FR-oxide CR'!$C110)+('600_Metal_Cooled_FR'!$K$2^2*'Interpolation FR-oxide CR'!$D110)+('600_Metal_Cooled_FR'!$K$2^3*'Interpolation FR-oxide CR'!$E110)+('600_Metal_Cooled_FR'!$K$2^4*'Interpolation FR-oxide CR'!$F110)</f>
        <v>0</v>
      </c>
      <c r="K397" s="589">
        <f>('Interpolation FR-oxide CR'!$B110)+('600_Metal_Cooled_FR'!$K$2*'Interpolation FR-oxide CR'!$C110)+('600_Metal_Cooled_FR'!$K$2^2*'Interpolation FR-oxide CR'!$D110)+('600_Metal_Cooled_FR'!$K$2^3*'Interpolation FR-oxide CR'!$E110)+('600_Metal_Cooled_FR'!$K$2^4*'Interpolation FR-oxide CR'!$F110)</f>
        <v>0</v>
      </c>
      <c r="L397" s="589">
        <f>('Interpolation FR-oxide CR'!$B110)+('600_Metal_Cooled_FR'!$K$2*'Interpolation FR-oxide CR'!$C110)+('600_Metal_Cooled_FR'!$K$2^2*'Interpolation FR-oxide CR'!$D110)+('600_Metal_Cooled_FR'!$K$2^3*'Interpolation FR-oxide CR'!$E110)+('600_Metal_Cooled_FR'!$K$2^4*'Interpolation FR-oxide CR'!$F110)</f>
        <v>0</v>
      </c>
      <c r="M397" s="208"/>
      <c r="N397" s="566">
        <v>0</v>
      </c>
      <c r="O397" s="566">
        <v>0</v>
      </c>
      <c r="P397" s="566">
        <v>0</v>
      </c>
      <c r="Q397" s="566">
        <v>0</v>
      </c>
      <c r="R397" s="566">
        <v>0</v>
      </c>
      <c r="S397" s="208"/>
      <c r="T397" s="566">
        <v>0</v>
      </c>
      <c r="U397" s="566">
        <v>0</v>
      </c>
      <c r="V397" s="566">
        <v>0</v>
      </c>
      <c r="W397" s="566">
        <v>0</v>
      </c>
      <c r="X397" s="566">
        <v>0</v>
      </c>
      <c r="Y397" s="208"/>
      <c r="Z397" s="566">
        <v>0</v>
      </c>
      <c r="AA397" s="566">
        <v>0</v>
      </c>
      <c r="AB397" s="566">
        <v>0</v>
      </c>
      <c r="AC397" s="566">
        <v>0</v>
      </c>
      <c r="AD397" s="566">
        <v>0</v>
      </c>
      <c r="AE397" s="208"/>
      <c r="AF397" s="566">
        <v>0</v>
      </c>
      <c r="AG397" s="566">
        <v>0</v>
      </c>
      <c r="AH397" s="566">
        <v>0</v>
      </c>
      <c r="AI397" s="566">
        <v>0</v>
      </c>
      <c r="AJ397" s="566">
        <v>0</v>
      </c>
      <c r="AK397" s="208"/>
      <c r="AL397" s="566">
        <v>0</v>
      </c>
      <c r="AM397" s="566">
        <v>0</v>
      </c>
      <c r="AN397" s="566">
        <v>0</v>
      </c>
      <c r="AO397" s="566">
        <v>0</v>
      </c>
      <c r="AP397" s="566">
        <v>0</v>
      </c>
      <c r="AQ397" s="208"/>
      <c r="AR397" s="566">
        <v>0</v>
      </c>
      <c r="AS397" s="566">
        <v>0</v>
      </c>
      <c r="AT397" s="566">
        <v>0</v>
      </c>
      <c r="AU397" s="566">
        <v>0</v>
      </c>
      <c r="AV397" s="566">
        <v>0</v>
      </c>
      <c r="AW397" s="208"/>
      <c r="AX397" s="566">
        <v>0</v>
      </c>
      <c r="AY397" s="566">
        <v>0</v>
      </c>
      <c r="AZ397" s="566">
        <v>0</v>
      </c>
      <c r="BA397" s="566">
        <v>0</v>
      </c>
      <c r="BB397" s="566">
        <v>0</v>
      </c>
      <c r="BC397" s="208"/>
      <c r="BD397" s="566">
        <v>0</v>
      </c>
      <c r="BE397" s="566">
        <v>0</v>
      </c>
      <c r="BF397" s="566">
        <v>0</v>
      </c>
      <c r="BG397" s="566">
        <v>0</v>
      </c>
      <c r="BH397" s="566">
        <v>0</v>
      </c>
      <c r="BI397" s="208"/>
      <c r="BJ397" s="566">
        <v>0</v>
      </c>
      <c r="BK397" s="566">
        <v>0</v>
      </c>
      <c r="BL397" s="566">
        <v>0</v>
      </c>
      <c r="BM397" s="566">
        <v>0</v>
      </c>
      <c r="BN397" s="566">
        <v>0</v>
      </c>
      <c r="BO397" s="208"/>
      <c r="BP397" s="566">
        <v>0</v>
      </c>
      <c r="BQ397" s="566">
        <v>0</v>
      </c>
      <c r="BR397" s="566">
        <v>0</v>
      </c>
      <c r="BS397" s="566">
        <v>0</v>
      </c>
      <c r="BT397" s="566">
        <v>0</v>
      </c>
      <c r="BU397" s="208"/>
      <c r="BV397" s="566">
        <v>0</v>
      </c>
      <c r="BW397" s="566">
        <v>0</v>
      </c>
      <c r="BX397" s="566">
        <v>0</v>
      </c>
      <c r="BY397" s="566">
        <v>0</v>
      </c>
      <c r="BZ397" s="566">
        <v>0</v>
      </c>
      <c r="CA397" s="208"/>
      <c r="CB397" s="566">
        <v>0</v>
      </c>
      <c r="CC397" s="566">
        <v>0</v>
      </c>
      <c r="CD397" s="566">
        <v>0</v>
      </c>
      <c r="CE397" s="566">
        <v>0</v>
      </c>
      <c r="CF397" s="566">
        <v>0</v>
      </c>
      <c r="CG397" s="208"/>
      <c r="CH397" s="566">
        <v>0</v>
      </c>
      <c r="CI397" s="566">
        <v>0</v>
      </c>
      <c r="CJ397" s="566">
        <v>0</v>
      </c>
      <c r="CK397" s="566">
        <v>0</v>
      </c>
      <c r="CL397" s="566">
        <v>0</v>
      </c>
      <c r="CM397" s="208"/>
      <c r="CN397" s="566">
        <v>0</v>
      </c>
      <c r="CO397" s="566">
        <v>0</v>
      </c>
      <c r="CP397" s="566">
        <v>0</v>
      </c>
      <c r="CQ397" s="566">
        <v>0</v>
      </c>
      <c r="CR397" s="566">
        <v>0</v>
      </c>
      <c r="CS397" s="208"/>
      <c r="CT397" s="566">
        <v>0</v>
      </c>
      <c r="CU397" s="566">
        <v>0</v>
      </c>
      <c r="CV397" s="566">
        <v>0</v>
      </c>
      <c r="CW397" s="566">
        <v>0</v>
      </c>
      <c r="CX397" s="566">
        <v>0</v>
      </c>
      <c r="CY397" s="208"/>
      <c r="CZ397" s="566">
        <v>0</v>
      </c>
      <c r="DA397" s="566">
        <v>0</v>
      </c>
      <c r="DB397" s="566">
        <v>0</v>
      </c>
      <c r="DC397" s="566">
        <v>0</v>
      </c>
      <c r="DD397" s="566">
        <v>0</v>
      </c>
      <c r="DE397" s="208"/>
      <c r="DF397" s="566">
        <v>0</v>
      </c>
      <c r="DG397" s="566">
        <v>0</v>
      </c>
      <c r="DH397" s="566">
        <v>0</v>
      </c>
      <c r="DI397" s="566">
        <v>0</v>
      </c>
      <c r="DJ397" s="566">
        <v>0</v>
      </c>
      <c r="DK397" s="208"/>
      <c r="DL397" s="566">
        <v>0</v>
      </c>
      <c r="DM397" s="566">
        <v>0</v>
      </c>
      <c r="DN397" s="566">
        <v>0</v>
      </c>
      <c r="DO397" s="566">
        <v>0</v>
      </c>
      <c r="DP397" s="566">
        <v>0</v>
      </c>
      <c r="DQ397" s="208"/>
      <c r="DR397" s="566">
        <v>0</v>
      </c>
      <c r="DS397" s="566">
        <v>0</v>
      </c>
      <c r="DT397" s="566">
        <v>0</v>
      </c>
      <c r="DU397" s="566">
        <v>0</v>
      </c>
      <c r="DV397" s="566">
        <v>0</v>
      </c>
      <c r="DW397" s="208"/>
      <c r="DX397" s="566">
        <v>0</v>
      </c>
      <c r="DY397" s="566">
        <v>0</v>
      </c>
      <c r="DZ397" s="566">
        <v>0</v>
      </c>
      <c r="EA397" s="566">
        <v>0</v>
      </c>
      <c r="EB397" s="566">
        <v>0</v>
      </c>
      <c r="EC397" s="208"/>
      <c r="ED397" s="566">
        <v>0</v>
      </c>
      <c r="EE397" s="566">
        <v>0</v>
      </c>
      <c r="EF397" s="566">
        <v>0</v>
      </c>
      <c r="EG397" s="566">
        <v>0</v>
      </c>
      <c r="EH397" s="566">
        <v>0</v>
      </c>
      <c r="EI397" s="208"/>
      <c r="EJ397" s="566">
        <v>0</v>
      </c>
      <c r="EK397" s="566">
        <v>0</v>
      </c>
      <c r="EL397" s="566">
        <v>0</v>
      </c>
      <c r="EM397" s="566">
        <v>0</v>
      </c>
      <c r="EN397" s="566">
        <v>0</v>
      </c>
      <c r="EO397" s="208"/>
      <c r="EP397" s="566">
        <v>0</v>
      </c>
      <c r="EQ397" s="566">
        <v>0</v>
      </c>
      <c r="ER397" s="566">
        <v>0</v>
      </c>
      <c r="ES397" s="566">
        <v>0</v>
      </c>
      <c r="ET397" s="566">
        <v>0</v>
      </c>
      <c r="EU397" s="208"/>
      <c r="EV397" s="566">
        <v>0</v>
      </c>
      <c r="EW397" s="566">
        <v>0</v>
      </c>
      <c r="EX397" s="566">
        <v>0</v>
      </c>
      <c r="EY397" s="566">
        <v>0</v>
      </c>
      <c r="EZ397" s="566">
        <v>0</v>
      </c>
      <c r="FA397" s="208"/>
      <c r="FB397" s="566">
        <v>0</v>
      </c>
      <c r="FC397" s="566">
        <v>0</v>
      </c>
      <c r="FD397" s="566">
        <v>0</v>
      </c>
      <c r="FE397" s="566">
        <v>0</v>
      </c>
      <c r="FF397" s="566">
        <v>0</v>
      </c>
      <c r="FG397" s="208"/>
      <c r="FH397" s="566">
        <v>0</v>
      </c>
      <c r="FI397" s="566">
        <v>0</v>
      </c>
      <c r="FJ397" s="566">
        <v>0</v>
      </c>
      <c r="FK397" s="566">
        <v>0</v>
      </c>
      <c r="FL397" s="566">
        <v>0</v>
      </c>
      <c r="FM397" s="208"/>
      <c r="FN397" s="566">
        <v>0</v>
      </c>
      <c r="FO397" s="566">
        <v>0</v>
      </c>
      <c r="FP397" s="566">
        <v>0</v>
      </c>
      <c r="FQ397" s="566">
        <v>0</v>
      </c>
      <c r="FR397" s="566">
        <v>0</v>
      </c>
      <c r="FS397" s="208"/>
      <c r="FT397" s="566">
        <v>0</v>
      </c>
      <c r="FU397" s="566">
        <v>0</v>
      </c>
      <c r="FV397" s="566">
        <v>0</v>
      </c>
      <c r="FW397" s="566">
        <v>0</v>
      </c>
      <c r="FX397" s="566">
        <v>0</v>
      </c>
      <c r="FY397" s="208"/>
    </row>
    <row r="398" spans="1:181" x14ac:dyDescent="0.2">
      <c r="A398" s="562" t="s">
        <v>376</v>
      </c>
      <c r="B398" s="569">
        <f>('Interpolation FR-metal CR'!$B111)+('600_Metal_Cooled_FR'!$E$2*'Interpolation FR-metal CR'!$C111)+('600_Metal_Cooled_FR'!$E$2^2*'Interpolation FR-metal CR'!$D111)+('600_Metal_Cooled_FR'!$E$2^3*'Interpolation FR-metal CR'!$E111)+('600_Metal_Cooled_FR'!$E$2^4*'Interpolation FR-metal CR'!$F111)</f>
        <v>3.7906875000000015</v>
      </c>
      <c r="C398" s="569">
        <f>('Interpolation FR-metal CR'!$B111)+('600_Metal_Cooled_FR'!$E$2*'Interpolation FR-metal CR'!$C111)+('600_Metal_Cooled_FR'!$E$2^2*'Interpolation FR-metal CR'!$D111)+('600_Metal_Cooled_FR'!$E$2^3*'Interpolation FR-metal CR'!$E111)+('600_Metal_Cooled_FR'!$E$2^4*'Interpolation FR-metal CR'!$F111)</f>
        <v>3.7906875000000015</v>
      </c>
      <c r="D398" s="569">
        <f>('Interpolation FR-metal CR'!$B111)+('600_Metal_Cooled_FR'!$E$2*'Interpolation FR-metal CR'!$C111)+('600_Metal_Cooled_FR'!$E$2^2*'Interpolation FR-metal CR'!$D111)+('600_Metal_Cooled_FR'!$E$2^3*'Interpolation FR-metal CR'!$E111)+('600_Metal_Cooled_FR'!$E$2^4*'Interpolation FR-metal CR'!$F111)</f>
        <v>3.7906875000000015</v>
      </c>
      <c r="E398" s="569">
        <f>('Interpolation FR-metal CR'!$B111)+('600_Metal_Cooled_FR'!$E$2*'Interpolation FR-metal CR'!$C111)+('600_Metal_Cooled_FR'!$E$2^2*'Interpolation FR-metal CR'!$D111)+('600_Metal_Cooled_FR'!$E$2^3*'Interpolation FR-metal CR'!$E111)+('600_Metal_Cooled_FR'!$E$2^4*'Interpolation FR-metal CR'!$F111)</f>
        <v>3.7906875000000015</v>
      </c>
      <c r="F398" s="569">
        <f>('Interpolation FR-metal CR'!$B111)+('600_Metal_Cooled_FR'!$E$2*'Interpolation FR-metal CR'!$C111)+('600_Metal_Cooled_FR'!$E$2^2*'Interpolation FR-metal CR'!$D111)+('600_Metal_Cooled_FR'!$E$2^3*'Interpolation FR-metal CR'!$E111)+('600_Metal_Cooled_FR'!$E$2^4*'Interpolation FR-metal CR'!$F111)</f>
        <v>3.7906875000000015</v>
      </c>
      <c r="G398" s="208"/>
      <c r="H398" s="569">
        <f>('Interpolation FR-oxide CR'!$B111)+('600_Metal_Cooled_FR'!$K$2*'Interpolation FR-oxide CR'!$C111)+('600_Metal_Cooled_FR'!$K$2^2*'Interpolation FR-oxide CR'!$D111)+('600_Metal_Cooled_FR'!$K$2^3*'Interpolation FR-oxide CR'!$E111)+('600_Metal_Cooled_FR'!$K$2^4*'Interpolation FR-oxide CR'!$F111)</f>
        <v>3.6802351562500002</v>
      </c>
      <c r="I398" s="569">
        <f>('Interpolation FR-oxide CR'!$B111)+('600_Metal_Cooled_FR'!$K$2*'Interpolation FR-oxide CR'!$C111)+('600_Metal_Cooled_FR'!$K$2^2*'Interpolation FR-oxide CR'!$D111)+('600_Metal_Cooled_FR'!$K$2^3*'Interpolation FR-oxide CR'!$E111)+('600_Metal_Cooled_FR'!$K$2^4*'Interpolation FR-oxide CR'!$F111)</f>
        <v>3.6802351562500002</v>
      </c>
      <c r="J398" s="569">
        <f>('Interpolation FR-oxide CR'!$B111)+('600_Metal_Cooled_FR'!$K$2*'Interpolation FR-oxide CR'!$C111)+('600_Metal_Cooled_FR'!$K$2^2*'Interpolation FR-oxide CR'!$D111)+('600_Metal_Cooled_FR'!$K$2^3*'Interpolation FR-oxide CR'!$E111)+('600_Metal_Cooled_FR'!$K$2^4*'Interpolation FR-oxide CR'!$F111)</f>
        <v>3.6802351562500002</v>
      </c>
      <c r="K398" s="569">
        <f>('Interpolation FR-oxide CR'!$B111)+('600_Metal_Cooled_FR'!$K$2*'Interpolation FR-oxide CR'!$C111)+('600_Metal_Cooled_FR'!$K$2^2*'Interpolation FR-oxide CR'!$D111)+('600_Metal_Cooled_FR'!$K$2^3*'Interpolation FR-oxide CR'!$E111)+('600_Metal_Cooled_FR'!$K$2^4*'Interpolation FR-oxide CR'!$F111)</f>
        <v>3.6802351562500002</v>
      </c>
      <c r="L398" s="569">
        <f>('Interpolation FR-oxide CR'!$B111)+('600_Metal_Cooled_FR'!$K$2*'Interpolation FR-oxide CR'!$C111)+('600_Metal_Cooled_FR'!$K$2^2*'Interpolation FR-oxide CR'!$D111)+('600_Metal_Cooled_FR'!$K$2^3*'Interpolation FR-oxide CR'!$E111)+('600_Metal_Cooled_FR'!$K$2^4*'Interpolation FR-oxide CR'!$F111)</f>
        <v>3.6802351562500002</v>
      </c>
      <c r="M398" s="573"/>
      <c r="N398" s="567">
        <v>9.4945483974532507</v>
      </c>
      <c r="O398" s="567">
        <v>9.4945483974532507</v>
      </c>
      <c r="P398" s="567">
        <v>9.4945483974532507</v>
      </c>
      <c r="Q398" s="567">
        <v>9.4945483974532507</v>
      </c>
      <c r="R398" s="567">
        <v>9.4945483974532507</v>
      </c>
      <c r="S398" s="573"/>
      <c r="T398" s="567">
        <v>5.880550813429041</v>
      </c>
      <c r="U398" s="567">
        <v>5.880550813429041</v>
      </c>
      <c r="V398" s="567">
        <v>5.880550813429041</v>
      </c>
      <c r="W398" s="567">
        <v>5.880550813429041</v>
      </c>
      <c r="X398" s="567">
        <v>5.880550813429041</v>
      </c>
      <c r="Y398" s="573"/>
      <c r="Z398" s="567">
        <v>3.7907589399179491</v>
      </c>
      <c r="AA398" s="567">
        <v>3.7907589399179491</v>
      </c>
      <c r="AB398" s="567">
        <v>3.7907589399179491</v>
      </c>
      <c r="AC398" s="567">
        <v>3.7907589399179491</v>
      </c>
      <c r="AD398" s="567">
        <v>3.7907589399179491</v>
      </c>
      <c r="AE398" s="573"/>
      <c r="AF398" s="567">
        <v>2.8670935227591934</v>
      </c>
      <c r="AG398" s="567">
        <v>2.8670935227591934</v>
      </c>
      <c r="AH398" s="567">
        <v>2.8670935227591934</v>
      </c>
      <c r="AI398" s="567">
        <v>2.8670935227591934</v>
      </c>
      <c r="AJ398" s="567">
        <v>2.8670935227591934</v>
      </c>
      <c r="AK398" s="573"/>
      <c r="AL398" s="567">
        <v>2.5856894389218481</v>
      </c>
      <c r="AM398" s="567">
        <v>2.5856894389218481</v>
      </c>
      <c r="AN398" s="567">
        <v>2.5856894389218481</v>
      </c>
      <c r="AO398" s="567">
        <v>2.5856894389218481</v>
      </c>
      <c r="AP398" s="567">
        <v>2.5856894389218481</v>
      </c>
      <c r="AQ398" s="208"/>
      <c r="AR398" s="16">
        <v>4.9564177102032465</v>
      </c>
      <c r="AS398" s="16">
        <v>4.9564177102032465</v>
      </c>
      <c r="AT398" s="16">
        <v>4.9564177102032465</v>
      </c>
      <c r="AU398" s="16">
        <v>4.9564177102032465</v>
      </c>
      <c r="AV398" s="16">
        <v>4.9564177102032465</v>
      </c>
      <c r="AW398" s="208"/>
      <c r="AX398" s="567">
        <v>3.6802587695519136</v>
      </c>
      <c r="AY398" s="567">
        <v>3.6802587695519136</v>
      </c>
      <c r="AZ398" s="567">
        <v>3.6802587695519136</v>
      </c>
      <c r="BA398" s="567">
        <v>3.6802587695519136</v>
      </c>
      <c r="BB398" s="567">
        <v>3.6802587695519136</v>
      </c>
      <c r="BC398" s="573"/>
      <c r="BD398" s="567">
        <v>2.9272940755340295</v>
      </c>
      <c r="BE398" s="567">
        <v>2.9272940755340295</v>
      </c>
      <c r="BF398" s="567">
        <v>2.9272940755340295</v>
      </c>
      <c r="BG398" s="567">
        <v>2.9272940755340295</v>
      </c>
      <c r="BH398" s="567">
        <v>2.9272940755340295</v>
      </c>
      <c r="BI398" s="573"/>
      <c r="BJ398" s="567">
        <v>2.2614616182337732</v>
      </c>
      <c r="BK398" s="567">
        <v>2.2614616182337732</v>
      </c>
      <c r="BL398" s="567">
        <v>2.2614616182337732</v>
      </c>
      <c r="BM398" s="567">
        <v>2.2614616182337732</v>
      </c>
      <c r="BN398" s="567">
        <v>2.2614616182337732</v>
      </c>
      <c r="BO398" s="573"/>
      <c r="BP398" s="567">
        <v>2.0983421901785282</v>
      </c>
      <c r="BQ398" s="567">
        <v>2.0983421901785282</v>
      </c>
      <c r="BR398" s="567">
        <v>2.0983421901785282</v>
      </c>
      <c r="BS398" s="567">
        <v>2.0983421901785282</v>
      </c>
      <c r="BT398" s="567">
        <v>2.0983421901785282</v>
      </c>
      <c r="BU398" s="208"/>
      <c r="BV398" s="567">
        <v>5.880550813429041</v>
      </c>
      <c r="BW398" s="567">
        <v>5.880550813429041</v>
      </c>
      <c r="BX398" s="567">
        <v>5.880550813429041</v>
      </c>
      <c r="BY398" s="567">
        <v>5.880550813429041</v>
      </c>
      <c r="BZ398" s="567">
        <v>5.880550813429041</v>
      </c>
      <c r="CA398" s="208"/>
      <c r="CB398" s="567">
        <v>2.5856894389218481</v>
      </c>
      <c r="CC398" s="567">
        <v>2.5856894389218481</v>
      </c>
      <c r="CD398" s="567">
        <v>2.5856894389218481</v>
      </c>
      <c r="CE398" s="567">
        <v>2.5856894389218481</v>
      </c>
      <c r="CF398" s="567">
        <v>2.5856894389218481</v>
      </c>
      <c r="CG398" s="208"/>
      <c r="CH398" s="567">
        <v>5.880550813429041</v>
      </c>
      <c r="CI398" s="567">
        <v>5.880550813429041</v>
      </c>
      <c r="CJ398" s="567">
        <v>5.880550813429041</v>
      </c>
      <c r="CK398" s="567">
        <v>5.880550813429041</v>
      </c>
      <c r="CL398" s="567">
        <v>5.880550813429041</v>
      </c>
      <c r="CM398" s="208"/>
      <c r="CN398" s="567">
        <v>5.880550813429041</v>
      </c>
      <c r="CO398" s="567">
        <v>5.880550813429041</v>
      </c>
      <c r="CP398" s="567">
        <v>5.880550813429041</v>
      </c>
      <c r="CQ398" s="567">
        <v>5.880550813429041</v>
      </c>
      <c r="CR398" s="567">
        <v>5.880550813429041</v>
      </c>
      <c r="CS398" s="208"/>
      <c r="CT398" s="567">
        <v>2.5856894389218481</v>
      </c>
      <c r="CU398" s="567">
        <v>2.5856894389218481</v>
      </c>
      <c r="CV398" s="567">
        <v>2.5856894389218481</v>
      </c>
      <c r="CW398" s="567">
        <v>2.5856894389218481</v>
      </c>
      <c r="CX398" s="567">
        <v>2.5856894389218481</v>
      </c>
      <c r="CY398" s="208"/>
      <c r="CZ398" s="567">
        <v>2.0983421901785282</v>
      </c>
      <c r="DA398" s="567">
        <v>2.0983421901785282</v>
      </c>
      <c r="DB398" s="567">
        <v>2.0983421901785282</v>
      </c>
      <c r="DC398" s="567">
        <v>2.0983421901785282</v>
      </c>
      <c r="DD398" s="567">
        <v>2.0983421901785282</v>
      </c>
      <c r="DE398" s="208"/>
      <c r="DF398" s="567">
        <v>2.5856894389218481</v>
      </c>
      <c r="DG398" s="567">
        <v>2.5856894389218481</v>
      </c>
      <c r="DH398" s="567">
        <v>2.5856894389218481</v>
      </c>
      <c r="DI398" s="567">
        <v>2.5856894389218481</v>
      </c>
      <c r="DJ398" s="567">
        <v>2.5856894389218481</v>
      </c>
      <c r="DK398" s="208"/>
      <c r="DL398" s="567">
        <v>2.5856894389218481</v>
      </c>
      <c r="DM398" s="567">
        <v>2.5856894389218481</v>
      </c>
      <c r="DN398" s="567">
        <v>2.5856894389218481</v>
      </c>
      <c r="DO398" s="567">
        <v>2.5856894389218481</v>
      </c>
      <c r="DP398" s="567">
        <v>2.5856894389218481</v>
      </c>
      <c r="DQ398" s="208"/>
      <c r="DR398" s="567">
        <v>2.5856894389218481</v>
      </c>
      <c r="DS398" s="567">
        <v>2.5856894389218481</v>
      </c>
      <c r="DT398" s="567">
        <v>2.5856894389218481</v>
      </c>
      <c r="DU398" s="567">
        <v>2.5856894389218481</v>
      </c>
      <c r="DV398" s="567">
        <v>2.5856894389218481</v>
      </c>
      <c r="DW398" s="208"/>
      <c r="DX398" s="567">
        <v>2.5856894389218481</v>
      </c>
      <c r="DY398" s="567">
        <v>2.5856894389218481</v>
      </c>
      <c r="DZ398" s="567">
        <v>2.5856894389218481</v>
      </c>
      <c r="EA398" s="567">
        <v>2.5856894389218481</v>
      </c>
      <c r="EB398" s="567">
        <v>2.5856894389218481</v>
      </c>
      <c r="EC398" s="208"/>
      <c r="ED398" s="567">
        <v>2.5856894389218481</v>
      </c>
      <c r="EE398" s="567">
        <v>2.5856894389218481</v>
      </c>
      <c r="EF398" s="567">
        <v>2.5856894389218481</v>
      </c>
      <c r="EG398" s="567">
        <v>2.5856894389218481</v>
      </c>
      <c r="EH398" s="567">
        <v>2.5856894389218481</v>
      </c>
      <c r="EI398" s="208"/>
      <c r="EJ398" s="566">
        <v>0</v>
      </c>
      <c r="EK398" s="566">
        <v>0</v>
      </c>
      <c r="EL398" s="566">
        <v>0</v>
      </c>
      <c r="EM398" s="566">
        <v>0</v>
      </c>
      <c r="EN398" s="566">
        <v>0</v>
      </c>
      <c r="EO398" s="208"/>
      <c r="EP398" s="566">
        <v>0</v>
      </c>
      <c r="EQ398" s="566">
        <v>0</v>
      </c>
      <c r="ER398" s="566">
        <v>0</v>
      </c>
      <c r="ES398" s="566">
        <v>0</v>
      </c>
      <c r="ET398" s="566">
        <v>0</v>
      </c>
      <c r="EU398" s="208"/>
      <c r="EV398" s="566">
        <v>0</v>
      </c>
      <c r="EW398" s="566">
        <v>0</v>
      </c>
      <c r="EX398" s="566">
        <v>0</v>
      </c>
      <c r="EY398" s="566">
        <v>0</v>
      </c>
      <c r="EZ398" s="566">
        <v>0</v>
      </c>
      <c r="FA398" s="208"/>
      <c r="FB398" s="566">
        <v>0</v>
      </c>
      <c r="FC398" s="566">
        <v>0</v>
      </c>
      <c r="FD398" s="566">
        <v>0</v>
      </c>
      <c r="FE398" s="566">
        <v>0</v>
      </c>
      <c r="FF398" s="566">
        <v>0</v>
      </c>
      <c r="FG398" s="208"/>
      <c r="FH398" s="566">
        <v>0</v>
      </c>
      <c r="FI398" s="566">
        <v>0</v>
      </c>
      <c r="FJ398" s="566">
        <v>0</v>
      </c>
      <c r="FK398" s="566">
        <v>0</v>
      </c>
      <c r="FL398" s="566">
        <v>0</v>
      </c>
      <c r="FM398" s="208"/>
      <c r="FN398" s="566">
        <v>0</v>
      </c>
      <c r="FO398" s="566">
        <v>0</v>
      </c>
      <c r="FP398" s="566">
        <v>0</v>
      </c>
      <c r="FQ398" s="566">
        <v>0</v>
      </c>
      <c r="FR398" s="566">
        <v>0</v>
      </c>
      <c r="FS398" s="208"/>
      <c r="FT398" s="566">
        <v>0</v>
      </c>
      <c r="FU398" s="566">
        <v>0</v>
      </c>
      <c r="FV398" s="566">
        <v>0</v>
      </c>
      <c r="FW398" s="566">
        <v>0</v>
      </c>
      <c r="FX398" s="566">
        <v>0</v>
      </c>
      <c r="FY398" s="208"/>
    </row>
    <row r="399" spans="1:181" x14ac:dyDescent="0.2">
      <c r="A399" s="562" t="s">
        <v>377</v>
      </c>
      <c r="B399" s="589">
        <f>('Interpolation FR-metal CR'!$B112)+('600_Metal_Cooled_FR'!$E$2*'Interpolation FR-metal CR'!$C112)+('600_Metal_Cooled_FR'!$E$2^2*'Interpolation FR-metal CR'!$D112)+('600_Metal_Cooled_FR'!$E$2^3*'Interpolation FR-metal CR'!$E112)+('600_Metal_Cooled_FR'!$E$2^4*'Interpolation FR-metal CR'!$F112)</f>
        <v>0</v>
      </c>
      <c r="C399" s="589">
        <f>('Interpolation FR-metal CR'!$B112)+('600_Metal_Cooled_FR'!$E$2*'Interpolation FR-metal CR'!$C112)+('600_Metal_Cooled_FR'!$E$2^2*'Interpolation FR-metal CR'!$D112)+('600_Metal_Cooled_FR'!$E$2^3*'Interpolation FR-metal CR'!$E112)+('600_Metal_Cooled_FR'!$E$2^4*'Interpolation FR-metal CR'!$F112)</f>
        <v>0</v>
      </c>
      <c r="D399" s="589">
        <f>('Interpolation FR-metal CR'!$B112)+('600_Metal_Cooled_FR'!$E$2*'Interpolation FR-metal CR'!$C112)+('600_Metal_Cooled_FR'!$E$2^2*'Interpolation FR-metal CR'!$D112)+('600_Metal_Cooled_FR'!$E$2^3*'Interpolation FR-metal CR'!$E112)+('600_Metal_Cooled_FR'!$E$2^4*'Interpolation FR-metal CR'!$F112)</f>
        <v>0</v>
      </c>
      <c r="E399" s="589">
        <f>('Interpolation FR-metal CR'!$B112)+('600_Metal_Cooled_FR'!$E$2*'Interpolation FR-metal CR'!$C112)+('600_Metal_Cooled_FR'!$E$2^2*'Interpolation FR-metal CR'!$D112)+('600_Metal_Cooled_FR'!$E$2^3*'Interpolation FR-metal CR'!$E112)+('600_Metal_Cooled_FR'!$E$2^4*'Interpolation FR-metal CR'!$F112)</f>
        <v>0</v>
      </c>
      <c r="F399" s="589">
        <f>('Interpolation FR-metal CR'!$B112)+('600_Metal_Cooled_FR'!$E$2*'Interpolation FR-metal CR'!$C112)+('600_Metal_Cooled_FR'!$E$2^2*'Interpolation FR-metal CR'!$D112)+('600_Metal_Cooled_FR'!$E$2^3*'Interpolation FR-metal CR'!$E112)+('600_Metal_Cooled_FR'!$E$2^4*'Interpolation FR-metal CR'!$F112)</f>
        <v>0</v>
      </c>
      <c r="G399" s="590"/>
      <c r="H399" s="589">
        <f>('Interpolation FR-oxide CR'!$B112)+('600_Metal_Cooled_FR'!$K$2*'Interpolation FR-oxide CR'!$C112)+('600_Metal_Cooled_FR'!$K$2^2*'Interpolation FR-oxide CR'!$D112)+('600_Metal_Cooled_FR'!$K$2^3*'Interpolation FR-oxide CR'!$E112)+('600_Metal_Cooled_FR'!$K$2^4*'Interpolation FR-oxide CR'!$F112)</f>
        <v>0</v>
      </c>
      <c r="I399" s="589">
        <f>('Interpolation FR-oxide CR'!$B112)+('600_Metal_Cooled_FR'!$K$2*'Interpolation FR-oxide CR'!$C112)+('600_Metal_Cooled_FR'!$K$2^2*'Interpolation FR-oxide CR'!$D112)+('600_Metal_Cooled_FR'!$K$2^3*'Interpolation FR-oxide CR'!$E112)+('600_Metal_Cooled_FR'!$K$2^4*'Interpolation FR-oxide CR'!$F112)</f>
        <v>0</v>
      </c>
      <c r="J399" s="589">
        <f>('Interpolation FR-oxide CR'!$B112)+('600_Metal_Cooled_FR'!$K$2*'Interpolation FR-oxide CR'!$C112)+('600_Metal_Cooled_FR'!$K$2^2*'Interpolation FR-oxide CR'!$D112)+('600_Metal_Cooled_FR'!$K$2^3*'Interpolation FR-oxide CR'!$E112)+('600_Metal_Cooled_FR'!$K$2^4*'Interpolation FR-oxide CR'!$F112)</f>
        <v>0</v>
      </c>
      <c r="K399" s="589">
        <f>('Interpolation FR-oxide CR'!$B112)+('600_Metal_Cooled_FR'!$K$2*'Interpolation FR-oxide CR'!$C112)+('600_Metal_Cooled_FR'!$K$2^2*'Interpolation FR-oxide CR'!$D112)+('600_Metal_Cooled_FR'!$K$2^3*'Interpolation FR-oxide CR'!$E112)+('600_Metal_Cooled_FR'!$K$2^4*'Interpolation FR-oxide CR'!$F112)</f>
        <v>0</v>
      </c>
      <c r="L399" s="589">
        <f>('Interpolation FR-oxide CR'!$B112)+('600_Metal_Cooled_FR'!$K$2*'Interpolation FR-oxide CR'!$C112)+('600_Metal_Cooled_FR'!$K$2^2*'Interpolation FR-oxide CR'!$D112)+('600_Metal_Cooled_FR'!$K$2^3*'Interpolation FR-oxide CR'!$E112)+('600_Metal_Cooled_FR'!$K$2^4*'Interpolation FR-oxide CR'!$F112)</f>
        <v>0</v>
      </c>
      <c r="M399" s="208"/>
      <c r="N399" s="566">
        <v>0</v>
      </c>
      <c r="O399" s="566">
        <v>0</v>
      </c>
      <c r="P399" s="566">
        <v>0</v>
      </c>
      <c r="Q399" s="566">
        <v>0</v>
      </c>
      <c r="R399" s="566">
        <v>0</v>
      </c>
      <c r="S399" s="208"/>
      <c r="T399" s="566">
        <v>0</v>
      </c>
      <c r="U399" s="566">
        <v>0</v>
      </c>
      <c r="V399" s="566">
        <v>0</v>
      </c>
      <c r="W399" s="566">
        <v>0</v>
      </c>
      <c r="X399" s="566">
        <v>0</v>
      </c>
      <c r="Y399" s="208"/>
      <c r="Z399" s="566">
        <v>0</v>
      </c>
      <c r="AA399" s="566">
        <v>0</v>
      </c>
      <c r="AB399" s="566">
        <v>0</v>
      </c>
      <c r="AC399" s="566">
        <v>0</v>
      </c>
      <c r="AD399" s="566">
        <v>0</v>
      </c>
      <c r="AE399" s="208"/>
      <c r="AF399" s="566">
        <v>0</v>
      </c>
      <c r="AG399" s="566">
        <v>0</v>
      </c>
      <c r="AH399" s="566">
        <v>0</v>
      </c>
      <c r="AI399" s="566">
        <v>0</v>
      </c>
      <c r="AJ399" s="566">
        <v>0</v>
      </c>
      <c r="AK399" s="208"/>
      <c r="AL399" s="566">
        <v>0</v>
      </c>
      <c r="AM399" s="566">
        <v>0</v>
      </c>
      <c r="AN399" s="566">
        <v>0</v>
      </c>
      <c r="AO399" s="566">
        <v>0</v>
      </c>
      <c r="AP399" s="566">
        <v>0</v>
      </c>
      <c r="AQ399" s="208"/>
      <c r="AR399" s="566">
        <v>0</v>
      </c>
      <c r="AS399" s="566">
        <v>0</v>
      </c>
      <c r="AT399" s="566">
        <v>0</v>
      </c>
      <c r="AU399" s="566">
        <v>0</v>
      </c>
      <c r="AV399" s="566">
        <v>0</v>
      </c>
      <c r="AW399" s="208"/>
      <c r="AX399" s="566">
        <v>0</v>
      </c>
      <c r="AY399" s="566">
        <v>0</v>
      </c>
      <c r="AZ399" s="566">
        <v>0</v>
      </c>
      <c r="BA399" s="566">
        <v>0</v>
      </c>
      <c r="BB399" s="566">
        <v>0</v>
      </c>
      <c r="BC399" s="208"/>
      <c r="BD399" s="566">
        <v>0</v>
      </c>
      <c r="BE399" s="566">
        <v>0</v>
      </c>
      <c r="BF399" s="566">
        <v>0</v>
      </c>
      <c r="BG399" s="566">
        <v>0</v>
      </c>
      <c r="BH399" s="566">
        <v>0</v>
      </c>
      <c r="BI399" s="208"/>
      <c r="BJ399" s="566">
        <v>0</v>
      </c>
      <c r="BK399" s="566">
        <v>0</v>
      </c>
      <c r="BL399" s="566">
        <v>0</v>
      </c>
      <c r="BM399" s="566">
        <v>0</v>
      </c>
      <c r="BN399" s="566">
        <v>0</v>
      </c>
      <c r="BO399" s="208"/>
      <c r="BP399" s="566">
        <v>0</v>
      </c>
      <c r="BQ399" s="566">
        <v>0</v>
      </c>
      <c r="BR399" s="566">
        <v>0</v>
      </c>
      <c r="BS399" s="566">
        <v>0</v>
      </c>
      <c r="BT399" s="566">
        <v>0</v>
      </c>
      <c r="BU399" s="208"/>
      <c r="BV399" s="566">
        <v>0</v>
      </c>
      <c r="BW399" s="566">
        <v>0</v>
      </c>
      <c r="BX399" s="566">
        <v>0</v>
      </c>
      <c r="BY399" s="566">
        <v>0</v>
      </c>
      <c r="BZ399" s="566">
        <v>0</v>
      </c>
      <c r="CA399" s="208"/>
      <c r="CB399" s="566">
        <v>0</v>
      </c>
      <c r="CC399" s="566">
        <v>0</v>
      </c>
      <c r="CD399" s="566">
        <v>0</v>
      </c>
      <c r="CE399" s="566">
        <v>0</v>
      </c>
      <c r="CF399" s="566">
        <v>0</v>
      </c>
      <c r="CG399" s="208"/>
      <c r="CH399" s="566">
        <v>0</v>
      </c>
      <c r="CI399" s="566">
        <v>0</v>
      </c>
      <c r="CJ399" s="566">
        <v>0</v>
      </c>
      <c r="CK399" s="566">
        <v>0</v>
      </c>
      <c r="CL399" s="566">
        <v>0</v>
      </c>
      <c r="CM399" s="208"/>
      <c r="CN399" s="566">
        <v>0</v>
      </c>
      <c r="CO399" s="566">
        <v>0</v>
      </c>
      <c r="CP399" s="566">
        <v>0</v>
      </c>
      <c r="CQ399" s="566">
        <v>0</v>
      </c>
      <c r="CR399" s="566">
        <v>0</v>
      </c>
      <c r="CS399" s="208"/>
      <c r="CT399" s="566">
        <v>0</v>
      </c>
      <c r="CU399" s="566">
        <v>0</v>
      </c>
      <c r="CV399" s="566">
        <v>0</v>
      </c>
      <c r="CW399" s="566">
        <v>0</v>
      </c>
      <c r="CX399" s="566">
        <v>0</v>
      </c>
      <c r="CY399" s="208"/>
      <c r="CZ399" s="566">
        <v>0</v>
      </c>
      <c r="DA399" s="566">
        <v>0</v>
      </c>
      <c r="DB399" s="566">
        <v>0</v>
      </c>
      <c r="DC399" s="566">
        <v>0</v>
      </c>
      <c r="DD399" s="566">
        <v>0</v>
      </c>
      <c r="DE399" s="208"/>
      <c r="DF399" s="566">
        <v>0</v>
      </c>
      <c r="DG399" s="566">
        <v>0</v>
      </c>
      <c r="DH399" s="566">
        <v>0</v>
      </c>
      <c r="DI399" s="566">
        <v>0</v>
      </c>
      <c r="DJ399" s="566">
        <v>0</v>
      </c>
      <c r="DK399" s="208"/>
      <c r="DL399" s="566">
        <v>0</v>
      </c>
      <c r="DM399" s="566">
        <v>0</v>
      </c>
      <c r="DN399" s="566">
        <v>0</v>
      </c>
      <c r="DO399" s="566">
        <v>0</v>
      </c>
      <c r="DP399" s="566">
        <v>0</v>
      </c>
      <c r="DQ399" s="208"/>
      <c r="DR399" s="566">
        <v>0</v>
      </c>
      <c r="DS399" s="566">
        <v>0</v>
      </c>
      <c r="DT399" s="566">
        <v>0</v>
      </c>
      <c r="DU399" s="566">
        <v>0</v>
      </c>
      <c r="DV399" s="566">
        <v>0</v>
      </c>
      <c r="DW399" s="208"/>
      <c r="DX399" s="566">
        <v>0</v>
      </c>
      <c r="DY399" s="566">
        <v>0</v>
      </c>
      <c r="DZ399" s="566">
        <v>0</v>
      </c>
      <c r="EA399" s="566">
        <v>0</v>
      </c>
      <c r="EB399" s="566">
        <v>0</v>
      </c>
      <c r="EC399" s="208"/>
      <c r="ED399" s="566">
        <v>0</v>
      </c>
      <c r="EE399" s="566">
        <v>0</v>
      </c>
      <c r="EF399" s="566">
        <v>0</v>
      </c>
      <c r="EG399" s="566">
        <v>0</v>
      </c>
      <c r="EH399" s="566">
        <v>0</v>
      </c>
      <c r="EI399" s="208"/>
      <c r="EJ399" s="566">
        <v>0</v>
      </c>
      <c r="EK399" s="566">
        <v>0</v>
      </c>
      <c r="EL399" s="566">
        <v>0</v>
      </c>
      <c r="EM399" s="566">
        <v>0</v>
      </c>
      <c r="EN399" s="566">
        <v>0</v>
      </c>
      <c r="EO399" s="208"/>
      <c r="EP399" s="566">
        <v>0</v>
      </c>
      <c r="EQ399" s="566">
        <v>0</v>
      </c>
      <c r="ER399" s="566">
        <v>0</v>
      </c>
      <c r="ES399" s="566">
        <v>0</v>
      </c>
      <c r="ET399" s="566">
        <v>0</v>
      </c>
      <c r="EU399" s="208"/>
      <c r="EV399" s="566">
        <v>0</v>
      </c>
      <c r="EW399" s="566">
        <v>0</v>
      </c>
      <c r="EX399" s="566">
        <v>0</v>
      </c>
      <c r="EY399" s="566">
        <v>0</v>
      </c>
      <c r="EZ399" s="566">
        <v>0</v>
      </c>
      <c r="FA399" s="208"/>
      <c r="FB399" s="566">
        <v>0</v>
      </c>
      <c r="FC399" s="566">
        <v>0</v>
      </c>
      <c r="FD399" s="566">
        <v>0</v>
      </c>
      <c r="FE399" s="566">
        <v>0</v>
      </c>
      <c r="FF399" s="566">
        <v>0</v>
      </c>
      <c r="FG399" s="208"/>
      <c r="FH399" s="566">
        <v>0</v>
      </c>
      <c r="FI399" s="566">
        <v>0</v>
      </c>
      <c r="FJ399" s="566">
        <v>0</v>
      </c>
      <c r="FK399" s="566">
        <v>0</v>
      </c>
      <c r="FL399" s="566">
        <v>0</v>
      </c>
      <c r="FM399" s="208"/>
      <c r="FN399" s="566">
        <v>0</v>
      </c>
      <c r="FO399" s="566">
        <v>0</v>
      </c>
      <c r="FP399" s="566">
        <v>0</v>
      </c>
      <c r="FQ399" s="566">
        <v>0</v>
      </c>
      <c r="FR399" s="566">
        <v>0</v>
      </c>
      <c r="FS399" s="208"/>
      <c r="FT399" s="566">
        <v>0</v>
      </c>
      <c r="FU399" s="566">
        <v>0</v>
      </c>
      <c r="FV399" s="566">
        <v>0</v>
      </c>
      <c r="FW399" s="566">
        <v>0</v>
      </c>
      <c r="FX399" s="566">
        <v>0</v>
      </c>
      <c r="FY399" s="208"/>
    </row>
    <row r="400" spans="1:181" x14ac:dyDescent="0.2">
      <c r="A400" s="562" t="s">
        <v>378</v>
      </c>
      <c r="B400" s="589">
        <f>('Interpolation FR-metal CR'!$B113)+('600_Metal_Cooled_FR'!$E$2*'Interpolation FR-metal CR'!$C113)+('600_Metal_Cooled_FR'!$E$2^2*'Interpolation FR-metal CR'!$D113)+('600_Metal_Cooled_FR'!$E$2^3*'Interpolation FR-metal CR'!$E113)+('600_Metal_Cooled_FR'!$E$2^4*'Interpolation FR-metal CR'!$F113)</f>
        <v>0</v>
      </c>
      <c r="C400" s="589">
        <f>('Interpolation FR-metal CR'!$B113)+('600_Metal_Cooled_FR'!$E$2*'Interpolation FR-metal CR'!$C113)+('600_Metal_Cooled_FR'!$E$2^2*'Interpolation FR-metal CR'!$D113)+('600_Metal_Cooled_FR'!$E$2^3*'Interpolation FR-metal CR'!$E113)+('600_Metal_Cooled_FR'!$E$2^4*'Interpolation FR-metal CR'!$F113)</f>
        <v>0</v>
      </c>
      <c r="D400" s="589">
        <f>('Interpolation FR-metal CR'!$B113)+('600_Metal_Cooled_FR'!$E$2*'Interpolation FR-metal CR'!$C113)+('600_Metal_Cooled_FR'!$E$2^2*'Interpolation FR-metal CR'!$D113)+('600_Metal_Cooled_FR'!$E$2^3*'Interpolation FR-metal CR'!$E113)+('600_Metal_Cooled_FR'!$E$2^4*'Interpolation FR-metal CR'!$F113)</f>
        <v>0</v>
      </c>
      <c r="E400" s="589">
        <f>('Interpolation FR-metal CR'!$B113)+('600_Metal_Cooled_FR'!$E$2*'Interpolation FR-metal CR'!$C113)+('600_Metal_Cooled_FR'!$E$2^2*'Interpolation FR-metal CR'!$D113)+('600_Metal_Cooled_FR'!$E$2^3*'Interpolation FR-metal CR'!$E113)+('600_Metal_Cooled_FR'!$E$2^4*'Interpolation FR-metal CR'!$F113)</f>
        <v>0</v>
      </c>
      <c r="F400" s="589">
        <f>('Interpolation FR-metal CR'!$B113)+('600_Metal_Cooled_FR'!$E$2*'Interpolation FR-metal CR'!$C113)+('600_Metal_Cooled_FR'!$E$2^2*'Interpolation FR-metal CR'!$D113)+('600_Metal_Cooled_FR'!$E$2^3*'Interpolation FR-metal CR'!$E113)+('600_Metal_Cooled_FR'!$E$2^4*'Interpolation FR-metal CR'!$F113)</f>
        <v>0</v>
      </c>
      <c r="G400" s="590"/>
      <c r="H400" s="589">
        <f>('Interpolation FR-oxide CR'!$B113)+('600_Metal_Cooled_FR'!$K$2*'Interpolation FR-oxide CR'!$C113)+('600_Metal_Cooled_FR'!$K$2^2*'Interpolation FR-oxide CR'!$D113)+('600_Metal_Cooled_FR'!$K$2^3*'Interpolation FR-oxide CR'!$E113)+('600_Metal_Cooled_FR'!$K$2^4*'Interpolation FR-oxide CR'!$F113)</f>
        <v>0</v>
      </c>
      <c r="I400" s="589">
        <f>('Interpolation FR-oxide CR'!$B113)+('600_Metal_Cooled_FR'!$K$2*'Interpolation FR-oxide CR'!$C113)+('600_Metal_Cooled_FR'!$K$2^2*'Interpolation FR-oxide CR'!$D113)+('600_Metal_Cooled_FR'!$K$2^3*'Interpolation FR-oxide CR'!$E113)+('600_Metal_Cooled_FR'!$K$2^4*'Interpolation FR-oxide CR'!$F113)</f>
        <v>0</v>
      </c>
      <c r="J400" s="589">
        <f>('Interpolation FR-oxide CR'!$B113)+('600_Metal_Cooled_FR'!$K$2*'Interpolation FR-oxide CR'!$C113)+('600_Metal_Cooled_FR'!$K$2^2*'Interpolation FR-oxide CR'!$D113)+('600_Metal_Cooled_FR'!$K$2^3*'Interpolation FR-oxide CR'!$E113)+('600_Metal_Cooled_FR'!$K$2^4*'Interpolation FR-oxide CR'!$F113)</f>
        <v>0</v>
      </c>
      <c r="K400" s="589">
        <f>('Interpolation FR-oxide CR'!$B113)+('600_Metal_Cooled_FR'!$K$2*'Interpolation FR-oxide CR'!$C113)+('600_Metal_Cooled_FR'!$K$2^2*'Interpolation FR-oxide CR'!$D113)+('600_Metal_Cooled_FR'!$K$2^3*'Interpolation FR-oxide CR'!$E113)+('600_Metal_Cooled_FR'!$K$2^4*'Interpolation FR-oxide CR'!$F113)</f>
        <v>0</v>
      </c>
      <c r="L400" s="589">
        <f>('Interpolation FR-oxide CR'!$B113)+('600_Metal_Cooled_FR'!$K$2*'Interpolation FR-oxide CR'!$C113)+('600_Metal_Cooled_FR'!$K$2^2*'Interpolation FR-oxide CR'!$D113)+('600_Metal_Cooled_FR'!$K$2^3*'Interpolation FR-oxide CR'!$E113)+('600_Metal_Cooled_FR'!$K$2^4*'Interpolation FR-oxide CR'!$F113)</f>
        <v>0</v>
      </c>
      <c r="M400" s="208"/>
      <c r="N400" s="566">
        <v>0</v>
      </c>
      <c r="O400" s="566">
        <v>0</v>
      </c>
      <c r="P400" s="566">
        <v>0</v>
      </c>
      <c r="Q400" s="566">
        <v>0</v>
      </c>
      <c r="R400" s="566">
        <v>0</v>
      </c>
      <c r="S400" s="208"/>
      <c r="T400" s="566">
        <v>0</v>
      </c>
      <c r="U400" s="566">
        <v>0</v>
      </c>
      <c r="V400" s="566">
        <v>0</v>
      </c>
      <c r="W400" s="566">
        <v>0</v>
      </c>
      <c r="X400" s="566">
        <v>0</v>
      </c>
      <c r="Y400" s="208"/>
      <c r="Z400" s="566">
        <v>0</v>
      </c>
      <c r="AA400" s="566">
        <v>0</v>
      </c>
      <c r="AB400" s="566">
        <v>0</v>
      </c>
      <c r="AC400" s="566">
        <v>0</v>
      </c>
      <c r="AD400" s="566">
        <v>0</v>
      </c>
      <c r="AE400" s="208"/>
      <c r="AF400" s="566">
        <v>0</v>
      </c>
      <c r="AG400" s="566">
        <v>0</v>
      </c>
      <c r="AH400" s="566">
        <v>0</v>
      </c>
      <c r="AI400" s="566">
        <v>0</v>
      </c>
      <c r="AJ400" s="566">
        <v>0</v>
      </c>
      <c r="AK400" s="208"/>
      <c r="AL400" s="566">
        <v>0</v>
      </c>
      <c r="AM400" s="566">
        <v>0</v>
      </c>
      <c r="AN400" s="566">
        <v>0</v>
      </c>
      <c r="AO400" s="566">
        <v>0</v>
      </c>
      <c r="AP400" s="566">
        <v>0</v>
      </c>
      <c r="AQ400" s="208"/>
      <c r="AR400" s="566">
        <v>0</v>
      </c>
      <c r="AS400" s="566">
        <v>0</v>
      </c>
      <c r="AT400" s="566">
        <v>0</v>
      </c>
      <c r="AU400" s="566">
        <v>0</v>
      </c>
      <c r="AV400" s="566">
        <v>0</v>
      </c>
      <c r="AW400" s="208"/>
      <c r="AX400" s="566">
        <v>0</v>
      </c>
      <c r="AY400" s="566">
        <v>0</v>
      </c>
      <c r="AZ400" s="566">
        <v>0</v>
      </c>
      <c r="BA400" s="566">
        <v>0</v>
      </c>
      <c r="BB400" s="566">
        <v>0</v>
      </c>
      <c r="BC400" s="208"/>
      <c r="BD400" s="566">
        <v>0</v>
      </c>
      <c r="BE400" s="566">
        <v>0</v>
      </c>
      <c r="BF400" s="566">
        <v>0</v>
      </c>
      <c r="BG400" s="566">
        <v>0</v>
      </c>
      <c r="BH400" s="566">
        <v>0</v>
      </c>
      <c r="BI400" s="208"/>
      <c r="BJ400" s="566">
        <v>0</v>
      </c>
      <c r="BK400" s="566">
        <v>0</v>
      </c>
      <c r="BL400" s="566">
        <v>0</v>
      </c>
      <c r="BM400" s="566">
        <v>0</v>
      </c>
      <c r="BN400" s="566">
        <v>0</v>
      </c>
      <c r="BO400" s="208"/>
      <c r="BP400" s="566">
        <v>0</v>
      </c>
      <c r="BQ400" s="566">
        <v>0</v>
      </c>
      <c r="BR400" s="566">
        <v>0</v>
      </c>
      <c r="BS400" s="566">
        <v>0</v>
      </c>
      <c r="BT400" s="566">
        <v>0</v>
      </c>
      <c r="BU400" s="208"/>
      <c r="BV400" s="566">
        <v>0</v>
      </c>
      <c r="BW400" s="566">
        <v>0</v>
      </c>
      <c r="BX400" s="566">
        <v>0</v>
      </c>
      <c r="BY400" s="566">
        <v>0</v>
      </c>
      <c r="BZ400" s="566">
        <v>0</v>
      </c>
      <c r="CA400" s="208"/>
      <c r="CB400" s="566">
        <v>0</v>
      </c>
      <c r="CC400" s="566">
        <v>0</v>
      </c>
      <c r="CD400" s="566">
        <v>0</v>
      </c>
      <c r="CE400" s="566">
        <v>0</v>
      </c>
      <c r="CF400" s="566">
        <v>0</v>
      </c>
      <c r="CG400" s="208"/>
      <c r="CH400" s="566">
        <v>0</v>
      </c>
      <c r="CI400" s="566">
        <v>0</v>
      </c>
      <c r="CJ400" s="566">
        <v>0</v>
      </c>
      <c r="CK400" s="566">
        <v>0</v>
      </c>
      <c r="CL400" s="566">
        <v>0</v>
      </c>
      <c r="CM400" s="208"/>
      <c r="CN400" s="566">
        <v>0</v>
      </c>
      <c r="CO400" s="566">
        <v>0</v>
      </c>
      <c r="CP400" s="566">
        <v>0</v>
      </c>
      <c r="CQ400" s="566">
        <v>0</v>
      </c>
      <c r="CR400" s="566">
        <v>0</v>
      </c>
      <c r="CS400" s="208"/>
      <c r="CT400" s="566">
        <v>0</v>
      </c>
      <c r="CU400" s="566">
        <v>0</v>
      </c>
      <c r="CV400" s="566">
        <v>0</v>
      </c>
      <c r="CW400" s="566">
        <v>0</v>
      </c>
      <c r="CX400" s="566">
        <v>0</v>
      </c>
      <c r="CY400" s="208"/>
      <c r="CZ400" s="566">
        <v>0</v>
      </c>
      <c r="DA400" s="566">
        <v>0</v>
      </c>
      <c r="DB400" s="566">
        <v>0</v>
      </c>
      <c r="DC400" s="566">
        <v>0</v>
      </c>
      <c r="DD400" s="566">
        <v>0</v>
      </c>
      <c r="DE400" s="208"/>
      <c r="DF400" s="566">
        <v>0</v>
      </c>
      <c r="DG400" s="566">
        <v>0</v>
      </c>
      <c r="DH400" s="566">
        <v>0</v>
      </c>
      <c r="DI400" s="566">
        <v>0</v>
      </c>
      <c r="DJ400" s="566">
        <v>0</v>
      </c>
      <c r="DK400" s="208"/>
      <c r="DL400" s="566">
        <v>0</v>
      </c>
      <c r="DM400" s="566">
        <v>0</v>
      </c>
      <c r="DN400" s="566">
        <v>0</v>
      </c>
      <c r="DO400" s="566">
        <v>0</v>
      </c>
      <c r="DP400" s="566">
        <v>0</v>
      </c>
      <c r="DQ400" s="208"/>
      <c r="DR400" s="566">
        <v>0</v>
      </c>
      <c r="DS400" s="566">
        <v>0</v>
      </c>
      <c r="DT400" s="566">
        <v>0</v>
      </c>
      <c r="DU400" s="566">
        <v>0</v>
      </c>
      <c r="DV400" s="566">
        <v>0</v>
      </c>
      <c r="DW400" s="208"/>
      <c r="DX400" s="566">
        <v>0</v>
      </c>
      <c r="DY400" s="566">
        <v>0</v>
      </c>
      <c r="DZ400" s="566">
        <v>0</v>
      </c>
      <c r="EA400" s="566">
        <v>0</v>
      </c>
      <c r="EB400" s="566">
        <v>0</v>
      </c>
      <c r="EC400" s="208"/>
      <c r="ED400" s="566">
        <v>0</v>
      </c>
      <c r="EE400" s="566">
        <v>0</v>
      </c>
      <c r="EF400" s="566">
        <v>0</v>
      </c>
      <c r="EG400" s="566">
        <v>0</v>
      </c>
      <c r="EH400" s="566">
        <v>0</v>
      </c>
      <c r="EI400" s="208"/>
      <c r="EJ400" s="566">
        <v>0</v>
      </c>
      <c r="EK400" s="566">
        <v>0</v>
      </c>
      <c r="EL400" s="566">
        <v>0</v>
      </c>
      <c r="EM400" s="566">
        <v>0</v>
      </c>
      <c r="EN400" s="566">
        <v>0</v>
      </c>
      <c r="EO400" s="208"/>
      <c r="EP400" s="566">
        <v>0</v>
      </c>
      <c r="EQ400" s="566">
        <v>0</v>
      </c>
      <c r="ER400" s="566">
        <v>0</v>
      </c>
      <c r="ES400" s="566">
        <v>0</v>
      </c>
      <c r="ET400" s="566">
        <v>0</v>
      </c>
      <c r="EU400" s="208"/>
      <c r="EV400" s="566">
        <v>0</v>
      </c>
      <c r="EW400" s="566">
        <v>0</v>
      </c>
      <c r="EX400" s="566">
        <v>0</v>
      </c>
      <c r="EY400" s="566">
        <v>0</v>
      </c>
      <c r="EZ400" s="566">
        <v>0</v>
      </c>
      <c r="FA400" s="208"/>
      <c r="FB400" s="566">
        <v>0</v>
      </c>
      <c r="FC400" s="566">
        <v>0</v>
      </c>
      <c r="FD400" s="566">
        <v>0</v>
      </c>
      <c r="FE400" s="566">
        <v>0</v>
      </c>
      <c r="FF400" s="566">
        <v>0</v>
      </c>
      <c r="FG400" s="208"/>
      <c r="FH400" s="566">
        <v>0</v>
      </c>
      <c r="FI400" s="566">
        <v>0</v>
      </c>
      <c r="FJ400" s="566">
        <v>0</v>
      </c>
      <c r="FK400" s="566">
        <v>0</v>
      </c>
      <c r="FL400" s="566">
        <v>0</v>
      </c>
      <c r="FM400" s="208"/>
      <c r="FN400" s="566">
        <v>0</v>
      </c>
      <c r="FO400" s="566">
        <v>0</v>
      </c>
      <c r="FP400" s="566">
        <v>0</v>
      </c>
      <c r="FQ400" s="566">
        <v>0</v>
      </c>
      <c r="FR400" s="566">
        <v>0</v>
      </c>
      <c r="FS400" s="208"/>
      <c r="FT400" s="566">
        <v>0</v>
      </c>
      <c r="FU400" s="566">
        <v>0</v>
      </c>
      <c r="FV400" s="566">
        <v>0</v>
      </c>
      <c r="FW400" s="566">
        <v>0</v>
      </c>
      <c r="FX400" s="566">
        <v>0</v>
      </c>
      <c r="FY400" s="208"/>
    </row>
    <row r="401" spans="1:181" x14ac:dyDescent="0.2">
      <c r="A401" s="562" t="s">
        <v>379</v>
      </c>
      <c r="B401" s="589">
        <f>('Interpolation FR-metal CR'!$B114)+('600_Metal_Cooled_FR'!$E$2*'Interpolation FR-metal CR'!$C114)+('600_Metal_Cooled_FR'!$E$2^2*'Interpolation FR-metal CR'!$D114)+('600_Metal_Cooled_FR'!$E$2^3*'Interpolation FR-metal CR'!$E114)+('600_Metal_Cooled_FR'!$E$2^4*'Interpolation FR-metal CR'!$F114)</f>
        <v>0</v>
      </c>
      <c r="C401" s="589">
        <f>('Interpolation FR-metal CR'!$B114)+('600_Metal_Cooled_FR'!$E$2*'Interpolation FR-metal CR'!$C114)+('600_Metal_Cooled_FR'!$E$2^2*'Interpolation FR-metal CR'!$D114)+('600_Metal_Cooled_FR'!$E$2^3*'Interpolation FR-metal CR'!$E114)+('600_Metal_Cooled_FR'!$E$2^4*'Interpolation FR-metal CR'!$F114)</f>
        <v>0</v>
      </c>
      <c r="D401" s="589">
        <f>('Interpolation FR-metal CR'!$B114)+('600_Metal_Cooled_FR'!$E$2*'Interpolation FR-metal CR'!$C114)+('600_Metal_Cooled_FR'!$E$2^2*'Interpolation FR-metal CR'!$D114)+('600_Metal_Cooled_FR'!$E$2^3*'Interpolation FR-metal CR'!$E114)+('600_Metal_Cooled_FR'!$E$2^4*'Interpolation FR-metal CR'!$F114)</f>
        <v>0</v>
      </c>
      <c r="E401" s="589">
        <f>('Interpolation FR-metal CR'!$B114)+('600_Metal_Cooled_FR'!$E$2*'Interpolation FR-metal CR'!$C114)+('600_Metal_Cooled_FR'!$E$2^2*'Interpolation FR-metal CR'!$D114)+('600_Metal_Cooled_FR'!$E$2^3*'Interpolation FR-metal CR'!$E114)+('600_Metal_Cooled_FR'!$E$2^4*'Interpolation FR-metal CR'!$F114)</f>
        <v>0</v>
      </c>
      <c r="F401" s="589">
        <f>('Interpolation FR-metal CR'!$B114)+('600_Metal_Cooled_FR'!$E$2*'Interpolation FR-metal CR'!$C114)+('600_Metal_Cooled_FR'!$E$2^2*'Interpolation FR-metal CR'!$D114)+('600_Metal_Cooled_FR'!$E$2^3*'Interpolation FR-metal CR'!$E114)+('600_Metal_Cooled_FR'!$E$2^4*'Interpolation FR-metal CR'!$F114)</f>
        <v>0</v>
      </c>
      <c r="G401" s="590"/>
      <c r="H401" s="589">
        <f>('Interpolation FR-oxide CR'!$B114)+('600_Metal_Cooled_FR'!$K$2*'Interpolation FR-oxide CR'!$C114)+('600_Metal_Cooled_FR'!$K$2^2*'Interpolation FR-oxide CR'!$D114)+('600_Metal_Cooled_FR'!$K$2^3*'Interpolation FR-oxide CR'!$E114)+('600_Metal_Cooled_FR'!$K$2^4*'Interpolation FR-oxide CR'!$F114)</f>
        <v>0</v>
      </c>
      <c r="I401" s="589">
        <f>('Interpolation FR-oxide CR'!$B114)+('600_Metal_Cooled_FR'!$K$2*'Interpolation FR-oxide CR'!$C114)+('600_Metal_Cooled_FR'!$K$2^2*'Interpolation FR-oxide CR'!$D114)+('600_Metal_Cooled_FR'!$K$2^3*'Interpolation FR-oxide CR'!$E114)+('600_Metal_Cooled_FR'!$K$2^4*'Interpolation FR-oxide CR'!$F114)</f>
        <v>0</v>
      </c>
      <c r="J401" s="589">
        <f>('Interpolation FR-oxide CR'!$B114)+('600_Metal_Cooled_FR'!$K$2*'Interpolation FR-oxide CR'!$C114)+('600_Metal_Cooled_FR'!$K$2^2*'Interpolation FR-oxide CR'!$D114)+('600_Metal_Cooled_FR'!$K$2^3*'Interpolation FR-oxide CR'!$E114)+('600_Metal_Cooled_FR'!$K$2^4*'Interpolation FR-oxide CR'!$F114)</f>
        <v>0</v>
      </c>
      <c r="K401" s="589">
        <f>('Interpolation FR-oxide CR'!$B114)+('600_Metal_Cooled_FR'!$K$2*'Interpolation FR-oxide CR'!$C114)+('600_Metal_Cooled_FR'!$K$2^2*'Interpolation FR-oxide CR'!$D114)+('600_Metal_Cooled_FR'!$K$2^3*'Interpolation FR-oxide CR'!$E114)+('600_Metal_Cooled_FR'!$K$2^4*'Interpolation FR-oxide CR'!$F114)</f>
        <v>0</v>
      </c>
      <c r="L401" s="589">
        <f>('Interpolation FR-oxide CR'!$B114)+('600_Metal_Cooled_FR'!$K$2*'Interpolation FR-oxide CR'!$C114)+('600_Metal_Cooled_FR'!$K$2^2*'Interpolation FR-oxide CR'!$D114)+('600_Metal_Cooled_FR'!$K$2^3*'Interpolation FR-oxide CR'!$E114)+('600_Metal_Cooled_FR'!$K$2^4*'Interpolation FR-oxide CR'!$F114)</f>
        <v>0</v>
      </c>
      <c r="M401" s="208"/>
      <c r="N401" s="566">
        <v>0</v>
      </c>
      <c r="O401" s="566">
        <v>0</v>
      </c>
      <c r="P401" s="566">
        <v>0</v>
      </c>
      <c r="Q401" s="566">
        <v>0</v>
      </c>
      <c r="R401" s="566">
        <v>0</v>
      </c>
      <c r="S401" s="208"/>
      <c r="T401" s="566">
        <v>0</v>
      </c>
      <c r="U401" s="566">
        <v>0</v>
      </c>
      <c r="V401" s="566">
        <v>0</v>
      </c>
      <c r="W401" s="566">
        <v>0</v>
      </c>
      <c r="X401" s="566">
        <v>0</v>
      </c>
      <c r="Y401" s="208"/>
      <c r="Z401" s="566">
        <v>0</v>
      </c>
      <c r="AA401" s="566">
        <v>0</v>
      </c>
      <c r="AB401" s="566">
        <v>0</v>
      </c>
      <c r="AC401" s="566">
        <v>0</v>
      </c>
      <c r="AD401" s="566">
        <v>0</v>
      </c>
      <c r="AE401" s="208"/>
      <c r="AF401" s="566">
        <v>0</v>
      </c>
      <c r="AG401" s="566">
        <v>0</v>
      </c>
      <c r="AH401" s="566">
        <v>0</v>
      </c>
      <c r="AI401" s="566">
        <v>0</v>
      </c>
      <c r="AJ401" s="566">
        <v>0</v>
      </c>
      <c r="AK401" s="208"/>
      <c r="AL401" s="566">
        <v>0</v>
      </c>
      <c r="AM401" s="566">
        <v>0</v>
      </c>
      <c r="AN401" s="566">
        <v>0</v>
      </c>
      <c r="AO401" s="566">
        <v>0</v>
      </c>
      <c r="AP401" s="566">
        <v>0</v>
      </c>
      <c r="AQ401" s="208"/>
      <c r="AR401" s="566">
        <v>0</v>
      </c>
      <c r="AS401" s="566">
        <v>0</v>
      </c>
      <c r="AT401" s="566">
        <v>0</v>
      </c>
      <c r="AU401" s="566">
        <v>0</v>
      </c>
      <c r="AV401" s="566">
        <v>0</v>
      </c>
      <c r="AW401" s="208"/>
      <c r="AX401" s="566">
        <v>0</v>
      </c>
      <c r="AY401" s="566">
        <v>0</v>
      </c>
      <c r="AZ401" s="566">
        <v>0</v>
      </c>
      <c r="BA401" s="566">
        <v>0</v>
      </c>
      <c r="BB401" s="566">
        <v>0</v>
      </c>
      <c r="BC401" s="208"/>
      <c r="BD401" s="566">
        <v>0</v>
      </c>
      <c r="BE401" s="566">
        <v>0</v>
      </c>
      <c r="BF401" s="566">
        <v>0</v>
      </c>
      <c r="BG401" s="566">
        <v>0</v>
      </c>
      <c r="BH401" s="566">
        <v>0</v>
      </c>
      <c r="BI401" s="208"/>
      <c r="BJ401" s="566">
        <v>0</v>
      </c>
      <c r="BK401" s="566">
        <v>0</v>
      </c>
      <c r="BL401" s="566">
        <v>0</v>
      </c>
      <c r="BM401" s="566">
        <v>0</v>
      </c>
      <c r="BN401" s="566">
        <v>0</v>
      </c>
      <c r="BO401" s="208"/>
      <c r="BP401" s="566">
        <v>0</v>
      </c>
      <c r="BQ401" s="566">
        <v>0</v>
      </c>
      <c r="BR401" s="566">
        <v>0</v>
      </c>
      <c r="BS401" s="566">
        <v>0</v>
      </c>
      <c r="BT401" s="566">
        <v>0</v>
      </c>
      <c r="BU401" s="208"/>
      <c r="BV401" s="566">
        <v>0</v>
      </c>
      <c r="BW401" s="566">
        <v>0</v>
      </c>
      <c r="BX401" s="566">
        <v>0</v>
      </c>
      <c r="BY401" s="566">
        <v>0</v>
      </c>
      <c r="BZ401" s="566">
        <v>0</v>
      </c>
      <c r="CA401" s="208"/>
      <c r="CB401" s="566">
        <v>0</v>
      </c>
      <c r="CC401" s="566">
        <v>0</v>
      </c>
      <c r="CD401" s="566">
        <v>0</v>
      </c>
      <c r="CE401" s="566">
        <v>0</v>
      </c>
      <c r="CF401" s="566">
        <v>0</v>
      </c>
      <c r="CG401" s="208"/>
      <c r="CH401" s="566">
        <v>0</v>
      </c>
      <c r="CI401" s="566">
        <v>0</v>
      </c>
      <c r="CJ401" s="566">
        <v>0</v>
      </c>
      <c r="CK401" s="566">
        <v>0</v>
      </c>
      <c r="CL401" s="566">
        <v>0</v>
      </c>
      <c r="CM401" s="208"/>
      <c r="CN401" s="566">
        <v>0</v>
      </c>
      <c r="CO401" s="566">
        <v>0</v>
      </c>
      <c r="CP401" s="566">
        <v>0</v>
      </c>
      <c r="CQ401" s="566">
        <v>0</v>
      </c>
      <c r="CR401" s="566">
        <v>0</v>
      </c>
      <c r="CS401" s="208"/>
      <c r="CT401" s="566">
        <v>0</v>
      </c>
      <c r="CU401" s="566">
        <v>0</v>
      </c>
      <c r="CV401" s="566">
        <v>0</v>
      </c>
      <c r="CW401" s="566">
        <v>0</v>
      </c>
      <c r="CX401" s="566">
        <v>0</v>
      </c>
      <c r="CY401" s="208"/>
      <c r="CZ401" s="566">
        <v>0</v>
      </c>
      <c r="DA401" s="566">
        <v>0</v>
      </c>
      <c r="DB401" s="566">
        <v>0</v>
      </c>
      <c r="DC401" s="566">
        <v>0</v>
      </c>
      <c r="DD401" s="566">
        <v>0</v>
      </c>
      <c r="DE401" s="208"/>
      <c r="DF401" s="566">
        <v>0</v>
      </c>
      <c r="DG401" s="566">
        <v>0</v>
      </c>
      <c r="DH401" s="566">
        <v>0</v>
      </c>
      <c r="DI401" s="566">
        <v>0</v>
      </c>
      <c r="DJ401" s="566">
        <v>0</v>
      </c>
      <c r="DK401" s="208"/>
      <c r="DL401" s="566">
        <v>0</v>
      </c>
      <c r="DM401" s="566">
        <v>0</v>
      </c>
      <c r="DN401" s="566">
        <v>0</v>
      </c>
      <c r="DO401" s="566">
        <v>0</v>
      </c>
      <c r="DP401" s="566">
        <v>0</v>
      </c>
      <c r="DQ401" s="208"/>
      <c r="DR401" s="566">
        <v>0</v>
      </c>
      <c r="DS401" s="566">
        <v>0</v>
      </c>
      <c r="DT401" s="566">
        <v>0</v>
      </c>
      <c r="DU401" s="566">
        <v>0</v>
      </c>
      <c r="DV401" s="566">
        <v>0</v>
      </c>
      <c r="DW401" s="208"/>
      <c r="DX401" s="566">
        <v>0</v>
      </c>
      <c r="DY401" s="566">
        <v>0</v>
      </c>
      <c r="DZ401" s="566">
        <v>0</v>
      </c>
      <c r="EA401" s="566">
        <v>0</v>
      </c>
      <c r="EB401" s="566">
        <v>0</v>
      </c>
      <c r="EC401" s="208"/>
      <c r="ED401" s="566">
        <v>0</v>
      </c>
      <c r="EE401" s="566">
        <v>0</v>
      </c>
      <c r="EF401" s="566">
        <v>0</v>
      </c>
      <c r="EG401" s="566">
        <v>0</v>
      </c>
      <c r="EH401" s="566">
        <v>0</v>
      </c>
      <c r="EI401" s="208"/>
      <c r="EJ401" s="566">
        <v>0</v>
      </c>
      <c r="EK401" s="566">
        <v>0</v>
      </c>
      <c r="EL401" s="566">
        <v>0</v>
      </c>
      <c r="EM401" s="566">
        <v>0</v>
      </c>
      <c r="EN401" s="566">
        <v>0</v>
      </c>
      <c r="EO401" s="208"/>
      <c r="EP401" s="566">
        <v>0</v>
      </c>
      <c r="EQ401" s="566">
        <v>0</v>
      </c>
      <c r="ER401" s="566">
        <v>0</v>
      </c>
      <c r="ES401" s="566">
        <v>0</v>
      </c>
      <c r="ET401" s="566">
        <v>0</v>
      </c>
      <c r="EU401" s="208"/>
      <c r="EV401" s="566">
        <v>0</v>
      </c>
      <c r="EW401" s="566">
        <v>0</v>
      </c>
      <c r="EX401" s="566">
        <v>0</v>
      </c>
      <c r="EY401" s="566">
        <v>0</v>
      </c>
      <c r="EZ401" s="566">
        <v>0</v>
      </c>
      <c r="FA401" s="208"/>
      <c r="FB401" s="566">
        <v>0</v>
      </c>
      <c r="FC401" s="566">
        <v>0</v>
      </c>
      <c r="FD401" s="566">
        <v>0</v>
      </c>
      <c r="FE401" s="566">
        <v>0</v>
      </c>
      <c r="FF401" s="566">
        <v>0</v>
      </c>
      <c r="FG401" s="208"/>
      <c r="FH401" s="566">
        <v>0</v>
      </c>
      <c r="FI401" s="566">
        <v>0</v>
      </c>
      <c r="FJ401" s="566">
        <v>0</v>
      </c>
      <c r="FK401" s="566">
        <v>0</v>
      </c>
      <c r="FL401" s="566">
        <v>0</v>
      </c>
      <c r="FM401" s="208"/>
      <c r="FN401" s="566">
        <v>0</v>
      </c>
      <c r="FO401" s="566">
        <v>0</v>
      </c>
      <c r="FP401" s="566">
        <v>0</v>
      </c>
      <c r="FQ401" s="566">
        <v>0</v>
      </c>
      <c r="FR401" s="566">
        <v>0</v>
      </c>
      <c r="FS401" s="208"/>
      <c r="FT401" s="566">
        <v>0</v>
      </c>
      <c r="FU401" s="566">
        <v>0</v>
      </c>
      <c r="FV401" s="566">
        <v>0</v>
      </c>
      <c r="FW401" s="566">
        <v>0</v>
      </c>
      <c r="FX401" s="566">
        <v>0</v>
      </c>
      <c r="FY401" s="208"/>
    </row>
    <row r="402" spans="1:181" x14ac:dyDescent="0.2">
      <c r="A402" s="562" t="s">
        <v>380</v>
      </c>
      <c r="B402" s="589">
        <f>('Interpolation FR-metal CR'!$B115)+('600_Metal_Cooled_FR'!$E$2*'Interpolation FR-metal CR'!$C115)+('600_Metal_Cooled_FR'!$E$2^2*'Interpolation FR-metal CR'!$D115)+('600_Metal_Cooled_FR'!$E$2^3*'Interpolation FR-metal CR'!$E115)+('600_Metal_Cooled_FR'!$E$2^4*'Interpolation FR-metal CR'!$F115)</f>
        <v>0</v>
      </c>
      <c r="C402" s="589">
        <f>('Interpolation FR-metal CR'!$B115)+('600_Metal_Cooled_FR'!$E$2*'Interpolation FR-metal CR'!$C115)+('600_Metal_Cooled_FR'!$E$2^2*'Interpolation FR-metal CR'!$D115)+('600_Metal_Cooled_FR'!$E$2^3*'Interpolation FR-metal CR'!$E115)+('600_Metal_Cooled_FR'!$E$2^4*'Interpolation FR-metal CR'!$F115)</f>
        <v>0</v>
      </c>
      <c r="D402" s="589">
        <f>('Interpolation FR-metal CR'!$B115)+('600_Metal_Cooled_FR'!$E$2*'Interpolation FR-metal CR'!$C115)+('600_Metal_Cooled_FR'!$E$2^2*'Interpolation FR-metal CR'!$D115)+('600_Metal_Cooled_FR'!$E$2^3*'Interpolation FR-metal CR'!$E115)+('600_Metal_Cooled_FR'!$E$2^4*'Interpolation FR-metal CR'!$F115)</f>
        <v>0</v>
      </c>
      <c r="E402" s="589">
        <f>('Interpolation FR-metal CR'!$B115)+('600_Metal_Cooled_FR'!$E$2*'Interpolation FR-metal CR'!$C115)+('600_Metal_Cooled_FR'!$E$2^2*'Interpolation FR-metal CR'!$D115)+('600_Metal_Cooled_FR'!$E$2^3*'Interpolation FR-metal CR'!$E115)+('600_Metal_Cooled_FR'!$E$2^4*'Interpolation FR-metal CR'!$F115)</f>
        <v>0</v>
      </c>
      <c r="F402" s="589">
        <f>('Interpolation FR-metal CR'!$B115)+('600_Metal_Cooled_FR'!$E$2*'Interpolation FR-metal CR'!$C115)+('600_Metal_Cooled_FR'!$E$2^2*'Interpolation FR-metal CR'!$D115)+('600_Metal_Cooled_FR'!$E$2^3*'Interpolation FR-metal CR'!$E115)+('600_Metal_Cooled_FR'!$E$2^4*'Interpolation FR-metal CR'!$F115)</f>
        <v>0</v>
      </c>
      <c r="G402" s="590"/>
      <c r="H402" s="589">
        <f>('Interpolation FR-oxide CR'!$B115)+('600_Metal_Cooled_FR'!$K$2*'Interpolation FR-oxide CR'!$C115)+('600_Metal_Cooled_FR'!$K$2^2*'Interpolation FR-oxide CR'!$D115)+('600_Metal_Cooled_FR'!$K$2^3*'Interpolation FR-oxide CR'!$E115)+('600_Metal_Cooled_FR'!$K$2^4*'Interpolation FR-oxide CR'!$F115)</f>
        <v>0</v>
      </c>
      <c r="I402" s="589">
        <f>('Interpolation FR-oxide CR'!$B115)+('600_Metal_Cooled_FR'!$K$2*'Interpolation FR-oxide CR'!$C115)+('600_Metal_Cooled_FR'!$K$2^2*'Interpolation FR-oxide CR'!$D115)+('600_Metal_Cooled_FR'!$K$2^3*'Interpolation FR-oxide CR'!$E115)+('600_Metal_Cooled_FR'!$K$2^4*'Interpolation FR-oxide CR'!$F115)</f>
        <v>0</v>
      </c>
      <c r="J402" s="589">
        <f>('Interpolation FR-oxide CR'!$B115)+('600_Metal_Cooled_FR'!$K$2*'Interpolation FR-oxide CR'!$C115)+('600_Metal_Cooled_FR'!$K$2^2*'Interpolation FR-oxide CR'!$D115)+('600_Metal_Cooled_FR'!$K$2^3*'Interpolation FR-oxide CR'!$E115)+('600_Metal_Cooled_FR'!$K$2^4*'Interpolation FR-oxide CR'!$F115)</f>
        <v>0</v>
      </c>
      <c r="K402" s="589">
        <f>('Interpolation FR-oxide CR'!$B115)+('600_Metal_Cooled_FR'!$K$2*'Interpolation FR-oxide CR'!$C115)+('600_Metal_Cooled_FR'!$K$2^2*'Interpolation FR-oxide CR'!$D115)+('600_Metal_Cooled_FR'!$K$2^3*'Interpolation FR-oxide CR'!$E115)+('600_Metal_Cooled_FR'!$K$2^4*'Interpolation FR-oxide CR'!$F115)</f>
        <v>0</v>
      </c>
      <c r="L402" s="589">
        <f>('Interpolation FR-oxide CR'!$B115)+('600_Metal_Cooled_FR'!$K$2*'Interpolation FR-oxide CR'!$C115)+('600_Metal_Cooled_FR'!$K$2^2*'Interpolation FR-oxide CR'!$D115)+('600_Metal_Cooled_FR'!$K$2^3*'Interpolation FR-oxide CR'!$E115)+('600_Metal_Cooled_FR'!$K$2^4*'Interpolation FR-oxide CR'!$F115)</f>
        <v>0</v>
      </c>
      <c r="M402" s="208"/>
      <c r="N402" s="566">
        <v>0</v>
      </c>
      <c r="O402" s="566">
        <v>0</v>
      </c>
      <c r="P402" s="566">
        <v>0</v>
      </c>
      <c r="Q402" s="566">
        <v>0</v>
      </c>
      <c r="R402" s="566">
        <v>0</v>
      </c>
      <c r="S402" s="208"/>
      <c r="T402" s="566">
        <v>0</v>
      </c>
      <c r="U402" s="566">
        <v>0</v>
      </c>
      <c r="V402" s="566">
        <v>0</v>
      </c>
      <c r="W402" s="566">
        <v>0</v>
      </c>
      <c r="X402" s="566">
        <v>0</v>
      </c>
      <c r="Y402" s="208"/>
      <c r="Z402" s="566">
        <v>0</v>
      </c>
      <c r="AA402" s="566">
        <v>0</v>
      </c>
      <c r="AB402" s="566">
        <v>0</v>
      </c>
      <c r="AC402" s="566">
        <v>0</v>
      </c>
      <c r="AD402" s="566">
        <v>0</v>
      </c>
      <c r="AE402" s="208"/>
      <c r="AF402" s="566">
        <v>0</v>
      </c>
      <c r="AG402" s="566">
        <v>0</v>
      </c>
      <c r="AH402" s="566">
        <v>0</v>
      </c>
      <c r="AI402" s="566">
        <v>0</v>
      </c>
      <c r="AJ402" s="566">
        <v>0</v>
      </c>
      <c r="AK402" s="208"/>
      <c r="AL402" s="566">
        <v>0</v>
      </c>
      <c r="AM402" s="566">
        <v>0</v>
      </c>
      <c r="AN402" s="566">
        <v>0</v>
      </c>
      <c r="AO402" s="566">
        <v>0</v>
      </c>
      <c r="AP402" s="566">
        <v>0</v>
      </c>
      <c r="AQ402" s="208"/>
      <c r="AR402" s="566">
        <v>0</v>
      </c>
      <c r="AS402" s="566">
        <v>0</v>
      </c>
      <c r="AT402" s="566">
        <v>0</v>
      </c>
      <c r="AU402" s="566">
        <v>0</v>
      </c>
      <c r="AV402" s="566">
        <v>0</v>
      </c>
      <c r="AW402" s="208"/>
      <c r="AX402" s="566">
        <v>0</v>
      </c>
      <c r="AY402" s="566">
        <v>0</v>
      </c>
      <c r="AZ402" s="566">
        <v>0</v>
      </c>
      <c r="BA402" s="566">
        <v>0</v>
      </c>
      <c r="BB402" s="566">
        <v>0</v>
      </c>
      <c r="BC402" s="208"/>
      <c r="BD402" s="566">
        <v>0</v>
      </c>
      <c r="BE402" s="566">
        <v>0</v>
      </c>
      <c r="BF402" s="566">
        <v>0</v>
      </c>
      <c r="BG402" s="566">
        <v>0</v>
      </c>
      <c r="BH402" s="566">
        <v>0</v>
      </c>
      <c r="BI402" s="208"/>
      <c r="BJ402" s="566">
        <v>0</v>
      </c>
      <c r="BK402" s="566">
        <v>0</v>
      </c>
      <c r="BL402" s="566">
        <v>0</v>
      </c>
      <c r="BM402" s="566">
        <v>0</v>
      </c>
      <c r="BN402" s="566">
        <v>0</v>
      </c>
      <c r="BO402" s="208"/>
      <c r="BP402" s="566">
        <v>0</v>
      </c>
      <c r="BQ402" s="566">
        <v>0</v>
      </c>
      <c r="BR402" s="566">
        <v>0</v>
      </c>
      <c r="BS402" s="566">
        <v>0</v>
      </c>
      <c r="BT402" s="566">
        <v>0</v>
      </c>
      <c r="BU402" s="208"/>
      <c r="BV402" s="566">
        <v>0</v>
      </c>
      <c r="BW402" s="566">
        <v>0</v>
      </c>
      <c r="BX402" s="566">
        <v>0</v>
      </c>
      <c r="BY402" s="566">
        <v>0</v>
      </c>
      <c r="BZ402" s="566">
        <v>0</v>
      </c>
      <c r="CA402" s="208"/>
      <c r="CB402" s="566">
        <v>0</v>
      </c>
      <c r="CC402" s="566">
        <v>0</v>
      </c>
      <c r="CD402" s="566">
        <v>0</v>
      </c>
      <c r="CE402" s="566">
        <v>0</v>
      </c>
      <c r="CF402" s="566">
        <v>0</v>
      </c>
      <c r="CG402" s="208"/>
      <c r="CH402" s="566">
        <v>0</v>
      </c>
      <c r="CI402" s="566">
        <v>0</v>
      </c>
      <c r="CJ402" s="566">
        <v>0</v>
      </c>
      <c r="CK402" s="566">
        <v>0</v>
      </c>
      <c r="CL402" s="566">
        <v>0</v>
      </c>
      <c r="CM402" s="208"/>
      <c r="CN402" s="566">
        <v>0</v>
      </c>
      <c r="CO402" s="566">
        <v>0</v>
      </c>
      <c r="CP402" s="566">
        <v>0</v>
      </c>
      <c r="CQ402" s="566">
        <v>0</v>
      </c>
      <c r="CR402" s="566">
        <v>0</v>
      </c>
      <c r="CS402" s="208"/>
      <c r="CT402" s="566">
        <v>0</v>
      </c>
      <c r="CU402" s="566">
        <v>0</v>
      </c>
      <c r="CV402" s="566">
        <v>0</v>
      </c>
      <c r="CW402" s="566">
        <v>0</v>
      </c>
      <c r="CX402" s="566">
        <v>0</v>
      </c>
      <c r="CY402" s="208"/>
      <c r="CZ402" s="566">
        <v>0</v>
      </c>
      <c r="DA402" s="566">
        <v>0</v>
      </c>
      <c r="DB402" s="566">
        <v>0</v>
      </c>
      <c r="DC402" s="566">
        <v>0</v>
      </c>
      <c r="DD402" s="566">
        <v>0</v>
      </c>
      <c r="DE402" s="208"/>
      <c r="DF402" s="566">
        <v>0</v>
      </c>
      <c r="DG402" s="566">
        <v>0</v>
      </c>
      <c r="DH402" s="566">
        <v>0</v>
      </c>
      <c r="DI402" s="566">
        <v>0</v>
      </c>
      <c r="DJ402" s="566">
        <v>0</v>
      </c>
      <c r="DK402" s="208"/>
      <c r="DL402" s="566">
        <v>0</v>
      </c>
      <c r="DM402" s="566">
        <v>0</v>
      </c>
      <c r="DN402" s="566">
        <v>0</v>
      </c>
      <c r="DO402" s="566">
        <v>0</v>
      </c>
      <c r="DP402" s="566">
        <v>0</v>
      </c>
      <c r="DQ402" s="208"/>
      <c r="DR402" s="566">
        <v>0</v>
      </c>
      <c r="DS402" s="566">
        <v>0</v>
      </c>
      <c r="DT402" s="566">
        <v>0</v>
      </c>
      <c r="DU402" s="566">
        <v>0</v>
      </c>
      <c r="DV402" s="566">
        <v>0</v>
      </c>
      <c r="DW402" s="208"/>
      <c r="DX402" s="566">
        <v>0</v>
      </c>
      <c r="DY402" s="566">
        <v>0</v>
      </c>
      <c r="DZ402" s="566">
        <v>0</v>
      </c>
      <c r="EA402" s="566">
        <v>0</v>
      </c>
      <c r="EB402" s="566">
        <v>0</v>
      </c>
      <c r="EC402" s="208"/>
      <c r="ED402" s="566">
        <v>0</v>
      </c>
      <c r="EE402" s="566">
        <v>0</v>
      </c>
      <c r="EF402" s="566">
        <v>0</v>
      </c>
      <c r="EG402" s="566">
        <v>0</v>
      </c>
      <c r="EH402" s="566">
        <v>0</v>
      </c>
      <c r="EI402" s="208"/>
      <c r="EJ402" s="566">
        <v>0</v>
      </c>
      <c r="EK402" s="566">
        <v>0</v>
      </c>
      <c r="EL402" s="566">
        <v>0</v>
      </c>
      <c r="EM402" s="566">
        <v>0</v>
      </c>
      <c r="EN402" s="566">
        <v>0</v>
      </c>
      <c r="EO402" s="208"/>
      <c r="EP402" s="566">
        <v>0</v>
      </c>
      <c r="EQ402" s="566">
        <v>0</v>
      </c>
      <c r="ER402" s="566">
        <v>0</v>
      </c>
      <c r="ES402" s="566">
        <v>0</v>
      </c>
      <c r="ET402" s="566">
        <v>0</v>
      </c>
      <c r="EU402" s="208"/>
      <c r="EV402" s="566">
        <v>0</v>
      </c>
      <c r="EW402" s="566">
        <v>0</v>
      </c>
      <c r="EX402" s="566">
        <v>0</v>
      </c>
      <c r="EY402" s="566">
        <v>0</v>
      </c>
      <c r="EZ402" s="566">
        <v>0</v>
      </c>
      <c r="FA402" s="208"/>
      <c r="FB402" s="566">
        <v>0</v>
      </c>
      <c r="FC402" s="566">
        <v>0</v>
      </c>
      <c r="FD402" s="566">
        <v>0</v>
      </c>
      <c r="FE402" s="566">
        <v>0</v>
      </c>
      <c r="FF402" s="566">
        <v>0</v>
      </c>
      <c r="FG402" s="208"/>
      <c r="FH402" s="566">
        <v>0</v>
      </c>
      <c r="FI402" s="566">
        <v>0</v>
      </c>
      <c r="FJ402" s="566">
        <v>0</v>
      </c>
      <c r="FK402" s="566">
        <v>0</v>
      </c>
      <c r="FL402" s="566">
        <v>0</v>
      </c>
      <c r="FM402" s="208"/>
      <c r="FN402" s="566">
        <v>0</v>
      </c>
      <c r="FO402" s="566">
        <v>0</v>
      </c>
      <c r="FP402" s="566">
        <v>0</v>
      </c>
      <c r="FQ402" s="566">
        <v>0</v>
      </c>
      <c r="FR402" s="566">
        <v>0</v>
      </c>
      <c r="FS402" s="208"/>
      <c r="FT402" s="566">
        <v>0</v>
      </c>
      <c r="FU402" s="566">
        <v>0</v>
      </c>
      <c r="FV402" s="566">
        <v>0</v>
      </c>
      <c r="FW402" s="566">
        <v>0</v>
      </c>
      <c r="FX402" s="566">
        <v>0</v>
      </c>
      <c r="FY402" s="208"/>
    </row>
    <row r="403" spans="1:181" x14ac:dyDescent="0.2">
      <c r="A403" s="562" t="s">
        <v>381</v>
      </c>
      <c r="B403" s="589">
        <f>('Interpolation FR-metal CR'!$B116)+('600_Metal_Cooled_FR'!$E$2*'Interpolation FR-metal CR'!$C116)+('600_Metal_Cooled_FR'!$E$2^2*'Interpolation FR-metal CR'!$D116)+('600_Metal_Cooled_FR'!$E$2^3*'Interpolation FR-metal CR'!$E116)+('600_Metal_Cooled_FR'!$E$2^4*'Interpolation FR-metal CR'!$F116)</f>
        <v>0</v>
      </c>
      <c r="C403" s="589">
        <f>('Interpolation FR-metal CR'!$B116)+('600_Metal_Cooled_FR'!$E$2*'Interpolation FR-metal CR'!$C116)+('600_Metal_Cooled_FR'!$E$2^2*'Interpolation FR-metal CR'!$D116)+('600_Metal_Cooled_FR'!$E$2^3*'Interpolation FR-metal CR'!$E116)+('600_Metal_Cooled_FR'!$E$2^4*'Interpolation FR-metal CR'!$F116)</f>
        <v>0</v>
      </c>
      <c r="D403" s="589">
        <f>('Interpolation FR-metal CR'!$B116)+('600_Metal_Cooled_FR'!$E$2*'Interpolation FR-metal CR'!$C116)+('600_Metal_Cooled_FR'!$E$2^2*'Interpolation FR-metal CR'!$D116)+('600_Metal_Cooled_FR'!$E$2^3*'Interpolation FR-metal CR'!$E116)+('600_Metal_Cooled_FR'!$E$2^4*'Interpolation FR-metal CR'!$F116)</f>
        <v>0</v>
      </c>
      <c r="E403" s="589">
        <f>('Interpolation FR-metal CR'!$B116)+('600_Metal_Cooled_FR'!$E$2*'Interpolation FR-metal CR'!$C116)+('600_Metal_Cooled_FR'!$E$2^2*'Interpolation FR-metal CR'!$D116)+('600_Metal_Cooled_FR'!$E$2^3*'Interpolation FR-metal CR'!$E116)+('600_Metal_Cooled_FR'!$E$2^4*'Interpolation FR-metal CR'!$F116)</f>
        <v>0</v>
      </c>
      <c r="F403" s="589">
        <f>('Interpolation FR-metal CR'!$B116)+('600_Metal_Cooled_FR'!$E$2*'Interpolation FR-metal CR'!$C116)+('600_Metal_Cooled_FR'!$E$2^2*'Interpolation FR-metal CR'!$D116)+('600_Metal_Cooled_FR'!$E$2^3*'Interpolation FR-metal CR'!$E116)+('600_Metal_Cooled_FR'!$E$2^4*'Interpolation FR-metal CR'!$F116)</f>
        <v>0</v>
      </c>
      <c r="G403" s="590"/>
      <c r="H403" s="589">
        <f>('Interpolation FR-oxide CR'!$B116)+('600_Metal_Cooled_FR'!$K$2*'Interpolation FR-oxide CR'!$C116)+('600_Metal_Cooled_FR'!$K$2^2*'Interpolation FR-oxide CR'!$D116)+('600_Metal_Cooled_FR'!$K$2^3*'Interpolation FR-oxide CR'!$E116)+('600_Metal_Cooled_FR'!$K$2^4*'Interpolation FR-oxide CR'!$F116)</f>
        <v>0</v>
      </c>
      <c r="I403" s="589">
        <f>('Interpolation FR-oxide CR'!$B116)+('600_Metal_Cooled_FR'!$K$2*'Interpolation FR-oxide CR'!$C116)+('600_Metal_Cooled_FR'!$K$2^2*'Interpolation FR-oxide CR'!$D116)+('600_Metal_Cooled_FR'!$K$2^3*'Interpolation FR-oxide CR'!$E116)+('600_Metal_Cooled_FR'!$K$2^4*'Interpolation FR-oxide CR'!$F116)</f>
        <v>0</v>
      </c>
      <c r="J403" s="589">
        <f>('Interpolation FR-oxide CR'!$B116)+('600_Metal_Cooled_FR'!$K$2*'Interpolation FR-oxide CR'!$C116)+('600_Metal_Cooled_FR'!$K$2^2*'Interpolation FR-oxide CR'!$D116)+('600_Metal_Cooled_FR'!$K$2^3*'Interpolation FR-oxide CR'!$E116)+('600_Metal_Cooled_FR'!$K$2^4*'Interpolation FR-oxide CR'!$F116)</f>
        <v>0</v>
      </c>
      <c r="K403" s="589">
        <f>('Interpolation FR-oxide CR'!$B116)+('600_Metal_Cooled_FR'!$K$2*'Interpolation FR-oxide CR'!$C116)+('600_Metal_Cooled_FR'!$K$2^2*'Interpolation FR-oxide CR'!$D116)+('600_Metal_Cooled_FR'!$K$2^3*'Interpolation FR-oxide CR'!$E116)+('600_Metal_Cooled_FR'!$K$2^4*'Interpolation FR-oxide CR'!$F116)</f>
        <v>0</v>
      </c>
      <c r="L403" s="589">
        <f>('Interpolation FR-oxide CR'!$B116)+('600_Metal_Cooled_FR'!$K$2*'Interpolation FR-oxide CR'!$C116)+('600_Metal_Cooled_FR'!$K$2^2*'Interpolation FR-oxide CR'!$D116)+('600_Metal_Cooled_FR'!$K$2^3*'Interpolation FR-oxide CR'!$E116)+('600_Metal_Cooled_FR'!$K$2^4*'Interpolation FR-oxide CR'!$F116)</f>
        <v>0</v>
      </c>
      <c r="M403" s="208"/>
      <c r="N403" s="566">
        <v>0</v>
      </c>
      <c r="O403" s="566">
        <v>0</v>
      </c>
      <c r="P403" s="566">
        <v>0</v>
      </c>
      <c r="Q403" s="566">
        <v>0</v>
      </c>
      <c r="R403" s="566">
        <v>0</v>
      </c>
      <c r="S403" s="208"/>
      <c r="T403" s="566">
        <v>0</v>
      </c>
      <c r="U403" s="566">
        <v>0</v>
      </c>
      <c r="V403" s="566">
        <v>0</v>
      </c>
      <c r="W403" s="566">
        <v>0</v>
      </c>
      <c r="X403" s="566">
        <v>0</v>
      </c>
      <c r="Y403" s="208"/>
      <c r="Z403" s="566">
        <v>0</v>
      </c>
      <c r="AA403" s="566">
        <v>0</v>
      </c>
      <c r="AB403" s="566">
        <v>0</v>
      </c>
      <c r="AC403" s="566">
        <v>0</v>
      </c>
      <c r="AD403" s="566">
        <v>0</v>
      </c>
      <c r="AE403" s="208"/>
      <c r="AF403" s="566">
        <v>0</v>
      </c>
      <c r="AG403" s="566">
        <v>0</v>
      </c>
      <c r="AH403" s="566">
        <v>0</v>
      </c>
      <c r="AI403" s="566">
        <v>0</v>
      </c>
      <c r="AJ403" s="566">
        <v>0</v>
      </c>
      <c r="AK403" s="208"/>
      <c r="AL403" s="566">
        <v>0</v>
      </c>
      <c r="AM403" s="566">
        <v>0</v>
      </c>
      <c r="AN403" s="566">
        <v>0</v>
      </c>
      <c r="AO403" s="566">
        <v>0</v>
      </c>
      <c r="AP403" s="566">
        <v>0</v>
      </c>
      <c r="AQ403" s="208"/>
      <c r="AR403" s="566">
        <v>0</v>
      </c>
      <c r="AS403" s="566">
        <v>0</v>
      </c>
      <c r="AT403" s="566">
        <v>0</v>
      </c>
      <c r="AU403" s="566">
        <v>0</v>
      </c>
      <c r="AV403" s="566">
        <v>0</v>
      </c>
      <c r="AW403" s="208"/>
      <c r="AX403" s="566">
        <v>0</v>
      </c>
      <c r="AY403" s="566">
        <v>0</v>
      </c>
      <c r="AZ403" s="566">
        <v>0</v>
      </c>
      <c r="BA403" s="566">
        <v>0</v>
      </c>
      <c r="BB403" s="566">
        <v>0</v>
      </c>
      <c r="BC403" s="208"/>
      <c r="BD403" s="566">
        <v>0</v>
      </c>
      <c r="BE403" s="566">
        <v>0</v>
      </c>
      <c r="BF403" s="566">
        <v>0</v>
      </c>
      <c r="BG403" s="566">
        <v>0</v>
      </c>
      <c r="BH403" s="566">
        <v>0</v>
      </c>
      <c r="BI403" s="208"/>
      <c r="BJ403" s="566">
        <v>0</v>
      </c>
      <c r="BK403" s="566">
        <v>0</v>
      </c>
      <c r="BL403" s="566">
        <v>0</v>
      </c>
      <c r="BM403" s="566">
        <v>0</v>
      </c>
      <c r="BN403" s="566">
        <v>0</v>
      </c>
      <c r="BO403" s="208"/>
      <c r="BP403" s="566">
        <v>0</v>
      </c>
      <c r="BQ403" s="566">
        <v>0</v>
      </c>
      <c r="BR403" s="566">
        <v>0</v>
      </c>
      <c r="BS403" s="566">
        <v>0</v>
      </c>
      <c r="BT403" s="566">
        <v>0</v>
      </c>
      <c r="BU403" s="208"/>
      <c r="BV403" s="566">
        <v>0</v>
      </c>
      <c r="BW403" s="566">
        <v>0</v>
      </c>
      <c r="BX403" s="566">
        <v>0</v>
      </c>
      <c r="BY403" s="566">
        <v>0</v>
      </c>
      <c r="BZ403" s="566">
        <v>0</v>
      </c>
      <c r="CA403" s="208"/>
      <c r="CB403" s="566">
        <v>0</v>
      </c>
      <c r="CC403" s="566">
        <v>0</v>
      </c>
      <c r="CD403" s="566">
        <v>0</v>
      </c>
      <c r="CE403" s="566">
        <v>0</v>
      </c>
      <c r="CF403" s="566">
        <v>0</v>
      </c>
      <c r="CG403" s="208"/>
      <c r="CH403" s="566">
        <v>0</v>
      </c>
      <c r="CI403" s="566">
        <v>0</v>
      </c>
      <c r="CJ403" s="566">
        <v>0</v>
      </c>
      <c r="CK403" s="566">
        <v>0</v>
      </c>
      <c r="CL403" s="566">
        <v>0</v>
      </c>
      <c r="CM403" s="208"/>
      <c r="CN403" s="566">
        <v>0</v>
      </c>
      <c r="CO403" s="566">
        <v>0</v>
      </c>
      <c r="CP403" s="566">
        <v>0</v>
      </c>
      <c r="CQ403" s="566">
        <v>0</v>
      </c>
      <c r="CR403" s="566">
        <v>0</v>
      </c>
      <c r="CS403" s="208"/>
      <c r="CT403" s="566">
        <v>0</v>
      </c>
      <c r="CU403" s="566">
        <v>0</v>
      </c>
      <c r="CV403" s="566">
        <v>0</v>
      </c>
      <c r="CW403" s="566">
        <v>0</v>
      </c>
      <c r="CX403" s="566">
        <v>0</v>
      </c>
      <c r="CY403" s="208"/>
      <c r="CZ403" s="566">
        <v>0</v>
      </c>
      <c r="DA403" s="566">
        <v>0</v>
      </c>
      <c r="DB403" s="566">
        <v>0</v>
      </c>
      <c r="DC403" s="566">
        <v>0</v>
      </c>
      <c r="DD403" s="566">
        <v>0</v>
      </c>
      <c r="DE403" s="208"/>
      <c r="DF403" s="566">
        <v>0</v>
      </c>
      <c r="DG403" s="566">
        <v>0</v>
      </c>
      <c r="DH403" s="566">
        <v>0</v>
      </c>
      <c r="DI403" s="566">
        <v>0</v>
      </c>
      <c r="DJ403" s="566">
        <v>0</v>
      </c>
      <c r="DK403" s="208"/>
      <c r="DL403" s="566">
        <v>0</v>
      </c>
      <c r="DM403" s="566">
        <v>0</v>
      </c>
      <c r="DN403" s="566">
        <v>0</v>
      </c>
      <c r="DO403" s="566">
        <v>0</v>
      </c>
      <c r="DP403" s="566">
        <v>0</v>
      </c>
      <c r="DQ403" s="208"/>
      <c r="DR403" s="566">
        <v>0</v>
      </c>
      <c r="DS403" s="566">
        <v>0</v>
      </c>
      <c r="DT403" s="566">
        <v>0</v>
      </c>
      <c r="DU403" s="566">
        <v>0</v>
      </c>
      <c r="DV403" s="566">
        <v>0</v>
      </c>
      <c r="DW403" s="208"/>
      <c r="DX403" s="566">
        <v>0</v>
      </c>
      <c r="DY403" s="566">
        <v>0</v>
      </c>
      <c r="DZ403" s="566">
        <v>0</v>
      </c>
      <c r="EA403" s="566">
        <v>0</v>
      </c>
      <c r="EB403" s="566">
        <v>0</v>
      </c>
      <c r="EC403" s="208"/>
      <c r="ED403" s="566">
        <v>0</v>
      </c>
      <c r="EE403" s="566">
        <v>0</v>
      </c>
      <c r="EF403" s="566">
        <v>0</v>
      </c>
      <c r="EG403" s="566">
        <v>0</v>
      </c>
      <c r="EH403" s="566">
        <v>0</v>
      </c>
      <c r="EI403" s="208"/>
      <c r="EJ403" s="566">
        <v>0</v>
      </c>
      <c r="EK403" s="566">
        <v>0</v>
      </c>
      <c r="EL403" s="566">
        <v>0</v>
      </c>
      <c r="EM403" s="566">
        <v>0</v>
      </c>
      <c r="EN403" s="566">
        <v>0</v>
      </c>
      <c r="EO403" s="208"/>
      <c r="EP403" s="566">
        <v>0</v>
      </c>
      <c r="EQ403" s="566">
        <v>0</v>
      </c>
      <c r="ER403" s="566">
        <v>0</v>
      </c>
      <c r="ES403" s="566">
        <v>0</v>
      </c>
      <c r="ET403" s="566">
        <v>0</v>
      </c>
      <c r="EU403" s="208"/>
      <c r="EV403" s="566">
        <v>0</v>
      </c>
      <c r="EW403" s="566">
        <v>0</v>
      </c>
      <c r="EX403" s="566">
        <v>0</v>
      </c>
      <c r="EY403" s="566">
        <v>0</v>
      </c>
      <c r="EZ403" s="566">
        <v>0</v>
      </c>
      <c r="FA403" s="208"/>
      <c r="FB403" s="566">
        <v>0</v>
      </c>
      <c r="FC403" s="566">
        <v>0</v>
      </c>
      <c r="FD403" s="566">
        <v>0</v>
      </c>
      <c r="FE403" s="566">
        <v>0</v>
      </c>
      <c r="FF403" s="566">
        <v>0</v>
      </c>
      <c r="FG403" s="208"/>
      <c r="FH403" s="566">
        <v>0</v>
      </c>
      <c r="FI403" s="566">
        <v>0</v>
      </c>
      <c r="FJ403" s="566">
        <v>0</v>
      </c>
      <c r="FK403" s="566">
        <v>0</v>
      </c>
      <c r="FL403" s="566">
        <v>0</v>
      </c>
      <c r="FM403" s="208"/>
      <c r="FN403" s="566">
        <v>0</v>
      </c>
      <c r="FO403" s="566">
        <v>0</v>
      </c>
      <c r="FP403" s="566">
        <v>0</v>
      </c>
      <c r="FQ403" s="566">
        <v>0</v>
      </c>
      <c r="FR403" s="566">
        <v>0</v>
      </c>
      <c r="FS403" s="208"/>
      <c r="FT403" s="566">
        <v>0</v>
      </c>
      <c r="FU403" s="566">
        <v>0</v>
      </c>
      <c r="FV403" s="566">
        <v>0</v>
      </c>
      <c r="FW403" s="566">
        <v>0</v>
      </c>
      <c r="FX403" s="566">
        <v>0</v>
      </c>
      <c r="FY403" s="208"/>
    </row>
    <row r="404" spans="1:181" x14ac:dyDescent="0.2">
      <c r="A404" s="562" t="s">
        <v>382</v>
      </c>
      <c r="B404" s="589">
        <f>('Interpolation FR-metal CR'!$B117)+('600_Metal_Cooled_FR'!$E$2*'Interpolation FR-metal CR'!$C117)+('600_Metal_Cooled_FR'!$E$2^2*'Interpolation FR-metal CR'!$D117)+('600_Metal_Cooled_FR'!$E$2^3*'Interpolation FR-metal CR'!$E117)+('600_Metal_Cooled_FR'!$E$2^4*'Interpolation FR-metal CR'!$F117)</f>
        <v>0</v>
      </c>
      <c r="C404" s="589">
        <f>('Interpolation FR-metal CR'!$B117)+('600_Metal_Cooled_FR'!$E$2*'Interpolation FR-metal CR'!$C117)+('600_Metal_Cooled_FR'!$E$2^2*'Interpolation FR-metal CR'!$D117)+('600_Metal_Cooled_FR'!$E$2^3*'Interpolation FR-metal CR'!$E117)+('600_Metal_Cooled_FR'!$E$2^4*'Interpolation FR-metal CR'!$F117)</f>
        <v>0</v>
      </c>
      <c r="D404" s="589">
        <f>('Interpolation FR-metal CR'!$B117)+('600_Metal_Cooled_FR'!$E$2*'Interpolation FR-metal CR'!$C117)+('600_Metal_Cooled_FR'!$E$2^2*'Interpolation FR-metal CR'!$D117)+('600_Metal_Cooled_FR'!$E$2^3*'Interpolation FR-metal CR'!$E117)+('600_Metal_Cooled_FR'!$E$2^4*'Interpolation FR-metal CR'!$F117)</f>
        <v>0</v>
      </c>
      <c r="E404" s="589">
        <f>('Interpolation FR-metal CR'!$B117)+('600_Metal_Cooled_FR'!$E$2*'Interpolation FR-metal CR'!$C117)+('600_Metal_Cooled_FR'!$E$2^2*'Interpolation FR-metal CR'!$D117)+('600_Metal_Cooled_FR'!$E$2^3*'Interpolation FR-metal CR'!$E117)+('600_Metal_Cooled_FR'!$E$2^4*'Interpolation FR-metal CR'!$F117)</f>
        <v>0</v>
      </c>
      <c r="F404" s="589">
        <f>('Interpolation FR-metal CR'!$B117)+('600_Metal_Cooled_FR'!$E$2*'Interpolation FR-metal CR'!$C117)+('600_Metal_Cooled_FR'!$E$2^2*'Interpolation FR-metal CR'!$D117)+('600_Metal_Cooled_FR'!$E$2^3*'Interpolation FR-metal CR'!$E117)+('600_Metal_Cooled_FR'!$E$2^4*'Interpolation FR-metal CR'!$F117)</f>
        <v>0</v>
      </c>
      <c r="G404" s="590"/>
      <c r="H404" s="589">
        <f>('Interpolation FR-oxide CR'!$B117)+('600_Metal_Cooled_FR'!$K$2*'Interpolation FR-oxide CR'!$C117)+('600_Metal_Cooled_FR'!$K$2^2*'Interpolation FR-oxide CR'!$D117)+('600_Metal_Cooled_FR'!$K$2^3*'Interpolation FR-oxide CR'!$E117)+('600_Metal_Cooled_FR'!$K$2^4*'Interpolation FR-oxide CR'!$F117)</f>
        <v>0</v>
      </c>
      <c r="I404" s="589">
        <f>('Interpolation FR-oxide CR'!$B117)+('600_Metal_Cooled_FR'!$K$2*'Interpolation FR-oxide CR'!$C117)+('600_Metal_Cooled_FR'!$K$2^2*'Interpolation FR-oxide CR'!$D117)+('600_Metal_Cooled_FR'!$K$2^3*'Interpolation FR-oxide CR'!$E117)+('600_Metal_Cooled_FR'!$K$2^4*'Interpolation FR-oxide CR'!$F117)</f>
        <v>0</v>
      </c>
      <c r="J404" s="589">
        <f>('Interpolation FR-oxide CR'!$B117)+('600_Metal_Cooled_FR'!$K$2*'Interpolation FR-oxide CR'!$C117)+('600_Metal_Cooled_FR'!$K$2^2*'Interpolation FR-oxide CR'!$D117)+('600_Metal_Cooled_FR'!$K$2^3*'Interpolation FR-oxide CR'!$E117)+('600_Metal_Cooled_FR'!$K$2^4*'Interpolation FR-oxide CR'!$F117)</f>
        <v>0</v>
      </c>
      <c r="K404" s="589">
        <f>('Interpolation FR-oxide CR'!$B117)+('600_Metal_Cooled_FR'!$K$2*'Interpolation FR-oxide CR'!$C117)+('600_Metal_Cooled_FR'!$K$2^2*'Interpolation FR-oxide CR'!$D117)+('600_Metal_Cooled_FR'!$K$2^3*'Interpolation FR-oxide CR'!$E117)+('600_Metal_Cooled_FR'!$K$2^4*'Interpolation FR-oxide CR'!$F117)</f>
        <v>0</v>
      </c>
      <c r="L404" s="589">
        <f>('Interpolation FR-oxide CR'!$B117)+('600_Metal_Cooled_FR'!$K$2*'Interpolation FR-oxide CR'!$C117)+('600_Metal_Cooled_FR'!$K$2^2*'Interpolation FR-oxide CR'!$D117)+('600_Metal_Cooled_FR'!$K$2^3*'Interpolation FR-oxide CR'!$E117)+('600_Metal_Cooled_FR'!$K$2^4*'Interpolation FR-oxide CR'!$F117)</f>
        <v>0</v>
      </c>
      <c r="M404" s="208"/>
      <c r="N404" s="566">
        <v>0</v>
      </c>
      <c r="O404" s="566">
        <v>0</v>
      </c>
      <c r="P404" s="566">
        <v>0</v>
      </c>
      <c r="Q404" s="566">
        <v>0</v>
      </c>
      <c r="R404" s="566">
        <v>0</v>
      </c>
      <c r="S404" s="208"/>
      <c r="T404" s="566">
        <v>0</v>
      </c>
      <c r="U404" s="566">
        <v>0</v>
      </c>
      <c r="V404" s="566">
        <v>0</v>
      </c>
      <c r="W404" s="566">
        <v>0</v>
      </c>
      <c r="X404" s="566">
        <v>0</v>
      </c>
      <c r="Y404" s="208"/>
      <c r="Z404" s="566">
        <v>0</v>
      </c>
      <c r="AA404" s="566">
        <v>0</v>
      </c>
      <c r="AB404" s="566">
        <v>0</v>
      </c>
      <c r="AC404" s="566">
        <v>0</v>
      </c>
      <c r="AD404" s="566">
        <v>0</v>
      </c>
      <c r="AE404" s="208"/>
      <c r="AF404" s="566">
        <v>0</v>
      </c>
      <c r="AG404" s="566">
        <v>0</v>
      </c>
      <c r="AH404" s="566">
        <v>0</v>
      </c>
      <c r="AI404" s="566">
        <v>0</v>
      </c>
      <c r="AJ404" s="566">
        <v>0</v>
      </c>
      <c r="AK404" s="208"/>
      <c r="AL404" s="566">
        <v>0</v>
      </c>
      <c r="AM404" s="566">
        <v>0</v>
      </c>
      <c r="AN404" s="566">
        <v>0</v>
      </c>
      <c r="AO404" s="566">
        <v>0</v>
      </c>
      <c r="AP404" s="566">
        <v>0</v>
      </c>
      <c r="AQ404" s="208"/>
      <c r="AR404" s="566">
        <v>0</v>
      </c>
      <c r="AS404" s="566">
        <v>0</v>
      </c>
      <c r="AT404" s="566">
        <v>0</v>
      </c>
      <c r="AU404" s="566">
        <v>0</v>
      </c>
      <c r="AV404" s="566">
        <v>0</v>
      </c>
      <c r="AW404" s="208"/>
      <c r="AX404" s="566">
        <v>0</v>
      </c>
      <c r="AY404" s="566">
        <v>0</v>
      </c>
      <c r="AZ404" s="566">
        <v>0</v>
      </c>
      <c r="BA404" s="566">
        <v>0</v>
      </c>
      <c r="BB404" s="566">
        <v>0</v>
      </c>
      <c r="BC404" s="208"/>
      <c r="BD404" s="566">
        <v>0</v>
      </c>
      <c r="BE404" s="566">
        <v>0</v>
      </c>
      <c r="BF404" s="566">
        <v>0</v>
      </c>
      <c r="BG404" s="566">
        <v>0</v>
      </c>
      <c r="BH404" s="566">
        <v>0</v>
      </c>
      <c r="BI404" s="208"/>
      <c r="BJ404" s="566">
        <v>0</v>
      </c>
      <c r="BK404" s="566">
        <v>0</v>
      </c>
      <c r="BL404" s="566">
        <v>0</v>
      </c>
      <c r="BM404" s="566">
        <v>0</v>
      </c>
      <c r="BN404" s="566">
        <v>0</v>
      </c>
      <c r="BO404" s="208"/>
      <c r="BP404" s="566">
        <v>0</v>
      </c>
      <c r="BQ404" s="566">
        <v>0</v>
      </c>
      <c r="BR404" s="566">
        <v>0</v>
      </c>
      <c r="BS404" s="566">
        <v>0</v>
      </c>
      <c r="BT404" s="566">
        <v>0</v>
      </c>
      <c r="BU404" s="208"/>
      <c r="BV404" s="566">
        <v>0</v>
      </c>
      <c r="BW404" s="566">
        <v>0</v>
      </c>
      <c r="BX404" s="566">
        <v>0</v>
      </c>
      <c r="BY404" s="566">
        <v>0</v>
      </c>
      <c r="BZ404" s="566">
        <v>0</v>
      </c>
      <c r="CA404" s="208"/>
      <c r="CB404" s="566">
        <v>0</v>
      </c>
      <c r="CC404" s="566">
        <v>0</v>
      </c>
      <c r="CD404" s="566">
        <v>0</v>
      </c>
      <c r="CE404" s="566">
        <v>0</v>
      </c>
      <c r="CF404" s="566">
        <v>0</v>
      </c>
      <c r="CG404" s="208"/>
      <c r="CH404" s="566">
        <v>0</v>
      </c>
      <c r="CI404" s="566">
        <v>0</v>
      </c>
      <c r="CJ404" s="566">
        <v>0</v>
      </c>
      <c r="CK404" s="566">
        <v>0</v>
      </c>
      <c r="CL404" s="566">
        <v>0</v>
      </c>
      <c r="CM404" s="208"/>
      <c r="CN404" s="566">
        <v>0</v>
      </c>
      <c r="CO404" s="566">
        <v>0</v>
      </c>
      <c r="CP404" s="566">
        <v>0</v>
      </c>
      <c r="CQ404" s="566">
        <v>0</v>
      </c>
      <c r="CR404" s="566">
        <v>0</v>
      </c>
      <c r="CS404" s="208"/>
      <c r="CT404" s="566">
        <v>0</v>
      </c>
      <c r="CU404" s="566">
        <v>0</v>
      </c>
      <c r="CV404" s="566">
        <v>0</v>
      </c>
      <c r="CW404" s="566">
        <v>0</v>
      </c>
      <c r="CX404" s="566">
        <v>0</v>
      </c>
      <c r="CY404" s="208"/>
      <c r="CZ404" s="566">
        <v>0</v>
      </c>
      <c r="DA404" s="566">
        <v>0</v>
      </c>
      <c r="DB404" s="566">
        <v>0</v>
      </c>
      <c r="DC404" s="566">
        <v>0</v>
      </c>
      <c r="DD404" s="566">
        <v>0</v>
      </c>
      <c r="DE404" s="208"/>
      <c r="DF404" s="566">
        <v>0</v>
      </c>
      <c r="DG404" s="566">
        <v>0</v>
      </c>
      <c r="DH404" s="566">
        <v>0</v>
      </c>
      <c r="DI404" s="566">
        <v>0</v>
      </c>
      <c r="DJ404" s="566">
        <v>0</v>
      </c>
      <c r="DK404" s="208"/>
      <c r="DL404" s="566">
        <v>0</v>
      </c>
      <c r="DM404" s="566">
        <v>0</v>
      </c>
      <c r="DN404" s="566">
        <v>0</v>
      </c>
      <c r="DO404" s="566">
        <v>0</v>
      </c>
      <c r="DP404" s="566">
        <v>0</v>
      </c>
      <c r="DQ404" s="208"/>
      <c r="DR404" s="566">
        <v>0</v>
      </c>
      <c r="DS404" s="566">
        <v>0</v>
      </c>
      <c r="DT404" s="566">
        <v>0</v>
      </c>
      <c r="DU404" s="566">
        <v>0</v>
      </c>
      <c r="DV404" s="566">
        <v>0</v>
      </c>
      <c r="DW404" s="208"/>
      <c r="DX404" s="566">
        <v>0</v>
      </c>
      <c r="DY404" s="566">
        <v>0</v>
      </c>
      <c r="DZ404" s="566">
        <v>0</v>
      </c>
      <c r="EA404" s="566">
        <v>0</v>
      </c>
      <c r="EB404" s="566">
        <v>0</v>
      </c>
      <c r="EC404" s="208"/>
      <c r="ED404" s="566">
        <v>0</v>
      </c>
      <c r="EE404" s="566">
        <v>0</v>
      </c>
      <c r="EF404" s="566">
        <v>0</v>
      </c>
      <c r="EG404" s="566">
        <v>0</v>
      </c>
      <c r="EH404" s="566">
        <v>0</v>
      </c>
      <c r="EI404" s="208"/>
      <c r="EJ404" s="566">
        <v>0</v>
      </c>
      <c r="EK404" s="566">
        <v>0</v>
      </c>
      <c r="EL404" s="566">
        <v>0</v>
      </c>
      <c r="EM404" s="566">
        <v>0</v>
      </c>
      <c r="EN404" s="566">
        <v>0</v>
      </c>
      <c r="EO404" s="208"/>
      <c r="EP404" s="566">
        <v>0</v>
      </c>
      <c r="EQ404" s="566">
        <v>0</v>
      </c>
      <c r="ER404" s="566">
        <v>0</v>
      </c>
      <c r="ES404" s="566">
        <v>0</v>
      </c>
      <c r="ET404" s="566">
        <v>0</v>
      </c>
      <c r="EU404" s="208"/>
      <c r="EV404" s="566">
        <v>0</v>
      </c>
      <c r="EW404" s="566">
        <v>0</v>
      </c>
      <c r="EX404" s="566">
        <v>0</v>
      </c>
      <c r="EY404" s="566">
        <v>0</v>
      </c>
      <c r="EZ404" s="566">
        <v>0</v>
      </c>
      <c r="FA404" s="208"/>
      <c r="FB404" s="566">
        <v>0</v>
      </c>
      <c r="FC404" s="566">
        <v>0</v>
      </c>
      <c r="FD404" s="566">
        <v>0</v>
      </c>
      <c r="FE404" s="566">
        <v>0</v>
      </c>
      <c r="FF404" s="566">
        <v>0</v>
      </c>
      <c r="FG404" s="208"/>
      <c r="FH404" s="566">
        <v>0</v>
      </c>
      <c r="FI404" s="566">
        <v>0</v>
      </c>
      <c r="FJ404" s="566">
        <v>0</v>
      </c>
      <c r="FK404" s="566">
        <v>0</v>
      </c>
      <c r="FL404" s="566">
        <v>0</v>
      </c>
      <c r="FM404" s="208"/>
      <c r="FN404" s="566">
        <v>0</v>
      </c>
      <c r="FO404" s="566">
        <v>0</v>
      </c>
      <c r="FP404" s="566">
        <v>0</v>
      </c>
      <c r="FQ404" s="566">
        <v>0</v>
      </c>
      <c r="FR404" s="566">
        <v>0</v>
      </c>
      <c r="FS404" s="208"/>
      <c r="FT404" s="566">
        <v>0</v>
      </c>
      <c r="FU404" s="566">
        <v>0</v>
      </c>
      <c r="FV404" s="566">
        <v>0</v>
      </c>
      <c r="FW404" s="566">
        <v>0</v>
      </c>
      <c r="FX404" s="566">
        <v>0</v>
      </c>
      <c r="FY404" s="208"/>
    </row>
    <row r="405" spans="1:181" x14ac:dyDescent="0.2">
      <c r="A405" s="562" t="s">
        <v>383</v>
      </c>
      <c r="B405" s="589">
        <f>('Interpolation FR-metal CR'!$B118)+('600_Metal_Cooled_FR'!$E$2*'Interpolation FR-metal CR'!$C118)+('600_Metal_Cooled_FR'!$E$2^2*'Interpolation FR-metal CR'!$D118)+('600_Metal_Cooled_FR'!$E$2^3*'Interpolation FR-metal CR'!$E118)+('600_Metal_Cooled_FR'!$E$2^4*'Interpolation FR-metal CR'!$F118)</f>
        <v>0</v>
      </c>
      <c r="C405" s="589">
        <f>('Interpolation FR-metal CR'!$B118)+('600_Metal_Cooled_FR'!$E$2*'Interpolation FR-metal CR'!$C118)+('600_Metal_Cooled_FR'!$E$2^2*'Interpolation FR-metal CR'!$D118)+('600_Metal_Cooled_FR'!$E$2^3*'Interpolation FR-metal CR'!$E118)+('600_Metal_Cooled_FR'!$E$2^4*'Interpolation FR-metal CR'!$F118)</f>
        <v>0</v>
      </c>
      <c r="D405" s="589">
        <f>('Interpolation FR-metal CR'!$B118)+('600_Metal_Cooled_FR'!$E$2*'Interpolation FR-metal CR'!$C118)+('600_Metal_Cooled_FR'!$E$2^2*'Interpolation FR-metal CR'!$D118)+('600_Metal_Cooled_FR'!$E$2^3*'Interpolation FR-metal CR'!$E118)+('600_Metal_Cooled_FR'!$E$2^4*'Interpolation FR-metal CR'!$F118)</f>
        <v>0</v>
      </c>
      <c r="E405" s="589">
        <f>('Interpolation FR-metal CR'!$B118)+('600_Metal_Cooled_FR'!$E$2*'Interpolation FR-metal CR'!$C118)+('600_Metal_Cooled_FR'!$E$2^2*'Interpolation FR-metal CR'!$D118)+('600_Metal_Cooled_FR'!$E$2^3*'Interpolation FR-metal CR'!$E118)+('600_Metal_Cooled_FR'!$E$2^4*'Interpolation FR-metal CR'!$F118)</f>
        <v>0</v>
      </c>
      <c r="F405" s="589">
        <f>('Interpolation FR-metal CR'!$B118)+('600_Metal_Cooled_FR'!$E$2*'Interpolation FR-metal CR'!$C118)+('600_Metal_Cooled_FR'!$E$2^2*'Interpolation FR-metal CR'!$D118)+('600_Metal_Cooled_FR'!$E$2^3*'Interpolation FR-metal CR'!$E118)+('600_Metal_Cooled_FR'!$E$2^4*'Interpolation FR-metal CR'!$F118)</f>
        <v>0</v>
      </c>
      <c r="G405" s="590"/>
      <c r="H405" s="589">
        <f>('Interpolation FR-oxide CR'!$B118)+('600_Metal_Cooled_FR'!$K$2*'Interpolation FR-oxide CR'!$C118)+('600_Metal_Cooled_FR'!$K$2^2*'Interpolation FR-oxide CR'!$D118)+('600_Metal_Cooled_FR'!$K$2^3*'Interpolation FR-oxide CR'!$E118)+('600_Metal_Cooled_FR'!$K$2^4*'Interpolation FR-oxide CR'!$F118)</f>
        <v>0</v>
      </c>
      <c r="I405" s="589">
        <f>('Interpolation FR-oxide CR'!$B118)+('600_Metal_Cooled_FR'!$K$2*'Interpolation FR-oxide CR'!$C118)+('600_Metal_Cooled_FR'!$K$2^2*'Interpolation FR-oxide CR'!$D118)+('600_Metal_Cooled_FR'!$K$2^3*'Interpolation FR-oxide CR'!$E118)+('600_Metal_Cooled_FR'!$K$2^4*'Interpolation FR-oxide CR'!$F118)</f>
        <v>0</v>
      </c>
      <c r="J405" s="589">
        <f>('Interpolation FR-oxide CR'!$B118)+('600_Metal_Cooled_FR'!$K$2*'Interpolation FR-oxide CR'!$C118)+('600_Metal_Cooled_FR'!$K$2^2*'Interpolation FR-oxide CR'!$D118)+('600_Metal_Cooled_FR'!$K$2^3*'Interpolation FR-oxide CR'!$E118)+('600_Metal_Cooled_FR'!$K$2^4*'Interpolation FR-oxide CR'!$F118)</f>
        <v>0</v>
      </c>
      <c r="K405" s="589">
        <f>('Interpolation FR-oxide CR'!$B118)+('600_Metal_Cooled_FR'!$K$2*'Interpolation FR-oxide CR'!$C118)+('600_Metal_Cooled_FR'!$K$2^2*'Interpolation FR-oxide CR'!$D118)+('600_Metal_Cooled_FR'!$K$2^3*'Interpolation FR-oxide CR'!$E118)+('600_Metal_Cooled_FR'!$K$2^4*'Interpolation FR-oxide CR'!$F118)</f>
        <v>0</v>
      </c>
      <c r="L405" s="589">
        <f>('Interpolation FR-oxide CR'!$B118)+('600_Metal_Cooled_FR'!$K$2*'Interpolation FR-oxide CR'!$C118)+('600_Metal_Cooled_FR'!$K$2^2*'Interpolation FR-oxide CR'!$D118)+('600_Metal_Cooled_FR'!$K$2^3*'Interpolation FR-oxide CR'!$E118)+('600_Metal_Cooled_FR'!$K$2^4*'Interpolation FR-oxide CR'!$F118)</f>
        <v>0</v>
      </c>
      <c r="M405" s="208"/>
      <c r="N405" s="566">
        <v>0</v>
      </c>
      <c r="O405" s="566">
        <v>0</v>
      </c>
      <c r="P405" s="566">
        <v>0</v>
      </c>
      <c r="Q405" s="566">
        <v>0</v>
      </c>
      <c r="R405" s="566">
        <v>0</v>
      </c>
      <c r="S405" s="208"/>
      <c r="T405" s="566">
        <v>0</v>
      </c>
      <c r="U405" s="566">
        <v>0</v>
      </c>
      <c r="V405" s="566">
        <v>0</v>
      </c>
      <c r="W405" s="566">
        <v>0</v>
      </c>
      <c r="X405" s="566">
        <v>0</v>
      </c>
      <c r="Y405" s="208"/>
      <c r="Z405" s="566">
        <v>0</v>
      </c>
      <c r="AA405" s="566">
        <v>0</v>
      </c>
      <c r="AB405" s="566">
        <v>0</v>
      </c>
      <c r="AC405" s="566">
        <v>0</v>
      </c>
      <c r="AD405" s="566">
        <v>0</v>
      </c>
      <c r="AE405" s="208"/>
      <c r="AF405" s="566">
        <v>0</v>
      </c>
      <c r="AG405" s="566">
        <v>0</v>
      </c>
      <c r="AH405" s="566">
        <v>0</v>
      </c>
      <c r="AI405" s="566">
        <v>0</v>
      </c>
      <c r="AJ405" s="566">
        <v>0</v>
      </c>
      <c r="AK405" s="208"/>
      <c r="AL405" s="566">
        <v>0</v>
      </c>
      <c r="AM405" s="566">
        <v>0</v>
      </c>
      <c r="AN405" s="566">
        <v>0</v>
      </c>
      <c r="AO405" s="566">
        <v>0</v>
      </c>
      <c r="AP405" s="566">
        <v>0</v>
      </c>
      <c r="AQ405" s="208"/>
      <c r="AR405" s="566">
        <v>0</v>
      </c>
      <c r="AS405" s="566">
        <v>0</v>
      </c>
      <c r="AT405" s="566">
        <v>0</v>
      </c>
      <c r="AU405" s="566">
        <v>0</v>
      </c>
      <c r="AV405" s="566">
        <v>0</v>
      </c>
      <c r="AW405" s="208"/>
      <c r="AX405" s="566">
        <v>0</v>
      </c>
      <c r="AY405" s="566">
        <v>0</v>
      </c>
      <c r="AZ405" s="566">
        <v>0</v>
      </c>
      <c r="BA405" s="566">
        <v>0</v>
      </c>
      <c r="BB405" s="566">
        <v>0</v>
      </c>
      <c r="BC405" s="208"/>
      <c r="BD405" s="566">
        <v>0</v>
      </c>
      <c r="BE405" s="566">
        <v>0</v>
      </c>
      <c r="BF405" s="566">
        <v>0</v>
      </c>
      <c r="BG405" s="566">
        <v>0</v>
      </c>
      <c r="BH405" s="566">
        <v>0</v>
      </c>
      <c r="BI405" s="208"/>
      <c r="BJ405" s="566">
        <v>0</v>
      </c>
      <c r="BK405" s="566">
        <v>0</v>
      </c>
      <c r="BL405" s="566">
        <v>0</v>
      </c>
      <c r="BM405" s="566">
        <v>0</v>
      </c>
      <c r="BN405" s="566">
        <v>0</v>
      </c>
      <c r="BO405" s="208"/>
      <c r="BP405" s="566">
        <v>0</v>
      </c>
      <c r="BQ405" s="566">
        <v>0</v>
      </c>
      <c r="BR405" s="566">
        <v>0</v>
      </c>
      <c r="BS405" s="566">
        <v>0</v>
      </c>
      <c r="BT405" s="566">
        <v>0</v>
      </c>
      <c r="BU405" s="208"/>
      <c r="BV405" s="566">
        <v>0</v>
      </c>
      <c r="BW405" s="566">
        <v>0</v>
      </c>
      <c r="BX405" s="566">
        <v>0</v>
      </c>
      <c r="BY405" s="566">
        <v>0</v>
      </c>
      <c r="BZ405" s="566">
        <v>0</v>
      </c>
      <c r="CA405" s="208"/>
      <c r="CB405" s="566">
        <v>0</v>
      </c>
      <c r="CC405" s="566">
        <v>0</v>
      </c>
      <c r="CD405" s="566">
        <v>0</v>
      </c>
      <c r="CE405" s="566">
        <v>0</v>
      </c>
      <c r="CF405" s="566">
        <v>0</v>
      </c>
      <c r="CG405" s="208"/>
      <c r="CH405" s="566">
        <v>0</v>
      </c>
      <c r="CI405" s="566">
        <v>0</v>
      </c>
      <c r="CJ405" s="566">
        <v>0</v>
      </c>
      <c r="CK405" s="566">
        <v>0</v>
      </c>
      <c r="CL405" s="566">
        <v>0</v>
      </c>
      <c r="CM405" s="208"/>
      <c r="CN405" s="566">
        <v>0</v>
      </c>
      <c r="CO405" s="566">
        <v>0</v>
      </c>
      <c r="CP405" s="566">
        <v>0</v>
      </c>
      <c r="CQ405" s="566">
        <v>0</v>
      </c>
      <c r="CR405" s="566">
        <v>0</v>
      </c>
      <c r="CS405" s="208"/>
      <c r="CT405" s="566">
        <v>0</v>
      </c>
      <c r="CU405" s="566">
        <v>0</v>
      </c>
      <c r="CV405" s="566">
        <v>0</v>
      </c>
      <c r="CW405" s="566">
        <v>0</v>
      </c>
      <c r="CX405" s="566">
        <v>0</v>
      </c>
      <c r="CY405" s="208"/>
      <c r="CZ405" s="566">
        <v>0</v>
      </c>
      <c r="DA405" s="566">
        <v>0</v>
      </c>
      <c r="DB405" s="566">
        <v>0</v>
      </c>
      <c r="DC405" s="566">
        <v>0</v>
      </c>
      <c r="DD405" s="566">
        <v>0</v>
      </c>
      <c r="DE405" s="208"/>
      <c r="DF405" s="566">
        <v>0</v>
      </c>
      <c r="DG405" s="566">
        <v>0</v>
      </c>
      <c r="DH405" s="566">
        <v>0</v>
      </c>
      <c r="DI405" s="566">
        <v>0</v>
      </c>
      <c r="DJ405" s="566">
        <v>0</v>
      </c>
      <c r="DK405" s="208"/>
      <c r="DL405" s="566">
        <v>0</v>
      </c>
      <c r="DM405" s="566">
        <v>0</v>
      </c>
      <c r="DN405" s="566">
        <v>0</v>
      </c>
      <c r="DO405" s="566">
        <v>0</v>
      </c>
      <c r="DP405" s="566">
        <v>0</v>
      </c>
      <c r="DQ405" s="208"/>
      <c r="DR405" s="566">
        <v>0</v>
      </c>
      <c r="DS405" s="566">
        <v>0</v>
      </c>
      <c r="DT405" s="566">
        <v>0</v>
      </c>
      <c r="DU405" s="566">
        <v>0</v>
      </c>
      <c r="DV405" s="566">
        <v>0</v>
      </c>
      <c r="DW405" s="208"/>
      <c r="DX405" s="566">
        <v>0</v>
      </c>
      <c r="DY405" s="566">
        <v>0</v>
      </c>
      <c r="DZ405" s="566">
        <v>0</v>
      </c>
      <c r="EA405" s="566">
        <v>0</v>
      </c>
      <c r="EB405" s="566">
        <v>0</v>
      </c>
      <c r="EC405" s="208"/>
      <c r="ED405" s="566">
        <v>0</v>
      </c>
      <c r="EE405" s="566">
        <v>0</v>
      </c>
      <c r="EF405" s="566">
        <v>0</v>
      </c>
      <c r="EG405" s="566">
        <v>0</v>
      </c>
      <c r="EH405" s="566">
        <v>0</v>
      </c>
      <c r="EI405" s="208"/>
      <c r="EJ405" s="566">
        <v>0</v>
      </c>
      <c r="EK405" s="566">
        <v>0</v>
      </c>
      <c r="EL405" s="566">
        <v>0</v>
      </c>
      <c r="EM405" s="566">
        <v>0</v>
      </c>
      <c r="EN405" s="566">
        <v>0</v>
      </c>
      <c r="EO405" s="208"/>
      <c r="EP405" s="566">
        <v>0</v>
      </c>
      <c r="EQ405" s="566">
        <v>0</v>
      </c>
      <c r="ER405" s="566">
        <v>0</v>
      </c>
      <c r="ES405" s="566">
        <v>0</v>
      </c>
      <c r="ET405" s="566">
        <v>0</v>
      </c>
      <c r="EU405" s="208"/>
      <c r="EV405" s="566">
        <v>0</v>
      </c>
      <c r="EW405" s="566">
        <v>0</v>
      </c>
      <c r="EX405" s="566">
        <v>0</v>
      </c>
      <c r="EY405" s="566">
        <v>0</v>
      </c>
      <c r="EZ405" s="566">
        <v>0</v>
      </c>
      <c r="FA405" s="208"/>
      <c r="FB405" s="566">
        <v>0</v>
      </c>
      <c r="FC405" s="566">
        <v>0</v>
      </c>
      <c r="FD405" s="566">
        <v>0</v>
      </c>
      <c r="FE405" s="566">
        <v>0</v>
      </c>
      <c r="FF405" s="566">
        <v>0</v>
      </c>
      <c r="FG405" s="208"/>
      <c r="FH405" s="566">
        <v>0</v>
      </c>
      <c r="FI405" s="566">
        <v>0</v>
      </c>
      <c r="FJ405" s="566">
        <v>0</v>
      </c>
      <c r="FK405" s="566">
        <v>0</v>
      </c>
      <c r="FL405" s="566">
        <v>0</v>
      </c>
      <c r="FM405" s="208"/>
      <c r="FN405" s="566">
        <v>0</v>
      </c>
      <c r="FO405" s="566">
        <v>0</v>
      </c>
      <c r="FP405" s="566">
        <v>0</v>
      </c>
      <c r="FQ405" s="566">
        <v>0</v>
      </c>
      <c r="FR405" s="566">
        <v>0</v>
      </c>
      <c r="FS405" s="208"/>
      <c r="FT405" s="566">
        <v>0</v>
      </c>
      <c r="FU405" s="566">
        <v>0</v>
      </c>
      <c r="FV405" s="566">
        <v>0</v>
      </c>
      <c r="FW405" s="566">
        <v>0</v>
      </c>
      <c r="FX405" s="566">
        <v>0</v>
      </c>
      <c r="FY405" s="208"/>
    </row>
    <row r="406" spans="1:181" x14ac:dyDescent="0.2">
      <c r="A406" s="562" t="s">
        <v>384</v>
      </c>
      <c r="B406" s="589">
        <f>('Interpolation FR-metal CR'!$B119)+('600_Metal_Cooled_FR'!$E$2*'Interpolation FR-metal CR'!$C119)+('600_Metal_Cooled_FR'!$E$2^2*'Interpolation FR-metal CR'!$D119)+('600_Metal_Cooled_FR'!$E$2^3*'Interpolation FR-metal CR'!$E119)+('600_Metal_Cooled_FR'!$E$2^4*'Interpolation FR-metal CR'!$F119)</f>
        <v>0</v>
      </c>
      <c r="C406" s="589">
        <f>('Interpolation FR-metal CR'!$B119)+('600_Metal_Cooled_FR'!$E$2*'Interpolation FR-metal CR'!$C119)+('600_Metal_Cooled_FR'!$E$2^2*'Interpolation FR-metal CR'!$D119)+('600_Metal_Cooled_FR'!$E$2^3*'Interpolation FR-metal CR'!$E119)+('600_Metal_Cooled_FR'!$E$2^4*'Interpolation FR-metal CR'!$F119)</f>
        <v>0</v>
      </c>
      <c r="D406" s="589">
        <f>('Interpolation FR-metal CR'!$B119)+('600_Metal_Cooled_FR'!$E$2*'Interpolation FR-metal CR'!$C119)+('600_Metal_Cooled_FR'!$E$2^2*'Interpolation FR-metal CR'!$D119)+('600_Metal_Cooled_FR'!$E$2^3*'Interpolation FR-metal CR'!$E119)+('600_Metal_Cooled_FR'!$E$2^4*'Interpolation FR-metal CR'!$F119)</f>
        <v>0</v>
      </c>
      <c r="E406" s="589">
        <f>('Interpolation FR-metal CR'!$B119)+('600_Metal_Cooled_FR'!$E$2*'Interpolation FR-metal CR'!$C119)+('600_Metal_Cooled_FR'!$E$2^2*'Interpolation FR-metal CR'!$D119)+('600_Metal_Cooled_FR'!$E$2^3*'Interpolation FR-metal CR'!$E119)+('600_Metal_Cooled_FR'!$E$2^4*'Interpolation FR-metal CR'!$F119)</f>
        <v>0</v>
      </c>
      <c r="F406" s="589">
        <f>('Interpolation FR-metal CR'!$B119)+('600_Metal_Cooled_FR'!$E$2*'Interpolation FR-metal CR'!$C119)+('600_Metal_Cooled_FR'!$E$2^2*'Interpolation FR-metal CR'!$D119)+('600_Metal_Cooled_FR'!$E$2^3*'Interpolation FR-metal CR'!$E119)+('600_Metal_Cooled_FR'!$E$2^4*'Interpolation FR-metal CR'!$F119)</f>
        <v>0</v>
      </c>
      <c r="G406" s="590"/>
      <c r="H406" s="589">
        <f>('Interpolation FR-oxide CR'!$B119)+('600_Metal_Cooled_FR'!$K$2*'Interpolation FR-oxide CR'!$C119)+('600_Metal_Cooled_FR'!$K$2^2*'Interpolation FR-oxide CR'!$D119)+('600_Metal_Cooled_FR'!$K$2^3*'Interpolation FR-oxide CR'!$E119)+('600_Metal_Cooled_FR'!$K$2^4*'Interpolation FR-oxide CR'!$F119)</f>
        <v>0</v>
      </c>
      <c r="I406" s="589">
        <f>('Interpolation FR-oxide CR'!$B119)+('600_Metal_Cooled_FR'!$K$2*'Interpolation FR-oxide CR'!$C119)+('600_Metal_Cooled_FR'!$K$2^2*'Interpolation FR-oxide CR'!$D119)+('600_Metal_Cooled_FR'!$K$2^3*'Interpolation FR-oxide CR'!$E119)+('600_Metal_Cooled_FR'!$K$2^4*'Interpolation FR-oxide CR'!$F119)</f>
        <v>0</v>
      </c>
      <c r="J406" s="589">
        <f>('Interpolation FR-oxide CR'!$B119)+('600_Metal_Cooled_FR'!$K$2*'Interpolation FR-oxide CR'!$C119)+('600_Metal_Cooled_FR'!$K$2^2*'Interpolation FR-oxide CR'!$D119)+('600_Metal_Cooled_FR'!$K$2^3*'Interpolation FR-oxide CR'!$E119)+('600_Metal_Cooled_FR'!$K$2^4*'Interpolation FR-oxide CR'!$F119)</f>
        <v>0</v>
      </c>
      <c r="K406" s="589">
        <f>('Interpolation FR-oxide CR'!$B119)+('600_Metal_Cooled_FR'!$K$2*'Interpolation FR-oxide CR'!$C119)+('600_Metal_Cooled_FR'!$K$2^2*'Interpolation FR-oxide CR'!$D119)+('600_Metal_Cooled_FR'!$K$2^3*'Interpolation FR-oxide CR'!$E119)+('600_Metal_Cooled_FR'!$K$2^4*'Interpolation FR-oxide CR'!$F119)</f>
        <v>0</v>
      </c>
      <c r="L406" s="589">
        <f>('Interpolation FR-oxide CR'!$B119)+('600_Metal_Cooled_FR'!$K$2*'Interpolation FR-oxide CR'!$C119)+('600_Metal_Cooled_FR'!$K$2^2*'Interpolation FR-oxide CR'!$D119)+('600_Metal_Cooled_FR'!$K$2^3*'Interpolation FR-oxide CR'!$E119)+('600_Metal_Cooled_FR'!$K$2^4*'Interpolation FR-oxide CR'!$F119)</f>
        <v>0</v>
      </c>
      <c r="M406" s="208"/>
      <c r="N406" s="566">
        <v>0</v>
      </c>
      <c r="O406" s="566">
        <v>0</v>
      </c>
      <c r="P406" s="566">
        <v>0</v>
      </c>
      <c r="Q406" s="566">
        <v>0</v>
      </c>
      <c r="R406" s="566">
        <v>0</v>
      </c>
      <c r="S406" s="208"/>
      <c r="T406" s="566">
        <v>0</v>
      </c>
      <c r="U406" s="566">
        <v>0</v>
      </c>
      <c r="V406" s="566">
        <v>0</v>
      </c>
      <c r="W406" s="566">
        <v>0</v>
      </c>
      <c r="X406" s="566">
        <v>0</v>
      </c>
      <c r="Y406" s="208"/>
      <c r="Z406" s="566">
        <v>0</v>
      </c>
      <c r="AA406" s="566">
        <v>0</v>
      </c>
      <c r="AB406" s="566">
        <v>0</v>
      </c>
      <c r="AC406" s="566">
        <v>0</v>
      </c>
      <c r="AD406" s="566">
        <v>0</v>
      </c>
      <c r="AE406" s="208"/>
      <c r="AF406" s="566">
        <v>0</v>
      </c>
      <c r="AG406" s="566">
        <v>0</v>
      </c>
      <c r="AH406" s="566">
        <v>0</v>
      </c>
      <c r="AI406" s="566">
        <v>0</v>
      </c>
      <c r="AJ406" s="566">
        <v>0</v>
      </c>
      <c r="AK406" s="208"/>
      <c r="AL406" s="566">
        <v>0</v>
      </c>
      <c r="AM406" s="566">
        <v>0</v>
      </c>
      <c r="AN406" s="566">
        <v>0</v>
      </c>
      <c r="AO406" s="566">
        <v>0</v>
      </c>
      <c r="AP406" s="566">
        <v>0</v>
      </c>
      <c r="AQ406" s="208"/>
      <c r="AR406" s="566">
        <v>0</v>
      </c>
      <c r="AS406" s="566">
        <v>0</v>
      </c>
      <c r="AT406" s="566">
        <v>0</v>
      </c>
      <c r="AU406" s="566">
        <v>0</v>
      </c>
      <c r="AV406" s="566">
        <v>0</v>
      </c>
      <c r="AW406" s="208"/>
      <c r="AX406" s="566">
        <v>0</v>
      </c>
      <c r="AY406" s="566">
        <v>0</v>
      </c>
      <c r="AZ406" s="566">
        <v>0</v>
      </c>
      <c r="BA406" s="566">
        <v>0</v>
      </c>
      <c r="BB406" s="566">
        <v>0</v>
      </c>
      <c r="BC406" s="208"/>
      <c r="BD406" s="566">
        <v>0</v>
      </c>
      <c r="BE406" s="566">
        <v>0</v>
      </c>
      <c r="BF406" s="566">
        <v>0</v>
      </c>
      <c r="BG406" s="566">
        <v>0</v>
      </c>
      <c r="BH406" s="566">
        <v>0</v>
      </c>
      <c r="BI406" s="208"/>
      <c r="BJ406" s="566">
        <v>0</v>
      </c>
      <c r="BK406" s="566">
        <v>0</v>
      </c>
      <c r="BL406" s="566">
        <v>0</v>
      </c>
      <c r="BM406" s="566">
        <v>0</v>
      </c>
      <c r="BN406" s="566">
        <v>0</v>
      </c>
      <c r="BO406" s="208"/>
      <c r="BP406" s="566">
        <v>0</v>
      </c>
      <c r="BQ406" s="566">
        <v>0</v>
      </c>
      <c r="BR406" s="566">
        <v>0</v>
      </c>
      <c r="BS406" s="566">
        <v>0</v>
      </c>
      <c r="BT406" s="566">
        <v>0</v>
      </c>
      <c r="BU406" s="208"/>
      <c r="BV406" s="566">
        <v>0</v>
      </c>
      <c r="BW406" s="566">
        <v>0</v>
      </c>
      <c r="BX406" s="566">
        <v>0</v>
      </c>
      <c r="BY406" s="566">
        <v>0</v>
      </c>
      <c r="BZ406" s="566">
        <v>0</v>
      </c>
      <c r="CA406" s="208"/>
      <c r="CB406" s="566">
        <v>0</v>
      </c>
      <c r="CC406" s="566">
        <v>0</v>
      </c>
      <c r="CD406" s="566">
        <v>0</v>
      </c>
      <c r="CE406" s="566">
        <v>0</v>
      </c>
      <c r="CF406" s="566">
        <v>0</v>
      </c>
      <c r="CG406" s="208"/>
      <c r="CH406" s="566">
        <v>0</v>
      </c>
      <c r="CI406" s="566">
        <v>0</v>
      </c>
      <c r="CJ406" s="566">
        <v>0</v>
      </c>
      <c r="CK406" s="566">
        <v>0</v>
      </c>
      <c r="CL406" s="566">
        <v>0</v>
      </c>
      <c r="CM406" s="208"/>
      <c r="CN406" s="566">
        <v>0</v>
      </c>
      <c r="CO406" s="566">
        <v>0</v>
      </c>
      <c r="CP406" s="566">
        <v>0</v>
      </c>
      <c r="CQ406" s="566">
        <v>0</v>
      </c>
      <c r="CR406" s="566">
        <v>0</v>
      </c>
      <c r="CS406" s="208"/>
      <c r="CT406" s="566">
        <v>0</v>
      </c>
      <c r="CU406" s="566">
        <v>0</v>
      </c>
      <c r="CV406" s="566">
        <v>0</v>
      </c>
      <c r="CW406" s="566">
        <v>0</v>
      </c>
      <c r="CX406" s="566">
        <v>0</v>
      </c>
      <c r="CY406" s="208"/>
      <c r="CZ406" s="566">
        <v>0</v>
      </c>
      <c r="DA406" s="566">
        <v>0</v>
      </c>
      <c r="DB406" s="566">
        <v>0</v>
      </c>
      <c r="DC406" s="566">
        <v>0</v>
      </c>
      <c r="DD406" s="566">
        <v>0</v>
      </c>
      <c r="DE406" s="208"/>
      <c r="DF406" s="566">
        <v>0</v>
      </c>
      <c r="DG406" s="566">
        <v>0</v>
      </c>
      <c r="DH406" s="566">
        <v>0</v>
      </c>
      <c r="DI406" s="566">
        <v>0</v>
      </c>
      <c r="DJ406" s="566">
        <v>0</v>
      </c>
      <c r="DK406" s="208"/>
      <c r="DL406" s="566">
        <v>0</v>
      </c>
      <c r="DM406" s="566">
        <v>0</v>
      </c>
      <c r="DN406" s="566">
        <v>0</v>
      </c>
      <c r="DO406" s="566">
        <v>0</v>
      </c>
      <c r="DP406" s="566">
        <v>0</v>
      </c>
      <c r="DQ406" s="208"/>
      <c r="DR406" s="566">
        <v>0</v>
      </c>
      <c r="DS406" s="566">
        <v>0</v>
      </c>
      <c r="DT406" s="566">
        <v>0</v>
      </c>
      <c r="DU406" s="566">
        <v>0</v>
      </c>
      <c r="DV406" s="566">
        <v>0</v>
      </c>
      <c r="DW406" s="208"/>
      <c r="DX406" s="566">
        <v>0</v>
      </c>
      <c r="DY406" s="566">
        <v>0</v>
      </c>
      <c r="DZ406" s="566">
        <v>0</v>
      </c>
      <c r="EA406" s="566">
        <v>0</v>
      </c>
      <c r="EB406" s="566">
        <v>0</v>
      </c>
      <c r="EC406" s="208"/>
      <c r="ED406" s="566">
        <v>0</v>
      </c>
      <c r="EE406" s="566">
        <v>0</v>
      </c>
      <c r="EF406" s="566">
        <v>0</v>
      </c>
      <c r="EG406" s="566">
        <v>0</v>
      </c>
      <c r="EH406" s="566">
        <v>0</v>
      </c>
      <c r="EI406" s="208"/>
      <c r="EJ406" s="566">
        <v>0</v>
      </c>
      <c r="EK406" s="566">
        <v>0</v>
      </c>
      <c r="EL406" s="566">
        <v>0</v>
      </c>
      <c r="EM406" s="566">
        <v>0</v>
      </c>
      <c r="EN406" s="566">
        <v>0</v>
      </c>
      <c r="EO406" s="208"/>
      <c r="EP406" s="566">
        <v>0</v>
      </c>
      <c r="EQ406" s="566">
        <v>0</v>
      </c>
      <c r="ER406" s="566">
        <v>0</v>
      </c>
      <c r="ES406" s="566">
        <v>0</v>
      </c>
      <c r="ET406" s="566">
        <v>0</v>
      </c>
      <c r="EU406" s="208"/>
      <c r="EV406" s="566">
        <v>0</v>
      </c>
      <c r="EW406" s="566">
        <v>0</v>
      </c>
      <c r="EX406" s="566">
        <v>0</v>
      </c>
      <c r="EY406" s="566">
        <v>0</v>
      </c>
      <c r="EZ406" s="566">
        <v>0</v>
      </c>
      <c r="FA406" s="208"/>
      <c r="FB406" s="566">
        <v>0</v>
      </c>
      <c r="FC406" s="566">
        <v>0</v>
      </c>
      <c r="FD406" s="566">
        <v>0</v>
      </c>
      <c r="FE406" s="566">
        <v>0</v>
      </c>
      <c r="FF406" s="566">
        <v>0</v>
      </c>
      <c r="FG406" s="208"/>
      <c r="FH406" s="566">
        <v>0</v>
      </c>
      <c r="FI406" s="566">
        <v>0</v>
      </c>
      <c r="FJ406" s="566">
        <v>0</v>
      </c>
      <c r="FK406" s="566">
        <v>0</v>
      </c>
      <c r="FL406" s="566">
        <v>0</v>
      </c>
      <c r="FM406" s="208"/>
      <c r="FN406" s="566">
        <v>0</v>
      </c>
      <c r="FO406" s="566">
        <v>0</v>
      </c>
      <c r="FP406" s="566">
        <v>0</v>
      </c>
      <c r="FQ406" s="566">
        <v>0</v>
      </c>
      <c r="FR406" s="566">
        <v>0</v>
      </c>
      <c r="FS406" s="208"/>
      <c r="FT406" s="566">
        <v>0</v>
      </c>
      <c r="FU406" s="566">
        <v>0</v>
      </c>
      <c r="FV406" s="566">
        <v>0</v>
      </c>
      <c r="FW406" s="566">
        <v>0</v>
      </c>
      <c r="FX406" s="566">
        <v>0</v>
      </c>
      <c r="FY406" s="208"/>
    </row>
    <row r="407" spans="1:181" x14ac:dyDescent="0.2">
      <c r="A407" s="564" t="s">
        <v>386</v>
      </c>
      <c r="B407" s="568">
        <f>SUM(B387:B406)</f>
        <v>4.2528500000000014</v>
      </c>
      <c r="C407" s="568">
        <f t="shared" ref="C407:BH407" si="48">SUM(C387:C406)</f>
        <v>4.2528500000000014</v>
      </c>
      <c r="D407" s="568">
        <f t="shared" si="48"/>
        <v>4.2528500000000014</v>
      </c>
      <c r="E407" s="568">
        <f t="shared" si="48"/>
        <v>4.2528500000000014</v>
      </c>
      <c r="F407" s="568">
        <f t="shared" si="48"/>
        <v>4.2528500000000014</v>
      </c>
      <c r="G407" s="208"/>
      <c r="H407" s="568">
        <f t="shared" si="48"/>
        <v>4.5344902343750002</v>
      </c>
      <c r="I407" s="568">
        <f t="shared" si="48"/>
        <v>4.5344902343750002</v>
      </c>
      <c r="J407" s="568">
        <f t="shared" si="48"/>
        <v>4.5344902343750002</v>
      </c>
      <c r="K407" s="568">
        <f t="shared" si="48"/>
        <v>4.5344902343750002</v>
      </c>
      <c r="L407" s="568">
        <f t="shared" si="48"/>
        <v>4.5344902343750002</v>
      </c>
      <c r="M407" s="208"/>
      <c r="N407" s="568">
        <f t="shared" si="48"/>
        <v>10.766666666666666</v>
      </c>
      <c r="O407" s="568">
        <f t="shared" si="48"/>
        <v>10.766666666666666</v>
      </c>
      <c r="P407" s="568">
        <f t="shared" si="48"/>
        <v>10.766666666666666</v>
      </c>
      <c r="Q407" s="568">
        <f t="shared" si="48"/>
        <v>10.766666666666666</v>
      </c>
      <c r="R407" s="568">
        <f t="shared" si="48"/>
        <v>10.766666666666666</v>
      </c>
      <c r="S407" s="208"/>
      <c r="T407" s="568">
        <f t="shared" si="48"/>
        <v>6.6861621961439504</v>
      </c>
      <c r="U407" s="568">
        <f t="shared" si="48"/>
        <v>6.6861621961439504</v>
      </c>
      <c r="V407" s="568">
        <f t="shared" si="48"/>
        <v>6.6861621961439504</v>
      </c>
      <c r="W407" s="568">
        <f t="shared" si="48"/>
        <v>6.6861621961439504</v>
      </c>
      <c r="X407" s="568">
        <f t="shared" si="48"/>
        <v>6.6861621961439504</v>
      </c>
      <c r="Y407" s="208"/>
      <c r="Z407" s="568">
        <f t="shared" si="48"/>
        <v>4.2528747922259953</v>
      </c>
      <c r="AA407" s="568">
        <f t="shared" si="48"/>
        <v>4.2528747922259953</v>
      </c>
      <c r="AB407" s="568">
        <f t="shared" si="48"/>
        <v>4.2528747922259953</v>
      </c>
      <c r="AC407" s="568">
        <f t="shared" si="48"/>
        <v>4.2528747922259953</v>
      </c>
      <c r="AD407" s="568">
        <f t="shared" si="48"/>
        <v>4.2528747922259953</v>
      </c>
      <c r="AE407" s="208"/>
      <c r="AF407" s="568">
        <f t="shared" si="48"/>
        <v>3.2111111111111112</v>
      </c>
      <c r="AG407" s="568">
        <f t="shared" si="48"/>
        <v>3.2111111111111112</v>
      </c>
      <c r="AH407" s="568">
        <f t="shared" si="48"/>
        <v>3.2111111111111112</v>
      </c>
      <c r="AI407" s="568">
        <f t="shared" si="48"/>
        <v>3.2111111111111112</v>
      </c>
      <c r="AJ407" s="568">
        <f t="shared" si="48"/>
        <v>3.2111111111111112</v>
      </c>
      <c r="AK407" s="208"/>
      <c r="AL407" s="568">
        <f t="shared" si="48"/>
        <v>2.9111111111111105</v>
      </c>
      <c r="AM407" s="568">
        <f t="shared" si="48"/>
        <v>2.9111111111111105</v>
      </c>
      <c r="AN407" s="568">
        <f t="shared" si="48"/>
        <v>2.9111111111111105</v>
      </c>
      <c r="AO407" s="568">
        <f t="shared" si="48"/>
        <v>2.9111111111111105</v>
      </c>
      <c r="AP407" s="568">
        <f t="shared" si="48"/>
        <v>2.9111111111111105</v>
      </c>
      <c r="AQ407" s="208"/>
      <c r="AR407" s="568">
        <f t="shared" si="48"/>
        <v>6.0344537815126049</v>
      </c>
      <c r="AS407" s="568">
        <f t="shared" si="48"/>
        <v>6.0344537815126049</v>
      </c>
      <c r="AT407" s="568">
        <f t="shared" si="48"/>
        <v>6.0344537815126049</v>
      </c>
      <c r="AU407" s="568">
        <f t="shared" si="48"/>
        <v>6.0344537815126049</v>
      </c>
      <c r="AV407" s="568">
        <f t="shared" si="48"/>
        <v>6.0344537815126049</v>
      </c>
      <c r="AW407" s="208"/>
      <c r="AX407" s="568">
        <f t="shared" si="48"/>
        <v>4.5344537815126058</v>
      </c>
      <c r="AY407" s="568">
        <f t="shared" si="48"/>
        <v>4.5344537815126058</v>
      </c>
      <c r="AZ407" s="568">
        <f t="shared" si="48"/>
        <v>4.5344537815126058</v>
      </c>
      <c r="BA407" s="568">
        <f t="shared" si="48"/>
        <v>4.5344537815126058</v>
      </c>
      <c r="BB407" s="568">
        <f t="shared" si="48"/>
        <v>4.5344537815126058</v>
      </c>
      <c r="BC407" s="208"/>
      <c r="BD407" s="568">
        <f t="shared" si="48"/>
        <v>3.6344537815126055</v>
      </c>
      <c r="BE407" s="568">
        <f t="shared" si="48"/>
        <v>3.6344537815126055</v>
      </c>
      <c r="BF407" s="568">
        <f t="shared" si="48"/>
        <v>3.6344537815126055</v>
      </c>
      <c r="BG407" s="568">
        <f t="shared" si="48"/>
        <v>3.6344537815126055</v>
      </c>
      <c r="BH407" s="568">
        <f t="shared" si="48"/>
        <v>3.6344537815126055</v>
      </c>
      <c r="BI407" s="208"/>
      <c r="BJ407" s="568">
        <f t="shared" ref="BJ407" si="49">SUM(BJ387:BJ406)</f>
        <v>2.8344537815126052</v>
      </c>
      <c r="BK407" s="568">
        <f t="shared" ref="BK407" si="50">SUM(BK387:BK406)</f>
        <v>2.8344537815126052</v>
      </c>
      <c r="BL407" s="568">
        <f t="shared" ref="BL407" si="51">SUM(BL387:BL406)</f>
        <v>2.8344537815126052</v>
      </c>
      <c r="BM407" s="568">
        <f t="shared" ref="BM407" si="52">SUM(BM387:BM406)</f>
        <v>2.8344537815126052</v>
      </c>
      <c r="BN407" s="568">
        <f t="shared" ref="BN407" si="53">SUM(BN387:BN406)</f>
        <v>2.8344537815126052</v>
      </c>
      <c r="BO407" s="208"/>
      <c r="BP407" s="568">
        <f t="shared" ref="BP407" si="54">SUM(BP387:BP406)</f>
        <v>2.634453781512605</v>
      </c>
      <c r="BQ407" s="568">
        <f t="shared" ref="BQ407" si="55">SUM(BQ387:BQ406)</f>
        <v>2.634453781512605</v>
      </c>
      <c r="BR407" s="568">
        <f t="shared" ref="BR407" si="56">SUM(BR387:BR406)</f>
        <v>2.634453781512605</v>
      </c>
      <c r="BS407" s="568">
        <f t="shared" ref="BS407" si="57">SUM(BS387:BS406)</f>
        <v>2.634453781512605</v>
      </c>
      <c r="BT407" s="568">
        <f t="shared" ref="BT407" si="58">SUM(BT387:BT406)</f>
        <v>2.634453781512605</v>
      </c>
      <c r="BU407" s="208"/>
      <c r="BV407" s="568">
        <f t="shared" ref="BV407" si="59">SUM(BV387:BV406)</f>
        <v>6.6861621961439504</v>
      </c>
      <c r="BW407" s="568">
        <f t="shared" ref="BW407" si="60">SUM(BW387:BW406)</f>
        <v>6.6861621961439504</v>
      </c>
      <c r="BX407" s="568">
        <f t="shared" ref="BX407" si="61">SUM(BX387:BX406)</f>
        <v>6.6861621961439504</v>
      </c>
      <c r="BY407" s="568">
        <f t="shared" ref="BY407" si="62">SUM(BY387:BY406)</f>
        <v>6.6861621961439504</v>
      </c>
      <c r="BZ407" s="568">
        <f t="shared" ref="BZ407" si="63">SUM(BZ387:BZ406)</f>
        <v>6.6861621961439504</v>
      </c>
      <c r="CA407" s="208"/>
      <c r="CB407" s="568">
        <f t="shared" ref="CB407" si="64">SUM(CB387:CB406)</f>
        <v>2.9111111111111105</v>
      </c>
      <c r="CC407" s="568">
        <f t="shared" ref="CC407" si="65">SUM(CC387:CC406)</f>
        <v>2.9111111111111105</v>
      </c>
      <c r="CD407" s="568">
        <f t="shared" ref="CD407" si="66">SUM(CD387:CD406)</f>
        <v>2.9111111111111105</v>
      </c>
      <c r="CE407" s="568">
        <f t="shared" ref="CE407" si="67">SUM(CE387:CE406)</f>
        <v>2.9111111111111105</v>
      </c>
      <c r="CF407" s="568">
        <f t="shared" ref="CF407" si="68">SUM(CF387:CF406)</f>
        <v>2.9111111111111105</v>
      </c>
      <c r="CG407" s="208"/>
      <c r="CH407" s="568">
        <f t="shared" ref="CH407" si="69">SUM(CH387:CH406)</f>
        <v>6.6861621961439504</v>
      </c>
      <c r="CI407" s="568">
        <f t="shared" ref="CI407" si="70">SUM(CI387:CI406)</f>
        <v>6.6861621961439504</v>
      </c>
      <c r="CJ407" s="568">
        <f t="shared" ref="CJ407" si="71">SUM(CJ387:CJ406)</f>
        <v>6.6861621961439504</v>
      </c>
      <c r="CK407" s="568">
        <f t="shared" ref="CK407" si="72">SUM(CK387:CK406)</f>
        <v>6.6861621961439504</v>
      </c>
      <c r="CL407" s="568">
        <f t="shared" ref="CL407" si="73">SUM(CL387:CL406)</f>
        <v>6.6861621961439504</v>
      </c>
      <c r="CM407" s="208"/>
      <c r="CN407" s="568">
        <f t="shared" ref="CN407" si="74">SUM(CN387:CN406)</f>
        <v>6.6861621961439504</v>
      </c>
      <c r="CO407" s="568">
        <f t="shared" ref="CO407" si="75">SUM(CO387:CO406)</f>
        <v>6.6861621961439504</v>
      </c>
      <c r="CP407" s="568">
        <f t="shared" ref="CP407" si="76">SUM(CP387:CP406)</f>
        <v>6.6861621961439504</v>
      </c>
      <c r="CQ407" s="568">
        <f t="shared" ref="CQ407" si="77">SUM(CQ387:CQ406)</f>
        <v>6.6861621961439504</v>
      </c>
      <c r="CR407" s="568">
        <f t="shared" ref="CR407" si="78">SUM(CR387:CR406)</f>
        <v>6.6861621961439504</v>
      </c>
      <c r="CS407" s="208"/>
      <c r="CT407" s="568">
        <f t="shared" ref="CT407" si="79">SUM(CT387:CT406)</f>
        <v>2.9111111111111105</v>
      </c>
      <c r="CU407" s="568">
        <f t="shared" ref="CU407" si="80">SUM(CU387:CU406)</f>
        <v>2.9111111111111105</v>
      </c>
      <c r="CV407" s="568">
        <f t="shared" ref="CV407" si="81">SUM(CV387:CV406)</f>
        <v>2.9111111111111105</v>
      </c>
      <c r="CW407" s="568">
        <f t="shared" ref="CW407" si="82">SUM(CW387:CW406)</f>
        <v>2.9111111111111105</v>
      </c>
      <c r="CX407" s="568">
        <f t="shared" ref="CX407" si="83">SUM(CX387:CX406)</f>
        <v>2.9111111111111105</v>
      </c>
      <c r="CY407" s="208"/>
      <c r="CZ407" s="568">
        <f t="shared" ref="CZ407" si="84">SUM(CZ387:CZ406)</f>
        <v>2.634453781512605</v>
      </c>
      <c r="DA407" s="568">
        <f t="shared" ref="DA407" si="85">SUM(DA387:DA406)</f>
        <v>2.634453781512605</v>
      </c>
      <c r="DB407" s="568">
        <f t="shared" ref="DB407" si="86">SUM(DB387:DB406)</f>
        <v>2.634453781512605</v>
      </c>
      <c r="DC407" s="568">
        <f t="shared" ref="DC407" si="87">SUM(DC387:DC406)</f>
        <v>2.634453781512605</v>
      </c>
      <c r="DD407" s="568">
        <f t="shared" ref="DD407" si="88">SUM(DD387:DD406)</f>
        <v>2.634453781512605</v>
      </c>
      <c r="DE407" s="208"/>
      <c r="DF407" s="568">
        <f t="shared" ref="DF407" si="89">SUM(DF387:DF406)</f>
        <v>2.9111111111111105</v>
      </c>
      <c r="DG407" s="568">
        <f t="shared" ref="DG407" si="90">SUM(DG387:DG406)</f>
        <v>2.9111111111111105</v>
      </c>
      <c r="DH407" s="568">
        <f t="shared" ref="DH407" si="91">SUM(DH387:DH406)</f>
        <v>2.9111111111111105</v>
      </c>
      <c r="DI407" s="568">
        <f t="shared" ref="DI407" si="92">SUM(DI387:DI406)</f>
        <v>2.9111111111111105</v>
      </c>
      <c r="DJ407" s="568">
        <f t="shared" ref="DJ407" si="93">SUM(DJ387:DJ406)</f>
        <v>2.9111111111111105</v>
      </c>
      <c r="DK407" s="208"/>
      <c r="DL407" s="568">
        <f t="shared" ref="DL407" si="94">SUM(DL387:DL406)</f>
        <v>2.9111111111111105</v>
      </c>
      <c r="DM407" s="568">
        <f t="shared" ref="DM407" si="95">SUM(DM387:DM406)</f>
        <v>2.9111111111111105</v>
      </c>
      <c r="DN407" s="568">
        <f t="shared" ref="DN407" si="96">SUM(DN387:DN406)</f>
        <v>2.9111111111111105</v>
      </c>
      <c r="DO407" s="568">
        <f t="shared" ref="DO407" si="97">SUM(DO387:DO406)</f>
        <v>2.9111111111111105</v>
      </c>
      <c r="DP407" s="568">
        <f t="shared" ref="DP407" si="98">SUM(DP387:DP406)</f>
        <v>2.9111111111111105</v>
      </c>
      <c r="DQ407" s="208"/>
      <c r="DR407" s="568">
        <f t="shared" ref="DR407" si="99">SUM(DR387:DR406)</f>
        <v>2.9111111111111105</v>
      </c>
      <c r="DS407" s="568">
        <f t="shared" ref="DS407" si="100">SUM(DS387:DS406)</f>
        <v>2.9111111111111105</v>
      </c>
      <c r="DT407" s="568">
        <f t="shared" ref="DT407" si="101">SUM(DT387:DT406)</f>
        <v>2.9111111111111105</v>
      </c>
      <c r="DU407" s="568">
        <f t="shared" ref="DU407" si="102">SUM(DU387:DU406)</f>
        <v>2.9111111111111105</v>
      </c>
      <c r="DV407" s="568">
        <f t="shared" ref="DV407" si="103">SUM(DV387:DV406)</f>
        <v>2.9111111111111105</v>
      </c>
      <c r="DW407" s="208"/>
      <c r="DX407" s="568">
        <f t="shared" ref="DX407" si="104">SUM(DX387:DX406)</f>
        <v>2.9111111111111105</v>
      </c>
      <c r="DY407" s="568">
        <f t="shared" ref="DY407" si="105">SUM(DY387:DY406)</f>
        <v>2.9111111111111105</v>
      </c>
      <c r="DZ407" s="568">
        <f t="shared" ref="DZ407" si="106">SUM(DZ387:DZ406)</f>
        <v>2.9111111111111105</v>
      </c>
      <c r="EA407" s="568">
        <f t="shared" ref="EA407" si="107">SUM(EA387:EA406)</f>
        <v>2.9111111111111105</v>
      </c>
      <c r="EB407" s="568">
        <f t="shared" ref="EB407" si="108">SUM(EB387:EB406)</f>
        <v>2.9111111111111105</v>
      </c>
      <c r="EC407" s="208"/>
      <c r="ED407" s="568">
        <f t="shared" ref="ED407" si="109">SUM(ED387:ED406)</f>
        <v>2.9111111111111105</v>
      </c>
      <c r="EE407" s="568">
        <f t="shared" ref="EE407" si="110">SUM(EE387:EE406)</f>
        <v>2.9111111111111105</v>
      </c>
      <c r="EF407" s="568">
        <f t="shared" ref="EF407" si="111">SUM(EF387:EF406)</f>
        <v>2.9111111111111105</v>
      </c>
      <c r="EG407" s="568">
        <f t="shared" ref="EG407" si="112">SUM(EG387:EG406)</f>
        <v>2.9111111111111105</v>
      </c>
      <c r="EH407" s="568">
        <f t="shared" ref="EH407" si="113">SUM(EH387:EH406)</f>
        <v>2.9111111111111105</v>
      </c>
      <c r="EI407" s="208"/>
      <c r="EJ407" s="568">
        <f t="shared" ref="EJ407" si="114">SUM(EJ387:EJ406)</f>
        <v>0</v>
      </c>
      <c r="EK407" s="568">
        <f t="shared" ref="EK407" si="115">SUM(EK387:EK406)</f>
        <v>0</v>
      </c>
      <c r="EL407" s="568">
        <f t="shared" ref="EL407" si="116">SUM(EL387:EL406)</f>
        <v>0</v>
      </c>
      <c r="EM407" s="568">
        <f t="shared" ref="EM407" si="117">SUM(EM387:EM406)</f>
        <v>0</v>
      </c>
      <c r="EN407" s="568">
        <f t="shared" ref="EN407" si="118">SUM(EN387:EN406)</f>
        <v>0</v>
      </c>
      <c r="EO407" s="208"/>
      <c r="EP407" s="568">
        <f t="shared" ref="EP407" si="119">SUM(EP387:EP406)</f>
        <v>0</v>
      </c>
      <c r="EQ407" s="568">
        <f t="shared" ref="EQ407" si="120">SUM(EQ387:EQ406)</f>
        <v>0</v>
      </c>
      <c r="ER407" s="568">
        <f t="shared" ref="ER407" si="121">SUM(ER387:ER406)</f>
        <v>0</v>
      </c>
      <c r="ES407" s="568">
        <f t="shared" ref="ES407" si="122">SUM(ES387:ES406)</f>
        <v>0</v>
      </c>
      <c r="ET407" s="568">
        <f t="shared" ref="ET407" si="123">SUM(ET387:ET406)</f>
        <v>0</v>
      </c>
      <c r="EU407" s="208"/>
      <c r="EV407" s="568">
        <f t="shared" ref="EV407" si="124">SUM(EV387:EV406)</f>
        <v>0</v>
      </c>
      <c r="EW407" s="568">
        <f t="shared" ref="EW407" si="125">SUM(EW387:EW406)</f>
        <v>0</v>
      </c>
      <c r="EX407" s="568">
        <f t="shared" ref="EX407" si="126">SUM(EX387:EX406)</f>
        <v>0</v>
      </c>
      <c r="EY407" s="568">
        <f t="shared" ref="EY407" si="127">SUM(EY387:EY406)</f>
        <v>0</v>
      </c>
      <c r="EZ407" s="568">
        <f t="shared" ref="EZ407" si="128">SUM(EZ387:EZ406)</f>
        <v>0</v>
      </c>
      <c r="FA407" s="208"/>
      <c r="FB407" s="568">
        <f t="shared" ref="FB407" si="129">SUM(FB387:FB406)</f>
        <v>0</v>
      </c>
      <c r="FC407" s="568">
        <f t="shared" ref="FC407" si="130">SUM(FC387:FC406)</f>
        <v>0</v>
      </c>
      <c r="FD407" s="568">
        <f t="shared" ref="FD407" si="131">SUM(FD387:FD406)</f>
        <v>0</v>
      </c>
      <c r="FE407" s="568">
        <f t="shared" ref="FE407" si="132">SUM(FE387:FE406)</f>
        <v>0</v>
      </c>
      <c r="FF407" s="568">
        <f t="shared" ref="FF407" si="133">SUM(FF387:FF406)</f>
        <v>0</v>
      </c>
      <c r="FG407" s="208"/>
      <c r="FH407" s="568">
        <f t="shared" ref="FH407" si="134">SUM(FH387:FH406)</f>
        <v>0</v>
      </c>
      <c r="FI407" s="568">
        <f t="shared" ref="FI407" si="135">SUM(FI387:FI406)</f>
        <v>0</v>
      </c>
      <c r="FJ407" s="568">
        <f t="shared" ref="FJ407" si="136">SUM(FJ387:FJ406)</f>
        <v>0</v>
      </c>
      <c r="FK407" s="568">
        <f t="shared" ref="FK407" si="137">SUM(FK387:FK406)</f>
        <v>0</v>
      </c>
      <c r="FL407" s="568">
        <f t="shared" ref="FL407" si="138">SUM(FL387:FL406)</f>
        <v>0</v>
      </c>
      <c r="FM407" s="208"/>
      <c r="FN407" s="568">
        <f t="shared" ref="FN407" si="139">SUM(FN387:FN406)</f>
        <v>0</v>
      </c>
      <c r="FO407" s="568">
        <f t="shared" ref="FO407" si="140">SUM(FO387:FO406)</f>
        <v>0</v>
      </c>
      <c r="FP407" s="568">
        <f t="shared" ref="FP407" si="141">SUM(FP387:FP406)</f>
        <v>0</v>
      </c>
      <c r="FQ407" s="568">
        <f t="shared" ref="FQ407" si="142">SUM(FQ387:FQ406)</f>
        <v>0</v>
      </c>
      <c r="FR407" s="568">
        <f t="shared" ref="FR407" si="143">SUM(FR387:FR406)</f>
        <v>0</v>
      </c>
      <c r="FS407" s="208"/>
      <c r="FT407" s="568">
        <f t="shared" ref="FT407" si="144">SUM(FT387:FT406)</f>
        <v>0</v>
      </c>
      <c r="FU407" s="568">
        <f t="shared" ref="FU407" si="145">SUM(FU387:FU406)</f>
        <v>0</v>
      </c>
      <c r="FV407" s="568">
        <f t="shared" ref="FV407" si="146">SUM(FV387:FV406)</f>
        <v>0</v>
      </c>
      <c r="FW407" s="568">
        <f t="shared" ref="FW407" si="147">SUM(FW387:FW406)</f>
        <v>0</v>
      </c>
      <c r="FX407" s="568">
        <f t="shared" ref="FX407" si="148">SUM(FX387:FX406)</f>
        <v>0</v>
      </c>
      <c r="FY407" s="208"/>
    </row>
    <row r="408" spans="1:181" x14ac:dyDescent="0.2">
      <c r="A408" s="565"/>
      <c r="B408" s="565"/>
      <c r="C408" s="565"/>
      <c r="D408" s="565"/>
      <c r="E408" s="565"/>
      <c r="F408" s="565"/>
      <c r="G408" s="208"/>
      <c r="H408" s="565"/>
      <c r="I408" s="565"/>
      <c r="J408" s="565"/>
      <c r="K408" s="565"/>
      <c r="L408" s="565"/>
      <c r="M408" s="208"/>
      <c r="N408" s="565"/>
      <c r="O408" s="565"/>
      <c r="P408" s="565"/>
      <c r="Q408" s="565"/>
      <c r="R408" s="565"/>
      <c r="S408" s="208"/>
      <c r="T408" s="565"/>
      <c r="U408" s="565"/>
      <c r="V408" s="565"/>
      <c r="W408" s="565"/>
      <c r="X408" s="565"/>
      <c r="Y408" s="208"/>
      <c r="Z408" s="565"/>
      <c r="AA408" s="565"/>
      <c r="AB408" s="565"/>
      <c r="AC408" s="565"/>
      <c r="AD408" s="565"/>
      <c r="AE408" s="208"/>
      <c r="AF408" s="565"/>
      <c r="AG408" s="565"/>
      <c r="AH408" s="565"/>
      <c r="AI408" s="565"/>
      <c r="AJ408" s="565"/>
      <c r="AK408" s="208"/>
      <c r="AL408" s="565"/>
      <c r="AM408" s="565"/>
      <c r="AN408" s="565"/>
      <c r="AO408" s="565"/>
      <c r="AP408" s="565"/>
      <c r="AQ408" s="208"/>
      <c r="AR408" s="565"/>
      <c r="AS408" s="565"/>
      <c r="AT408" s="565"/>
      <c r="AU408" s="565"/>
      <c r="AV408" s="565"/>
      <c r="AW408" s="208"/>
      <c r="AX408" s="565"/>
      <c r="AY408" s="565"/>
      <c r="AZ408" s="565"/>
      <c r="BA408" s="565"/>
      <c r="BB408" s="565"/>
      <c r="BC408" s="208"/>
      <c r="BD408" s="565"/>
      <c r="BE408" s="565"/>
      <c r="BF408" s="565"/>
      <c r="BG408" s="565"/>
      <c r="BH408" s="565"/>
      <c r="BI408" s="208"/>
      <c r="BJ408" s="565"/>
      <c r="BK408" s="565"/>
      <c r="BL408" s="565"/>
      <c r="BM408" s="565"/>
      <c r="BN408" s="565"/>
      <c r="BO408" s="208"/>
      <c r="BP408" s="565"/>
      <c r="BQ408" s="565"/>
      <c r="BR408" s="565"/>
      <c r="BS408" s="565"/>
      <c r="BT408" s="565"/>
      <c r="BU408" s="208"/>
      <c r="BV408" s="565"/>
      <c r="BW408" s="565"/>
      <c r="BX408" s="565"/>
      <c r="BY408" s="565"/>
      <c r="BZ408" s="565"/>
      <c r="CA408" s="208"/>
      <c r="CB408" s="565"/>
      <c r="CC408" s="565"/>
      <c r="CD408" s="565"/>
      <c r="CE408" s="565"/>
      <c r="CF408" s="565"/>
      <c r="CG408" s="208"/>
      <c r="CH408" s="565"/>
      <c r="CI408" s="565"/>
      <c r="CJ408" s="565"/>
      <c r="CK408" s="565"/>
      <c r="CL408" s="565"/>
      <c r="CM408" s="208"/>
      <c r="CN408" s="565"/>
      <c r="CO408" s="565"/>
      <c r="CP408" s="565"/>
      <c r="CQ408" s="565"/>
      <c r="CR408" s="565"/>
      <c r="CS408" s="208"/>
      <c r="CT408" s="565"/>
      <c r="CU408" s="565"/>
      <c r="CV408" s="565"/>
      <c r="CW408" s="565"/>
      <c r="CX408" s="565"/>
      <c r="CY408" s="208"/>
      <c r="CZ408" s="565"/>
      <c r="DA408" s="565"/>
      <c r="DB408" s="565"/>
      <c r="DC408" s="565"/>
      <c r="DD408" s="565"/>
      <c r="DE408" s="208"/>
      <c r="DF408" s="565"/>
      <c r="DG408" s="565"/>
      <c r="DH408" s="565"/>
      <c r="DI408" s="565"/>
      <c r="DJ408" s="565"/>
      <c r="DK408" s="208"/>
      <c r="DL408" s="565"/>
      <c r="DM408" s="565"/>
      <c r="DN408" s="565"/>
      <c r="DO408" s="565"/>
      <c r="DP408" s="565"/>
      <c r="DQ408" s="208"/>
      <c r="DR408" s="565"/>
      <c r="DS408" s="565"/>
      <c r="DT408" s="565"/>
      <c r="DU408" s="565"/>
      <c r="DV408" s="565"/>
      <c r="DW408" s="208"/>
      <c r="DX408" s="565"/>
      <c r="DY408" s="565"/>
      <c r="DZ408" s="565"/>
      <c r="EA408" s="565"/>
      <c r="EB408" s="565"/>
      <c r="EC408" s="208"/>
      <c r="ED408" s="565"/>
      <c r="EE408" s="565"/>
      <c r="EF408" s="565"/>
      <c r="EG408" s="565"/>
      <c r="EH408" s="565"/>
      <c r="EI408" s="208"/>
      <c r="EJ408" s="565"/>
      <c r="EK408" s="565"/>
      <c r="EL408" s="565"/>
      <c r="EM408" s="565"/>
      <c r="EN408" s="565"/>
      <c r="EO408" s="208"/>
      <c r="EP408" s="565"/>
      <c r="EQ408" s="565"/>
      <c r="ER408" s="565"/>
      <c r="ES408" s="565"/>
      <c r="ET408" s="565"/>
      <c r="EU408" s="208"/>
      <c r="EV408" s="565"/>
      <c r="EW408" s="565"/>
      <c r="EX408" s="565"/>
      <c r="EY408" s="565"/>
      <c r="EZ408" s="565"/>
      <c r="FA408" s="208"/>
      <c r="FB408" s="565"/>
      <c r="FC408" s="565"/>
      <c r="FD408" s="565"/>
      <c r="FE408" s="565"/>
      <c r="FF408" s="565"/>
      <c r="FG408" s="208"/>
      <c r="FH408" s="565"/>
      <c r="FI408" s="565"/>
      <c r="FJ408" s="565"/>
      <c r="FK408" s="565"/>
      <c r="FL408" s="565"/>
      <c r="FM408" s="208"/>
      <c r="FN408" s="565"/>
      <c r="FO408" s="565"/>
      <c r="FP408" s="565"/>
      <c r="FQ408" s="565"/>
      <c r="FR408" s="565"/>
      <c r="FS408" s="208"/>
      <c r="FT408" s="565"/>
      <c r="FU408" s="565"/>
      <c r="FV408" s="565"/>
      <c r="FW408" s="565"/>
      <c r="FX408" s="565"/>
      <c r="FY408" s="208"/>
    </row>
    <row r="409" spans="1:181" x14ac:dyDescent="0.2">
      <c r="BV409" s="281"/>
      <c r="BW409" s="281"/>
      <c r="BX409" s="281"/>
      <c r="BY409" s="281"/>
      <c r="BZ409" s="281"/>
    </row>
    <row r="410" spans="1:181" x14ac:dyDescent="0.2">
      <c r="BV410" s="281"/>
      <c r="BW410" s="281"/>
      <c r="BX410" s="281"/>
      <c r="BY410" s="281"/>
      <c r="BZ410" s="281"/>
    </row>
    <row r="411" spans="1:181" x14ac:dyDescent="0.2">
      <c r="BV411" s="281"/>
      <c r="BW411" s="281"/>
      <c r="BX411" s="281"/>
      <c r="BY411" s="281"/>
      <c r="BZ411" s="281"/>
    </row>
    <row r="412" spans="1:181" x14ac:dyDescent="0.2">
      <c r="BV412" s="281"/>
      <c r="BW412" s="281"/>
      <c r="BX412" s="281"/>
      <c r="BY412" s="281"/>
      <c r="BZ412" s="281"/>
    </row>
    <row r="413" spans="1:181" x14ac:dyDescent="0.2">
      <c r="BV413" s="281"/>
      <c r="BW413" s="281"/>
      <c r="BX413" s="281"/>
      <c r="BY413" s="281"/>
      <c r="BZ413" s="281"/>
    </row>
    <row r="414" spans="1:181" x14ac:dyDescent="0.2">
      <c r="BV414" s="281"/>
      <c r="BW414" s="281"/>
      <c r="BX414" s="281"/>
      <c r="BY414" s="281"/>
      <c r="BZ414" s="281"/>
    </row>
    <row r="415" spans="1:181" x14ac:dyDescent="0.2">
      <c r="BV415" s="281"/>
      <c r="BW415" s="281"/>
      <c r="BX415" s="281"/>
      <c r="BY415" s="281"/>
      <c r="BZ415" s="281"/>
    </row>
    <row r="416" spans="1:181" x14ac:dyDescent="0.2">
      <c r="BV416" s="281"/>
      <c r="BW416" s="281"/>
      <c r="BX416" s="281"/>
      <c r="BY416" s="281"/>
      <c r="BZ416" s="281"/>
    </row>
    <row r="417" spans="74:78" x14ac:dyDescent="0.2">
      <c r="BV417" s="281"/>
      <c r="BW417" s="281"/>
      <c r="BX417" s="281"/>
      <c r="BY417" s="281"/>
      <c r="BZ417" s="281"/>
    </row>
    <row r="418" spans="74:78" x14ac:dyDescent="0.2">
      <c r="BV418" s="281"/>
      <c r="BW418" s="281"/>
      <c r="BX418" s="281"/>
      <c r="BY418" s="281"/>
      <c r="BZ418" s="281"/>
    </row>
    <row r="419" spans="74:78" x14ac:dyDescent="0.2">
      <c r="BV419" s="281"/>
      <c r="BW419" s="281"/>
      <c r="BX419" s="281"/>
      <c r="BY419" s="281"/>
      <c r="BZ419" s="281"/>
    </row>
    <row r="420" spans="74:78" x14ac:dyDescent="0.2">
      <c r="BV420" s="281"/>
      <c r="BW420" s="281"/>
      <c r="BX420" s="281"/>
      <c r="BY420" s="281"/>
      <c r="BZ420" s="281"/>
    </row>
    <row r="421" spans="74:78" x14ac:dyDescent="0.2">
      <c r="BV421" s="281"/>
      <c r="BW421" s="281"/>
      <c r="BX421" s="281"/>
      <c r="BY421" s="281"/>
      <c r="BZ421" s="281"/>
    </row>
    <row r="422" spans="74:78" x14ac:dyDescent="0.2">
      <c r="BV422" s="281"/>
      <c r="BW422" s="281"/>
      <c r="BX422" s="281"/>
      <c r="BY422" s="281"/>
      <c r="BZ422" s="281"/>
    </row>
    <row r="423" spans="74:78" x14ac:dyDescent="0.2">
      <c r="BV423" s="281"/>
      <c r="BW423" s="281"/>
      <c r="BX423" s="281"/>
      <c r="BY423" s="281"/>
      <c r="BZ423" s="281"/>
    </row>
    <row r="424" spans="74:78" x14ac:dyDescent="0.2">
      <c r="BV424" s="281"/>
      <c r="BW424" s="281"/>
      <c r="BX424" s="281"/>
      <c r="BY424" s="281"/>
      <c r="BZ424" s="281"/>
    </row>
    <row r="425" spans="74:78" x14ac:dyDescent="0.2">
      <c r="BV425" s="281"/>
      <c r="BW425" s="281"/>
      <c r="BX425" s="281"/>
      <c r="BY425" s="281"/>
      <c r="BZ425" s="281"/>
    </row>
    <row r="426" spans="74:78" x14ac:dyDescent="0.2">
      <c r="BV426" s="281"/>
      <c r="BW426" s="281"/>
      <c r="BX426" s="281"/>
      <c r="BY426" s="281"/>
      <c r="BZ426" s="281"/>
    </row>
    <row r="427" spans="74:78" x14ac:dyDescent="0.2">
      <c r="BV427" s="281"/>
      <c r="BW427" s="281"/>
      <c r="BX427" s="281"/>
      <c r="BY427" s="281"/>
      <c r="BZ427" s="281"/>
    </row>
    <row r="428" spans="74:78" x14ac:dyDescent="0.2">
      <c r="BV428" s="281"/>
      <c r="BW428" s="281"/>
      <c r="BX428" s="281"/>
      <c r="BY428" s="281"/>
      <c r="BZ428" s="281"/>
    </row>
    <row r="429" spans="74:78" x14ac:dyDescent="0.2">
      <c r="BV429" s="281"/>
      <c r="BW429" s="281"/>
      <c r="BX429" s="281"/>
      <c r="BY429" s="281"/>
      <c r="BZ429" s="281"/>
    </row>
    <row r="430" spans="74:78" x14ac:dyDescent="0.2">
      <c r="BV430" s="281"/>
      <c r="BW430" s="281"/>
      <c r="BX430" s="281"/>
      <c r="BY430" s="281"/>
      <c r="BZ430" s="281"/>
    </row>
    <row r="431" spans="74:78" x14ac:dyDescent="0.2">
      <c r="BV431" s="281"/>
      <c r="BW431" s="281"/>
      <c r="BX431" s="281"/>
      <c r="BY431" s="281"/>
      <c r="BZ431" s="281"/>
    </row>
    <row r="432" spans="74:78" x14ac:dyDescent="0.2">
      <c r="BV432" s="281"/>
      <c r="BW432" s="281"/>
      <c r="BX432" s="281"/>
      <c r="BY432" s="281"/>
      <c r="BZ432" s="281"/>
    </row>
    <row r="433" spans="74:78" x14ac:dyDescent="0.2">
      <c r="BV433" s="281"/>
      <c r="BW433" s="281"/>
      <c r="BX433" s="281"/>
      <c r="BY433" s="281"/>
      <c r="BZ433" s="281"/>
    </row>
    <row r="434" spans="74:78" x14ac:dyDescent="0.2">
      <c r="BV434" s="281"/>
      <c r="BW434" s="281"/>
      <c r="BX434" s="281"/>
      <c r="BY434" s="281"/>
      <c r="BZ434" s="281"/>
    </row>
    <row r="435" spans="74:78" x14ac:dyDescent="0.2">
      <c r="BV435" s="281"/>
      <c r="BW435" s="281"/>
      <c r="BX435" s="281"/>
      <c r="BY435" s="281"/>
      <c r="BZ435" s="281"/>
    </row>
    <row r="436" spans="74:78" x14ac:dyDescent="0.2">
      <c r="BV436" s="281"/>
      <c r="BW436" s="281"/>
      <c r="BX436" s="281"/>
      <c r="BY436" s="281"/>
      <c r="BZ436" s="281"/>
    </row>
    <row r="437" spans="74:78" x14ac:dyDescent="0.2">
      <c r="BV437" s="281"/>
      <c r="BW437" s="281"/>
      <c r="BX437" s="281"/>
      <c r="BY437" s="281"/>
      <c r="BZ437" s="281"/>
    </row>
    <row r="438" spans="74:78" x14ac:dyDescent="0.2">
      <c r="BV438" s="281"/>
      <c r="BW438" s="281"/>
      <c r="BX438" s="281"/>
      <c r="BY438" s="281"/>
      <c r="BZ438" s="281"/>
    </row>
    <row r="439" spans="74:78" x14ac:dyDescent="0.2">
      <c r="BV439" s="281"/>
      <c r="BW439" s="281"/>
      <c r="BX439" s="281"/>
      <c r="BY439" s="281"/>
      <c r="BZ439" s="281"/>
    </row>
    <row r="440" spans="74:78" x14ac:dyDescent="0.2">
      <c r="BV440" s="281"/>
      <c r="BW440" s="281"/>
      <c r="BX440" s="281"/>
      <c r="BY440" s="281"/>
      <c r="BZ440" s="281"/>
    </row>
    <row r="441" spans="74:78" x14ac:dyDescent="0.2">
      <c r="BV441" s="281"/>
      <c r="BW441" s="281"/>
      <c r="BX441" s="281"/>
      <c r="BY441" s="281"/>
      <c r="BZ441" s="281"/>
    </row>
    <row r="442" spans="74:78" x14ac:dyDescent="0.2">
      <c r="BV442" s="281"/>
      <c r="BW442" s="281"/>
      <c r="BX442" s="281"/>
      <c r="BY442" s="281"/>
      <c r="BZ442" s="281"/>
    </row>
    <row r="443" spans="74:78" x14ac:dyDescent="0.2">
      <c r="BV443" s="281"/>
      <c r="BW443" s="281"/>
      <c r="BX443" s="281"/>
      <c r="BY443" s="281"/>
      <c r="BZ443" s="281"/>
    </row>
    <row r="444" spans="74:78" x14ac:dyDescent="0.2">
      <c r="BV444" s="281"/>
      <c r="BW444" s="281"/>
      <c r="BX444" s="281"/>
      <c r="BY444" s="281"/>
      <c r="BZ444" s="281"/>
    </row>
    <row r="445" spans="74:78" x14ac:dyDescent="0.2">
      <c r="BV445" s="281"/>
      <c r="BW445" s="281"/>
      <c r="BX445" s="281"/>
      <c r="BY445" s="281"/>
      <c r="BZ445" s="281"/>
    </row>
    <row r="446" spans="74:78" x14ac:dyDescent="0.2">
      <c r="BV446" s="281"/>
      <c r="BW446" s="281"/>
      <c r="BX446" s="281"/>
      <c r="BY446" s="281"/>
      <c r="BZ446" s="281"/>
    </row>
    <row r="447" spans="74:78" x14ac:dyDescent="0.2">
      <c r="BV447" s="281"/>
      <c r="BW447" s="281"/>
      <c r="BX447" s="281"/>
      <c r="BY447" s="281"/>
      <c r="BZ447" s="281"/>
    </row>
    <row r="448" spans="74:78" x14ac:dyDescent="0.2">
      <c r="BV448" s="281"/>
      <c r="BW448" s="281"/>
      <c r="BX448" s="281"/>
      <c r="BY448" s="281"/>
      <c r="BZ448" s="281"/>
    </row>
    <row r="449" spans="74:78" x14ac:dyDescent="0.2">
      <c r="BV449" s="281"/>
      <c r="BW449" s="281"/>
      <c r="BX449" s="281"/>
      <c r="BY449" s="281"/>
      <c r="BZ449" s="281"/>
    </row>
    <row r="450" spans="74:78" x14ac:dyDescent="0.2">
      <c r="BV450" s="281"/>
      <c r="BW450" s="281"/>
      <c r="BX450" s="281"/>
      <c r="BY450" s="281"/>
      <c r="BZ450" s="281"/>
    </row>
    <row r="451" spans="74:78" x14ac:dyDescent="0.2">
      <c r="BV451" s="281"/>
      <c r="BW451" s="281"/>
      <c r="BX451" s="281"/>
      <c r="BY451" s="281"/>
      <c r="BZ451" s="281"/>
    </row>
    <row r="452" spans="74:78" x14ac:dyDescent="0.2">
      <c r="BV452" s="281"/>
      <c r="BW452" s="281"/>
      <c r="BX452" s="281"/>
      <c r="BY452" s="281"/>
      <c r="BZ452" s="281"/>
    </row>
    <row r="453" spans="74:78" x14ac:dyDescent="0.2">
      <c r="BV453" s="281"/>
      <c r="BW453" s="281"/>
      <c r="BX453" s="281"/>
      <c r="BY453" s="281"/>
      <c r="BZ453" s="281"/>
    </row>
    <row r="454" spans="74:78" x14ac:dyDescent="0.2">
      <c r="BV454" s="281"/>
      <c r="BW454" s="281"/>
      <c r="BX454" s="281"/>
      <c r="BY454" s="281"/>
      <c r="BZ454" s="281"/>
    </row>
    <row r="455" spans="74:78" x14ac:dyDescent="0.2">
      <c r="BV455" s="281"/>
      <c r="BW455" s="281"/>
      <c r="BX455" s="281"/>
      <c r="BY455" s="281"/>
      <c r="BZ455" s="281"/>
    </row>
    <row r="456" spans="74:78" x14ac:dyDescent="0.2">
      <c r="BV456" s="281"/>
      <c r="BW456" s="281"/>
      <c r="BX456" s="281"/>
      <c r="BY456" s="281"/>
      <c r="BZ456" s="281"/>
    </row>
    <row r="457" spans="74:78" x14ac:dyDescent="0.2">
      <c r="BV457" s="281"/>
      <c r="BW457" s="281"/>
      <c r="BX457" s="281"/>
      <c r="BY457" s="281"/>
      <c r="BZ457" s="281"/>
    </row>
    <row r="458" spans="74:78" x14ac:dyDescent="0.2">
      <c r="BV458" s="281"/>
      <c r="BW458" s="281"/>
      <c r="BX458" s="281"/>
      <c r="BY458" s="281"/>
      <c r="BZ458" s="281"/>
    </row>
    <row r="459" spans="74:78" x14ac:dyDescent="0.2">
      <c r="BV459" s="281"/>
      <c r="BW459" s="281"/>
      <c r="BX459" s="281"/>
      <c r="BY459" s="281"/>
      <c r="BZ459" s="281"/>
    </row>
    <row r="460" spans="74:78" x14ac:dyDescent="0.2">
      <c r="BV460" s="281"/>
      <c r="BW460" s="281"/>
      <c r="BX460" s="281"/>
      <c r="BY460" s="281"/>
      <c r="BZ460" s="281"/>
    </row>
    <row r="461" spans="74:78" x14ac:dyDescent="0.2">
      <c r="BV461" s="281"/>
      <c r="BW461" s="281"/>
      <c r="BX461" s="281"/>
      <c r="BY461" s="281"/>
      <c r="BZ461" s="281"/>
    </row>
    <row r="462" spans="74:78" x14ac:dyDescent="0.2">
      <c r="BV462" s="281"/>
      <c r="BW462" s="281"/>
      <c r="BX462" s="281"/>
      <c r="BY462" s="281"/>
      <c r="BZ462" s="281"/>
    </row>
    <row r="463" spans="74:78" x14ac:dyDescent="0.2">
      <c r="BV463" s="281"/>
      <c r="BW463" s="281"/>
      <c r="BX463" s="281"/>
      <c r="BY463" s="281"/>
      <c r="BZ463" s="281"/>
    </row>
    <row r="464" spans="74:78" x14ac:dyDescent="0.2">
      <c r="BV464" s="281"/>
      <c r="BW464" s="281"/>
      <c r="BX464" s="281"/>
      <c r="BY464" s="281"/>
      <c r="BZ464" s="281"/>
    </row>
    <row r="465" spans="74:78" x14ac:dyDescent="0.2">
      <c r="BV465" s="281"/>
      <c r="BW465" s="281"/>
      <c r="BX465" s="281"/>
      <c r="BY465" s="281"/>
      <c r="BZ465" s="281"/>
    </row>
    <row r="466" spans="74:78" x14ac:dyDescent="0.2">
      <c r="BV466" s="281"/>
      <c r="BW466" s="281"/>
      <c r="BX466" s="281"/>
      <c r="BY466" s="281"/>
      <c r="BZ466" s="281"/>
    </row>
    <row r="467" spans="74:78" x14ac:dyDescent="0.2">
      <c r="BV467" s="281"/>
      <c r="BW467" s="281"/>
      <c r="BX467" s="281"/>
      <c r="BY467" s="281"/>
      <c r="BZ467" s="281"/>
    </row>
    <row r="468" spans="74:78" x14ac:dyDescent="0.2">
      <c r="BV468" s="281"/>
      <c r="BW468" s="281"/>
      <c r="BX468" s="281"/>
      <c r="BY468" s="281"/>
      <c r="BZ468" s="281"/>
    </row>
    <row r="469" spans="74:78" x14ac:dyDescent="0.2">
      <c r="BV469" s="281"/>
      <c r="BW469" s="281"/>
      <c r="BX469" s="281"/>
      <c r="BY469" s="281"/>
      <c r="BZ469" s="281"/>
    </row>
    <row r="470" spans="74:78" x14ac:dyDescent="0.2">
      <c r="BV470" s="281"/>
      <c r="BW470" s="281"/>
      <c r="BX470" s="281"/>
      <c r="BY470" s="281"/>
      <c r="BZ470" s="281"/>
    </row>
    <row r="471" spans="74:78" x14ac:dyDescent="0.2">
      <c r="BV471" s="281"/>
      <c r="BW471" s="281"/>
      <c r="BX471" s="281"/>
      <c r="BY471" s="281"/>
      <c r="BZ471" s="281"/>
    </row>
    <row r="472" spans="74:78" x14ac:dyDescent="0.2">
      <c r="BV472" s="281"/>
      <c r="BW472" s="281"/>
      <c r="BX472" s="281"/>
      <c r="BY472" s="281"/>
      <c r="BZ472" s="281"/>
    </row>
    <row r="473" spans="74:78" x14ac:dyDescent="0.2">
      <c r="BV473" s="281"/>
      <c r="BW473" s="281"/>
      <c r="BX473" s="281"/>
      <c r="BY473" s="281"/>
      <c r="BZ473" s="281"/>
    </row>
    <row r="474" spans="74:78" x14ac:dyDescent="0.2">
      <c r="BV474" s="281"/>
      <c r="BW474" s="281"/>
      <c r="BX474" s="281"/>
      <c r="BY474" s="281"/>
      <c r="BZ474" s="281"/>
    </row>
    <row r="475" spans="74:78" x14ac:dyDescent="0.2">
      <c r="BV475" s="281"/>
      <c r="BW475" s="281"/>
      <c r="BX475" s="281"/>
      <c r="BY475" s="281"/>
      <c r="BZ475" s="281"/>
    </row>
    <row r="476" spans="74:78" x14ac:dyDescent="0.2">
      <c r="BV476" s="281"/>
      <c r="BW476" s="281"/>
      <c r="BX476" s="281"/>
      <c r="BY476" s="281"/>
      <c r="BZ476" s="281"/>
    </row>
    <row r="477" spans="74:78" x14ac:dyDescent="0.2">
      <c r="BV477" s="281"/>
      <c r="BW477" s="281"/>
      <c r="BX477" s="281"/>
      <c r="BY477" s="281"/>
      <c r="BZ477" s="281"/>
    </row>
    <row r="478" spans="74:78" x14ac:dyDescent="0.2">
      <c r="BV478" s="281"/>
      <c r="BW478" s="281"/>
      <c r="BX478" s="281"/>
      <c r="BY478" s="281"/>
      <c r="BZ478" s="281"/>
    </row>
    <row r="479" spans="74:78" x14ac:dyDescent="0.2">
      <c r="BV479" s="281"/>
      <c r="BW479" s="281"/>
      <c r="BX479" s="281"/>
      <c r="BY479" s="281"/>
      <c r="BZ479" s="281"/>
    </row>
    <row r="480" spans="74:78" x14ac:dyDescent="0.2">
      <c r="BV480" s="281"/>
      <c r="BW480" s="281"/>
      <c r="BX480" s="281"/>
      <c r="BY480" s="281"/>
      <c r="BZ480" s="281"/>
    </row>
    <row r="481" spans="74:78" x14ac:dyDescent="0.2">
      <c r="BV481" s="281"/>
      <c r="BW481" s="281"/>
      <c r="BX481" s="281"/>
      <c r="BY481" s="281"/>
      <c r="BZ481" s="281"/>
    </row>
    <row r="482" spans="74:78" x14ac:dyDescent="0.2">
      <c r="BV482" s="281"/>
      <c r="BW482" s="281"/>
      <c r="BX482" s="281"/>
      <c r="BY482" s="281"/>
      <c r="BZ482" s="281"/>
    </row>
    <row r="483" spans="74:78" x14ac:dyDescent="0.2">
      <c r="BV483" s="281"/>
      <c r="BW483" s="281"/>
      <c r="BX483" s="281"/>
      <c r="BY483" s="281"/>
      <c r="BZ483" s="281"/>
    </row>
    <row r="484" spans="74:78" x14ac:dyDescent="0.2">
      <c r="BV484" s="281"/>
      <c r="BW484" s="281"/>
      <c r="BX484" s="281"/>
      <c r="BY484" s="281"/>
      <c r="BZ484" s="281"/>
    </row>
    <row r="485" spans="74:78" x14ac:dyDescent="0.2">
      <c r="BV485" s="281"/>
      <c r="BW485" s="281"/>
      <c r="BX485" s="281"/>
      <c r="BY485" s="281"/>
      <c r="BZ485" s="281"/>
    </row>
    <row r="486" spans="74:78" x14ac:dyDescent="0.2">
      <c r="BV486" s="281"/>
      <c r="BW486" s="281"/>
      <c r="BX486" s="281"/>
      <c r="BY486" s="281"/>
      <c r="BZ486" s="281"/>
    </row>
    <row r="487" spans="74:78" x14ac:dyDescent="0.2">
      <c r="BV487" s="281"/>
      <c r="BW487" s="281"/>
      <c r="BX487" s="281"/>
      <c r="BY487" s="281"/>
      <c r="BZ487" s="281"/>
    </row>
    <row r="488" spans="74:78" x14ac:dyDescent="0.2">
      <c r="BV488" s="281"/>
      <c r="BW488" s="281"/>
      <c r="BX488" s="281"/>
      <c r="BY488" s="281"/>
      <c r="BZ488" s="281"/>
    </row>
    <row r="489" spans="74:78" x14ac:dyDescent="0.2">
      <c r="BV489" s="281"/>
      <c r="BW489" s="281"/>
      <c r="BX489" s="281"/>
      <c r="BY489" s="281"/>
      <c r="BZ489" s="281"/>
    </row>
    <row r="490" spans="74:78" x14ac:dyDescent="0.2">
      <c r="BV490" s="281"/>
      <c r="BW490" s="281"/>
      <c r="BX490" s="281"/>
      <c r="BY490" s="281"/>
      <c r="BZ490" s="281"/>
    </row>
    <row r="491" spans="74:78" x14ac:dyDescent="0.2">
      <c r="BV491" s="281"/>
      <c r="BW491" s="281"/>
      <c r="BX491" s="281"/>
      <c r="BY491" s="281"/>
      <c r="BZ491" s="281"/>
    </row>
    <row r="492" spans="74:78" x14ac:dyDescent="0.2">
      <c r="BV492" s="281"/>
      <c r="BW492" s="281"/>
      <c r="BX492" s="281"/>
      <c r="BY492" s="281"/>
      <c r="BZ492" s="281"/>
    </row>
    <row r="493" spans="74:78" x14ac:dyDescent="0.2">
      <c r="BV493" s="281"/>
      <c r="BW493" s="281"/>
      <c r="BX493" s="281"/>
      <c r="BY493" s="281"/>
      <c r="BZ493" s="281"/>
    </row>
    <row r="494" spans="74:78" x14ac:dyDescent="0.2">
      <c r="BV494" s="281"/>
      <c r="BW494" s="281"/>
      <c r="BX494" s="281"/>
      <c r="BY494" s="281"/>
      <c r="BZ494" s="281"/>
    </row>
    <row r="495" spans="74:78" x14ac:dyDescent="0.2">
      <c r="BV495" s="281"/>
      <c r="BW495" s="281"/>
      <c r="BX495" s="281"/>
      <c r="BY495" s="281"/>
      <c r="BZ495" s="281"/>
    </row>
    <row r="496" spans="74:78" x14ac:dyDescent="0.2">
      <c r="BV496" s="281"/>
      <c r="BW496" s="281"/>
      <c r="BX496" s="281"/>
      <c r="BY496" s="281"/>
      <c r="BZ496" s="281"/>
    </row>
    <row r="497" spans="74:78" x14ac:dyDescent="0.2">
      <c r="BV497" s="281"/>
      <c r="BW497" s="281"/>
      <c r="BX497" s="281"/>
      <c r="BY497" s="281"/>
      <c r="BZ497" s="281"/>
    </row>
    <row r="498" spans="74:78" x14ac:dyDescent="0.2">
      <c r="BV498" s="281"/>
      <c r="BW498" s="281"/>
      <c r="BX498" s="281"/>
      <c r="BY498" s="281"/>
      <c r="BZ498" s="281"/>
    </row>
    <row r="499" spans="74:78" x14ac:dyDescent="0.2">
      <c r="BV499" s="281"/>
      <c r="BW499" s="281"/>
      <c r="BX499" s="281"/>
      <c r="BY499" s="281"/>
      <c r="BZ499" s="281"/>
    </row>
    <row r="500" spans="74:78" x14ac:dyDescent="0.2">
      <c r="BV500" s="281"/>
      <c r="BW500" s="281"/>
      <c r="BX500" s="281"/>
      <c r="BY500" s="281"/>
      <c r="BZ500" s="281"/>
    </row>
    <row r="501" spans="74:78" x14ac:dyDescent="0.2">
      <c r="BV501" s="281"/>
      <c r="BW501" s="281"/>
      <c r="BX501" s="281"/>
      <c r="BY501" s="281"/>
      <c r="BZ501" s="281"/>
    </row>
    <row r="502" spans="74:78" x14ac:dyDescent="0.2">
      <c r="BV502" s="281"/>
      <c r="BW502" s="281"/>
      <c r="BX502" s="281"/>
      <c r="BY502" s="281"/>
      <c r="BZ502" s="281"/>
    </row>
    <row r="503" spans="74:78" x14ac:dyDescent="0.2">
      <c r="BV503" s="281"/>
      <c r="BW503" s="281"/>
      <c r="BX503" s="281"/>
      <c r="BY503" s="281"/>
      <c r="BZ503" s="281"/>
    </row>
    <row r="504" spans="74:78" x14ac:dyDescent="0.2">
      <c r="BV504" s="281"/>
      <c r="BW504" s="281"/>
      <c r="BX504" s="281"/>
      <c r="BY504" s="281"/>
      <c r="BZ504" s="281"/>
    </row>
    <row r="505" spans="74:78" x14ac:dyDescent="0.2">
      <c r="BV505" s="281"/>
      <c r="BW505" s="281"/>
      <c r="BX505" s="281"/>
      <c r="BY505" s="281"/>
      <c r="BZ505" s="281"/>
    </row>
    <row r="506" spans="74:78" x14ac:dyDescent="0.2">
      <c r="BV506" s="281"/>
      <c r="BW506" s="281"/>
      <c r="BX506" s="281"/>
      <c r="BY506" s="281"/>
      <c r="BZ506" s="281"/>
    </row>
    <row r="507" spans="74:78" x14ac:dyDescent="0.2">
      <c r="BV507" s="281"/>
      <c r="BW507" s="281"/>
      <c r="BX507" s="281"/>
      <c r="BY507" s="281"/>
      <c r="BZ507" s="281"/>
    </row>
    <row r="508" spans="74:78" x14ac:dyDescent="0.2">
      <c r="BV508" s="281"/>
      <c r="BW508" s="281"/>
      <c r="BX508" s="281"/>
      <c r="BY508" s="281"/>
      <c r="BZ508" s="281"/>
    </row>
    <row r="509" spans="74:78" x14ac:dyDescent="0.2">
      <c r="BV509" s="281"/>
      <c r="BW509" s="281"/>
      <c r="BX509" s="281"/>
      <c r="BY509" s="281"/>
      <c r="BZ509" s="281"/>
    </row>
    <row r="510" spans="74:78" x14ac:dyDescent="0.2">
      <c r="BV510" s="281"/>
      <c r="BW510" s="281"/>
      <c r="BX510" s="281"/>
      <c r="BY510" s="281"/>
      <c r="BZ510" s="281"/>
    </row>
    <row r="511" spans="74:78" x14ac:dyDescent="0.2">
      <c r="BV511" s="281"/>
      <c r="BW511" s="281"/>
      <c r="BX511" s="281"/>
      <c r="BY511" s="281"/>
      <c r="BZ511" s="281"/>
    </row>
    <row r="512" spans="74:78" x14ac:dyDescent="0.2">
      <c r="BV512" s="281"/>
      <c r="BW512" s="281"/>
      <c r="BX512" s="281"/>
      <c r="BY512" s="281"/>
      <c r="BZ512" s="281"/>
    </row>
    <row r="513" spans="74:78" x14ac:dyDescent="0.2">
      <c r="BV513" s="281"/>
      <c r="BW513" s="281"/>
      <c r="BX513" s="281"/>
      <c r="BY513" s="281"/>
      <c r="BZ513" s="281"/>
    </row>
    <row r="514" spans="74:78" x14ac:dyDescent="0.2">
      <c r="BV514" s="281"/>
      <c r="BW514" s="281"/>
      <c r="BX514" s="281"/>
      <c r="BY514" s="281"/>
      <c r="BZ514" s="281"/>
    </row>
    <row r="515" spans="74:78" x14ac:dyDescent="0.2">
      <c r="BV515" s="281"/>
      <c r="BW515" s="281"/>
      <c r="BX515" s="281"/>
      <c r="BY515" s="281"/>
      <c r="BZ515" s="281"/>
    </row>
    <row r="516" spans="74:78" x14ac:dyDescent="0.2">
      <c r="BV516" s="281"/>
      <c r="BW516" s="281"/>
      <c r="BX516" s="281"/>
      <c r="BY516" s="281"/>
      <c r="BZ516" s="281"/>
    </row>
    <row r="517" spans="74:78" x14ac:dyDescent="0.2">
      <c r="BV517" s="281"/>
      <c r="BW517" s="281"/>
      <c r="BX517" s="281"/>
      <c r="BY517" s="281"/>
      <c r="BZ517" s="281"/>
    </row>
    <row r="518" spans="74:78" x14ac:dyDescent="0.2">
      <c r="BV518" s="281"/>
      <c r="BW518" s="281"/>
      <c r="BX518" s="281"/>
      <c r="BY518" s="281"/>
      <c r="BZ518" s="281"/>
    </row>
    <row r="519" spans="74:78" x14ac:dyDescent="0.2">
      <c r="BV519" s="281"/>
      <c r="BW519" s="281"/>
      <c r="BX519" s="281"/>
      <c r="BY519" s="281"/>
      <c r="BZ519" s="281"/>
    </row>
    <row r="520" spans="74:78" x14ac:dyDescent="0.2">
      <c r="BV520" s="281"/>
      <c r="BW520" s="281"/>
      <c r="BX520" s="281"/>
      <c r="BY520" s="281"/>
      <c r="BZ520" s="281"/>
    </row>
    <row r="521" spans="74:78" x14ac:dyDescent="0.2">
      <c r="BV521" s="281"/>
      <c r="BW521" s="281"/>
      <c r="BX521" s="281"/>
      <c r="BY521" s="281"/>
      <c r="BZ521" s="281"/>
    </row>
    <row r="522" spans="74:78" x14ac:dyDescent="0.2">
      <c r="BV522" s="281"/>
      <c r="BW522" s="281"/>
      <c r="BX522" s="281"/>
      <c r="BY522" s="281"/>
      <c r="BZ522" s="281"/>
    </row>
    <row r="523" spans="74:78" x14ac:dyDescent="0.2">
      <c r="BV523" s="281"/>
      <c r="BW523" s="281"/>
      <c r="BX523" s="281"/>
      <c r="BY523" s="281"/>
      <c r="BZ523" s="281"/>
    </row>
    <row r="524" spans="74:78" x14ac:dyDescent="0.2">
      <c r="BV524" s="281"/>
      <c r="BW524" s="281"/>
      <c r="BX524" s="281"/>
      <c r="BY524" s="281"/>
      <c r="BZ524" s="281"/>
    </row>
    <row r="525" spans="74:78" x14ac:dyDescent="0.2">
      <c r="BV525" s="281"/>
      <c r="BW525" s="281"/>
      <c r="BX525" s="281"/>
      <c r="BY525" s="281"/>
      <c r="BZ525" s="281"/>
    </row>
    <row r="526" spans="74:78" x14ac:dyDescent="0.2">
      <c r="BV526" s="281"/>
      <c r="BW526" s="281"/>
      <c r="BX526" s="281"/>
      <c r="BY526" s="281"/>
      <c r="BZ526" s="281"/>
    </row>
    <row r="527" spans="74:78" x14ac:dyDescent="0.2">
      <c r="BV527" s="281"/>
      <c r="BW527" s="281"/>
      <c r="BX527" s="281"/>
      <c r="BY527" s="281"/>
      <c r="BZ527" s="281"/>
    </row>
    <row r="528" spans="74:78" x14ac:dyDescent="0.2">
      <c r="BV528" s="281"/>
      <c r="BW528" s="281"/>
      <c r="BX528" s="281"/>
      <c r="BY528" s="281"/>
      <c r="BZ528" s="281"/>
    </row>
    <row r="529" spans="74:78" x14ac:dyDescent="0.2">
      <c r="BV529" s="281"/>
      <c r="BW529" s="281"/>
      <c r="BX529" s="281"/>
      <c r="BY529" s="281"/>
      <c r="BZ529" s="281"/>
    </row>
    <row r="530" spans="74:78" x14ac:dyDescent="0.2">
      <c r="BV530" s="281"/>
      <c r="BW530" s="281"/>
      <c r="BX530" s="281"/>
      <c r="BY530" s="281"/>
      <c r="BZ530" s="281"/>
    </row>
    <row r="531" spans="74:78" x14ac:dyDescent="0.2">
      <c r="BV531" s="281"/>
      <c r="BW531" s="281"/>
      <c r="BX531" s="281"/>
      <c r="BY531" s="281"/>
      <c r="BZ531" s="281"/>
    </row>
    <row r="532" spans="74:78" x14ac:dyDescent="0.2">
      <c r="BV532" s="281"/>
      <c r="BW532" s="281"/>
      <c r="BX532" s="281"/>
      <c r="BY532" s="281"/>
      <c r="BZ532" s="281"/>
    </row>
    <row r="533" spans="74:78" x14ac:dyDescent="0.2">
      <c r="BV533" s="281"/>
      <c r="BW533" s="281"/>
      <c r="BX533" s="281"/>
      <c r="BY533" s="281"/>
      <c r="BZ533" s="281"/>
    </row>
    <row r="534" spans="74:78" x14ac:dyDescent="0.2">
      <c r="BV534" s="281"/>
      <c r="BW534" s="281"/>
      <c r="BX534" s="281"/>
      <c r="BY534" s="281"/>
      <c r="BZ534" s="281"/>
    </row>
    <row r="535" spans="74:78" x14ac:dyDescent="0.2">
      <c r="BV535" s="281"/>
      <c r="BW535" s="281"/>
      <c r="BX535" s="281"/>
      <c r="BY535" s="281"/>
      <c r="BZ535" s="281"/>
    </row>
    <row r="536" spans="74:78" x14ac:dyDescent="0.2">
      <c r="BV536" s="281"/>
      <c r="BW536" s="281"/>
      <c r="BX536" s="281"/>
      <c r="BY536" s="281"/>
      <c r="BZ536" s="281"/>
    </row>
    <row r="537" spans="74:78" x14ac:dyDescent="0.2">
      <c r="BV537" s="281"/>
      <c r="BW537" s="281"/>
      <c r="BX537" s="281"/>
      <c r="BY537" s="281"/>
      <c r="BZ537" s="281"/>
    </row>
    <row r="538" spans="74:78" x14ac:dyDescent="0.2">
      <c r="BV538" s="281"/>
      <c r="BW538" s="281"/>
      <c r="BX538" s="281"/>
      <c r="BY538" s="281"/>
      <c r="BZ538" s="281"/>
    </row>
    <row r="539" spans="74:78" x14ac:dyDescent="0.2">
      <c r="BV539" s="281"/>
      <c r="BW539" s="281"/>
      <c r="BX539" s="281"/>
      <c r="BY539" s="281"/>
      <c r="BZ539" s="281"/>
    </row>
    <row r="540" spans="74:78" x14ac:dyDescent="0.2">
      <c r="BV540" s="281"/>
      <c r="BW540" s="281"/>
      <c r="BX540" s="281"/>
      <c r="BY540" s="281"/>
      <c r="BZ540" s="281"/>
    </row>
    <row r="541" spans="74:78" x14ac:dyDescent="0.2">
      <c r="BV541" s="281"/>
      <c r="BW541" s="281"/>
      <c r="BX541" s="281"/>
      <c r="BY541" s="281"/>
      <c r="BZ541" s="281"/>
    </row>
    <row r="542" spans="74:78" x14ac:dyDescent="0.2">
      <c r="BV542" s="281"/>
      <c r="BW542" s="281"/>
      <c r="BX542" s="281"/>
      <c r="BY542" s="281"/>
      <c r="BZ542" s="281"/>
    </row>
    <row r="543" spans="74:78" x14ac:dyDescent="0.2">
      <c r="BV543" s="281"/>
      <c r="BW543" s="281"/>
      <c r="BX543" s="281"/>
      <c r="BY543" s="281"/>
      <c r="BZ543" s="281"/>
    </row>
    <row r="544" spans="74:78" x14ac:dyDescent="0.2">
      <c r="BV544" s="281"/>
      <c r="BW544" s="281"/>
      <c r="BX544" s="281"/>
      <c r="BY544" s="281"/>
      <c r="BZ544" s="281"/>
    </row>
    <row r="545" spans="74:78" x14ac:dyDescent="0.2">
      <c r="BV545" s="281"/>
      <c r="BW545" s="281"/>
      <c r="BX545" s="281"/>
      <c r="BY545" s="281"/>
      <c r="BZ545" s="281"/>
    </row>
    <row r="546" spans="74:78" x14ac:dyDescent="0.2">
      <c r="BV546" s="281"/>
      <c r="BW546" s="281"/>
      <c r="BX546" s="281"/>
      <c r="BY546" s="281"/>
      <c r="BZ546" s="281"/>
    </row>
    <row r="547" spans="74:78" x14ac:dyDescent="0.2">
      <c r="BV547" s="281"/>
      <c r="BW547" s="281"/>
      <c r="BX547" s="281"/>
      <c r="BY547" s="281"/>
      <c r="BZ547" s="281"/>
    </row>
    <row r="548" spans="74:78" x14ac:dyDescent="0.2">
      <c r="BV548" s="281"/>
      <c r="BW548" s="281"/>
      <c r="BX548" s="281"/>
      <c r="BY548" s="281"/>
      <c r="BZ548" s="281"/>
    </row>
    <row r="549" spans="74:78" x14ac:dyDescent="0.2">
      <c r="BV549" s="281"/>
      <c r="BW549" s="281"/>
      <c r="BX549" s="281"/>
      <c r="BY549" s="281"/>
      <c r="BZ549" s="281"/>
    </row>
    <row r="550" spans="74:78" x14ac:dyDescent="0.2">
      <c r="BV550" s="281"/>
      <c r="BW550" s="281"/>
      <c r="BX550" s="281"/>
      <c r="BY550" s="281"/>
      <c r="BZ550" s="281"/>
    </row>
    <row r="551" spans="74:78" x14ac:dyDescent="0.2">
      <c r="BV551" s="281"/>
      <c r="BW551" s="281"/>
      <c r="BX551" s="281"/>
      <c r="BY551" s="281"/>
      <c r="BZ551" s="281"/>
    </row>
    <row r="552" spans="74:78" x14ac:dyDescent="0.2">
      <c r="BV552" s="281"/>
      <c r="BW552" s="281"/>
      <c r="BX552" s="281"/>
      <c r="BY552" s="281"/>
      <c r="BZ552" s="281"/>
    </row>
    <row r="553" spans="74:78" x14ac:dyDescent="0.2">
      <c r="BV553" s="281"/>
      <c r="BW553" s="281"/>
      <c r="BX553" s="281"/>
      <c r="BY553" s="281"/>
      <c r="BZ553" s="281"/>
    </row>
    <row r="554" spans="74:78" x14ac:dyDescent="0.2">
      <c r="BV554" s="281"/>
      <c r="BW554" s="281"/>
      <c r="BX554" s="281"/>
      <c r="BY554" s="281"/>
      <c r="BZ554" s="281"/>
    </row>
    <row r="555" spans="74:78" x14ac:dyDescent="0.2">
      <c r="BV555" s="281"/>
      <c r="BW555" s="281"/>
      <c r="BX555" s="281"/>
      <c r="BY555" s="281"/>
      <c r="BZ555" s="281"/>
    </row>
    <row r="556" spans="74:78" x14ac:dyDescent="0.2">
      <c r="BV556" s="281"/>
      <c r="BW556" s="281"/>
      <c r="BX556" s="281"/>
      <c r="BY556" s="281"/>
      <c r="BZ556" s="281"/>
    </row>
    <row r="557" spans="74:78" x14ac:dyDescent="0.2">
      <c r="BV557" s="281"/>
      <c r="BW557" s="281"/>
      <c r="BX557" s="281"/>
      <c r="BY557" s="281"/>
      <c r="BZ557" s="281"/>
    </row>
    <row r="558" spans="74:78" x14ac:dyDescent="0.2">
      <c r="BV558" s="281"/>
      <c r="BW558" s="281"/>
      <c r="BX558" s="281"/>
      <c r="BY558" s="281"/>
      <c r="BZ558" s="281"/>
    </row>
    <row r="559" spans="74:78" x14ac:dyDescent="0.2">
      <c r="BV559" s="281"/>
      <c r="BW559" s="281"/>
      <c r="BX559" s="281"/>
      <c r="BY559" s="281"/>
      <c r="BZ559" s="281"/>
    </row>
    <row r="560" spans="74:78" x14ac:dyDescent="0.2">
      <c r="BV560" s="281"/>
      <c r="BW560" s="281"/>
      <c r="BX560" s="281"/>
      <c r="BY560" s="281"/>
      <c r="BZ560" s="281"/>
    </row>
    <row r="561" spans="74:78" x14ac:dyDescent="0.2">
      <c r="BV561" s="281"/>
      <c r="BW561" s="281"/>
      <c r="BX561" s="281"/>
      <c r="BY561" s="281"/>
      <c r="BZ561" s="281"/>
    </row>
    <row r="562" spans="74:78" x14ac:dyDescent="0.2">
      <c r="BV562" s="281"/>
      <c r="BW562" s="281"/>
      <c r="BX562" s="281"/>
      <c r="BY562" s="281"/>
      <c r="BZ562" s="281"/>
    </row>
    <row r="563" spans="74:78" x14ac:dyDescent="0.2">
      <c r="BV563" s="281"/>
      <c r="BW563" s="281"/>
      <c r="BX563" s="281"/>
      <c r="BY563" s="281"/>
      <c r="BZ563" s="281"/>
    </row>
    <row r="564" spans="74:78" x14ac:dyDescent="0.2">
      <c r="BV564" s="281"/>
      <c r="BW564" s="281"/>
      <c r="BX564" s="281"/>
      <c r="BY564" s="281"/>
      <c r="BZ564" s="281"/>
    </row>
    <row r="565" spans="74:78" x14ac:dyDescent="0.2">
      <c r="BV565" s="281"/>
      <c r="BW565" s="281"/>
      <c r="BX565" s="281"/>
      <c r="BY565" s="281"/>
      <c r="BZ565" s="281"/>
    </row>
    <row r="566" spans="74:78" x14ac:dyDescent="0.2">
      <c r="BV566" s="281"/>
      <c r="BW566" s="281"/>
      <c r="BX566" s="281"/>
      <c r="BY566" s="281"/>
      <c r="BZ566" s="281"/>
    </row>
    <row r="567" spans="74:78" x14ac:dyDescent="0.2">
      <c r="BV567" s="281"/>
      <c r="BW567" s="281"/>
      <c r="BX567" s="281"/>
      <c r="BY567" s="281"/>
      <c r="BZ567" s="281"/>
    </row>
    <row r="568" spans="74:78" x14ac:dyDescent="0.2">
      <c r="BV568" s="281"/>
      <c r="BW568" s="281"/>
      <c r="BX568" s="281"/>
      <c r="BY568" s="281"/>
      <c r="BZ568" s="281"/>
    </row>
    <row r="569" spans="74:78" x14ac:dyDescent="0.2">
      <c r="BV569" s="281"/>
      <c r="BW569" s="281"/>
      <c r="BX569" s="281"/>
      <c r="BY569" s="281"/>
      <c r="BZ569" s="281"/>
    </row>
    <row r="570" spans="74:78" x14ac:dyDescent="0.2">
      <c r="BV570" s="281"/>
      <c r="BW570" s="281"/>
      <c r="BX570" s="281"/>
      <c r="BY570" s="281"/>
      <c r="BZ570" s="281"/>
    </row>
    <row r="571" spans="74:78" x14ac:dyDescent="0.2">
      <c r="BV571" s="281"/>
      <c r="BW571" s="281"/>
      <c r="BX571" s="281"/>
      <c r="BY571" s="281"/>
      <c r="BZ571" s="281"/>
    </row>
    <row r="572" spans="74:78" x14ac:dyDescent="0.2">
      <c r="BV572" s="281"/>
      <c r="BW572" s="281"/>
      <c r="BX572" s="281"/>
      <c r="BY572" s="281"/>
      <c r="BZ572" s="281"/>
    </row>
    <row r="573" spans="74:78" x14ac:dyDescent="0.2">
      <c r="BV573" s="281"/>
      <c r="BW573" s="281"/>
      <c r="BX573" s="281"/>
      <c r="BY573" s="281"/>
      <c r="BZ573" s="281"/>
    </row>
    <row r="574" spans="74:78" x14ac:dyDescent="0.2">
      <c r="BV574" s="281"/>
      <c r="BW574" s="281"/>
      <c r="BX574" s="281"/>
      <c r="BY574" s="281"/>
      <c r="BZ574" s="281"/>
    </row>
    <row r="575" spans="74:78" x14ac:dyDescent="0.2">
      <c r="BV575" s="281"/>
      <c r="BW575" s="281"/>
      <c r="BX575" s="281"/>
      <c r="BY575" s="281"/>
      <c r="BZ575" s="281"/>
    </row>
    <row r="576" spans="74:78" x14ac:dyDescent="0.2">
      <c r="BV576" s="281"/>
      <c r="BW576" s="281"/>
      <c r="BX576" s="281"/>
      <c r="BY576" s="281"/>
      <c r="BZ576" s="281"/>
    </row>
    <row r="577" spans="74:78" x14ac:dyDescent="0.2">
      <c r="BV577" s="281"/>
      <c r="BW577" s="281"/>
      <c r="BX577" s="281"/>
      <c r="BY577" s="281"/>
      <c r="BZ577" s="281"/>
    </row>
    <row r="578" spans="74:78" x14ac:dyDescent="0.2">
      <c r="BV578" s="281"/>
      <c r="BW578" s="281"/>
      <c r="BX578" s="281"/>
      <c r="BY578" s="281"/>
      <c r="BZ578" s="281"/>
    </row>
    <row r="579" spans="74:78" x14ac:dyDescent="0.2">
      <c r="BV579" s="281"/>
      <c r="BW579" s="281"/>
      <c r="BX579" s="281"/>
      <c r="BY579" s="281"/>
      <c r="BZ579" s="281"/>
    </row>
    <row r="580" spans="74:78" x14ac:dyDescent="0.2">
      <c r="BV580" s="281"/>
      <c r="BW580" s="281"/>
      <c r="BX580" s="281"/>
      <c r="BY580" s="281"/>
      <c r="BZ580" s="281"/>
    </row>
    <row r="581" spans="74:78" x14ac:dyDescent="0.2">
      <c r="BV581" s="281"/>
      <c r="BW581" s="281"/>
      <c r="BX581" s="281"/>
      <c r="BY581" s="281"/>
      <c r="BZ581" s="281"/>
    </row>
    <row r="582" spans="74:78" x14ac:dyDescent="0.2">
      <c r="BV582" s="281"/>
      <c r="BW582" s="281"/>
      <c r="BX582" s="281"/>
      <c r="BY582" s="281"/>
      <c r="BZ582" s="281"/>
    </row>
    <row r="583" spans="74:78" x14ac:dyDescent="0.2">
      <c r="BV583" s="281"/>
      <c r="BW583" s="281"/>
      <c r="BX583" s="281"/>
      <c r="BY583" s="281"/>
      <c r="BZ583" s="281"/>
    </row>
    <row r="584" spans="74:78" x14ac:dyDescent="0.2">
      <c r="BV584" s="281"/>
      <c r="BW584" s="281"/>
      <c r="BX584" s="281"/>
      <c r="BY584" s="281"/>
      <c r="BZ584" s="281"/>
    </row>
    <row r="585" spans="74:78" x14ac:dyDescent="0.2">
      <c r="BV585" s="281"/>
      <c r="BW585" s="281"/>
      <c r="BX585" s="281"/>
      <c r="BY585" s="281"/>
      <c r="BZ585" s="281"/>
    </row>
    <row r="586" spans="74:78" x14ac:dyDescent="0.2">
      <c r="BV586" s="281"/>
      <c r="BW586" s="281"/>
      <c r="BX586" s="281"/>
      <c r="BY586" s="281"/>
      <c r="BZ586" s="281"/>
    </row>
    <row r="587" spans="74:78" x14ac:dyDescent="0.2">
      <c r="BV587" s="281"/>
      <c r="BW587" s="281"/>
      <c r="BX587" s="281"/>
      <c r="BY587" s="281"/>
      <c r="BZ587" s="281"/>
    </row>
    <row r="588" spans="74:78" x14ac:dyDescent="0.2">
      <c r="BV588" s="281"/>
      <c r="BW588" s="281"/>
      <c r="BX588" s="281"/>
      <c r="BY588" s="281"/>
      <c r="BZ588" s="281"/>
    </row>
    <row r="589" spans="74:78" x14ac:dyDescent="0.2">
      <c r="BV589" s="281"/>
      <c r="BW589" s="281"/>
      <c r="BX589" s="281"/>
      <c r="BY589" s="281"/>
      <c r="BZ589" s="281"/>
    </row>
    <row r="590" spans="74:78" x14ac:dyDescent="0.2">
      <c r="BV590" s="281"/>
      <c r="BW590" s="281"/>
      <c r="BX590" s="281"/>
      <c r="BY590" s="281"/>
      <c r="BZ590" s="281"/>
    </row>
    <row r="591" spans="74:78" x14ac:dyDescent="0.2">
      <c r="BV591" s="281"/>
      <c r="BW591" s="281"/>
      <c r="BX591" s="281"/>
      <c r="BY591" s="281"/>
      <c r="BZ591" s="281"/>
    </row>
    <row r="592" spans="74:78" x14ac:dyDescent="0.2">
      <c r="BV592" s="281"/>
      <c r="BW592" s="281"/>
      <c r="BX592" s="281"/>
      <c r="BY592" s="281"/>
      <c r="BZ592" s="281"/>
    </row>
    <row r="593" spans="74:78" x14ac:dyDescent="0.2">
      <c r="BV593" s="281"/>
      <c r="BW593" s="281"/>
      <c r="BX593" s="281"/>
      <c r="BY593" s="281"/>
      <c r="BZ593" s="281"/>
    </row>
    <row r="594" spans="74:78" x14ac:dyDescent="0.2">
      <c r="BV594" s="281"/>
      <c r="BW594" s="281"/>
      <c r="BX594" s="281"/>
      <c r="BY594" s="281"/>
      <c r="BZ594" s="281"/>
    </row>
    <row r="595" spans="74:78" x14ac:dyDescent="0.2">
      <c r="BV595" s="281"/>
      <c r="BW595" s="281"/>
      <c r="BX595" s="281"/>
      <c r="BY595" s="281"/>
      <c r="BZ595" s="281"/>
    </row>
    <row r="596" spans="74:78" x14ac:dyDescent="0.2">
      <c r="BV596" s="281"/>
      <c r="BW596" s="281"/>
      <c r="BX596" s="281"/>
      <c r="BY596" s="281"/>
      <c r="BZ596" s="281"/>
    </row>
    <row r="597" spans="74:78" x14ac:dyDescent="0.2">
      <c r="BV597" s="281"/>
      <c r="BW597" s="281"/>
      <c r="BX597" s="281"/>
      <c r="BY597" s="281"/>
      <c r="BZ597" s="281"/>
    </row>
    <row r="598" spans="74:78" x14ac:dyDescent="0.2">
      <c r="BV598" s="281"/>
      <c r="BW598" s="281"/>
      <c r="BX598" s="281"/>
      <c r="BY598" s="281"/>
      <c r="BZ598" s="281"/>
    </row>
    <row r="599" spans="74:78" x14ac:dyDescent="0.2">
      <c r="BV599" s="281"/>
      <c r="BW599" s="281"/>
      <c r="BX599" s="281"/>
      <c r="BY599" s="281"/>
      <c r="BZ599" s="281"/>
    </row>
    <row r="600" spans="74:78" x14ac:dyDescent="0.2">
      <c r="BV600" s="281"/>
      <c r="BW600" s="281"/>
      <c r="BX600" s="281"/>
      <c r="BY600" s="281"/>
      <c r="BZ600" s="281"/>
    </row>
    <row r="601" spans="74:78" x14ac:dyDescent="0.2">
      <c r="BV601" s="281"/>
      <c r="BW601" s="281"/>
      <c r="BX601" s="281"/>
      <c r="BY601" s="281"/>
      <c r="BZ601" s="281"/>
    </row>
    <row r="602" spans="74:78" x14ac:dyDescent="0.2">
      <c r="BV602" s="281"/>
      <c r="BW602" s="281"/>
      <c r="BX602" s="281"/>
      <c r="BY602" s="281"/>
      <c r="BZ602" s="281"/>
    </row>
    <row r="603" spans="74:78" x14ac:dyDescent="0.2">
      <c r="BV603" s="281"/>
      <c r="BW603" s="281"/>
      <c r="BX603" s="281"/>
      <c r="BY603" s="281"/>
      <c r="BZ603" s="281"/>
    </row>
    <row r="604" spans="74:78" x14ac:dyDescent="0.2">
      <c r="BV604" s="281"/>
      <c r="BW604" s="281"/>
      <c r="BX604" s="281"/>
      <c r="BY604" s="281"/>
      <c r="BZ604" s="281"/>
    </row>
    <row r="605" spans="74:78" x14ac:dyDescent="0.2">
      <c r="BV605" s="281"/>
      <c r="BW605" s="281"/>
      <c r="BX605" s="281"/>
      <c r="BY605" s="281"/>
      <c r="BZ605" s="281"/>
    </row>
    <row r="606" spans="74:78" x14ac:dyDescent="0.2">
      <c r="BV606" s="281"/>
      <c r="BW606" s="281"/>
      <c r="BX606" s="281"/>
      <c r="BY606" s="281"/>
      <c r="BZ606" s="281"/>
    </row>
    <row r="607" spans="74:78" x14ac:dyDescent="0.2">
      <c r="BV607" s="281"/>
      <c r="BW607" s="281"/>
      <c r="BX607" s="281"/>
      <c r="BY607" s="281"/>
      <c r="BZ607" s="281"/>
    </row>
    <row r="608" spans="74:78" x14ac:dyDescent="0.2">
      <c r="BV608" s="281"/>
      <c r="BW608" s="281"/>
      <c r="BX608" s="281"/>
      <c r="BY608" s="281"/>
      <c r="BZ608" s="281"/>
    </row>
    <row r="609" spans="74:78" x14ac:dyDescent="0.2">
      <c r="BV609" s="281"/>
      <c r="BW609" s="281"/>
      <c r="BX609" s="281"/>
      <c r="BY609" s="281"/>
      <c r="BZ609" s="281"/>
    </row>
    <row r="610" spans="74:78" x14ac:dyDescent="0.2">
      <c r="BV610" s="281"/>
      <c r="BW610" s="281"/>
      <c r="BX610" s="281"/>
      <c r="BY610" s="281"/>
      <c r="BZ610" s="281"/>
    </row>
    <row r="611" spans="74:78" x14ac:dyDescent="0.2">
      <c r="BV611" s="281"/>
      <c r="BW611" s="281"/>
      <c r="BX611" s="281"/>
      <c r="BY611" s="281"/>
      <c r="BZ611" s="281"/>
    </row>
    <row r="612" spans="74:78" x14ac:dyDescent="0.2">
      <c r="BV612" s="281"/>
      <c r="BW612" s="281"/>
      <c r="BX612" s="281"/>
      <c r="BY612" s="281"/>
      <c r="BZ612" s="281"/>
    </row>
    <row r="613" spans="74:78" x14ac:dyDescent="0.2">
      <c r="BV613" s="281"/>
      <c r="BW613" s="281"/>
      <c r="BX613" s="281"/>
      <c r="BY613" s="281"/>
      <c r="BZ613" s="281"/>
    </row>
    <row r="614" spans="74:78" x14ac:dyDescent="0.2">
      <c r="BV614" s="281"/>
      <c r="BW614" s="281"/>
      <c r="BX614" s="281"/>
      <c r="BY614" s="281"/>
      <c r="BZ614" s="281"/>
    </row>
    <row r="615" spans="74:78" x14ac:dyDescent="0.2">
      <c r="BV615" s="281"/>
      <c r="BW615" s="281"/>
      <c r="BX615" s="281"/>
      <c r="BY615" s="281"/>
      <c r="BZ615" s="281"/>
    </row>
    <row r="616" spans="74:78" x14ac:dyDescent="0.2">
      <c r="BV616" s="281"/>
      <c r="BW616" s="281"/>
      <c r="BX616" s="281"/>
      <c r="BY616" s="281"/>
      <c r="BZ616" s="281"/>
    </row>
    <row r="617" spans="74:78" x14ac:dyDescent="0.2">
      <c r="BV617" s="281"/>
      <c r="BW617" s="281"/>
      <c r="BX617" s="281"/>
      <c r="BY617" s="281"/>
      <c r="BZ617" s="281"/>
    </row>
    <row r="618" spans="74:78" x14ac:dyDescent="0.2">
      <c r="BV618" s="281"/>
      <c r="BW618" s="281"/>
      <c r="BX618" s="281"/>
      <c r="BY618" s="281"/>
      <c r="BZ618" s="281"/>
    </row>
    <row r="619" spans="74:78" x14ac:dyDescent="0.2">
      <c r="BV619" s="281"/>
      <c r="BW619" s="281"/>
      <c r="BX619" s="281"/>
      <c r="BY619" s="281"/>
      <c r="BZ619" s="281"/>
    </row>
    <row r="620" spans="74:78" x14ac:dyDescent="0.2">
      <c r="BV620" s="281"/>
      <c r="BW620" s="281"/>
      <c r="BX620" s="281"/>
      <c r="BY620" s="281"/>
      <c r="BZ620" s="281"/>
    </row>
    <row r="621" spans="74:78" x14ac:dyDescent="0.2">
      <c r="BV621" s="281"/>
      <c r="BW621" s="281"/>
      <c r="BX621" s="281"/>
      <c r="BY621" s="281"/>
      <c r="BZ621" s="281"/>
    </row>
    <row r="622" spans="74:78" x14ac:dyDescent="0.2">
      <c r="BV622" s="281"/>
      <c r="BW622" s="281"/>
      <c r="BX622" s="281"/>
      <c r="BY622" s="281"/>
      <c r="BZ622" s="281"/>
    </row>
    <row r="623" spans="74:78" x14ac:dyDescent="0.2">
      <c r="BV623" s="281"/>
      <c r="BW623" s="281"/>
      <c r="BX623" s="281"/>
      <c r="BY623" s="281"/>
      <c r="BZ623" s="281"/>
    </row>
    <row r="624" spans="74:78" x14ac:dyDescent="0.2">
      <c r="BV624" s="281"/>
      <c r="BW624" s="281"/>
      <c r="BX624" s="281"/>
      <c r="BY624" s="281"/>
      <c r="BZ624" s="281"/>
    </row>
    <row r="625" spans="74:78" x14ac:dyDescent="0.2">
      <c r="BV625" s="281"/>
      <c r="BW625" s="281"/>
      <c r="BX625" s="281"/>
      <c r="BY625" s="281"/>
      <c r="BZ625" s="281"/>
    </row>
    <row r="626" spans="74:78" x14ac:dyDescent="0.2">
      <c r="BV626" s="281"/>
      <c r="BW626" s="281"/>
      <c r="BX626" s="281"/>
      <c r="BY626" s="281"/>
      <c r="BZ626" s="281"/>
    </row>
    <row r="627" spans="74:78" x14ac:dyDescent="0.2">
      <c r="BV627" s="281"/>
      <c r="BW627" s="281"/>
      <c r="BX627" s="281"/>
      <c r="BY627" s="281"/>
      <c r="BZ627" s="281"/>
    </row>
    <row r="628" spans="74:78" x14ac:dyDescent="0.2">
      <c r="BV628" s="281"/>
      <c r="BW628" s="281"/>
      <c r="BX628" s="281"/>
      <c r="BY628" s="281"/>
      <c r="BZ628" s="281"/>
    </row>
    <row r="629" spans="74:78" x14ac:dyDescent="0.2">
      <c r="BV629" s="281"/>
      <c r="BW629" s="281"/>
      <c r="BX629" s="281"/>
      <c r="BY629" s="281"/>
      <c r="BZ629" s="281"/>
    </row>
    <row r="630" spans="74:78" x14ac:dyDescent="0.2">
      <c r="BV630" s="281"/>
      <c r="BW630" s="281"/>
      <c r="BX630" s="281"/>
      <c r="BY630" s="281"/>
      <c r="BZ630" s="281"/>
    </row>
    <row r="631" spans="74:78" x14ac:dyDescent="0.2">
      <c r="BV631" s="281"/>
      <c r="BW631" s="281"/>
      <c r="BX631" s="281"/>
      <c r="BY631" s="281"/>
      <c r="BZ631" s="281"/>
    </row>
    <row r="632" spans="74:78" x14ac:dyDescent="0.2">
      <c r="BV632" s="281"/>
      <c r="BW632" s="281"/>
      <c r="BX632" s="281"/>
      <c r="BY632" s="281"/>
      <c r="BZ632" s="281"/>
    </row>
    <row r="633" spans="74:78" x14ac:dyDescent="0.2">
      <c r="BV633" s="281"/>
      <c r="BW633" s="281"/>
      <c r="BX633" s="281"/>
      <c r="BY633" s="281"/>
      <c r="BZ633" s="281"/>
    </row>
    <row r="634" spans="74:78" x14ac:dyDescent="0.2">
      <c r="BV634" s="281"/>
      <c r="BW634" s="281"/>
      <c r="BX634" s="281"/>
      <c r="BY634" s="281"/>
      <c r="BZ634" s="281"/>
    </row>
    <row r="635" spans="74:78" x14ac:dyDescent="0.2">
      <c r="BV635" s="281"/>
      <c r="BW635" s="281"/>
      <c r="BX635" s="281"/>
      <c r="BY635" s="281"/>
      <c r="BZ635" s="281"/>
    </row>
    <row r="636" spans="74:78" x14ac:dyDescent="0.2">
      <c r="BV636" s="281"/>
      <c r="BW636" s="281"/>
      <c r="BX636" s="281"/>
      <c r="BY636" s="281"/>
      <c r="BZ636" s="281"/>
    </row>
    <row r="637" spans="74:78" x14ac:dyDescent="0.2">
      <c r="BV637" s="281"/>
      <c r="BW637" s="281"/>
      <c r="BX637" s="281"/>
      <c r="BY637" s="281"/>
      <c r="BZ637" s="281"/>
    </row>
    <row r="638" spans="74:78" x14ac:dyDescent="0.2">
      <c r="BV638" s="281"/>
      <c r="BW638" s="281"/>
      <c r="BX638" s="281"/>
      <c r="BY638" s="281"/>
      <c r="BZ638" s="281"/>
    </row>
  </sheetData>
  <mergeCells count="2">
    <mergeCell ref="C2:D2"/>
    <mergeCell ref="I2:J2"/>
  </mergeCells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GoTo_START_Here_Click">
                <anchor moveWithCells="1">
                  <from>
                    <xdr:col>0</xdr:col>
                    <xdr:colOff>1104900</xdr:colOff>
                    <xdr:row>2</xdr:row>
                    <xdr:rowOff>295275</xdr:rowOff>
                  </from>
                  <to>
                    <xdr:col>0</xdr:col>
                    <xdr:colOff>2266950</xdr:colOff>
                    <xdr:row>2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5"/>
  </sheetPr>
  <dimension ref="A1:BI518"/>
  <sheetViews>
    <sheetView zoomScale="130" zoomScaleNormal="130" workbookViewId="0">
      <pane xSplit="1" topLeftCell="BA1" activePane="topRight" state="frozen"/>
      <selection pane="topRight" activeCell="BD5" sqref="BD5"/>
    </sheetView>
  </sheetViews>
  <sheetFormatPr defaultColWidth="9.7109375" defaultRowHeight="12.75" x14ac:dyDescent="0.2"/>
  <cols>
    <col min="1" max="1" width="38.28515625" customWidth="1"/>
    <col min="2" max="6" width="9.7109375" customWidth="1"/>
    <col min="7" max="7" width="1.7109375" customWidth="1"/>
    <col min="8" max="12" width="9.7109375" customWidth="1"/>
    <col min="13" max="13" width="1.7109375" customWidth="1"/>
    <col min="14" max="18" width="9.7109375" customWidth="1"/>
    <col min="19" max="19" width="1.7109375" customWidth="1"/>
    <col min="20" max="24" width="9.7109375" customWidth="1"/>
    <col min="25" max="25" width="1.7109375" customWidth="1"/>
    <col min="26" max="26" width="10.42578125" customWidth="1"/>
    <col min="27" max="30" width="9.7109375" customWidth="1"/>
    <col min="31" max="31" width="1.7109375" customWidth="1"/>
    <col min="32" max="36" width="9.7109375" customWidth="1"/>
    <col min="37" max="37" width="1.7109375" customWidth="1"/>
    <col min="38" max="42" width="9.7109375" customWidth="1"/>
    <col min="43" max="43" width="1.7109375" customWidth="1"/>
    <col min="44" max="48" width="9.7109375" customWidth="1"/>
    <col min="49" max="49" width="1.7109375" customWidth="1"/>
    <col min="50" max="54" width="9.7109375" customWidth="1"/>
    <col min="55" max="55" width="1.7109375" customWidth="1"/>
    <col min="56" max="60" width="9.7109375" customWidth="1"/>
    <col min="61" max="61" width="1.7109375" customWidth="1"/>
  </cols>
  <sheetData>
    <row r="1" spans="1:61" x14ac:dyDescent="0.2">
      <c r="A1" s="45" t="s">
        <v>143</v>
      </c>
      <c r="B1" s="214">
        <v>2</v>
      </c>
      <c r="C1" s="214">
        <v>3</v>
      </c>
      <c r="D1" s="214">
        <v>4</v>
      </c>
      <c r="E1" s="214">
        <v>5</v>
      </c>
      <c r="F1" s="214">
        <v>6</v>
      </c>
      <c r="G1" s="214">
        <v>7</v>
      </c>
      <c r="H1" s="214">
        <v>8</v>
      </c>
      <c r="I1" s="214">
        <v>9</v>
      </c>
      <c r="J1" s="214">
        <v>10</v>
      </c>
      <c r="K1" s="214">
        <v>11</v>
      </c>
      <c r="L1" s="214">
        <v>12</v>
      </c>
      <c r="M1" s="214">
        <v>13</v>
      </c>
      <c r="N1" s="214">
        <v>14</v>
      </c>
      <c r="O1" s="214">
        <v>15</v>
      </c>
      <c r="P1" s="214">
        <v>16</v>
      </c>
      <c r="Q1" s="214">
        <v>17</v>
      </c>
      <c r="R1" s="214">
        <v>18</v>
      </c>
      <c r="S1" s="214">
        <v>19</v>
      </c>
      <c r="T1" s="214">
        <v>20</v>
      </c>
      <c r="U1" s="214">
        <v>21</v>
      </c>
      <c r="V1" s="214">
        <v>22</v>
      </c>
      <c r="W1" s="214">
        <v>23</v>
      </c>
      <c r="X1" s="214">
        <v>24</v>
      </c>
      <c r="Y1" s="214">
        <v>25</v>
      </c>
      <c r="Z1" s="214">
        <v>26</v>
      </c>
      <c r="AA1" s="214">
        <v>27</v>
      </c>
      <c r="AB1" s="214">
        <v>28</v>
      </c>
      <c r="AC1" s="214">
        <v>29</v>
      </c>
      <c r="AD1" s="214">
        <v>30</v>
      </c>
      <c r="AE1" s="214">
        <v>31</v>
      </c>
      <c r="AF1" s="214">
        <v>32</v>
      </c>
      <c r="AG1" s="214">
        <v>33</v>
      </c>
      <c r="AH1" s="214">
        <v>34</v>
      </c>
      <c r="AI1" s="214">
        <v>35</v>
      </c>
      <c r="AJ1" s="214">
        <v>36</v>
      </c>
      <c r="AK1" s="214">
        <v>37</v>
      </c>
      <c r="AL1" s="214">
        <v>38</v>
      </c>
      <c r="AM1" s="214">
        <v>39</v>
      </c>
      <c r="AN1" s="214">
        <v>40</v>
      </c>
      <c r="AO1" s="214">
        <v>41</v>
      </c>
      <c r="AP1" s="214">
        <v>42</v>
      </c>
      <c r="AQ1" s="214">
        <v>43</v>
      </c>
      <c r="AR1" s="214">
        <v>44</v>
      </c>
      <c r="AS1" s="214">
        <v>45</v>
      </c>
      <c r="AT1" s="214">
        <v>46</v>
      </c>
      <c r="AU1" s="214">
        <v>47</v>
      </c>
      <c r="AV1" s="214">
        <v>48</v>
      </c>
      <c r="AW1" s="214">
        <v>49</v>
      </c>
      <c r="AX1" s="214">
        <v>50</v>
      </c>
      <c r="AY1" s="214">
        <v>51</v>
      </c>
      <c r="AZ1" s="214">
        <v>52</v>
      </c>
      <c r="BA1" s="214">
        <v>53</v>
      </c>
      <c r="BB1" s="214">
        <v>54</v>
      </c>
      <c r="BC1" s="214">
        <v>55</v>
      </c>
      <c r="BD1" s="214">
        <v>56</v>
      </c>
      <c r="BE1" s="214">
        <v>57</v>
      </c>
      <c r="BF1" s="214">
        <v>58</v>
      </c>
      <c r="BG1" s="214">
        <v>59</v>
      </c>
      <c r="BH1" s="214">
        <v>60</v>
      </c>
      <c r="BI1" s="214">
        <v>61</v>
      </c>
    </row>
    <row r="2" spans="1:61" x14ac:dyDescent="0.2">
      <c r="A2" s="219" t="s">
        <v>144</v>
      </c>
      <c r="B2" s="365">
        <v>701</v>
      </c>
      <c r="C2" s="294"/>
      <c r="D2" s="294"/>
      <c r="E2" s="294"/>
      <c r="F2" s="294"/>
      <c r="G2" s="208"/>
      <c r="H2" s="365">
        <v>702</v>
      </c>
      <c r="I2" s="294"/>
      <c r="J2" s="294"/>
      <c r="K2" s="294"/>
      <c r="L2" s="294"/>
      <c r="M2" s="208"/>
      <c r="N2" s="365">
        <v>703</v>
      </c>
      <c r="O2" s="294"/>
      <c r="P2" s="294"/>
      <c r="Q2" s="294"/>
      <c r="R2" s="294"/>
      <c r="S2" s="208"/>
      <c r="T2" s="365">
        <v>704</v>
      </c>
      <c r="U2" s="294"/>
      <c r="V2" s="294"/>
      <c r="W2" s="294"/>
      <c r="X2" s="294"/>
      <c r="Y2" s="208"/>
      <c r="Z2" s="365">
        <v>705</v>
      </c>
      <c r="AA2" s="707" t="s">
        <v>414</v>
      </c>
      <c r="AB2" s="294"/>
      <c r="AC2" s="294"/>
      <c r="AD2" s="294"/>
      <c r="AE2" s="208"/>
      <c r="AF2" s="365">
        <v>706</v>
      </c>
      <c r="AG2" s="294"/>
      <c r="AH2" s="294"/>
      <c r="AI2" s="294"/>
      <c r="AJ2" s="294"/>
      <c r="AK2" s="208"/>
      <c r="AL2" s="365">
        <v>707</v>
      </c>
      <c r="AM2" s="294"/>
      <c r="AN2" s="294"/>
      <c r="AO2" s="294"/>
      <c r="AP2" s="294"/>
      <c r="AQ2" s="208"/>
      <c r="AR2" s="365">
        <v>708</v>
      </c>
      <c r="AS2" s="294"/>
      <c r="AT2" s="294"/>
      <c r="AU2" s="294"/>
      <c r="AV2" s="294"/>
      <c r="AW2" s="208"/>
      <c r="AX2" s="365">
        <v>709</v>
      </c>
      <c r="AY2" s="294"/>
      <c r="AZ2" s="294"/>
      <c r="BA2" s="294"/>
      <c r="BB2" s="294"/>
      <c r="BC2" s="208"/>
      <c r="BD2" s="365">
        <v>710</v>
      </c>
      <c r="BE2" s="294"/>
      <c r="BF2" s="294"/>
      <c r="BG2" s="294"/>
      <c r="BH2" s="294"/>
      <c r="BI2" s="208"/>
    </row>
    <row r="3" spans="1:61" s="224" customFormat="1" ht="51" customHeight="1" x14ac:dyDescent="0.2">
      <c r="A3" s="335" t="s">
        <v>117</v>
      </c>
      <c r="B3" s="336"/>
      <c r="C3" s="336"/>
      <c r="D3" s="336"/>
      <c r="E3" s="336"/>
      <c r="F3" s="336"/>
      <c r="G3" s="223"/>
      <c r="H3" s="706" t="s">
        <v>411</v>
      </c>
      <c r="I3" s="706" t="s">
        <v>411</v>
      </c>
      <c r="J3" s="706" t="s">
        <v>411</v>
      </c>
      <c r="K3" s="706" t="s">
        <v>411</v>
      </c>
      <c r="L3" s="706" t="s">
        <v>411</v>
      </c>
      <c r="M3" s="223"/>
      <c r="N3" s="706" t="s">
        <v>412</v>
      </c>
      <c r="O3" s="706" t="s">
        <v>412</v>
      </c>
      <c r="P3" s="706" t="s">
        <v>412</v>
      </c>
      <c r="Q3" s="706" t="s">
        <v>412</v>
      </c>
      <c r="R3" s="706" t="s">
        <v>412</v>
      </c>
      <c r="S3" s="223"/>
      <c r="T3" s="706" t="s">
        <v>413</v>
      </c>
      <c r="U3" s="706" t="s">
        <v>413</v>
      </c>
      <c r="V3" s="706" t="s">
        <v>413</v>
      </c>
      <c r="W3" s="706" t="s">
        <v>413</v>
      </c>
      <c r="X3" s="706" t="s">
        <v>413</v>
      </c>
      <c r="Y3" s="223"/>
      <c r="Z3" s="706" t="s">
        <v>411</v>
      </c>
      <c r="AA3" s="706" t="s">
        <v>413</v>
      </c>
      <c r="AB3" s="706" t="s">
        <v>413</v>
      </c>
      <c r="AC3" s="706" t="s">
        <v>413</v>
      </c>
      <c r="AD3" s="706" t="s">
        <v>413</v>
      </c>
      <c r="AE3" s="223"/>
      <c r="AF3" s="336"/>
      <c r="AG3" s="336"/>
      <c r="AH3" s="336"/>
      <c r="AI3" s="336"/>
      <c r="AJ3" s="336"/>
      <c r="AK3" s="223"/>
      <c r="AL3" s="706" t="s">
        <v>415</v>
      </c>
      <c r="AM3" s="706" t="s">
        <v>415</v>
      </c>
      <c r="AN3" s="706" t="s">
        <v>415</v>
      </c>
      <c r="AO3" s="706" t="s">
        <v>415</v>
      </c>
      <c r="AP3" s="706" t="s">
        <v>415</v>
      </c>
      <c r="AQ3" s="223"/>
      <c r="AR3" s="336"/>
      <c r="AS3" s="336"/>
      <c r="AT3" s="336"/>
      <c r="AU3" s="336"/>
      <c r="AV3" s="336"/>
      <c r="AW3" s="223"/>
      <c r="AX3" s="336"/>
      <c r="AY3" s="336"/>
      <c r="AZ3" s="336"/>
      <c r="BA3" s="336"/>
      <c r="BB3" s="336"/>
      <c r="BC3" s="223"/>
      <c r="BD3" s="815" t="s">
        <v>416</v>
      </c>
      <c r="BE3" s="815" t="s">
        <v>416</v>
      </c>
      <c r="BF3" s="815" t="s">
        <v>416</v>
      </c>
      <c r="BG3" s="815" t="s">
        <v>416</v>
      </c>
      <c r="BH3" s="815" t="s">
        <v>416</v>
      </c>
      <c r="BI3" s="223"/>
    </row>
    <row r="4" spans="1:61" s="224" customFormat="1" ht="12.75" customHeight="1" x14ac:dyDescent="0.2">
      <c r="A4" s="338" t="s">
        <v>142</v>
      </c>
      <c r="B4" s="213">
        <v>1</v>
      </c>
      <c r="C4" s="213">
        <v>2</v>
      </c>
      <c r="D4" s="213">
        <v>3</v>
      </c>
      <c r="E4" s="213">
        <v>4</v>
      </c>
      <c r="F4" s="213">
        <v>5</v>
      </c>
      <c r="G4" s="223"/>
      <c r="H4" s="213">
        <v>1</v>
      </c>
      <c r="I4" s="213">
        <v>2</v>
      </c>
      <c r="J4" s="213">
        <v>3</v>
      </c>
      <c r="K4" s="213">
        <v>4</v>
      </c>
      <c r="L4" s="213">
        <v>5</v>
      </c>
      <c r="M4" s="223"/>
      <c r="N4" s="213">
        <v>1</v>
      </c>
      <c r="O4" s="213">
        <v>2</v>
      </c>
      <c r="P4" s="213">
        <v>3</v>
      </c>
      <c r="Q4" s="213">
        <v>4</v>
      </c>
      <c r="R4" s="213">
        <v>5</v>
      </c>
      <c r="S4" s="223"/>
      <c r="T4" s="213">
        <v>1</v>
      </c>
      <c r="U4" s="213">
        <v>2</v>
      </c>
      <c r="V4" s="213">
        <v>3</v>
      </c>
      <c r="W4" s="213">
        <v>4</v>
      </c>
      <c r="X4" s="213">
        <v>5</v>
      </c>
      <c r="Y4" s="223"/>
      <c r="Z4" s="213">
        <v>1</v>
      </c>
      <c r="AA4" s="213">
        <v>2</v>
      </c>
      <c r="AB4" s="213">
        <v>3</v>
      </c>
      <c r="AC4" s="213">
        <v>4</v>
      </c>
      <c r="AD4" s="213">
        <v>5</v>
      </c>
      <c r="AE4" s="223"/>
      <c r="AF4" s="213">
        <v>1</v>
      </c>
      <c r="AG4" s="213">
        <v>2</v>
      </c>
      <c r="AH4" s="213">
        <v>3</v>
      </c>
      <c r="AI4" s="213">
        <v>4</v>
      </c>
      <c r="AJ4" s="213">
        <v>5</v>
      </c>
      <c r="AK4" s="223"/>
      <c r="AL4" s="213">
        <v>1</v>
      </c>
      <c r="AM4" s="213">
        <v>2</v>
      </c>
      <c r="AN4" s="213">
        <v>3</v>
      </c>
      <c r="AO4" s="213">
        <v>4</v>
      </c>
      <c r="AP4" s="213">
        <v>5</v>
      </c>
      <c r="AQ4" s="223"/>
      <c r="AR4" s="213">
        <v>1</v>
      </c>
      <c r="AS4" s="213">
        <v>2</v>
      </c>
      <c r="AT4" s="213">
        <v>3</v>
      </c>
      <c r="AU4" s="213">
        <v>4</v>
      </c>
      <c r="AV4" s="213">
        <v>5</v>
      </c>
      <c r="AW4" s="223"/>
      <c r="AX4" s="213">
        <v>1</v>
      </c>
      <c r="AY4" s="213">
        <v>2</v>
      </c>
      <c r="AZ4" s="213">
        <v>3</v>
      </c>
      <c r="BA4" s="213">
        <v>4</v>
      </c>
      <c r="BB4" s="213">
        <v>5</v>
      </c>
      <c r="BC4" s="223"/>
      <c r="BD4" s="213">
        <v>1</v>
      </c>
      <c r="BE4" s="213">
        <v>2</v>
      </c>
      <c r="BF4" s="213">
        <v>3</v>
      </c>
      <c r="BG4" s="213">
        <v>4</v>
      </c>
      <c r="BH4" s="213">
        <v>5</v>
      </c>
      <c r="BI4" s="223"/>
    </row>
    <row r="5" spans="1:61" s="224" customFormat="1" ht="12.75" customHeight="1" x14ac:dyDescent="0.2">
      <c r="A5" s="222" t="s">
        <v>115</v>
      </c>
      <c r="B5" s="392">
        <v>102.64</v>
      </c>
      <c r="C5" s="392">
        <v>102.64</v>
      </c>
      <c r="D5" s="392">
        <v>102.64</v>
      </c>
      <c r="E5" s="392">
        <v>102.64</v>
      </c>
      <c r="F5" s="392">
        <v>102.64</v>
      </c>
      <c r="G5" s="223"/>
      <c r="H5" s="392">
        <v>136</v>
      </c>
      <c r="I5" s="392">
        <v>136</v>
      </c>
      <c r="J5" s="392">
        <v>136</v>
      </c>
      <c r="K5" s="392">
        <v>136</v>
      </c>
      <c r="L5" s="392">
        <v>136</v>
      </c>
      <c r="M5" s="223"/>
      <c r="N5" s="392">
        <v>136</v>
      </c>
      <c r="O5" s="392">
        <v>136</v>
      </c>
      <c r="P5" s="392">
        <v>136</v>
      </c>
      <c r="Q5" s="392">
        <v>136</v>
      </c>
      <c r="R5" s="392">
        <v>136</v>
      </c>
      <c r="S5" s="223"/>
      <c r="T5" s="392">
        <v>136</v>
      </c>
      <c r="U5" s="392">
        <v>136</v>
      </c>
      <c r="V5" s="392">
        <v>136</v>
      </c>
      <c r="W5" s="392">
        <v>136</v>
      </c>
      <c r="X5" s="392">
        <v>136</v>
      </c>
      <c r="Y5" s="223"/>
      <c r="Z5" s="392">
        <v>136</v>
      </c>
      <c r="AA5" s="392">
        <v>136</v>
      </c>
      <c r="AB5" s="392">
        <v>136</v>
      </c>
      <c r="AC5" s="392">
        <v>136</v>
      </c>
      <c r="AD5" s="392">
        <v>136</v>
      </c>
      <c r="AE5" s="223"/>
      <c r="AF5" s="10">
        <v>136</v>
      </c>
      <c r="AG5" s="10">
        <v>136</v>
      </c>
      <c r="AH5" s="10">
        <v>136</v>
      </c>
      <c r="AI5" s="10">
        <v>136</v>
      </c>
      <c r="AJ5" s="10">
        <v>136</v>
      </c>
      <c r="AK5" s="223"/>
      <c r="AL5" s="392">
        <v>72.98</v>
      </c>
      <c r="AM5" s="392">
        <v>72.98</v>
      </c>
      <c r="AN5" s="392">
        <v>72.98</v>
      </c>
      <c r="AO5" s="392">
        <v>72.98</v>
      </c>
      <c r="AP5" s="392">
        <v>72.98</v>
      </c>
      <c r="AQ5" s="223"/>
      <c r="AR5" s="10"/>
      <c r="AS5" s="10"/>
      <c r="AT5" s="10"/>
      <c r="AU5" s="10"/>
      <c r="AV5" s="10"/>
      <c r="AW5" s="223"/>
      <c r="AX5" s="10"/>
      <c r="AY5" s="10"/>
      <c r="AZ5" s="10"/>
      <c r="BA5" s="10"/>
      <c r="BB5" s="10"/>
      <c r="BC5" s="223"/>
      <c r="BD5" s="816">
        <v>73</v>
      </c>
      <c r="BE5" s="816">
        <v>73</v>
      </c>
      <c r="BF5" s="816">
        <v>73</v>
      </c>
      <c r="BG5" s="816">
        <v>73</v>
      </c>
      <c r="BH5" s="816">
        <v>73</v>
      </c>
      <c r="BI5" s="223"/>
    </row>
    <row r="6" spans="1:61" s="224" customFormat="1" ht="12.75" customHeight="1" x14ac:dyDescent="0.2">
      <c r="A6" s="222" t="s">
        <v>141</v>
      </c>
      <c r="B6" s="156">
        <v>0.85</v>
      </c>
      <c r="C6" s="156">
        <v>0.85</v>
      </c>
      <c r="D6" s="156">
        <v>0.85</v>
      </c>
      <c r="E6" s="156">
        <v>0.85</v>
      </c>
      <c r="F6" s="156">
        <v>0.85</v>
      </c>
      <c r="G6" s="223"/>
      <c r="H6" s="156">
        <v>0.85</v>
      </c>
      <c r="I6" s="156">
        <v>0.85</v>
      </c>
      <c r="J6" s="156">
        <v>0.85</v>
      </c>
      <c r="K6" s="156">
        <v>0.85</v>
      </c>
      <c r="L6" s="156">
        <v>0.85</v>
      </c>
      <c r="M6" s="223"/>
      <c r="N6" s="156">
        <v>0.85</v>
      </c>
      <c r="O6" s="156">
        <v>0.85</v>
      </c>
      <c r="P6" s="156">
        <v>0.85</v>
      </c>
      <c r="Q6" s="156">
        <v>0.85</v>
      </c>
      <c r="R6" s="156">
        <v>0.85</v>
      </c>
      <c r="S6" s="223"/>
      <c r="T6" s="156">
        <v>0.85</v>
      </c>
      <c r="U6" s="156">
        <v>0.85</v>
      </c>
      <c r="V6" s="156">
        <v>0.85</v>
      </c>
      <c r="W6" s="156">
        <v>0.85</v>
      </c>
      <c r="X6" s="156">
        <v>0.85</v>
      </c>
      <c r="Y6" s="223"/>
      <c r="Z6" s="156">
        <v>0.9</v>
      </c>
      <c r="AA6" s="156">
        <v>0.9</v>
      </c>
      <c r="AB6" s="156">
        <v>0.9</v>
      </c>
      <c r="AC6" s="156">
        <v>0.9</v>
      </c>
      <c r="AD6" s="156">
        <v>0.9</v>
      </c>
      <c r="AE6" s="223"/>
      <c r="AF6" s="156">
        <v>0.85</v>
      </c>
      <c r="AG6" s="156">
        <v>0.85</v>
      </c>
      <c r="AH6" s="156">
        <v>0.85</v>
      </c>
      <c r="AI6" s="156">
        <v>0.85</v>
      </c>
      <c r="AJ6" s="156">
        <v>0.85</v>
      </c>
      <c r="AK6" s="223"/>
      <c r="AL6" s="156">
        <v>0.9</v>
      </c>
      <c r="AM6" s="156">
        <v>0.9</v>
      </c>
      <c r="AN6" s="156">
        <v>0.9</v>
      </c>
      <c r="AO6" s="156">
        <v>0.9</v>
      </c>
      <c r="AP6" s="156">
        <v>0.9</v>
      </c>
      <c r="AQ6" s="223"/>
      <c r="AR6" s="10"/>
      <c r="AS6" s="10"/>
      <c r="AT6" s="10"/>
      <c r="AU6" s="10"/>
      <c r="AV6" s="10"/>
      <c r="AW6" s="223"/>
      <c r="AX6" s="10"/>
      <c r="AY6" s="10"/>
      <c r="AZ6" s="10"/>
      <c r="BA6" s="10"/>
      <c r="BB6" s="10"/>
      <c r="BC6" s="223"/>
      <c r="BD6" s="816">
        <v>0.9</v>
      </c>
      <c r="BE6" s="816">
        <v>0.9</v>
      </c>
      <c r="BF6" s="816">
        <v>0.9</v>
      </c>
      <c r="BG6" s="816">
        <v>0.9</v>
      </c>
      <c r="BH6" s="816">
        <v>0.9</v>
      </c>
      <c r="BI6" s="223"/>
    </row>
    <row r="7" spans="1:61" s="224" customFormat="1" ht="12.75" customHeight="1" x14ac:dyDescent="0.2">
      <c r="A7" s="222" t="s">
        <v>116</v>
      </c>
      <c r="B7" s="10">
        <v>5</v>
      </c>
      <c r="C7" s="10">
        <v>5</v>
      </c>
      <c r="D7" s="10">
        <v>5</v>
      </c>
      <c r="E7" s="10">
        <v>5</v>
      </c>
      <c r="F7" s="10">
        <v>5</v>
      </c>
      <c r="G7" s="223"/>
      <c r="H7" s="10">
        <v>5.5</v>
      </c>
      <c r="I7" s="10">
        <v>5.5</v>
      </c>
      <c r="J7" s="10">
        <v>5.5</v>
      </c>
      <c r="K7" s="10">
        <v>5.5</v>
      </c>
      <c r="L7" s="10">
        <v>5.5</v>
      </c>
      <c r="M7" s="223"/>
      <c r="N7" s="10">
        <v>5.5</v>
      </c>
      <c r="O7" s="10">
        <v>5.5</v>
      </c>
      <c r="P7" s="10">
        <v>5.5</v>
      </c>
      <c r="Q7" s="10">
        <v>5.5</v>
      </c>
      <c r="R7" s="10">
        <v>5.5</v>
      </c>
      <c r="S7" s="223"/>
      <c r="T7" s="10">
        <v>5.5</v>
      </c>
      <c r="U7" s="10">
        <v>5.5</v>
      </c>
      <c r="V7" s="10">
        <v>5.5</v>
      </c>
      <c r="W7" s="10">
        <v>5.5</v>
      </c>
      <c r="X7" s="10">
        <v>5.5</v>
      </c>
      <c r="Y7" s="223"/>
      <c r="Z7" s="10">
        <v>5</v>
      </c>
      <c r="AA7" s="10">
        <v>5</v>
      </c>
      <c r="AB7" s="10">
        <v>5</v>
      </c>
      <c r="AC7" s="10">
        <v>5</v>
      </c>
      <c r="AD7" s="10">
        <v>5</v>
      </c>
      <c r="AE7" s="223">
        <v>5</v>
      </c>
      <c r="AF7" s="10">
        <v>5</v>
      </c>
      <c r="AG7" s="10">
        <v>5</v>
      </c>
      <c r="AH7" s="10">
        <v>5</v>
      </c>
      <c r="AI7" s="10">
        <v>5</v>
      </c>
      <c r="AJ7" s="10">
        <v>5</v>
      </c>
      <c r="AK7" s="223"/>
      <c r="AL7" s="10">
        <v>3.5190000000000001</v>
      </c>
      <c r="AM7" s="10">
        <v>3.5190000000000001</v>
      </c>
      <c r="AN7" s="10">
        <v>3.5190000000000001</v>
      </c>
      <c r="AO7" s="10">
        <v>3.5190000000000001</v>
      </c>
      <c r="AP7" s="10">
        <v>3.5190000000000001</v>
      </c>
      <c r="AQ7" s="223"/>
      <c r="AR7" s="10"/>
      <c r="AS7" s="10"/>
      <c r="AT7" s="10"/>
      <c r="AU7" s="10"/>
      <c r="AV7" s="10"/>
      <c r="AW7" s="223"/>
      <c r="AX7" s="10"/>
      <c r="AY7" s="10"/>
      <c r="AZ7" s="10"/>
      <c r="BA7" s="10"/>
      <c r="BB7" s="10"/>
      <c r="BC7" s="223"/>
      <c r="BD7" s="816">
        <v>3.96</v>
      </c>
      <c r="BE7" s="816">
        <v>3.96</v>
      </c>
      <c r="BF7" s="816">
        <v>3.96</v>
      </c>
      <c r="BG7" s="816">
        <v>3.96</v>
      </c>
      <c r="BH7" s="816">
        <v>3.96</v>
      </c>
      <c r="BI7" s="223"/>
    </row>
    <row r="8" spans="1:61" s="224" customFormat="1" ht="12.75" customHeight="1" x14ac:dyDescent="0.2">
      <c r="A8" s="339" t="s">
        <v>351</v>
      </c>
      <c r="B8" s="10">
        <v>2</v>
      </c>
      <c r="C8" s="541">
        <v>2</v>
      </c>
      <c r="D8" s="10">
        <v>2</v>
      </c>
      <c r="E8" s="10">
        <v>2</v>
      </c>
      <c r="F8" s="10">
        <v>2</v>
      </c>
      <c r="G8" s="223"/>
      <c r="H8" s="10">
        <v>2</v>
      </c>
      <c r="I8" s="541">
        <v>2</v>
      </c>
      <c r="J8" s="10">
        <v>2</v>
      </c>
      <c r="K8" s="10">
        <v>2</v>
      </c>
      <c r="L8" s="10">
        <v>2</v>
      </c>
      <c r="M8" s="223"/>
      <c r="N8" s="10">
        <v>2</v>
      </c>
      <c r="O8" s="541">
        <v>2</v>
      </c>
      <c r="P8" s="10">
        <v>2</v>
      </c>
      <c r="Q8" s="10">
        <v>2</v>
      </c>
      <c r="R8" s="10">
        <v>2</v>
      </c>
      <c r="S8" s="223"/>
      <c r="T8" s="10">
        <v>2</v>
      </c>
      <c r="U8" s="541">
        <v>2</v>
      </c>
      <c r="V8" s="10">
        <v>2</v>
      </c>
      <c r="W8" s="10">
        <v>2</v>
      </c>
      <c r="X8" s="10">
        <v>2</v>
      </c>
      <c r="Y8" s="223"/>
      <c r="Z8" s="10">
        <v>2</v>
      </c>
      <c r="AA8" s="541">
        <v>2</v>
      </c>
      <c r="AB8" s="10">
        <v>2</v>
      </c>
      <c r="AC8" s="10">
        <v>2</v>
      </c>
      <c r="AD8" s="10">
        <v>2</v>
      </c>
      <c r="AE8" s="223"/>
      <c r="AF8" s="10">
        <v>2</v>
      </c>
      <c r="AG8" s="541">
        <v>2</v>
      </c>
      <c r="AH8" s="10">
        <v>2</v>
      </c>
      <c r="AI8" s="10">
        <v>2</v>
      </c>
      <c r="AJ8" s="10">
        <v>2</v>
      </c>
      <c r="AK8" s="223"/>
      <c r="AL8" s="10">
        <v>2</v>
      </c>
      <c r="AM8" s="541">
        <v>2</v>
      </c>
      <c r="AN8" s="10">
        <v>2</v>
      </c>
      <c r="AO8" s="10">
        <v>2</v>
      </c>
      <c r="AP8" s="10">
        <v>2</v>
      </c>
      <c r="AQ8" s="223"/>
      <c r="AR8" s="10"/>
      <c r="AS8" s="10"/>
      <c r="AT8" s="10"/>
      <c r="AU8" s="10"/>
      <c r="AV8" s="10"/>
      <c r="AW8" s="223"/>
      <c r="AX8" s="10"/>
      <c r="AY8" s="10"/>
      <c r="AZ8" s="10"/>
      <c r="BA8" s="10"/>
      <c r="BB8" s="10"/>
      <c r="BC8" s="223"/>
      <c r="BD8" s="816">
        <v>2</v>
      </c>
      <c r="BE8" s="816">
        <v>2</v>
      </c>
      <c r="BF8" s="816">
        <v>2</v>
      </c>
      <c r="BG8" s="816">
        <v>2</v>
      </c>
      <c r="BH8" s="816">
        <v>2</v>
      </c>
      <c r="BI8" s="223"/>
    </row>
    <row r="9" spans="1:61" s="224" customFormat="1" ht="12.75" customHeight="1" x14ac:dyDescent="0.2">
      <c r="A9" s="339" t="s">
        <v>230</v>
      </c>
      <c r="B9" s="328">
        <v>1</v>
      </c>
      <c r="C9" s="329">
        <v>1</v>
      </c>
      <c r="D9" s="328">
        <v>1</v>
      </c>
      <c r="E9" s="328">
        <v>1</v>
      </c>
      <c r="F9" s="10">
        <v>1</v>
      </c>
      <c r="G9" s="223"/>
      <c r="H9" s="328">
        <v>1</v>
      </c>
      <c r="I9" s="329">
        <v>1</v>
      </c>
      <c r="J9" s="328">
        <v>1</v>
      </c>
      <c r="K9" s="328">
        <v>1</v>
      </c>
      <c r="L9" s="10">
        <v>1</v>
      </c>
      <c r="M9" s="223"/>
      <c r="N9" s="328">
        <v>1</v>
      </c>
      <c r="O9" s="329">
        <v>1</v>
      </c>
      <c r="P9" s="328">
        <v>1</v>
      </c>
      <c r="Q9" s="328">
        <v>1</v>
      </c>
      <c r="R9" s="10">
        <v>1</v>
      </c>
      <c r="S9" s="223"/>
      <c r="T9" s="328">
        <v>1</v>
      </c>
      <c r="U9" s="329">
        <v>1</v>
      </c>
      <c r="V9" s="328">
        <v>1</v>
      </c>
      <c r="W9" s="328">
        <v>1</v>
      </c>
      <c r="X9" s="10">
        <v>1</v>
      </c>
      <c r="Y9" s="223"/>
      <c r="Z9" s="328">
        <v>1</v>
      </c>
      <c r="AA9" s="329">
        <v>1</v>
      </c>
      <c r="AB9" s="328">
        <v>1</v>
      </c>
      <c r="AC9" s="328">
        <v>1</v>
      </c>
      <c r="AD9" s="10">
        <v>1</v>
      </c>
      <c r="AE9" s="223"/>
      <c r="AF9" s="328">
        <v>1</v>
      </c>
      <c r="AG9" s="329">
        <v>1</v>
      </c>
      <c r="AH9" s="328">
        <v>1</v>
      </c>
      <c r="AI9" s="328">
        <v>1</v>
      </c>
      <c r="AJ9" s="10">
        <v>1</v>
      </c>
      <c r="AK9" s="223"/>
      <c r="AL9" s="328">
        <v>1</v>
      </c>
      <c r="AM9" s="329">
        <v>1</v>
      </c>
      <c r="AN9" s="328">
        <v>1</v>
      </c>
      <c r="AO9" s="328">
        <v>1</v>
      </c>
      <c r="AP9" s="10">
        <v>1</v>
      </c>
      <c r="AQ9" s="223"/>
      <c r="AR9" s="328"/>
      <c r="AS9" s="10"/>
      <c r="AT9" s="10"/>
      <c r="AU9" s="10"/>
      <c r="AV9" s="10"/>
      <c r="AW9" s="223"/>
      <c r="AX9" s="328"/>
      <c r="AY9" s="10"/>
      <c r="AZ9" s="10"/>
      <c r="BA9" s="10"/>
      <c r="BB9" s="10"/>
      <c r="BC9" s="223"/>
      <c r="BD9" s="816">
        <v>1</v>
      </c>
      <c r="BE9" s="816">
        <v>1</v>
      </c>
      <c r="BF9" s="816">
        <v>1</v>
      </c>
      <c r="BG9" s="816">
        <v>1</v>
      </c>
      <c r="BH9" s="816">
        <v>1</v>
      </c>
      <c r="BI9" s="223"/>
    </row>
    <row r="10" spans="1:61" s="224" customFormat="1" ht="12.75" customHeight="1" x14ac:dyDescent="0.2">
      <c r="A10" s="339" t="s">
        <v>235</v>
      </c>
      <c r="B10" s="328"/>
      <c r="C10" s="328"/>
      <c r="D10" s="328"/>
      <c r="E10" s="328"/>
      <c r="F10" s="10"/>
      <c r="G10" s="223"/>
      <c r="H10" s="328"/>
      <c r="I10" s="328"/>
      <c r="J10" s="328"/>
      <c r="K10" s="328"/>
      <c r="L10" s="10"/>
      <c r="M10" s="223"/>
      <c r="N10" s="328"/>
      <c r="O10" s="328"/>
      <c r="P10" s="328"/>
      <c r="Q10" s="328"/>
      <c r="R10" s="10"/>
      <c r="S10" s="223"/>
      <c r="T10" s="328"/>
      <c r="U10" s="328"/>
      <c r="V10" s="328"/>
      <c r="W10" s="328"/>
      <c r="X10" s="10"/>
      <c r="Y10" s="223"/>
      <c r="Z10" s="328"/>
      <c r="AA10" s="328"/>
      <c r="AB10" s="328"/>
      <c r="AC10" s="328"/>
      <c r="AD10" s="10"/>
      <c r="AE10" s="223"/>
      <c r="AF10" s="328"/>
      <c r="AG10" s="10"/>
      <c r="AH10" s="10"/>
      <c r="AI10" s="10"/>
      <c r="AJ10" s="10"/>
      <c r="AK10" s="223"/>
      <c r="AL10" s="328"/>
      <c r="AM10" s="328"/>
      <c r="AN10" s="328"/>
      <c r="AO10" s="328"/>
      <c r="AP10" s="10"/>
      <c r="AQ10" s="223"/>
      <c r="AR10" s="328"/>
      <c r="AS10" s="10"/>
      <c r="AT10" s="10"/>
      <c r="AU10" s="10"/>
      <c r="AV10" s="10"/>
      <c r="AW10" s="223"/>
      <c r="AX10" s="328"/>
      <c r="AY10" s="10"/>
      <c r="AZ10" s="10"/>
      <c r="BA10" s="10"/>
      <c r="BB10" s="10"/>
      <c r="BC10" s="223"/>
      <c r="BD10" s="328"/>
      <c r="BE10" s="10"/>
      <c r="BF10" s="10"/>
      <c r="BG10" s="10"/>
      <c r="BH10" s="10"/>
      <c r="BI10" s="223"/>
    </row>
    <row r="11" spans="1:61" s="224" customFormat="1" ht="12.75" customHeight="1" x14ac:dyDescent="0.2">
      <c r="A11" s="339" t="s">
        <v>234</v>
      </c>
      <c r="B11" s="328"/>
      <c r="C11" s="328"/>
      <c r="D11" s="328"/>
      <c r="E11" s="328"/>
      <c r="F11" s="10"/>
      <c r="G11" s="223"/>
      <c r="H11" s="328"/>
      <c r="I11" s="328"/>
      <c r="J11" s="328"/>
      <c r="K11" s="328"/>
      <c r="L11" s="10"/>
      <c r="M11" s="223"/>
      <c r="N11" s="328"/>
      <c r="O11" s="328"/>
      <c r="P11" s="328"/>
      <c r="Q11" s="328"/>
      <c r="R11" s="10"/>
      <c r="S11" s="223"/>
      <c r="T11" s="328"/>
      <c r="U11" s="328"/>
      <c r="V11" s="328"/>
      <c r="W11" s="328"/>
      <c r="X11" s="10"/>
      <c r="Y11" s="223"/>
      <c r="Z11" s="328"/>
      <c r="AA11" s="328"/>
      <c r="AB11" s="328"/>
      <c r="AC11" s="328"/>
      <c r="AD11" s="10"/>
      <c r="AE11" s="223"/>
      <c r="AF11" s="328"/>
      <c r="AG11" s="10"/>
      <c r="AH11" s="10"/>
      <c r="AI11" s="10"/>
      <c r="AJ11" s="10"/>
      <c r="AK11" s="223"/>
      <c r="AL11" s="328"/>
      <c r="AM11" s="328"/>
      <c r="AN11" s="328"/>
      <c r="AO11" s="328"/>
      <c r="AP11" s="10"/>
      <c r="AQ11" s="223"/>
      <c r="AR11" s="328"/>
      <c r="AS11" s="10"/>
      <c r="AT11" s="10"/>
      <c r="AU11" s="10"/>
      <c r="AV11" s="10"/>
      <c r="AW11" s="223"/>
      <c r="AX11" s="328"/>
      <c r="AY11" s="10"/>
      <c r="AZ11" s="10"/>
      <c r="BA11" s="10"/>
      <c r="BB11" s="10"/>
      <c r="BC11" s="223"/>
      <c r="BD11" s="328"/>
      <c r="BE11" s="10"/>
      <c r="BF11" s="10"/>
      <c r="BG11" s="10"/>
      <c r="BH11" s="10"/>
      <c r="BI11" s="223"/>
    </row>
    <row r="12" spans="1:61" s="224" customFormat="1" ht="12.75" customHeight="1" x14ac:dyDescent="0.2">
      <c r="A12" s="339" t="s">
        <v>233</v>
      </c>
      <c r="B12" s="328"/>
      <c r="C12" s="328"/>
      <c r="D12" s="328"/>
      <c r="E12" s="328"/>
      <c r="F12" s="10"/>
      <c r="G12" s="223"/>
      <c r="H12" s="328"/>
      <c r="I12" s="328"/>
      <c r="J12" s="328"/>
      <c r="K12" s="328"/>
      <c r="L12" s="10"/>
      <c r="M12" s="223"/>
      <c r="N12" s="328"/>
      <c r="O12" s="328"/>
      <c r="P12" s="328"/>
      <c r="Q12" s="328"/>
      <c r="R12" s="10"/>
      <c r="S12" s="223"/>
      <c r="T12" s="328"/>
      <c r="U12" s="328"/>
      <c r="V12" s="328"/>
      <c r="W12" s="328"/>
      <c r="X12" s="10"/>
      <c r="Y12" s="223"/>
      <c r="Z12" s="328"/>
      <c r="AA12" s="328"/>
      <c r="AB12" s="328"/>
      <c r="AC12" s="328"/>
      <c r="AD12" s="10"/>
      <c r="AE12" s="223"/>
      <c r="AF12" s="328"/>
      <c r="AG12" s="10"/>
      <c r="AH12" s="10"/>
      <c r="AI12" s="10"/>
      <c r="AJ12" s="10"/>
      <c r="AK12" s="223"/>
      <c r="AL12" s="328"/>
      <c r="AM12" s="328"/>
      <c r="AN12" s="328"/>
      <c r="AO12" s="328"/>
      <c r="AP12" s="10"/>
      <c r="AQ12" s="223"/>
      <c r="AR12" s="328"/>
      <c r="AS12" s="10"/>
      <c r="AT12" s="10"/>
      <c r="AU12" s="10"/>
      <c r="AV12" s="10"/>
      <c r="AW12" s="223"/>
      <c r="AX12" s="328"/>
      <c r="AY12" s="10"/>
      <c r="AZ12" s="10"/>
      <c r="BA12" s="10"/>
      <c r="BB12" s="10"/>
      <c r="BC12" s="223"/>
      <c r="BD12" s="328"/>
      <c r="BE12" s="10"/>
      <c r="BF12" s="10"/>
      <c r="BG12" s="10"/>
      <c r="BH12" s="10"/>
      <c r="BI12" s="223"/>
    </row>
    <row r="13" spans="1:61" s="224" customFormat="1" ht="12.75" customHeight="1" x14ac:dyDescent="0.2">
      <c r="A13" s="339" t="s">
        <v>232</v>
      </c>
      <c r="B13" s="328"/>
      <c r="C13" s="328"/>
      <c r="D13" s="328"/>
      <c r="E13" s="328"/>
      <c r="F13" s="10"/>
      <c r="G13" s="223"/>
      <c r="H13" s="328"/>
      <c r="I13" s="328"/>
      <c r="J13" s="328"/>
      <c r="K13" s="328"/>
      <c r="L13" s="10"/>
      <c r="M13" s="223"/>
      <c r="N13" s="328"/>
      <c r="O13" s="328"/>
      <c r="P13" s="328"/>
      <c r="Q13" s="328"/>
      <c r="R13" s="10"/>
      <c r="S13" s="223"/>
      <c r="T13" s="328"/>
      <c r="U13" s="328"/>
      <c r="V13" s="328"/>
      <c r="W13" s="328"/>
      <c r="X13" s="10"/>
      <c r="Y13" s="223"/>
      <c r="Z13" s="328"/>
      <c r="AA13" s="328"/>
      <c r="AB13" s="328"/>
      <c r="AC13" s="328"/>
      <c r="AD13" s="10"/>
      <c r="AE13" s="223"/>
      <c r="AF13" s="328"/>
      <c r="AG13" s="10"/>
      <c r="AH13" s="10"/>
      <c r="AI13" s="10"/>
      <c r="AJ13" s="10"/>
      <c r="AK13" s="223"/>
      <c r="AL13" s="328"/>
      <c r="AM13" s="328"/>
      <c r="AN13" s="328"/>
      <c r="AO13" s="328"/>
      <c r="AP13" s="10"/>
      <c r="AQ13" s="223"/>
      <c r="AR13" s="328"/>
      <c r="AS13" s="10"/>
      <c r="AT13" s="10"/>
      <c r="AU13" s="10"/>
      <c r="AV13" s="10"/>
      <c r="AW13" s="223"/>
      <c r="AX13" s="328"/>
      <c r="AY13" s="10"/>
      <c r="AZ13" s="10"/>
      <c r="BA13" s="10"/>
      <c r="BB13" s="10"/>
      <c r="BC13" s="223"/>
      <c r="BD13" s="328"/>
      <c r="BE13" s="10"/>
      <c r="BF13" s="10"/>
      <c r="BG13" s="10"/>
      <c r="BH13" s="10"/>
      <c r="BI13" s="223"/>
    </row>
    <row r="14" spans="1:61" s="224" customFormat="1" ht="12.75" customHeight="1" x14ac:dyDescent="0.2">
      <c r="A14" s="222" t="s">
        <v>231</v>
      </c>
      <c r="B14" s="328"/>
      <c r="C14" s="328"/>
      <c r="D14" s="328"/>
      <c r="E14" s="328"/>
      <c r="F14" s="10"/>
      <c r="G14" s="223"/>
      <c r="H14" s="328"/>
      <c r="I14" s="328"/>
      <c r="J14" s="328"/>
      <c r="K14" s="328"/>
      <c r="L14" s="10"/>
      <c r="M14" s="223"/>
      <c r="N14" s="328"/>
      <c r="O14" s="328"/>
      <c r="P14" s="328"/>
      <c r="Q14" s="328"/>
      <c r="R14" s="10"/>
      <c r="S14" s="223"/>
      <c r="T14" s="328"/>
      <c r="U14" s="328"/>
      <c r="V14" s="328"/>
      <c r="W14" s="328"/>
      <c r="X14" s="10"/>
      <c r="Y14" s="223"/>
      <c r="Z14" s="328"/>
      <c r="AA14" s="328"/>
      <c r="AB14" s="328"/>
      <c r="AC14" s="328"/>
      <c r="AD14" s="10"/>
      <c r="AE14" s="223"/>
      <c r="AF14" s="328"/>
      <c r="AG14" s="10"/>
      <c r="AH14" s="10"/>
      <c r="AI14" s="10"/>
      <c r="AJ14" s="10"/>
      <c r="AK14" s="223"/>
      <c r="AL14" s="328"/>
      <c r="AM14" s="328"/>
      <c r="AN14" s="328"/>
      <c r="AO14" s="328"/>
      <c r="AP14" s="10"/>
      <c r="AQ14" s="223"/>
      <c r="AR14" s="328"/>
      <c r="AS14" s="10"/>
      <c r="AT14" s="10"/>
      <c r="AU14" s="10"/>
      <c r="AV14" s="10"/>
      <c r="AW14" s="223"/>
      <c r="AX14" s="328"/>
      <c r="AY14" s="10"/>
      <c r="AZ14" s="10"/>
      <c r="BA14" s="10"/>
      <c r="BB14" s="10"/>
      <c r="BC14" s="223"/>
      <c r="BD14" s="328"/>
      <c r="BE14" s="10"/>
      <c r="BF14" s="10"/>
      <c r="BG14" s="10"/>
      <c r="BH14" s="10"/>
      <c r="BI14" s="223"/>
    </row>
    <row r="15" spans="1:61" ht="12.75" customHeight="1" x14ac:dyDescent="0.2">
      <c r="A15" s="85" t="s">
        <v>194</v>
      </c>
      <c r="B15" s="250">
        <v>0</v>
      </c>
      <c r="C15" s="250">
        <v>0</v>
      </c>
      <c r="D15" s="250">
        <v>0</v>
      </c>
      <c r="E15" s="250">
        <v>0</v>
      </c>
      <c r="F15" s="250">
        <v>0</v>
      </c>
      <c r="G15" s="208"/>
      <c r="H15" s="250">
        <v>0</v>
      </c>
      <c r="I15" s="250">
        <v>0</v>
      </c>
      <c r="J15" s="250">
        <v>0</v>
      </c>
      <c r="K15" s="250">
        <v>0</v>
      </c>
      <c r="L15" s="250">
        <v>0</v>
      </c>
      <c r="M15" s="208"/>
      <c r="N15" s="250">
        <v>0</v>
      </c>
      <c r="O15" s="250">
        <v>0</v>
      </c>
      <c r="P15" s="250">
        <v>0</v>
      </c>
      <c r="Q15" s="250">
        <v>0</v>
      </c>
      <c r="R15" s="250">
        <v>0</v>
      </c>
      <c r="S15" s="208"/>
      <c r="T15" s="250">
        <v>0</v>
      </c>
      <c r="U15" s="250">
        <v>0</v>
      </c>
      <c r="V15" s="250">
        <v>0</v>
      </c>
      <c r="W15" s="250">
        <v>0</v>
      </c>
      <c r="X15" s="250">
        <v>0</v>
      </c>
      <c r="Y15" s="208"/>
      <c r="Z15" s="250">
        <v>0</v>
      </c>
      <c r="AA15" s="250">
        <v>0</v>
      </c>
      <c r="AB15" s="250">
        <v>0</v>
      </c>
      <c r="AC15" s="250">
        <v>0</v>
      </c>
      <c r="AD15" s="250">
        <v>0</v>
      </c>
      <c r="AE15" s="208"/>
      <c r="AF15" s="250">
        <v>0</v>
      </c>
      <c r="AG15" s="250">
        <v>0</v>
      </c>
      <c r="AH15" s="250">
        <v>0</v>
      </c>
      <c r="AI15" s="250">
        <v>0</v>
      </c>
      <c r="AJ15" s="250">
        <v>0</v>
      </c>
      <c r="AK15" s="208"/>
      <c r="AL15" s="250">
        <v>0</v>
      </c>
      <c r="AM15" s="250">
        <v>0</v>
      </c>
      <c r="AN15" s="250">
        <v>0</v>
      </c>
      <c r="AO15" s="250">
        <v>0</v>
      </c>
      <c r="AP15" s="250">
        <v>0</v>
      </c>
      <c r="AQ15" s="208"/>
      <c r="AR15" s="250">
        <v>0</v>
      </c>
      <c r="AS15" s="250">
        <v>0</v>
      </c>
      <c r="AT15" s="250">
        <v>0</v>
      </c>
      <c r="AU15" s="250">
        <v>0</v>
      </c>
      <c r="AV15" s="250">
        <v>0</v>
      </c>
      <c r="AW15" s="208"/>
      <c r="AX15" s="250">
        <v>0</v>
      </c>
      <c r="AY15" s="250">
        <v>0</v>
      </c>
      <c r="AZ15" s="250">
        <v>0</v>
      </c>
      <c r="BA15" s="250">
        <v>0</v>
      </c>
      <c r="BB15" s="250">
        <v>0</v>
      </c>
      <c r="BC15" s="208"/>
      <c r="BD15" s="250">
        <v>0</v>
      </c>
      <c r="BE15" s="250">
        <v>0</v>
      </c>
      <c r="BF15" s="250">
        <v>0</v>
      </c>
      <c r="BG15" s="250">
        <v>0</v>
      </c>
      <c r="BH15" s="250">
        <v>0</v>
      </c>
      <c r="BI15" s="208"/>
    </row>
    <row r="16" spans="1:61" ht="12.75" customHeight="1" x14ac:dyDescent="0.2">
      <c r="A16" s="155" t="s">
        <v>140</v>
      </c>
      <c r="B16" s="108"/>
      <c r="C16" s="108"/>
      <c r="D16" s="108"/>
      <c r="E16" s="108"/>
      <c r="F16" s="108"/>
      <c r="G16" s="208"/>
      <c r="H16" s="108"/>
      <c r="I16" s="108"/>
      <c r="J16" s="108"/>
      <c r="K16" s="108"/>
      <c r="L16" s="108"/>
      <c r="M16" s="208"/>
      <c r="N16" s="108"/>
      <c r="O16" s="108"/>
      <c r="P16" s="108"/>
      <c r="Q16" s="108"/>
      <c r="R16" s="108"/>
      <c r="S16" s="208"/>
      <c r="T16" s="108"/>
      <c r="U16" s="108"/>
      <c r="V16" s="108"/>
      <c r="W16" s="108"/>
      <c r="X16" s="108"/>
      <c r="Y16" s="208"/>
      <c r="Z16" s="108"/>
      <c r="AA16" s="108"/>
      <c r="AB16" s="108"/>
      <c r="AC16" s="108"/>
      <c r="AD16" s="108"/>
      <c r="AE16" s="208"/>
      <c r="AF16" s="108"/>
      <c r="AG16" s="108"/>
      <c r="AH16" s="108"/>
      <c r="AI16" s="108"/>
      <c r="AJ16" s="108"/>
      <c r="AK16" s="208"/>
      <c r="AL16" s="108"/>
      <c r="AM16" s="108"/>
      <c r="AN16" s="108"/>
      <c r="AO16" s="108"/>
      <c r="AP16" s="108"/>
      <c r="AQ16" s="208"/>
      <c r="AR16" s="108"/>
      <c r="AS16" s="108"/>
      <c r="AT16" s="108"/>
      <c r="AU16" s="108"/>
      <c r="AV16" s="108"/>
      <c r="AW16" s="208"/>
      <c r="AX16" s="108"/>
      <c r="AY16" s="108"/>
      <c r="AZ16" s="108"/>
      <c r="BA16" s="108"/>
      <c r="BB16" s="108"/>
      <c r="BC16" s="208"/>
      <c r="BD16" s="108"/>
      <c r="BE16" s="108"/>
      <c r="BF16" s="108"/>
      <c r="BG16" s="108"/>
      <c r="BH16" s="108"/>
      <c r="BI16" s="208"/>
    </row>
    <row r="17" spans="1:61" ht="12.75" customHeight="1" x14ac:dyDescent="0.2">
      <c r="A17" s="87" t="s">
        <v>118</v>
      </c>
      <c r="B17" s="609">
        <v>8.1200014101397321E-11</v>
      </c>
      <c r="C17" s="619">
        <v>8.1200014101397321E-11</v>
      </c>
      <c r="D17" s="629">
        <v>8.1200014101397321E-11</v>
      </c>
      <c r="E17" s="639">
        <v>8.1200014101397321E-11</v>
      </c>
      <c r="F17" s="649">
        <v>8.1200014101397321E-11</v>
      </c>
      <c r="G17" s="208"/>
      <c r="H17" s="693">
        <v>0</v>
      </c>
      <c r="I17" s="693">
        <v>0</v>
      </c>
      <c r="J17" s="693">
        <v>0</v>
      </c>
      <c r="K17" s="693">
        <v>0</v>
      </c>
      <c r="L17" s="693">
        <v>0</v>
      </c>
      <c r="M17" s="208"/>
      <c r="N17" s="693">
        <v>0</v>
      </c>
      <c r="O17" s="693">
        <v>0</v>
      </c>
      <c r="P17" s="693">
        <v>0</v>
      </c>
      <c r="Q17" s="693">
        <v>0</v>
      </c>
      <c r="R17" s="693">
        <v>0</v>
      </c>
      <c r="S17" s="208"/>
      <c r="T17" s="693">
        <v>0</v>
      </c>
      <c r="U17" s="693">
        <v>0</v>
      </c>
      <c r="V17" s="693">
        <v>0</v>
      </c>
      <c r="W17" s="693">
        <v>0</v>
      </c>
      <c r="X17" s="693">
        <v>0</v>
      </c>
      <c r="Y17" s="208"/>
      <c r="Z17" s="693">
        <v>0</v>
      </c>
      <c r="AA17" s="693">
        <v>0</v>
      </c>
      <c r="AB17" s="693">
        <v>0</v>
      </c>
      <c r="AC17" s="693">
        <v>0</v>
      </c>
      <c r="AD17" s="693">
        <v>0</v>
      </c>
      <c r="AE17" s="208"/>
      <c r="AF17" s="45"/>
      <c r="AG17" s="45"/>
      <c r="AH17" s="45"/>
      <c r="AI17" s="45"/>
      <c r="AJ17" s="45"/>
      <c r="AK17" s="208"/>
      <c r="AL17" s="713">
        <v>1.2191013419539997E-10</v>
      </c>
      <c r="AM17" s="723">
        <v>1.2191013419539997E-10</v>
      </c>
      <c r="AN17" s="733">
        <v>1.2191013419539997E-10</v>
      </c>
      <c r="AO17" s="743">
        <v>1.2191013419539997E-10</v>
      </c>
      <c r="AP17" s="753">
        <v>1.2191013419539997E-10</v>
      </c>
      <c r="AQ17" s="208"/>
      <c r="AR17" s="45"/>
      <c r="AS17" s="45"/>
      <c r="AT17" s="45"/>
      <c r="AU17" s="45"/>
      <c r="AV17" s="45"/>
      <c r="AW17" s="208"/>
      <c r="AX17" s="45"/>
      <c r="AY17" s="45"/>
      <c r="AZ17" s="45"/>
      <c r="BA17" s="45"/>
      <c r="BB17" s="45"/>
      <c r="BC17" s="208"/>
      <c r="BD17" s="45"/>
      <c r="BE17" s="45"/>
      <c r="BF17" s="45"/>
      <c r="BG17" s="45"/>
      <c r="BH17" s="45"/>
      <c r="BI17" s="208"/>
    </row>
    <row r="18" spans="1:61" ht="12.75" customHeight="1" x14ac:dyDescent="0.2">
      <c r="A18" s="88" t="s">
        <v>79</v>
      </c>
      <c r="B18" s="608">
        <v>0</v>
      </c>
      <c r="C18" s="618">
        <v>0</v>
      </c>
      <c r="D18" s="628">
        <v>0</v>
      </c>
      <c r="E18" s="638">
        <v>0</v>
      </c>
      <c r="F18" s="648">
        <v>0</v>
      </c>
      <c r="G18" s="208"/>
      <c r="H18" s="648">
        <v>0</v>
      </c>
      <c r="I18" s="648">
        <v>0</v>
      </c>
      <c r="J18" s="648">
        <v>0</v>
      </c>
      <c r="K18" s="648">
        <v>0</v>
      </c>
      <c r="L18" s="648">
        <v>0</v>
      </c>
      <c r="M18" s="208"/>
      <c r="N18" s="648">
        <v>0</v>
      </c>
      <c r="O18" s="648">
        <v>0</v>
      </c>
      <c r="P18" s="648">
        <v>0</v>
      </c>
      <c r="Q18" s="648">
        <v>0</v>
      </c>
      <c r="R18" s="648">
        <v>0</v>
      </c>
      <c r="S18" s="208"/>
      <c r="T18" s="648">
        <v>0</v>
      </c>
      <c r="U18" s="648">
        <v>0</v>
      </c>
      <c r="V18" s="648">
        <v>0</v>
      </c>
      <c r="W18" s="648">
        <v>0</v>
      </c>
      <c r="X18" s="648">
        <v>0</v>
      </c>
      <c r="Y18" s="208"/>
      <c r="Z18" s="648">
        <v>0</v>
      </c>
      <c r="AA18" s="648">
        <v>0</v>
      </c>
      <c r="AB18" s="648">
        <v>0</v>
      </c>
      <c r="AC18" s="648">
        <v>0</v>
      </c>
      <c r="AD18" s="648">
        <v>0</v>
      </c>
      <c r="AE18" s="208"/>
      <c r="AF18" s="16"/>
      <c r="AG18" s="16"/>
      <c r="AH18" s="16"/>
      <c r="AI18" s="16"/>
      <c r="AJ18" s="16"/>
      <c r="AK18" s="208"/>
      <c r="AL18" s="712">
        <v>0</v>
      </c>
      <c r="AM18" s="722">
        <v>0</v>
      </c>
      <c r="AN18" s="732">
        <v>0</v>
      </c>
      <c r="AO18" s="742">
        <v>0</v>
      </c>
      <c r="AP18" s="752">
        <v>0</v>
      </c>
      <c r="AQ18" s="208"/>
      <c r="AR18" s="16"/>
      <c r="AS18" s="16"/>
      <c r="AT18" s="16"/>
      <c r="AU18" s="16"/>
      <c r="AV18" s="16"/>
      <c r="AW18" s="208"/>
      <c r="AX18" s="16"/>
      <c r="AY18" s="16"/>
      <c r="AZ18" s="16"/>
      <c r="BA18" s="16"/>
      <c r="BB18" s="16"/>
      <c r="BC18" s="208"/>
      <c r="BD18" s="16"/>
      <c r="BE18" s="16"/>
      <c r="BF18" s="16"/>
      <c r="BG18" s="16"/>
      <c r="BH18" s="16"/>
      <c r="BI18" s="208"/>
    </row>
    <row r="19" spans="1:61" ht="12.75" customHeight="1" x14ac:dyDescent="0.2">
      <c r="A19" s="88" t="s">
        <v>80</v>
      </c>
      <c r="B19" s="608">
        <v>0</v>
      </c>
      <c r="C19" s="618">
        <v>0</v>
      </c>
      <c r="D19" s="628">
        <v>0</v>
      </c>
      <c r="E19" s="638">
        <v>0</v>
      </c>
      <c r="F19" s="648">
        <v>0</v>
      </c>
      <c r="G19" s="208"/>
      <c r="H19" s="648">
        <v>0</v>
      </c>
      <c r="I19" s="648">
        <v>0</v>
      </c>
      <c r="J19" s="648">
        <v>0</v>
      </c>
      <c r="K19" s="648">
        <v>0</v>
      </c>
      <c r="L19" s="648">
        <v>0</v>
      </c>
      <c r="M19" s="208"/>
      <c r="N19" s="648">
        <v>0</v>
      </c>
      <c r="O19" s="648">
        <v>0</v>
      </c>
      <c r="P19" s="648">
        <v>0</v>
      </c>
      <c r="Q19" s="648">
        <v>0</v>
      </c>
      <c r="R19" s="648">
        <v>0</v>
      </c>
      <c r="S19" s="208"/>
      <c r="T19" s="648">
        <v>0</v>
      </c>
      <c r="U19" s="648">
        <v>0</v>
      </c>
      <c r="V19" s="648">
        <v>0</v>
      </c>
      <c r="W19" s="648">
        <v>0</v>
      </c>
      <c r="X19" s="648">
        <v>0</v>
      </c>
      <c r="Y19" s="208"/>
      <c r="Z19" s="648">
        <v>0</v>
      </c>
      <c r="AA19" s="648">
        <v>0</v>
      </c>
      <c r="AB19" s="648">
        <v>0</v>
      </c>
      <c r="AC19" s="648">
        <v>0</v>
      </c>
      <c r="AD19" s="648">
        <v>0</v>
      </c>
      <c r="AE19" s="208"/>
      <c r="AF19" s="16"/>
      <c r="AG19" s="16"/>
      <c r="AH19" s="16"/>
      <c r="AI19" s="16"/>
      <c r="AJ19" s="16"/>
      <c r="AK19" s="208"/>
      <c r="AL19" s="712">
        <v>0</v>
      </c>
      <c r="AM19" s="722">
        <v>0</v>
      </c>
      <c r="AN19" s="732">
        <v>0</v>
      </c>
      <c r="AO19" s="742">
        <v>0</v>
      </c>
      <c r="AP19" s="752">
        <v>0</v>
      </c>
      <c r="AQ19" s="208"/>
      <c r="AR19" s="16"/>
      <c r="AS19" s="16"/>
      <c r="AT19" s="16"/>
      <c r="AU19" s="16"/>
      <c r="AV19" s="16"/>
      <c r="AW19" s="208"/>
      <c r="AX19" s="16"/>
      <c r="AY19" s="16"/>
      <c r="AZ19" s="16"/>
      <c r="BA19" s="16"/>
      <c r="BB19" s="16"/>
      <c r="BC19" s="208"/>
      <c r="BD19" s="16"/>
      <c r="BE19" s="16"/>
      <c r="BF19" s="16"/>
      <c r="BG19" s="16"/>
      <c r="BH19" s="16"/>
      <c r="BI19" s="208"/>
    </row>
    <row r="20" spans="1:61" ht="12.75" customHeight="1" x14ac:dyDescent="0.2">
      <c r="A20" s="88" t="s">
        <v>81</v>
      </c>
      <c r="B20" s="608">
        <v>0</v>
      </c>
      <c r="C20" s="618">
        <v>0</v>
      </c>
      <c r="D20" s="628">
        <v>0</v>
      </c>
      <c r="E20" s="638">
        <v>0</v>
      </c>
      <c r="F20" s="648">
        <v>0</v>
      </c>
      <c r="G20" s="208"/>
      <c r="H20" s="648">
        <v>0</v>
      </c>
      <c r="I20" s="648">
        <v>0</v>
      </c>
      <c r="J20" s="648">
        <v>0</v>
      </c>
      <c r="K20" s="648">
        <v>0</v>
      </c>
      <c r="L20" s="648">
        <v>0</v>
      </c>
      <c r="M20" s="208"/>
      <c r="N20" s="648">
        <v>0</v>
      </c>
      <c r="O20" s="648">
        <v>0</v>
      </c>
      <c r="P20" s="648">
        <v>0</v>
      </c>
      <c r="Q20" s="648">
        <v>0</v>
      </c>
      <c r="R20" s="648">
        <v>0</v>
      </c>
      <c r="S20" s="208"/>
      <c r="T20" s="648">
        <v>0</v>
      </c>
      <c r="U20" s="648">
        <v>0</v>
      </c>
      <c r="V20" s="648">
        <v>0</v>
      </c>
      <c r="W20" s="648">
        <v>0</v>
      </c>
      <c r="X20" s="648">
        <v>0</v>
      </c>
      <c r="Y20" s="208"/>
      <c r="Z20" s="648">
        <v>0</v>
      </c>
      <c r="AA20" s="648">
        <v>0</v>
      </c>
      <c r="AB20" s="648">
        <v>0</v>
      </c>
      <c r="AC20" s="648">
        <v>0</v>
      </c>
      <c r="AD20" s="648">
        <v>0</v>
      </c>
      <c r="AE20" s="208"/>
      <c r="AF20" s="16"/>
      <c r="AG20" s="16"/>
      <c r="AH20" s="16"/>
      <c r="AI20" s="16"/>
      <c r="AJ20" s="16"/>
      <c r="AK20" s="208"/>
      <c r="AL20" s="712">
        <v>0</v>
      </c>
      <c r="AM20" s="722">
        <v>0</v>
      </c>
      <c r="AN20" s="732">
        <v>0</v>
      </c>
      <c r="AO20" s="742">
        <v>0</v>
      </c>
      <c r="AP20" s="752">
        <v>0</v>
      </c>
      <c r="AQ20" s="208"/>
      <c r="AR20" s="16"/>
      <c r="AS20" s="16"/>
      <c r="AT20" s="16"/>
      <c r="AU20" s="16"/>
      <c r="AV20" s="16"/>
      <c r="AW20" s="208"/>
      <c r="AX20" s="16"/>
      <c r="AY20" s="16"/>
      <c r="AZ20" s="16"/>
      <c r="BA20" s="16"/>
      <c r="BB20" s="16"/>
      <c r="BC20" s="208"/>
      <c r="BD20" s="16"/>
      <c r="BE20" s="16"/>
      <c r="BF20" s="16"/>
      <c r="BG20" s="16"/>
      <c r="BH20" s="16"/>
      <c r="BI20" s="208"/>
    </row>
    <row r="21" spans="1:61" ht="12.75" customHeight="1" x14ac:dyDescent="0.2">
      <c r="A21" s="88" t="s">
        <v>38</v>
      </c>
      <c r="B21" s="608">
        <v>0</v>
      </c>
      <c r="C21" s="618">
        <v>0</v>
      </c>
      <c r="D21" s="628">
        <v>0</v>
      </c>
      <c r="E21" s="638">
        <v>0</v>
      </c>
      <c r="F21" s="648">
        <v>0</v>
      </c>
      <c r="G21" s="208"/>
      <c r="H21" s="648">
        <v>0</v>
      </c>
      <c r="I21" s="648">
        <v>0</v>
      </c>
      <c r="J21" s="648">
        <v>0</v>
      </c>
      <c r="K21" s="648">
        <v>0</v>
      </c>
      <c r="L21" s="648">
        <v>0</v>
      </c>
      <c r="M21" s="208"/>
      <c r="N21" s="648">
        <v>0</v>
      </c>
      <c r="O21" s="648">
        <v>0</v>
      </c>
      <c r="P21" s="648">
        <v>0</v>
      </c>
      <c r="Q21" s="648">
        <v>0</v>
      </c>
      <c r="R21" s="648">
        <v>0</v>
      </c>
      <c r="S21" s="208"/>
      <c r="T21" s="648">
        <v>0</v>
      </c>
      <c r="U21" s="648">
        <v>0</v>
      </c>
      <c r="V21" s="648">
        <v>0</v>
      </c>
      <c r="W21" s="648">
        <v>0</v>
      </c>
      <c r="X21" s="648">
        <v>0</v>
      </c>
      <c r="Y21" s="208"/>
      <c r="Z21" s="648">
        <v>0</v>
      </c>
      <c r="AA21" s="648">
        <v>0</v>
      </c>
      <c r="AB21" s="648">
        <v>0</v>
      </c>
      <c r="AC21" s="648">
        <v>0</v>
      </c>
      <c r="AD21" s="648">
        <v>0</v>
      </c>
      <c r="AE21" s="208"/>
      <c r="AF21" s="16"/>
      <c r="AG21" s="16"/>
      <c r="AH21" s="16"/>
      <c r="AI21" s="16"/>
      <c r="AJ21" s="16"/>
      <c r="AK21" s="208"/>
      <c r="AL21" s="712">
        <v>0</v>
      </c>
      <c r="AM21" s="722">
        <v>0</v>
      </c>
      <c r="AN21" s="732">
        <v>0</v>
      </c>
      <c r="AO21" s="742">
        <v>0</v>
      </c>
      <c r="AP21" s="752">
        <v>0</v>
      </c>
      <c r="AQ21" s="208"/>
      <c r="AR21" s="16"/>
      <c r="AS21" s="16"/>
      <c r="AT21" s="16"/>
      <c r="AU21" s="16"/>
      <c r="AV21" s="16"/>
      <c r="AW21" s="208"/>
      <c r="AX21" s="16"/>
      <c r="AY21" s="16"/>
      <c r="AZ21" s="16"/>
      <c r="BA21" s="16"/>
      <c r="BB21" s="16"/>
      <c r="BC21" s="208"/>
      <c r="BD21" s="16"/>
      <c r="BE21" s="16"/>
      <c r="BF21" s="16"/>
      <c r="BG21" s="16"/>
      <c r="BH21" s="16"/>
      <c r="BI21" s="208"/>
    </row>
    <row r="22" spans="1:61" ht="12.75" customHeight="1" x14ac:dyDescent="0.2">
      <c r="A22" s="88" t="s">
        <v>82</v>
      </c>
      <c r="B22" s="608">
        <v>0</v>
      </c>
      <c r="C22" s="618">
        <v>0</v>
      </c>
      <c r="D22" s="628">
        <v>0</v>
      </c>
      <c r="E22" s="638">
        <v>0</v>
      </c>
      <c r="F22" s="648">
        <v>0</v>
      </c>
      <c r="G22" s="208"/>
      <c r="H22" s="648">
        <v>0</v>
      </c>
      <c r="I22" s="648">
        <v>0</v>
      </c>
      <c r="J22" s="648">
        <v>0</v>
      </c>
      <c r="K22" s="648">
        <v>0</v>
      </c>
      <c r="L22" s="648">
        <v>0</v>
      </c>
      <c r="M22" s="208"/>
      <c r="N22" s="648">
        <v>0</v>
      </c>
      <c r="O22" s="648">
        <v>0</v>
      </c>
      <c r="P22" s="648">
        <v>0</v>
      </c>
      <c r="Q22" s="648">
        <v>0</v>
      </c>
      <c r="R22" s="648">
        <v>0</v>
      </c>
      <c r="S22" s="208"/>
      <c r="T22" s="648">
        <v>0</v>
      </c>
      <c r="U22" s="648">
        <v>0</v>
      </c>
      <c r="V22" s="648">
        <v>0</v>
      </c>
      <c r="W22" s="648">
        <v>0</v>
      </c>
      <c r="X22" s="648">
        <v>0</v>
      </c>
      <c r="Y22" s="208"/>
      <c r="Z22" s="648">
        <v>0</v>
      </c>
      <c r="AA22" s="648">
        <v>0</v>
      </c>
      <c r="AB22" s="648">
        <v>0</v>
      </c>
      <c r="AC22" s="648">
        <v>0</v>
      </c>
      <c r="AD22" s="648">
        <v>0</v>
      </c>
      <c r="AE22" s="208"/>
      <c r="AF22" s="16"/>
      <c r="AG22" s="16"/>
      <c r="AH22" s="16"/>
      <c r="AI22" s="16"/>
      <c r="AJ22" s="16"/>
      <c r="AK22" s="208"/>
      <c r="AL22" s="712">
        <v>0</v>
      </c>
      <c r="AM22" s="722">
        <v>0</v>
      </c>
      <c r="AN22" s="732">
        <v>0</v>
      </c>
      <c r="AO22" s="742">
        <v>0</v>
      </c>
      <c r="AP22" s="752">
        <v>0</v>
      </c>
      <c r="AQ22" s="208"/>
      <c r="AR22" s="16"/>
      <c r="AS22" s="16"/>
      <c r="AT22" s="16"/>
      <c r="AU22" s="16"/>
      <c r="AV22" s="16"/>
      <c r="AW22" s="208"/>
      <c r="AX22" s="16"/>
      <c r="AY22" s="16"/>
      <c r="AZ22" s="16"/>
      <c r="BA22" s="16"/>
      <c r="BB22" s="16"/>
      <c r="BC22" s="208"/>
      <c r="BD22" s="16"/>
      <c r="BE22" s="16"/>
      <c r="BF22" s="16"/>
      <c r="BG22" s="16"/>
      <c r="BH22" s="16"/>
      <c r="BI22" s="208"/>
    </row>
    <row r="23" spans="1:61" ht="12.75" customHeight="1" x14ac:dyDescent="0.2">
      <c r="A23" s="89" t="s">
        <v>22</v>
      </c>
      <c r="B23" s="613">
        <v>0</v>
      </c>
      <c r="C23" s="623">
        <v>0</v>
      </c>
      <c r="D23" s="633">
        <v>0</v>
      </c>
      <c r="E23" s="643">
        <v>0</v>
      </c>
      <c r="F23" s="653">
        <v>0</v>
      </c>
      <c r="G23" s="208"/>
      <c r="H23" s="653">
        <v>0</v>
      </c>
      <c r="I23" s="653">
        <v>0</v>
      </c>
      <c r="J23" s="653">
        <v>0</v>
      </c>
      <c r="K23" s="653">
        <v>0</v>
      </c>
      <c r="L23" s="653">
        <v>0</v>
      </c>
      <c r="M23" s="208"/>
      <c r="N23" s="653">
        <v>0</v>
      </c>
      <c r="O23" s="653">
        <v>0</v>
      </c>
      <c r="P23" s="653">
        <v>0</v>
      </c>
      <c r="Q23" s="653">
        <v>0</v>
      </c>
      <c r="R23" s="653">
        <v>0</v>
      </c>
      <c r="S23" s="208"/>
      <c r="T23" s="653">
        <v>0</v>
      </c>
      <c r="U23" s="653">
        <v>0</v>
      </c>
      <c r="V23" s="653">
        <v>0</v>
      </c>
      <c r="W23" s="653">
        <v>0</v>
      </c>
      <c r="X23" s="653">
        <v>0</v>
      </c>
      <c r="Y23" s="208"/>
      <c r="Z23" s="653">
        <v>0</v>
      </c>
      <c r="AA23" s="653">
        <v>0</v>
      </c>
      <c r="AB23" s="653">
        <v>0</v>
      </c>
      <c r="AC23" s="653">
        <v>0</v>
      </c>
      <c r="AD23" s="653">
        <v>0</v>
      </c>
      <c r="AE23" s="208"/>
      <c r="AF23" s="175"/>
      <c r="AG23" s="175"/>
      <c r="AH23" s="175"/>
      <c r="AI23" s="175"/>
      <c r="AJ23" s="175"/>
      <c r="AK23" s="208"/>
      <c r="AL23" s="717">
        <v>0</v>
      </c>
      <c r="AM23" s="727">
        <v>0</v>
      </c>
      <c r="AN23" s="737">
        <v>0</v>
      </c>
      <c r="AO23" s="747">
        <v>0</v>
      </c>
      <c r="AP23" s="757">
        <v>0</v>
      </c>
      <c r="AQ23" s="208"/>
      <c r="AR23" s="175"/>
      <c r="AS23" s="175"/>
      <c r="AT23" s="175"/>
      <c r="AU23" s="175"/>
      <c r="AV23" s="175"/>
      <c r="AW23" s="208"/>
      <c r="AX23" s="175"/>
      <c r="AY23" s="175"/>
      <c r="AZ23" s="175"/>
      <c r="BA23" s="175"/>
      <c r="BB23" s="175"/>
      <c r="BC23" s="208"/>
      <c r="BD23" s="175"/>
      <c r="BE23" s="175"/>
      <c r="BF23" s="175"/>
      <c r="BG23" s="175"/>
      <c r="BH23" s="175"/>
      <c r="BI23" s="208"/>
    </row>
    <row r="24" spans="1:61" ht="12.75" customHeight="1" x14ac:dyDescent="0.2">
      <c r="A24" s="77" t="s">
        <v>23</v>
      </c>
      <c r="B24" s="613">
        <v>0</v>
      </c>
      <c r="C24" s="623">
        <v>0</v>
      </c>
      <c r="D24" s="633">
        <v>0</v>
      </c>
      <c r="E24" s="643">
        <v>0</v>
      </c>
      <c r="F24" s="653">
        <v>0</v>
      </c>
      <c r="G24" s="208"/>
      <c r="H24" s="653">
        <v>0</v>
      </c>
      <c r="I24" s="653">
        <v>0</v>
      </c>
      <c r="J24" s="653">
        <v>0</v>
      </c>
      <c r="K24" s="653">
        <v>0</v>
      </c>
      <c r="L24" s="653">
        <v>0</v>
      </c>
      <c r="M24" s="208"/>
      <c r="N24" s="653">
        <v>0</v>
      </c>
      <c r="O24" s="653">
        <v>0</v>
      </c>
      <c r="P24" s="653">
        <v>0</v>
      </c>
      <c r="Q24" s="653">
        <v>0</v>
      </c>
      <c r="R24" s="653">
        <v>0</v>
      </c>
      <c r="S24" s="208"/>
      <c r="T24" s="653">
        <v>0</v>
      </c>
      <c r="U24" s="653">
        <v>0</v>
      </c>
      <c r="V24" s="653">
        <v>0</v>
      </c>
      <c r="W24" s="653">
        <v>0</v>
      </c>
      <c r="X24" s="653">
        <v>0</v>
      </c>
      <c r="Y24" s="208"/>
      <c r="Z24" s="653">
        <v>0</v>
      </c>
      <c r="AA24" s="653">
        <v>0</v>
      </c>
      <c r="AB24" s="653">
        <v>0</v>
      </c>
      <c r="AC24" s="653">
        <v>0</v>
      </c>
      <c r="AD24" s="653">
        <v>0</v>
      </c>
      <c r="AE24" s="208"/>
      <c r="AF24" s="175"/>
      <c r="AG24" s="175"/>
      <c r="AH24" s="175"/>
      <c r="AI24" s="175"/>
      <c r="AJ24" s="175"/>
      <c r="AK24" s="208"/>
      <c r="AL24" s="717">
        <v>0</v>
      </c>
      <c r="AM24" s="727">
        <v>0</v>
      </c>
      <c r="AN24" s="737">
        <v>0</v>
      </c>
      <c r="AO24" s="747">
        <v>0</v>
      </c>
      <c r="AP24" s="757">
        <v>0</v>
      </c>
      <c r="AQ24" s="208"/>
      <c r="AR24" s="175"/>
      <c r="AS24" s="175"/>
      <c r="AT24" s="175"/>
      <c r="AU24" s="175"/>
      <c r="AV24" s="175"/>
      <c r="AW24" s="208"/>
      <c r="AX24" s="175"/>
      <c r="AY24" s="175"/>
      <c r="AZ24" s="175"/>
      <c r="BA24" s="175"/>
      <c r="BB24" s="175"/>
      <c r="BC24" s="208"/>
      <c r="BD24" s="175"/>
      <c r="BE24" s="175"/>
      <c r="BF24" s="175"/>
      <c r="BG24" s="175"/>
      <c r="BH24" s="175"/>
      <c r="BI24" s="208"/>
    </row>
    <row r="25" spans="1:61" ht="12.75" customHeight="1" x14ac:dyDescent="0.2">
      <c r="A25" s="90" t="s">
        <v>24</v>
      </c>
      <c r="B25" s="608">
        <v>0</v>
      </c>
      <c r="C25" s="618">
        <v>0</v>
      </c>
      <c r="D25" s="628">
        <v>0</v>
      </c>
      <c r="E25" s="638">
        <v>0</v>
      </c>
      <c r="F25" s="648">
        <v>0</v>
      </c>
      <c r="G25" s="208"/>
      <c r="H25" s="648">
        <v>0</v>
      </c>
      <c r="I25" s="648">
        <v>0</v>
      </c>
      <c r="J25" s="648">
        <v>0</v>
      </c>
      <c r="K25" s="648">
        <v>0</v>
      </c>
      <c r="L25" s="648">
        <v>0</v>
      </c>
      <c r="M25" s="208"/>
      <c r="N25" s="648">
        <v>0</v>
      </c>
      <c r="O25" s="648">
        <v>0</v>
      </c>
      <c r="P25" s="648">
        <v>0</v>
      </c>
      <c r="Q25" s="648">
        <v>0</v>
      </c>
      <c r="R25" s="648">
        <v>0</v>
      </c>
      <c r="S25" s="208"/>
      <c r="T25" s="648">
        <v>0</v>
      </c>
      <c r="U25" s="648">
        <v>0</v>
      </c>
      <c r="V25" s="648">
        <v>0</v>
      </c>
      <c r="W25" s="648">
        <v>0</v>
      </c>
      <c r="X25" s="648">
        <v>0</v>
      </c>
      <c r="Y25" s="208"/>
      <c r="Z25" s="648">
        <v>0</v>
      </c>
      <c r="AA25" s="648">
        <v>0</v>
      </c>
      <c r="AB25" s="648">
        <v>0</v>
      </c>
      <c r="AC25" s="648">
        <v>0</v>
      </c>
      <c r="AD25" s="648">
        <v>0</v>
      </c>
      <c r="AE25" s="208"/>
      <c r="AF25" s="16"/>
      <c r="AG25" s="16"/>
      <c r="AH25" s="16"/>
      <c r="AI25" s="16"/>
      <c r="AJ25" s="16"/>
      <c r="AK25" s="208"/>
      <c r="AL25" s="712">
        <v>0</v>
      </c>
      <c r="AM25" s="722">
        <v>0</v>
      </c>
      <c r="AN25" s="732">
        <v>0</v>
      </c>
      <c r="AO25" s="742">
        <v>0</v>
      </c>
      <c r="AP25" s="752">
        <v>0</v>
      </c>
      <c r="AQ25" s="208"/>
      <c r="AR25" s="16"/>
      <c r="AS25" s="16"/>
      <c r="AT25" s="16"/>
      <c r="AU25" s="16"/>
      <c r="AV25" s="16"/>
      <c r="AW25" s="208"/>
      <c r="AX25" s="16"/>
      <c r="AY25" s="16"/>
      <c r="AZ25" s="16"/>
      <c r="BA25" s="16"/>
      <c r="BB25" s="16"/>
      <c r="BC25" s="208"/>
      <c r="BD25" s="16"/>
      <c r="BE25" s="16"/>
      <c r="BF25" s="16"/>
      <c r="BG25" s="16"/>
      <c r="BH25" s="16"/>
      <c r="BI25" s="208"/>
    </row>
    <row r="26" spans="1:61" ht="12.75" customHeight="1" x14ac:dyDescent="0.2">
      <c r="A26" s="90" t="s">
        <v>25</v>
      </c>
      <c r="B26" s="608">
        <v>0</v>
      </c>
      <c r="C26" s="618">
        <v>0</v>
      </c>
      <c r="D26" s="628">
        <v>0</v>
      </c>
      <c r="E26" s="638">
        <v>0</v>
      </c>
      <c r="F26" s="648">
        <v>0</v>
      </c>
      <c r="G26" s="208"/>
      <c r="H26" s="648">
        <v>0</v>
      </c>
      <c r="I26" s="648">
        <v>0</v>
      </c>
      <c r="J26" s="648">
        <v>0</v>
      </c>
      <c r="K26" s="648">
        <v>0</v>
      </c>
      <c r="L26" s="648">
        <v>0</v>
      </c>
      <c r="M26" s="208"/>
      <c r="N26" s="648">
        <v>0</v>
      </c>
      <c r="O26" s="648">
        <v>0</v>
      </c>
      <c r="P26" s="648">
        <v>0</v>
      </c>
      <c r="Q26" s="648">
        <v>0</v>
      </c>
      <c r="R26" s="648">
        <v>0</v>
      </c>
      <c r="S26" s="208"/>
      <c r="T26" s="648">
        <v>0</v>
      </c>
      <c r="U26" s="648">
        <v>0</v>
      </c>
      <c r="V26" s="648">
        <v>0</v>
      </c>
      <c r="W26" s="648">
        <v>0</v>
      </c>
      <c r="X26" s="648">
        <v>0</v>
      </c>
      <c r="Y26" s="208"/>
      <c r="Z26" s="648">
        <v>0</v>
      </c>
      <c r="AA26" s="648">
        <v>0</v>
      </c>
      <c r="AB26" s="648">
        <v>0</v>
      </c>
      <c r="AC26" s="648">
        <v>0</v>
      </c>
      <c r="AD26" s="648">
        <v>0</v>
      </c>
      <c r="AE26" s="208"/>
      <c r="AF26" s="16"/>
      <c r="AG26" s="16"/>
      <c r="AH26" s="16"/>
      <c r="AI26" s="16"/>
      <c r="AJ26" s="16"/>
      <c r="AK26" s="208"/>
      <c r="AL26" s="712">
        <v>0</v>
      </c>
      <c r="AM26" s="722">
        <v>0</v>
      </c>
      <c r="AN26" s="732">
        <v>0</v>
      </c>
      <c r="AO26" s="742">
        <v>0</v>
      </c>
      <c r="AP26" s="752">
        <v>0</v>
      </c>
      <c r="AQ26" s="208"/>
      <c r="AR26" s="16"/>
      <c r="AS26" s="16"/>
      <c r="AT26" s="16"/>
      <c r="AU26" s="16"/>
      <c r="AV26" s="16"/>
      <c r="AW26" s="208"/>
      <c r="AX26" s="16"/>
      <c r="AY26" s="16"/>
      <c r="AZ26" s="16"/>
      <c r="BA26" s="16"/>
      <c r="BB26" s="16"/>
      <c r="BC26" s="208"/>
      <c r="BD26" s="16"/>
      <c r="BE26" s="16"/>
      <c r="BF26" s="16"/>
      <c r="BG26" s="16"/>
      <c r="BH26" s="16"/>
      <c r="BI26" s="208"/>
    </row>
    <row r="27" spans="1:61" ht="12.75" customHeight="1" x14ac:dyDescent="0.2">
      <c r="A27" s="90" t="s">
        <v>26</v>
      </c>
      <c r="B27" s="608">
        <v>0</v>
      </c>
      <c r="C27" s="618">
        <v>0</v>
      </c>
      <c r="D27" s="628">
        <v>0</v>
      </c>
      <c r="E27" s="638">
        <v>0</v>
      </c>
      <c r="F27" s="648">
        <v>0</v>
      </c>
      <c r="G27" s="208"/>
      <c r="H27" s="648">
        <v>0</v>
      </c>
      <c r="I27" s="648">
        <v>0</v>
      </c>
      <c r="J27" s="648">
        <v>0</v>
      </c>
      <c r="K27" s="648">
        <v>0</v>
      </c>
      <c r="L27" s="648">
        <v>0</v>
      </c>
      <c r="M27" s="208"/>
      <c r="N27" s="648">
        <v>0</v>
      </c>
      <c r="O27" s="648">
        <v>0</v>
      </c>
      <c r="P27" s="648">
        <v>0</v>
      </c>
      <c r="Q27" s="648">
        <v>0</v>
      </c>
      <c r="R27" s="648">
        <v>0</v>
      </c>
      <c r="S27" s="208"/>
      <c r="T27" s="648">
        <v>0</v>
      </c>
      <c r="U27" s="648">
        <v>0</v>
      </c>
      <c r="V27" s="648">
        <v>0</v>
      </c>
      <c r="W27" s="648">
        <v>0</v>
      </c>
      <c r="X27" s="648">
        <v>0</v>
      </c>
      <c r="Y27" s="208"/>
      <c r="Z27" s="648">
        <v>0</v>
      </c>
      <c r="AA27" s="648">
        <v>0</v>
      </c>
      <c r="AB27" s="648">
        <v>0</v>
      </c>
      <c r="AC27" s="648">
        <v>0</v>
      </c>
      <c r="AD27" s="648">
        <v>0</v>
      </c>
      <c r="AE27" s="208"/>
      <c r="AF27" s="16"/>
      <c r="AG27" s="16"/>
      <c r="AH27" s="16"/>
      <c r="AI27" s="16"/>
      <c r="AJ27" s="16"/>
      <c r="AK27" s="208"/>
      <c r="AL27" s="712">
        <v>0</v>
      </c>
      <c r="AM27" s="722">
        <v>0</v>
      </c>
      <c r="AN27" s="732">
        <v>0</v>
      </c>
      <c r="AO27" s="742">
        <v>0</v>
      </c>
      <c r="AP27" s="752">
        <v>0</v>
      </c>
      <c r="AQ27" s="208"/>
      <c r="AR27" s="16"/>
      <c r="AS27" s="16"/>
      <c r="AT27" s="16"/>
      <c r="AU27" s="16"/>
      <c r="AV27" s="16"/>
      <c r="AW27" s="208"/>
      <c r="AX27" s="16"/>
      <c r="AY27" s="16"/>
      <c r="AZ27" s="16"/>
      <c r="BA27" s="16"/>
      <c r="BB27" s="16"/>
      <c r="BC27" s="208"/>
      <c r="BD27" s="16"/>
      <c r="BE27" s="16"/>
      <c r="BF27" s="16"/>
      <c r="BG27" s="16"/>
      <c r="BH27" s="16"/>
      <c r="BI27" s="208"/>
    </row>
    <row r="28" spans="1:61" ht="12.75" customHeight="1" x14ac:dyDescent="0.2">
      <c r="A28" s="90" t="s">
        <v>27</v>
      </c>
      <c r="B28" s="608">
        <v>0</v>
      </c>
      <c r="C28" s="618">
        <v>0</v>
      </c>
      <c r="D28" s="628">
        <v>0</v>
      </c>
      <c r="E28" s="638">
        <v>0</v>
      </c>
      <c r="F28" s="648">
        <v>0</v>
      </c>
      <c r="G28" s="208"/>
      <c r="H28" s="648">
        <v>0</v>
      </c>
      <c r="I28" s="648">
        <v>0</v>
      </c>
      <c r="J28" s="648">
        <v>0</v>
      </c>
      <c r="K28" s="648">
        <v>0</v>
      </c>
      <c r="L28" s="648">
        <v>0</v>
      </c>
      <c r="M28" s="208"/>
      <c r="N28" s="648">
        <v>0</v>
      </c>
      <c r="O28" s="648">
        <v>0</v>
      </c>
      <c r="P28" s="648">
        <v>0</v>
      </c>
      <c r="Q28" s="648">
        <v>0</v>
      </c>
      <c r="R28" s="648">
        <v>0</v>
      </c>
      <c r="S28" s="208"/>
      <c r="T28" s="648">
        <v>0</v>
      </c>
      <c r="U28" s="648">
        <v>0</v>
      </c>
      <c r="V28" s="648">
        <v>0</v>
      </c>
      <c r="W28" s="648">
        <v>0</v>
      </c>
      <c r="X28" s="648">
        <v>0</v>
      </c>
      <c r="Y28" s="208"/>
      <c r="Z28" s="648">
        <v>0</v>
      </c>
      <c r="AA28" s="648">
        <v>0</v>
      </c>
      <c r="AB28" s="648">
        <v>0</v>
      </c>
      <c r="AC28" s="648">
        <v>0</v>
      </c>
      <c r="AD28" s="648">
        <v>0</v>
      </c>
      <c r="AE28" s="208"/>
      <c r="AF28" s="16"/>
      <c r="AG28" s="16"/>
      <c r="AH28" s="16"/>
      <c r="AI28" s="16"/>
      <c r="AJ28" s="16"/>
      <c r="AK28" s="208"/>
      <c r="AL28" s="712">
        <v>0</v>
      </c>
      <c r="AM28" s="722">
        <v>0</v>
      </c>
      <c r="AN28" s="732">
        <v>0</v>
      </c>
      <c r="AO28" s="742">
        <v>0</v>
      </c>
      <c r="AP28" s="752">
        <v>0</v>
      </c>
      <c r="AQ28" s="208"/>
      <c r="AR28" s="16"/>
      <c r="AS28" s="16"/>
      <c r="AT28" s="16"/>
      <c r="AU28" s="16"/>
      <c r="AV28" s="16"/>
      <c r="AW28" s="208"/>
      <c r="AX28" s="16"/>
      <c r="AY28" s="16"/>
      <c r="AZ28" s="16"/>
      <c r="BA28" s="16"/>
      <c r="BB28" s="16"/>
      <c r="BC28" s="208"/>
      <c r="BD28" s="16"/>
      <c r="BE28" s="16"/>
      <c r="BF28" s="16"/>
      <c r="BG28" s="16"/>
      <c r="BH28" s="16"/>
      <c r="BI28" s="208"/>
    </row>
    <row r="29" spans="1:61" ht="12.75" customHeight="1" x14ac:dyDescent="0.2">
      <c r="A29" s="90" t="s">
        <v>28</v>
      </c>
      <c r="B29" s="608">
        <v>0</v>
      </c>
      <c r="C29" s="618">
        <v>0</v>
      </c>
      <c r="D29" s="628">
        <v>0</v>
      </c>
      <c r="E29" s="638">
        <v>0</v>
      </c>
      <c r="F29" s="648">
        <v>0</v>
      </c>
      <c r="G29" s="208"/>
      <c r="H29" s="648">
        <v>0</v>
      </c>
      <c r="I29" s="648">
        <v>0</v>
      </c>
      <c r="J29" s="648">
        <v>0</v>
      </c>
      <c r="K29" s="648">
        <v>0</v>
      </c>
      <c r="L29" s="648">
        <v>0</v>
      </c>
      <c r="M29" s="208"/>
      <c r="N29" s="648">
        <v>0</v>
      </c>
      <c r="O29" s="648">
        <v>0</v>
      </c>
      <c r="P29" s="648">
        <v>0</v>
      </c>
      <c r="Q29" s="648">
        <v>0</v>
      </c>
      <c r="R29" s="648">
        <v>0</v>
      </c>
      <c r="S29" s="208"/>
      <c r="T29" s="648">
        <v>0</v>
      </c>
      <c r="U29" s="648">
        <v>0</v>
      </c>
      <c r="V29" s="648">
        <v>0</v>
      </c>
      <c r="W29" s="648">
        <v>0</v>
      </c>
      <c r="X29" s="648">
        <v>0</v>
      </c>
      <c r="Y29" s="208"/>
      <c r="Z29" s="648">
        <v>0</v>
      </c>
      <c r="AA29" s="648">
        <v>0</v>
      </c>
      <c r="AB29" s="648">
        <v>0</v>
      </c>
      <c r="AC29" s="648">
        <v>0</v>
      </c>
      <c r="AD29" s="648">
        <v>0</v>
      </c>
      <c r="AE29" s="208"/>
      <c r="AF29" s="24"/>
      <c r="AG29" s="24"/>
      <c r="AH29" s="24"/>
      <c r="AI29" s="16"/>
      <c r="AJ29" s="16"/>
      <c r="AK29" s="208"/>
      <c r="AL29" s="712">
        <v>0</v>
      </c>
      <c r="AM29" s="722">
        <v>0</v>
      </c>
      <c r="AN29" s="732">
        <v>0</v>
      </c>
      <c r="AO29" s="742">
        <v>0</v>
      </c>
      <c r="AP29" s="752">
        <v>0</v>
      </c>
      <c r="AQ29" s="208"/>
      <c r="AR29" s="16"/>
      <c r="AS29" s="16"/>
      <c r="AT29" s="16"/>
      <c r="AU29" s="16"/>
      <c r="AV29" s="16"/>
      <c r="AW29" s="208"/>
      <c r="AX29" s="16"/>
      <c r="AY29" s="16"/>
      <c r="AZ29" s="16"/>
      <c r="BA29" s="16"/>
      <c r="BB29" s="16"/>
      <c r="BC29" s="208"/>
      <c r="BD29" s="16"/>
      <c r="BE29" s="16"/>
      <c r="BF29" s="16"/>
      <c r="BG29" s="16"/>
      <c r="BH29" s="16"/>
      <c r="BI29" s="208"/>
    </row>
    <row r="30" spans="1:61" ht="12.75" customHeight="1" x14ac:dyDescent="0.2">
      <c r="A30" s="90" t="s">
        <v>29</v>
      </c>
      <c r="B30" s="608">
        <v>0</v>
      </c>
      <c r="C30" s="618">
        <v>0</v>
      </c>
      <c r="D30" s="628">
        <v>0</v>
      </c>
      <c r="E30" s="638">
        <v>0</v>
      </c>
      <c r="F30" s="648">
        <v>0</v>
      </c>
      <c r="G30" s="208"/>
      <c r="H30" s="648">
        <v>0</v>
      </c>
      <c r="I30" s="648">
        <v>0</v>
      </c>
      <c r="J30" s="648">
        <v>0</v>
      </c>
      <c r="K30" s="648">
        <v>0</v>
      </c>
      <c r="L30" s="648">
        <v>0</v>
      </c>
      <c r="M30" s="208"/>
      <c r="N30" s="648">
        <v>0</v>
      </c>
      <c r="O30" s="648">
        <v>0</v>
      </c>
      <c r="P30" s="648">
        <v>0</v>
      </c>
      <c r="Q30" s="648">
        <v>0</v>
      </c>
      <c r="R30" s="648">
        <v>0</v>
      </c>
      <c r="S30" s="208"/>
      <c r="T30" s="648">
        <v>0</v>
      </c>
      <c r="U30" s="648">
        <v>0</v>
      </c>
      <c r="V30" s="648">
        <v>0</v>
      </c>
      <c r="W30" s="648">
        <v>0</v>
      </c>
      <c r="X30" s="648">
        <v>0</v>
      </c>
      <c r="Y30" s="208"/>
      <c r="Z30" s="648">
        <v>0</v>
      </c>
      <c r="AA30" s="648">
        <v>0</v>
      </c>
      <c r="AB30" s="648">
        <v>0</v>
      </c>
      <c r="AC30" s="648">
        <v>0</v>
      </c>
      <c r="AD30" s="648">
        <v>0</v>
      </c>
      <c r="AE30" s="208"/>
      <c r="AF30" s="354"/>
      <c r="AG30" s="354"/>
      <c r="AH30" s="354"/>
      <c r="AI30" s="211"/>
      <c r="AJ30" s="211"/>
      <c r="AK30" s="208"/>
      <c r="AL30" s="712">
        <v>0</v>
      </c>
      <c r="AM30" s="722">
        <v>0</v>
      </c>
      <c r="AN30" s="732">
        <v>0</v>
      </c>
      <c r="AO30" s="742">
        <v>0</v>
      </c>
      <c r="AP30" s="752">
        <v>0</v>
      </c>
      <c r="AQ30" s="208"/>
      <c r="AR30" s="211"/>
      <c r="AS30" s="211"/>
      <c r="AT30" s="211"/>
      <c r="AU30" s="211"/>
      <c r="AV30" s="211"/>
      <c r="AW30" s="208"/>
      <c r="AX30" s="211"/>
      <c r="AY30" s="211"/>
      <c r="AZ30" s="211"/>
      <c r="BA30" s="211"/>
      <c r="BB30" s="211"/>
      <c r="BC30" s="208"/>
      <c r="BD30" s="211"/>
      <c r="BE30" s="211"/>
      <c r="BF30" s="211"/>
      <c r="BG30" s="211"/>
      <c r="BH30" s="211"/>
      <c r="BI30" s="208"/>
    </row>
    <row r="31" spans="1:61" ht="12.75" customHeight="1" x14ac:dyDescent="0.2">
      <c r="A31" s="91" t="s">
        <v>31</v>
      </c>
      <c r="B31" s="607">
        <v>4.7096008178810506E-9</v>
      </c>
      <c r="C31" s="617">
        <v>4.7096008178810506E-9</v>
      </c>
      <c r="D31" s="627">
        <v>4.7096008178810506E-9</v>
      </c>
      <c r="E31" s="637">
        <v>4.7096008178810506E-9</v>
      </c>
      <c r="F31" s="647">
        <v>4.7096008178810506E-9</v>
      </c>
      <c r="G31" s="208"/>
      <c r="H31" s="647">
        <v>0</v>
      </c>
      <c r="I31" s="647">
        <v>0</v>
      </c>
      <c r="J31" s="647">
        <v>0</v>
      </c>
      <c r="K31" s="647">
        <v>0</v>
      </c>
      <c r="L31" s="647">
        <v>0</v>
      </c>
      <c r="M31" s="208"/>
      <c r="N31" s="647">
        <v>0</v>
      </c>
      <c r="O31" s="647">
        <v>0</v>
      </c>
      <c r="P31" s="647">
        <v>0</v>
      </c>
      <c r="Q31" s="647">
        <v>0</v>
      </c>
      <c r="R31" s="647">
        <v>0</v>
      </c>
      <c r="S31" s="208"/>
      <c r="T31" s="647">
        <v>0</v>
      </c>
      <c r="U31" s="647">
        <v>0</v>
      </c>
      <c r="V31" s="647">
        <v>0</v>
      </c>
      <c r="W31" s="647">
        <v>0</v>
      </c>
      <c r="X31" s="647">
        <v>0</v>
      </c>
      <c r="Y31" s="208"/>
      <c r="Z31" s="647">
        <v>0</v>
      </c>
      <c r="AA31" s="647">
        <v>0</v>
      </c>
      <c r="AB31" s="647">
        <v>0</v>
      </c>
      <c r="AC31" s="647">
        <v>0</v>
      </c>
      <c r="AD31" s="647">
        <v>0</v>
      </c>
      <c r="AE31" s="208"/>
      <c r="AF31" s="49"/>
      <c r="AG31" s="49"/>
      <c r="AH31" s="49"/>
      <c r="AI31" s="49"/>
      <c r="AJ31" s="49"/>
      <c r="AK31" s="208"/>
      <c r="AL31" s="711">
        <v>7.0707877833331985E-9</v>
      </c>
      <c r="AM31" s="721">
        <v>7.0707877833331985E-9</v>
      </c>
      <c r="AN31" s="731">
        <v>7.0707877833331985E-9</v>
      </c>
      <c r="AO31" s="741">
        <v>7.0707877833331985E-9</v>
      </c>
      <c r="AP31" s="751">
        <v>7.0707877833331985E-9</v>
      </c>
      <c r="AQ31" s="208"/>
      <c r="AR31" s="15"/>
      <c r="AS31" s="49"/>
      <c r="AT31" s="49"/>
      <c r="AU31" s="49"/>
      <c r="AV31" s="49"/>
      <c r="AW31" s="208"/>
      <c r="AX31" s="49"/>
      <c r="AY31" s="49"/>
      <c r="AZ31" s="49"/>
      <c r="BA31" s="49"/>
      <c r="BB31" s="49"/>
      <c r="BC31" s="208"/>
      <c r="BD31" s="49"/>
      <c r="BE31" s="49"/>
      <c r="BF31" s="49"/>
      <c r="BG31" s="49"/>
      <c r="BH31" s="49"/>
      <c r="BI31" s="208"/>
    </row>
    <row r="32" spans="1:61" ht="12.75" customHeight="1" x14ac:dyDescent="0.2">
      <c r="A32" s="92" t="s">
        <v>32</v>
      </c>
      <c r="B32" s="616">
        <v>0</v>
      </c>
      <c r="C32" s="626">
        <v>0</v>
      </c>
      <c r="D32" s="636">
        <v>0</v>
      </c>
      <c r="E32" s="646">
        <v>0</v>
      </c>
      <c r="F32" s="656">
        <v>0</v>
      </c>
      <c r="G32" s="208"/>
      <c r="H32" s="701">
        <v>0</v>
      </c>
      <c r="I32" s="701">
        <v>0</v>
      </c>
      <c r="J32" s="701">
        <v>0</v>
      </c>
      <c r="K32" s="701">
        <v>0</v>
      </c>
      <c r="L32" s="701">
        <v>0</v>
      </c>
      <c r="M32" s="208"/>
      <c r="N32" s="701">
        <v>0</v>
      </c>
      <c r="O32" s="701">
        <v>0</v>
      </c>
      <c r="P32" s="701">
        <v>0</v>
      </c>
      <c r="Q32" s="701">
        <v>0</v>
      </c>
      <c r="R32" s="701">
        <v>0</v>
      </c>
      <c r="S32" s="208"/>
      <c r="T32" s="701">
        <v>0</v>
      </c>
      <c r="U32" s="701">
        <v>0</v>
      </c>
      <c r="V32" s="701">
        <v>0</v>
      </c>
      <c r="W32" s="701">
        <v>0</v>
      </c>
      <c r="X32" s="701">
        <v>0</v>
      </c>
      <c r="Y32" s="208"/>
      <c r="Z32" s="701">
        <v>0</v>
      </c>
      <c r="AA32" s="701">
        <v>0</v>
      </c>
      <c r="AB32" s="701">
        <v>0</v>
      </c>
      <c r="AC32" s="701">
        <v>0</v>
      </c>
      <c r="AD32" s="701">
        <v>0</v>
      </c>
      <c r="AE32" s="208"/>
      <c r="AF32" s="61"/>
      <c r="AG32" s="61"/>
      <c r="AH32" s="61"/>
      <c r="AI32" s="61"/>
      <c r="AJ32" s="61"/>
      <c r="AK32" s="208"/>
      <c r="AL32" s="720">
        <v>0</v>
      </c>
      <c r="AM32" s="730">
        <v>0</v>
      </c>
      <c r="AN32" s="740">
        <v>0</v>
      </c>
      <c r="AO32" s="750">
        <v>0</v>
      </c>
      <c r="AP32" s="760">
        <v>0</v>
      </c>
      <c r="AQ32" s="208"/>
      <c r="AR32" s="61"/>
      <c r="AS32" s="61"/>
      <c r="AT32" s="61"/>
      <c r="AU32" s="61"/>
      <c r="AV32" s="61"/>
      <c r="AW32" s="208"/>
      <c r="AX32" s="61"/>
      <c r="AY32" s="61"/>
      <c r="AZ32" s="61"/>
      <c r="BA32" s="61"/>
      <c r="BB32" s="61"/>
      <c r="BC32" s="208"/>
      <c r="BD32" s="61"/>
      <c r="BE32" s="61"/>
      <c r="BF32" s="61"/>
      <c r="BG32" s="61"/>
      <c r="BH32" s="61"/>
      <c r="BI32" s="208"/>
    </row>
    <row r="33" spans="1:61" ht="12.75" customHeight="1" x14ac:dyDescent="0.2">
      <c r="A33" s="91" t="s">
        <v>2</v>
      </c>
      <c r="B33" s="614">
        <v>3.2576125409229488E-4</v>
      </c>
      <c r="C33" s="624">
        <v>3.2576125409229488E-4</v>
      </c>
      <c r="D33" s="634">
        <v>3.2576125409229488E-4</v>
      </c>
      <c r="E33" s="644">
        <v>3.2576125409229488E-4</v>
      </c>
      <c r="F33" s="654">
        <v>3.2576125409229488E-4</v>
      </c>
      <c r="G33" s="208"/>
      <c r="H33" s="654">
        <v>1.647E-3</v>
      </c>
      <c r="I33" s="654">
        <v>1.647E-3</v>
      </c>
      <c r="J33" s="654">
        <v>1.647E-3</v>
      </c>
      <c r="K33" s="654">
        <v>1.647E-3</v>
      </c>
      <c r="L33" s="654">
        <v>1.647E-3</v>
      </c>
      <c r="M33" s="208"/>
      <c r="N33" s="15">
        <v>4.6E-5</v>
      </c>
      <c r="O33" s="15">
        <v>4.6E-5</v>
      </c>
      <c r="P33" s="15">
        <v>4.6E-5</v>
      </c>
      <c r="Q33" s="15">
        <v>4.6E-5</v>
      </c>
      <c r="R33" s="15">
        <v>4.6E-5</v>
      </c>
      <c r="S33" s="208"/>
      <c r="T33" s="15">
        <v>1.9000000000000001E-5</v>
      </c>
      <c r="U33" s="15">
        <v>1.9000000000000001E-5</v>
      </c>
      <c r="V33" s="15">
        <v>1.9000000000000001E-5</v>
      </c>
      <c r="W33" s="15">
        <v>1.9000000000000001E-5</v>
      </c>
      <c r="X33" s="15">
        <v>1.9000000000000001E-5</v>
      </c>
      <c r="Y33" s="208"/>
      <c r="Z33" s="654">
        <v>1.647E-3</v>
      </c>
      <c r="AA33" s="15">
        <v>1.9000000000000001E-5</v>
      </c>
      <c r="AB33" s="15">
        <v>1.9000000000000001E-5</v>
      </c>
      <c r="AC33" s="15">
        <v>1.9000000000000001E-5</v>
      </c>
      <c r="AD33" s="15">
        <v>1.9000000000000001E-5</v>
      </c>
      <c r="AE33" s="208"/>
      <c r="AF33" s="15">
        <v>5.3800000000000002E-6</v>
      </c>
      <c r="AG33" s="15"/>
      <c r="AH33" s="15"/>
      <c r="AI33" s="15"/>
      <c r="AJ33" s="15"/>
      <c r="AK33" s="208"/>
      <c r="AL33" s="718">
        <v>1.9510520660404141E-4</v>
      </c>
      <c r="AM33" s="728">
        <v>1.9510520660404141E-4</v>
      </c>
      <c r="AN33" s="738">
        <v>1.9510520660404141E-4</v>
      </c>
      <c r="AO33" s="748">
        <v>1.9510520660404141E-4</v>
      </c>
      <c r="AP33" s="758">
        <v>1.9510520660404141E-4</v>
      </c>
      <c r="AQ33" s="208"/>
      <c r="AR33" s="15"/>
      <c r="AS33" s="15"/>
      <c r="AT33" s="15"/>
      <c r="AU33" s="15"/>
      <c r="AV33" s="15"/>
      <c r="AW33" s="208"/>
      <c r="AX33" s="15"/>
      <c r="AY33" s="15"/>
      <c r="AZ33" s="15"/>
      <c r="BA33" s="15"/>
      <c r="BB33" s="15"/>
      <c r="BC33" s="208"/>
      <c r="BD33" s="15"/>
      <c r="BE33" s="15"/>
      <c r="BF33" s="15"/>
      <c r="BG33" s="15"/>
      <c r="BH33" s="15"/>
      <c r="BI33" s="208"/>
    </row>
    <row r="34" spans="1:61" ht="12.75" customHeight="1" x14ac:dyDescent="0.2">
      <c r="A34" s="93" t="s">
        <v>3</v>
      </c>
      <c r="B34" s="611">
        <v>4.3427165770443206E-4</v>
      </c>
      <c r="C34" s="621">
        <v>4.3427165770443206E-4</v>
      </c>
      <c r="D34" s="631">
        <v>4.3427165770443206E-4</v>
      </c>
      <c r="E34" s="641">
        <v>4.3427165770443206E-4</v>
      </c>
      <c r="F34" s="651">
        <v>4.3427165770443206E-4</v>
      </c>
      <c r="G34" s="208"/>
      <c r="H34" s="651">
        <v>2.2200000000000002E-3</v>
      </c>
      <c r="I34" s="651">
        <v>2.2200000000000002E-3</v>
      </c>
      <c r="J34" s="651">
        <v>2.2200000000000002E-3</v>
      </c>
      <c r="K34" s="651">
        <v>2.2200000000000002E-3</v>
      </c>
      <c r="L34" s="651">
        <v>2.2200000000000002E-3</v>
      </c>
      <c r="M34" s="208"/>
      <c r="N34" s="15">
        <v>2.1489999999999999E-3</v>
      </c>
      <c r="O34" s="15">
        <v>2.1489999999999999E-3</v>
      </c>
      <c r="P34" s="15">
        <v>2.1489999999999999E-3</v>
      </c>
      <c r="Q34" s="15">
        <v>2.1489999999999999E-3</v>
      </c>
      <c r="R34" s="15">
        <v>2.1489999999999999E-3</v>
      </c>
      <c r="S34" s="208"/>
      <c r="T34" s="15">
        <v>2.1549999999999998E-3</v>
      </c>
      <c r="U34" s="15">
        <v>2.1549999999999998E-3</v>
      </c>
      <c r="V34" s="15">
        <v>2.1549999999999998E-3</v>
      </c>
      <c r="W34" s="15">
        <v>2.1549999999999998E-3</v>
      </c>
      <c r="X34" s="15">
        <v>2.1549999999999998E-3</v>
      </c>
      <c r="Y34" s="208"/>
      <c r="Z34" s="651">
        <v>2.2200000000000002E-3</v>
      </c>
      <c r="AA34" s="15">
        <v>2.1549999999999998E-3</v>
      </c>
      <c r="AB34" s="15">
        <v>2.1549999999999998E-3</v>
      </c>
      <c r="AC34" s="15">
        <v>2.1549999999999998E-3</v>
      </c>
      <c r="AD34" s="15">
        <v>2.1549999999999998E-3</v>
      </c>
      <c r="AE34" s="208"/>
      <c r="AF34" s="181">
        <v>1.882E-3</v>
      </c>
      <c r="AG34" s="181"/>
      <c r="AH34" s="181"/>
      <c r="AI34" s="181"/>
      <c r="AJ34" s="181"/>
      <c r="AK34" s="208"/>
      <c r="AL34" s="715">
        <v>3.5441395376091702E-4</v>
      </c>
      <c r="AM34" s="725">
        <v>3.5441395376091702E-4</v>
      </c>
      <c r="AN34" s="735">
        <v>3.5441395376091702E-4</v>
      </c>
      <c r="AO34" s="745">
        <v>3.5441395376091702E-4</v>
      </c>
      <c r="AP34" s="755">
        <v>3.5441395376091702E-4</v>
      </c>
      <c r="AQ34" s="208"/>
      <c r="AR34" s="181"/>
      <c r="AS34" s="181"/>
      <c r="AT34" s="181"/>
      <c r="AU34" s="181"/>
      <c r="AV34" s="181"/>
      <c r="AW34" s="208"/>
      <c r="AX34" s="181"/>
      <c r="AY34" s="181"/>
      <c r="AZ34" s="181"/>
      <c r="BA34" s="181"/>
      <c r="BB34" s="181"/>
      <c r="BC34" s="208"/>
      <c r="BD34" s="181"/>
      <c r="BE34" s="181"/>
      <c r="BF34" s="181"/>
      <c r="BG34" s="181"/>
      <c r="BH34" s="181"/>
      <c r="BI34" s="208"/>
    </row>
    <row r="35" spans="1:61" ht="12.75" customHeight="1" x14ac:dyDescent="0.2">
      <c r="A35" s="91" t="s">
        <v>4</v>
      </c>
      <c r="B35" s="607">
        <v>3.9063345225141751E-4</v>
      </c>
      <c r="C35" s="617">
        <v>3.9063345225141751E-4</v>
      </c>
      <c r="D35" s="627">
        <v>3.9063345225141751E-4</v>
      </c>
      <c r="E35" s="637">
        <v>3.9063345225141751E-4</v>
      </c>
      <c r="F35" s="647">
        <v>3.9063345225141751E-4</v>
      </c>
      <c r="G35" s="208"/>
      <c r="H35" s="647">
        <v>2.0699999999999999E-4</v>
      </c>
      <c r="I35" s="647">
        <v>2.0699999999999999E-4</v>
      </c>
      <c r="J35" s="647">
        <v>2.0699999999999999E-4</v>
      </c>
      <c r="K35" s="647">
        <v>2.0699999999999999E-4</v>
      </c>
      <c r="L35" s="647">
        <v>2.0699999999999999E-4</v>
      </c>
      <c r="M35" s="208"/>
      <c r="N35" s="15">
        <v>1.0000000000000001E-5</v>
      </c>
      <c r="O35" s="15">
        <v>1.0000000000000001E-5</v>
      </c>
      <c r="P35" s="15">
        <v>1.0000000000000001E-5</v>
      </c>
      <c r="Q35" s="15">
        <v>1.0000000000000001E-5</v>
      </c>
      <c r="R35" s="15">
        <v>1.0000000000000001E-5</v>
      </c>
      <c r="S35" s="208"/>
      <c r="T35" s="15">
        <v>1.0000000000000001E-5</v>
      </c>
      <c r="U35" s="15">
        <v>1.0000000000000001E-5</v>
      </c>
      <c r="V35" s="15">
        <v>1.0000000000000001E-5</v>
      </c>
      <c r="W35" s="15">
        <v>1.0000000000000001E-5</v>
      </c>
      <c r="X35" s="15">
        <v>1.0000000000000001E-5</v>
      </c>
      <c r="Y35" s="208"/>
      <c r="Z35" s="647">
        <v>2.0699999999999999E-4</v>
      </c>
      <c r="AA35" s="15">
        <v>1.0000000000000001E-5</v>
      </c>
      <c r="AB35" s="15">
        <v>1.0000000000000001E-5</v>
      </c>
      <c r="AC35" s="15">
        <v>1.0000000000000001E-5</v>
      </c>
      <c r="AD35" s="15">
        <v>1.0000000000000001E-5</v>
      </c>
      <c r="AE35" s="208"/>
      <c r="AG35" s="15"/>
      <c r="AH35" s="15"/>
      <c r="AI35" s="15"/>
      <c r="AJ35" s="15"/>
      <c r="AK35" s="208"/>
      <c r="AL35" s="711">
        <v>3.0472498742017382E-4</v>
      </c>
      <c r="AM35" s="721">
        <v>3.0472498742017382E-4</v>
      </c>
      <c r="AN35" s="731">
        <v>3.0472498742017382E-4</v>
      </c>
      <c r="AO35" s="741">
        <v>3.0472498742017382E-4</v>
      </c>
      <c r="AP35" s="751">
        <v>3.0472498742017382E-4</v>
      </c>
      <c r="AQ35" s="208"/>
      <c r="AR35" s="15"/>
      <c r="AS35" s="15"/>
      <c r="AT35" s="15"/>
      <c r="AU35" s="15"/>
      <c r="AV35" s="15"/>
      <c r="AW35" s="208"/>
      <c r="AX35" s="15"/>
      <c r="AY35" s="15"/>
      <c r="AZ35" s="15"/>
      <c r="BA35" s="15"/>
      <c r="BB35" s="15"/>
      <c r="BC35" s="208"/>
      <c r="BD35" s="15"/>
      <c r="BE35" s="15"/>
      <c r="BF35" s="15"/>
      <c r="BG35" s="15"/>
      <c r="BH35" s="15"/>
      <c r="BI35" s="208"/>
    </row>
    <row r="36" spans="1:61" ht="12.75" customHeight="1" x14ac:dyDescent="0.2">
      <c r="A36" s="91" t="s">
        <v>5</v>
      </c>
      <c r="B36" s="607">
        <v>0.82935594686315905</v>
      </c>
      <c r="C36" s="617">
        <v>0.82935594686315905</v>
      </c>
      <c r="D36" s="627">
        <v>0.82935594686315905</v>
      </c>
      <c r="E36" s="637">
        <v>0.82935594686315905</v>
      </c>
      <c r="F36" s="647">
        <v>0.82935594686315905</v>
      </c>
      <c r="G36" s="208"/>
      <c r="H36" s="647">
        <v>0.84139600000000003</v>
      </c>
      <c r="I36" s="647">
        <v>0.84139600000000003</v>
      </c>
      <c r="J36" s="647">
        <v>0.84139600000000003</v>
      </c>
      <c r="K36" s="647">
        <v>0.84139600000000003</v>
      </c>
      <c r="L36" s="647">
        <v>0.84139600000000003</v>
      </c>
      <c r="M36" s="208"/>
      <c r="N36" s="15">
        <v>0.85444399999999998</v>
      </c>
      <c r="O36" s="15">
        <v>0.85444399999999998</v>
      </c>
      <c r="P36" s="15">
        <v>0.85444399999999998</v>
      </c>
      <c r="Q36" s="15">
        <v>0.85444399999999998</v>
      </c>
      <c r="R36" s="15">
        <v>0.85444399999999998</v>
      </c>
      <c r="S36" s="208"/>
      <c r="T36" s="15">
        <v>0.85788500000000001</v>
      </c>
      <c r="U36" s="15">
        <v>0.85788500000000001</v>
      </c>
      <c r="V36" s="15">
        <v>0.85788500000000001</v>
      </c>
      <c r="W36" s="15">
        <v>0.85788500000000001</v>
      </c>
      <c r="X36" s="15">
        <v>0.85788500000000001</v>
      </c>
      <c r="Y36" s="208"/>
      <c r="Z36" s="647">
        <v>0.84139600000000003</v>
      </c>
      <c r="AA36" s="15">
        <v>0.85788500000000001</v>
      </c>
      <c r="AB36" s="15">
        <v>0.85788500000000001</v>
      </c>
      <c r="AC36" s="15">
        <v>0.85788500000000001</v>
      </c>
      <c r="AD36" s="15">
        <v>0.85788500000000001</v>
      </c>
      <c r="AE36" s="208"/>
      <c r="AF36" s="15">
        <v>0.75</v>
      </c>
      <c r="AG36" s="15"/>
      <c r="AH36" s="15"/>
      <c r="AI36" s="15"/>
      <c r="AJ36" s="15"/>
      <c r="AK36" s="208"/>
      <c r="AL36" s="711">
        <v>0.86055528662591507</v>
      </c>
      <c r="AM36" s="721">
        <v>0.86055528662591507</v>
      </c>
      <c r="AN36" s="731">
        <v>0.86055528662591507</v>
      </c>
      <c r="AO36" s="741">
        <v>0.86055528662591507</v>
      </c>
      <c r="AP36" s="751">
        <v>0.86055528662591507</v>
      </c>
      <c r="AQ36" s="208"/>
      <c r="AR36" s="15"/>
      <c r="AS36" s="15"/>
      <c r="AT36" s="15"/>
      <c r="AU36" s="15"/>
      <c r="AV36" s="15"/>
      <c r="AW36" s="208"/>
      <c r="AX36" s="15"/>
      <c r="AY36" s="15"/>
      <c r="AZ36" s="15"/>
      <c r="BA36" s="15"/>
      <c r="BB36" s="15"/>
      <c r="BC36" s="208"/>
      <c r="BD36" s="15">
        <v>0.86129999999999995</v>
      </c>
      <c r="BE36" s="751">
        <v>0.86129999999999995</v>
      </c>
      <c r="BF36" s="751">
        <v>0.86129999999999995</v>
      </c>
      <c r="BG36" s="751">
        <v>0.86129999999999995</v>
      </c>
      <c r="BH36" s="751">
        <v>0.86129999999999995</v>
      </c>
      <c r="BI36" s="208"/>
    </row>
    <row r="37" spans="1:61" ht="12.75" customHeight="1" x14ac:dyDescent="0.2">
      <c r="A37" s="94" t="s">
        <v>6</v>
      </c>
      <c r="B37" s="607">
        <v>7.0809314537052836E-4</v>
      </c>
      <c r="C37" s="617">
        <v>7.0809314537052836E-4</v>
      </c>
      <c r="D37" s="627">
        <v>7.0809314537052836E-4</v>
      </c>
      <c r="E37" s="637">
        <v>7.0809314537052836E-4</v>
      </c>
      <c r="F37" s="647">
        <v>7.0809314537052836E-4</v>
      </c>
      <c r="G37" s="208"/>
      <c r="H37" s="647">
        <v>2.12E-4</v>
      </c>
      <c r="I37" s="647">
        <v>2.12E-4</v>
      </c>
      <c r="J37" s="647">
        <v>2.12E-4</v>
      </c>
      <c r="K37" s="647">
        <v>2.12E-4</v>
      </c>
      <c r="L37" s="647">
        <v>2.12E-4</v>
      </c>
      <c r="M37" s="208"/>
      <c r="N37" s="15">
        <v>9.9999999999999995E-7</v>
      </c>
      <c r="O37" s="15">
        <v>9.9999999999999995E-7</v>
      </c>
      <c r="P37" s="15">
        <v>9.9999999999999995E-7</v>
      </c>
      <c r="Q37" s="15">
        <v>9.9999999999999995E-7</v>
      </c>
      <c r="R37" s="15">
        <v>9.9999999999999995E-7</v>
      </c>
      <c r="S37" s="208"/>
      <c r="T37" s="15">
        <v>9.9999999999999995E-7</v>
      </c>
      <c r="U37" s="15">
        <v>9.9999999999999995E-7</v>
      </c>
      <c r="V37" s="15">
        <v>9.9999999999999995E-7</v>
      </c>
      <c r="W37" s="15">
        <v>9.9999999999999995E-7</v>
      </c>
      <c r="X37" s="15">
        <v>9.9999999999999995E-7</v>
      </c>
      <c r="Y37" s="208"/>
      <c r="Z37" s="647">
        <v>2.12E-4</v>
      </c>
      <c r="AA37" s="15">
        <v>9.9999999999999995E-7</v>
      </c>
      <c r="AB37" s="15">
        <v>9.9999999999999995E-7</v>
      </c>
      <c r="AC37" s="15">
        <v>9.9999999999999995E-7</v>
      </c>
      <c r="AD37" s="15">
        <v>9.9999999999999995E-7</v>
      </c>
      <c r="AE37" s="208"/>
      <c r="AF37" s="38">
        <v>5.0000000000000001E-3</v>
      </c>
      <c r="AG37" s="15"/>
      <c r="AH37" s="15"/>
      <c r="AI37" s="15"/>
      <c r="AJ37" s="15"/>
      <c r="AK37" s="208"/>
      <c r="AL37" s="711">
        <v>8.802188349000497E-4</v>
      </c>
      <c r="AM37" s="721">
        <v>8.802188349000497E-4</v>
      </c>
      <c r="AN37" s="731">
        <v>8.802188349000497E-4</v>
      </c>
      <c r="AO37" s="741">
        <v>8.802188349000497E-4</v>
      </c>
      <c r="AP37" s="751">
        <v>8.802188349000497E-4</v>
      </c>
      <c r="AQ37" s="208"/>
      <c r="AR37" s="15"/>
      <c r="AS37" s="15"/>
      <c r="AT37" s="15"/>
      <c r="AU37" s="15"/>
      <c r="AV37" s="15"/>
      <c r="AW37" s="208"/>
      <c r="AX37" s="15"/>
      <c r="AY37" s="15"/>
      <c r="AZ37" s="15"/>
      <c r="BA37" s="15"/>
      <c r="BB37" s="15"/>
      <c r="BC37" s="208"/>
      <c r="BD37" s="15"/>
      <c r="BE37" s="751"/>
      <c r="BF37" s="751"/>
      <c r="BG37" s="751"/>
      <c r="BH37" s="751"/>
      <c r="BI37" s="208"/>
    </row>
    <row r="38" spans="1:61" ht="12.75" customHeight="1" x14ac:dyDescent="0.2">
      <c r="A38" s="94" t="s">
        <v>7</v>
      </c>
      <c r="B38" s="607">
        <v>2.3036331606551227E-3</v>
      </c>
      <c r="C38" s="617">
        <v>2.3036331606551227E-3</v>
      </c>
      <c r="D38" s="627">
        <v>2.3036331606551227E-3</v>
      </c>
      <c r="E38" s="637">
        <v>2.3036331606551227E-3</v>
      </c>
      <c r="F38" s="647">
        <v>2.3036331606551227E-3</v>
      </c>
      <c r="G38" s="208"/>
      <c r="H38" s="647">
        <v>3.8449999999999999E-3</v>
      </c>
      <c r="I38" s="647">
        <v>3.8449999999999999E-3</v>
      </c>
      <c r="J38" s="647">
        <v>3.8449999999999999E-3</v>
      </c>
      <c r="K38" s="647">
        <v>3.8449999999999999E-3</v>
      </c>
      <c r="L38" s="647">
        <v>3.8449999999999999E-3</v>
      </c>
      <c r="M38" s="208"/>
      <c r="N38" s="15">
        <v>2.2140000000000003E-3</v>
      </c>
      <c r="O38" s="15">
        <v>2.2140000000000003E-3</v>
      </c>
      <c r="P38" s="15">
        <v>2.2140000000000003E-3</v>
      </c>
      <c r="Q38" s="15">
        <v>2.2140000000000003E-3</v>
      </c>
      <c r="R38" s="15">
        <v>2.2140000000000003E-3</v>
      </c>
      <c r="S38" s="208"/>
      <c r="T38" s="15">
        <v>8.4199999999999998E-4</v>
      </c>
      <c r="U38" s="15">
        <v>8.4199999999999998E-4</v>
      </c>
      <c r="V38" s="15">
        <v>8.4199999999999998E-4</v>
      </c>
      <c r="W38" s="15">
        <v>8.4199999999999998E-4</v>
      </c>
      <c r="X38" s="15">
        <v>8.4199999999999998E-4</v>
      </c>
      <c r="Y38" s="208"/>
      <c r="Z38" s="647">
        <v>3.8449999999999999E-3</v>
      </c>
      <c r="AA38" s="15">
        <v>8.4199999999999998E-4</v>
      </c>
      <c r="AB38" s="15">
        <v>8.4199999999999998E-4</v>
      </c>
      <c r="AC38" s="15">
        <v>8.4199999999999998E-4</v>
      </c>
      <c r="AD38" s="15">
        <v>8.4199999999999998E-4</v>
      </c>
      <c r="AE38" s="208"/>
      <c r="AF38" s="15">
        <v>8.7589999999999994E-3</v>
      </c>
      <c r="AG38" s="15"/>
      <c r="AH38" s="15"/>
      <c r="AI38" s="15"/>
      <c r="AJ38" s="15"/>
      <c r="AK38" s="208"/>
      <c r="AL38" s="711">
        <v>1.5034713003906038E-3</v>
      </c>
      <c r="AM38" s="721">
        <v>1.5034713003906038E-3</v>
      </c>
      <c r="AN38" s="731">
        <v>1.5034713003906038E-3</v>
      </c>
      <c r="AO38" s="741">
        <v>1.5034713003906038E-3</v>
      </c>
      <c r="AP38" s="751">
        <v>1.5034713003906038E-3</v>
      </c>
      <c r="AQ38" s="208"/>
      <c r="AR38" s="15"/>
      <c r="AS38" s="15"/>
      <c r="AT38" s="15"/>
      <c r="AU38" s="15"/>
      <c r="AV38" s="15"/>
      <c r="AW38" s="208"/>
      <c r="AX38" s="15"/>
      <c r="AY38" s="15"/>
      <c r="AZ38" s="15"/>
      <c r="BA38" s="15"/>
      <c r="BB38" s="15"/>
      <c r="BC38" s="208"/>
      <c r="BD38" s="15"/>
      <c r="BE38" s="751"/>
      <c r="BF38" s="751"/>
      <c r="BG38" s="751"/>
      <c r="BH38" s="751"/>
      <c r="BI38" s="208"/>
    </row>
    <row r="39" spans="1:61" ht="12.75" customHeight="1" x14ac:dyDescent="0.2">
      <c r="A39" s="95" t="s">
        <v>8</v>
      </c>
      <c r="B39" s="612">
        <v>9.4467763122558335E-2</v>
      </c>
      <c r="C39" s="622">
        <v>9.4467763122558335E-2</v>
      </c>
      <c r="D39" s="632">
        <v>9.4467763122558335E-2</v>
      </c>
      <c r="E39" s="642">
        <v>9.4467763122558335E-2</v>
      </c>
      <c r="F39" s="652">
        <v>9.4467763122558335E-2</v>
      </c>
      <c r="G39" s="208"/>
      <c r="H39" s="652">
        <v>8.6885000000000004E-2</v>
      </c>
      <c r="I39" s="652">
        <v>8.6885000000000004E-2</v>
      </c>
      <c r="J39" s="652">
        <v>8.6885000000000004E-2</v>
      </c>
      <c r="K39" s="652">
        <v>8.6885000000000004E-2</v>
      </c>
      <c r="L39" s="652">
        <v>8.6885000000000004E-2</v>
      </c>
      <c r="M39" s="208"/>
      <c r="N39" s="15">
        <v>8.1380999999999995E-2</v>
      </c>
      <c r="O39" s="15">
        <v>8.1380999999999995E-2</v>
      </c>
      <c r="P39" s="15">
        <v>8.1380999999999995E-2</v>
      </c>
      <c r="Q39" s="15">
        <v>8.1380999999999995E-2</v>
      </c>
      <c r="R39" s="15">
        <v>8.1380999999999995E-2</v>
      </c>
      <c r="S39" s="208"/>
      <c r="T39" s="15">
        <v>8.2399E-2</v>
      </c>
      <c r="U39" s="15">
        <v>8.2399E-2</v>
      </c>
      <c r="V39" s="15">
        <v>8.2399E-2</v>
      </c>
      <c r="W39" s="15">
        <v>8.2399E-2</v>
      </c>
      <c r="X39" s="15">
        <v>8.2399E-2</v>
      </c>
      <c r="Y39" s="208"/>
      <c r="Z39" s="652">
        <v>8.6885000000000004E-2</v>
      </c>
      <c r="AA39" s="15">
        <v>8.2399E-2</v>
      </c>
      <c r="AB39" s="15">
        <v>8.2399E-2</v>
      </c>
      <c r="AC39" s="15">
        <v>8.2399E-2</v>
      </c>
      <c r="AD39" s="15">
        <v>8.2399E-2</v>
      </c>
      <c r="AE39" s="208"/>
      <c r="AF39" s="15">
        <v>0.12670000000000001</v>
      </c>
      <c r="AG39" s="46"/>
      <c r="AH39" s="46"/>
      <c r="AI39" s="46"/>
      <c r="AJ39" s="46"/>
      <c r="AK39" s="208"/>
      <c r="AL39" s="716">
        <v>8.8555979867339041E-2</v>
      </c>
      <c r="AM39" s="726">
        <v>8.8555979867339041E-2</v>
      </c>
      <c r="AN39" s="736">
        <v>8.8555979867339041E-2</v>
      </c>
      <c r="AO39" s="746">
        <v>8.8555979867339041E-2</v>
      </c>
      <c r="AP39" s="756">
        <v>8.8555979867339041E-2</v>
      </c>
      <c r="AQ39" s="208"/>
      <c r="AR39" s="46"/>
      <c r="AS39" s="46"/>
      <c r="AT39" s="46"/>
      <c r="AU39" s="46"/>
      <c r="AV39" s="46"/>
      <c r="AW39" s="208"/>
      <c r="AX39" s="46"/>
      <c r="AY39" s="46"/>
      <c r="AZ39" s="46"/>
      <c r="BA39" s="46"/>
      <c r="BB39" s="46"/>
      <c r="BC39" s="208"/>
      <c r="BD39" s="46">
        <v>0.13869999999999999</v>
      </c>
      <c r="BE39" s="756">
        <v>0.13869999999999999</v>
      </c>
      <c r="BF39" s="756">
        <v>0.13869999999999999</v>
      </c>
      <c r="BG39" s="756">
        <v>0.13869999999999999</v>
      </c>
      <c r="BH39" s="756">
        <v>0.13869999999999999</v>
      </c>
      <c r="BI39" s="208"/>
    </row>
    <row r="40" spans="1:61" ht="12.75" customHeight="1" x14ac:dyDescent="0.2">
      <c r="A40" s="94" t="s">
        <v>9</v>
      </c>
      <c r="B40" s="607">
        <v>5.1964771127925025E-2</v>
      </c>
      <c r="C40" s="617">
        <v>5.1964771127925025E-2</v>
      </c>
      <c r="D40" s="627">
        <v>5.1964771127925025E-2</v>
      </c>
      <c r="E40" s="637">
        <v>5.1964771127925025E-2</v>
      </c>
      <c r="F40" s="647">
        <v>5.1964771127925025E-2</v>
      </c>
      <c r="G40" s="208"/>
      <c r="H40" s="647">
        <v>4.3326999999999997E-2</v>
      </c>
      <c r="I40" s="647">
        <v>4.3326999999999997E-2</v>
      </c>
      <c r="J40" s="647">
        <v>4.3326999999999997E-2</v>
      </c>
      <c r="K40" s="647">
        <v>4.3326999999999997E-2</v>
      </c>
      <c r="L40" s="647">
        <v>4.3326999999999997E-2</v>
      </c>
      <c r="M40" s="208"/>
      <c r="N40" s="15">
        <v>4.4101000000000001E-2</v>
      </c>
      <c r="O40" s="15">
        <v>4.4101000000000001E-2</v>
      </c>
      <c r="P40" s="15">
        <v>4.4101000000000001E-2</v>
      </c>
      <c r="Q40" s="15">
        <v>4.4101000000000001E-2</v>
      </c>
      <c r="R40" s="15">
        <v>4.4101000000000001E-2</v>
      </c>
      <c r="S40" s="208"/>
      <c r="T40" s="15">
        <v>4.8053999999999999E-2</v>
      </c>
      <c r="U40" s="15">
        <v>4.8053999999999999E-2</v>
      </c>
      <c r="V40" s="15">
        <v>4.8053999999999999E-2</v>
      </c>
      <c r="W40" s="15">
        <v>4.8053999999999999E-2</v>
      </c>
      <c r="X40" s="15">
        <v>4.8053999999999999E-2</v>
      </c>
      <c r="Y40" s="208"/>
      <c r="Z40" s="647">
        <v>4.3326999999999997E-2</v>
      </c>
      <c r="AA40" s="15">
        <v>4.8053999999999999E-2</v>
      </c>
      <c r="AB40" s="15">
        <v>4.8053999999999999E-2</v>
      </c>
      <c r="AC40" s="15">
        <v>4.8053999999999999E-2</v>
      </c>
      <c r="AD40" s="15">
        <v>4.8053999999999999E-2</v>
      </c>
      <c r="AE40" s="208"/>
      <c r="AF40" s="15">
        <v>6.8890000000000007E-2</v>
      </c>
      <c r="AG40" s="15"/>
      <c r="AH40" s="15"/>
      <c r="AI40" s="15"/>
      <c r="AJ40" s="15"/>
      <c r="AK40" s="208"/>
      <c r="AL40" s="711">
        <v>3.6578600584010884E-2</v>
      </c>
      <c r="AM40" s="721">
        <v>3.6578600584010884E-2</v>
      </c>
      <c r="AN40" s="731">
        <v>3.6578600584010884E-2</v>
      </c>
      <c r="AO40" s="741">
        <v>3.6578600584010884E-2</v>
      </c>
      <c r="AP40" s="751">
        <v>3.6578600584010884E-2</v>
      </c>
      <c r="AQ40" s="208"/>
      <c r="AR40" s="15"/>
      <c r="AS40" s="15"/>
      <c r="AT40" s="15"/>
      <c r="AU40" s="15"/>
      <c r="AV40" s="15"/>
      <c r="AW40" s="208"/>
      <c r="AX40" s="15"/>
      <c r="AY40" s="15"/>
      <c r="AZ40" s="15"/>
      <c r="BA40" s="15"/>
      <c r="BB40" s="15"/>
      <c r="BC40" s="208"/>
      <c r="BD40" s="15"/>
      <c r="BE40" s="15"/>
      <c r="BF40" s="15"/>
      <c r="BG40" s="15"/>
      <c r="BH40" s="15"/>
      <c r="BI40" s="208"/>
    </row>
    <row r="41" spans="1:61" ht="12.75" customHeight="1" x14ac:dyDescent="0.2">
      <c r="A41" s="95" t="s">
        <v>10</v>
      </c>
      <c r="B41" s="612">
        <v>7.340380238819012E-3</v>
      </c>
      <c r="C41" s="622">
        <v>7.340380238819012E-3</v>
      </c>
      <c r="D41" s="632">
        <v>7.340380238819012E-3</v>
      </c>
      <c r="E41" s="642">
        <v>7.340380238819012E-3</v>
      </c>
      <c r="F41" s="652">
        <v>7.340380238819012E-3</v>
      </c>
      <c r="G41" s="208"/>
      <c r="H41" s="652">
        <v>5.8600000000000004E-4</v>
      </c>
      <c r="I41" s="652">
        <v>5.8600000000000004E-4</v>
      </c>
      <c r="J41" s="652">
        <v>5.8600000000000004E-4</v>
      </c>
      <c r="K41" s="652">
        <v>5.8600000000000004E-4</v>
      </c>
      <c r="L41" s="652">
        <v>5.8600000000000004E-4</v>
      </c>
      <c r="M41" s="208"/>
      <c r="N41" s="15">
        <v>4.3540000000000002E-3</v>
      </c>
      <c r="O41" s="15">
        <v>4.3540000000000002E-3</v>
      </c>
      <c r="P41" s="15">
        <v>4.3540000000000002E-3</v>
      </c>
      <c r="Q41" s="15">
        <v>4.3540000000000002E-3</v>
      </c>
      <c r="R41" s="15">
        <v>4.3540000000000002E-3</v>
      </c>
      <c r="S41" s="208"/>
      <c r="T41" s="15">
        <v>4.1799999999999997E-3</v>
      </c>
      <c r="U41" s="15">
        <v>4.1799999999999997E-3</v>
      </c>
      <c r="V41" s="15">
        <v>4.1799999999999997E-3</v>
      </c>
      <c r="W41" s="15">
        <v>4.1799999999999997E-3</v>
      </c>
      <c r="X41" s="15">
        <v>4.1799999999999997E-3</v>
      </c>
      <c r="Y41" s="208"/>
      <c r="Z41" s="652">
        <v>5.8600000000000004E-4</v>
      </c>
      <c r="AA41" s="15">
        <v>4.1799999999999997E-3</v>
      </c>
      <c r="AB41" s="15">
        <v>4.1799999999999997E-3</v>
      </c>
      <c r="AC41" s="15">
        <v>4.1799999999999997E-3</v>
      </c>
      <c r="AD41" s="15">
        <v>4.1799999999999997E-3</v>
      </c>
      <c r="AE41" s="208"/>
      <c r="AF41" s="46">
        <v>7.0260000000000001E-3</v>
      </c>
      <c r="AG41" s="46"/>
      <c r="AH41" s="46"/>
      <c r="AI41" s="46"/>
      <c r="AJ41" s="46"/>
      <c r="AK41" s="208"/>
      <c r="AL41" s="716">
        <v>4.4338000762583468E-3</v>
      </c>
      <c r="AM41" s="726">
        <v>4.4338000762583468E-3</v>
      </c>
      <c r="AN41" s="736">
        <v>4.4338000762583468E-3</v>
      </c>
      <c r="AO41" s="746">
        <v>4.4338000762583468E-3</v>
      </c>
      <c r="AP41" s="756">
        <v>4.4338000762583468E-3</v>
      </c>
      <c r="AQ41" s="208"/>
      <c r="AR41" s="46"/>
      <c r="AS41" s="46"/>
      <c r="AT41" s="46"/>
      <c r="AU41" s="46"/>
      <c r="AV41" s="46"/>
      <c r="AW41" s="208"/>
      <c r="AX41" s="46"/>
      <c r="AY41" s="46"/>
      <c r="AZ41" s="46"/>
      <c r="BA41" s="46"/>
      <c r="BB41" s="46"/>
      <c r="BC41" s="208"/>
      <c r="BD41" s="46"/>
      <c r="BE41" s="46"/>
      <c r="BF41" s="46"/>
      <c r="BG41" s="46"/>
      <c r="BH41" s="46"/>
      <c r="BI41" s="208"/>
    </row>
    <row r="42" spans="1:61" ht="12.75" customHeight="1" x14ac:dyDescent="0.2">
      <c r="A42" s="94" t="s">
        <v>11</v>
      </c>
      <c r="B42" s="607">
        <v>5.8417984549489306E-3</v>
      </c>
      <c r="C42" s="617">
        <v>5.8417984549489306E-3</v>
      </c>
      <c r="D42" s="627">
        <v>5.8417984549489306E-3</v>
      </c>
      <c r="E42" s="637">
        <v>5.8417984549489306E-3</v>
      </c>
      <c r="F42" s="647">
        <v>5.8417984549489306E-3</v>
      </c>
      <c r="G42" s="208"/>
      <c r="H42" s="647">
        <v>1.536E-2</v>
      </c>
      <c r="I42" s="647">
        <v>1.536E-2</v>
      </c>
      <c r="J42" s="647">
        <v>1.536E-2</v>
      </c>
      <c r="K42" s="647">
        <v>1.536E-2</v>
      </c>
      <c r="L42" s="647">
        <v>1.536E-2</v>
      </c>
      <c r="M42" s="208"/>
      <c r="N42" s="15">
        <v>9.7269999999999995E-3</v>
      </c>
      <c r="O42" s="15">
        <v>9.7269999999999995E-3</v>
      </c>
      <c r="P42" s="15">
        <v>9.7269999999999995E-3</v>
      </c>
      <c r="Q42" s="15">
        <v>9.7269999999999995E-3</v>
      </c>
      <c r="R42" s="15">
        <v>9.7269999999999995E-3</v>
      </c>
      <c r="S42" s="208"/>
      <c r="T42" s="15">
        <v>4.0330000000000001E-3</v>
      </c>
      <c r="U42" s="15">
        <v>4.0330000000000001E-3</v>
      </c>
      <c r="V42" s="15">
        <v>4.0330000000000001E-3</v>
      </c>
      <c r="W42" s="15">
        <v>4.0330000000000001E-3</v>
      </c>
      <c r="X42" s="15">
        <v>4.0330000000000001E-3</v>
      </c>
      <c r="Y42" s="208"/>
      <c r="Z42" s="647">
        <v>1.536E-2</v>
      </c>
      <c r="AA42" s="15">
        <v>4.0330000000000001E-3</v>
      </c>
      <c r="AB42" s="15">
        <v>4.0330000000000001E-3</v>
      </c>
      <c r="AC42" s="15">
        <v>4.0330000000000001E-3</v>
      </c>
      <c r="AD42" s="15">
        <v>4.0330000000000001E-3</v>
      </c>
      <c r="AE42" s="208"/>
      <c r="AF42" s="15">
        <v>1.074E-2</v>
      </c>
      <c r="AG42" s="15"/>
      <c r="AH42" s="15"/>
      <c r="AI42" s="15"/>
      <c r="AJ42" s="15"/>
      <c r="AK42" s="208"/>
      <c r="AL42" s="711">
        <v>3.0476499463944974E-3</v>
      </c>
      <c r="AM42" s="721">
        <v>3.0476499463944974E-3</v>
      </c>
      <c r="AN42" s="731">
        <v>3.0476499463944974E-3</v>
      </c>
      <c r="AO42" s="741">
        <v>3.0476499463944974E-3</v>
      </c>
      <c r="AP42" s="751">
        <v>3.0476499463944974E-3</v>
      </c>
      <c r="AQ42" s="208"/>
      <c r="AR42" s="15"/>
      <c r="AS42" s="15"/>
      <c r="AT42" s="15"/>
      <c r="AU42" s="15"/>
      <c r="AV42" s="15"/>
      <c r="AW42" s="208"/>
      <c r="AX42" s="15"/>
      <c r="AY42" s="15"/>
      <c r="AZ42" s="15"/>
      <c r="BA42" s="15"/>
      <c r="BB42" s="15"/>
      <c r="BC42" s="208"/>
      <c r="BD42" s="15"/>
      <c r="BE42" s="15"/>
      <c r="BF42" s="15"/>
      <c r="BG42" s="15"/>
      <c r="BH42" s="15"/>
      <c r="BI42" s="208"/>
    </row>
    <row r="43" spans="1:61" ht="12.75" customHeight="1" x14ac:dyDescent="0.2">
      <c r="A43" s="96" t="s">
        <v>12</v>
      </c>
      <c r="B43" s="616">
        <v>0</v>
      </c>
      <c r="C43" s="626">
        <v>0</v>
      </c>
      <c r="D43" s="636">
        <v>0</v>
      </c>
      <c r="E43" s="646">
        <v>0</v>
      </c>
      <c r="F43" s="656">
        <v>0</v>
      </c>
      <c r="G43" s="208"/>
      <c r="H43" s="701">
        <v>0</v>
      </c>
      <c r="I43" s="701">
        <v>0</v>
      </c>
      <c r="J43" s="701">
        <v>0</v>
      </c>
      <c r="K43" s="701">
        <v>0</v>
      </c>
      <c r="L43" s="701">
        <v>0</v>
      </c>
      <c r="M43" s="208"/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208"/>
      <c r="T43" s="15">
        <v>0</v>
      </c>
      <c r="U43" s="15">
        <v>0</v>
      </c>
      <c r="V43" s="15">
        <v>0</v>
      </c>
      <c r="W43" s="15">
        <v>0</v>
      </c>
      <c r="X43" s="15">
        <v>0</v>
      </c>
      <c r="Y43" s="208"/>
      <c r="Z43" s="708"/>
      <c r="AA43" s="708"/>
      <c r="AB43" s="708"/>
      <c r="AC43" s="708"/>
      <c r="AD43" s="708"/>
      <c r="AE43" s="208"/>
      <c r="AG43" s="49"/>
      <c r="AH43" s="49"/>
      <c r="AI43" s="49"/>
      <c r="AJ43" s="49"/>
      <c r="AK43" s="208"/>
      <c r="AL43" s="720">
        <v>0</v>
      </c>
      <c r="AM43" s="730">
        <v>0</v>
      </c>
      <c r="AN43" s="740">
        <v>0</v>
      </c>
      <c r="AO43" s="750">
        <v>0</v>
      </c>
      <c r="AP43" s="760">
        <v>0</v>
      </c>
      <c r="AQ43" s="208"/>
      <c r="AR43" s="49"/>
      <c r="AS43" s="49"/>
      <c r="AT43" s="49"/>
      <c r="AU43" s="49"/>
      <c r="AV43" s="49"/>
      <c r="AW43" s="208"/>
      <c r="AX43" s="49"/>
      <c r="AY43" s="49"/>
      <c r="AZ43" s="49"/>
      <c r="BA43" s="49"/>
      <c r="BB43" s="49"/>
      <c r="BC43" s="208"/>
      <c r="BD43" s="49"/>
      <c r="BE43" s="49"/>
      <c r="BF43" s="49"/>
      <c r="BG43" s="49"/>
      <c r="BH43" s="49"/>
      <c r="BI43" s="208"/>
    </row>
    <row r="44" spans="1:61" ht="12.75" customHeight="1" x14ac:dyDescent="0.2">
      <c r="A44" s="94" t="s">
        <v>13</v>
      </c>
      <c r="B44" s="607">
        <v>3.2208056199816023E-3</v>
      </c>
      <c r="C44" s="617">
        <v>3.2208056199816023E-3</v>
      </c>
      <c r="D44" s="627">
        <v>3.2208056199816023E-3</v>
      </c>
      <c r="E44" s="637">
        <v>3.2208056199816023E-3</v>
      </c>
      <c r="F44" s="647">
        <v>3.2208056199816023E-3</v>
      </c>
      <c r="G44" s="208"/>
      <c r="H44" s="647">
        <v>4.3140000000000001E-3</v>
      </c>
      <c r="I44" s="647">
        <v>4.3140000000000001E-3</v>
      </c>
      <c r="J44" s="647">
        <v>4.3140000000000001E-3</v>
      </c>
      <c r="K44" s="647">
        <v>4.3140000000000001E-3</v>
      </c>
      <c r="L44" s="647">
        <v>4.3140000000000001E-3</v>
      </c>
      <c r="M44" s="208"/>
      <c r="N44" s="15">
        <v>4.6300000000000003E-4</v>
      </c>
      <c r="O44" s="15">
        <v>4.6300000000000003E-4</v>
      </c>
      <c r="P44" s="15">
        <v>4.6300000000000003E-4</v>
      </c>
      <c r="Q44" s="15">
        <v>4.6300000000000003E-4</v>
      </c>
      <c r="R44" s="15">
        <v>4.6300000000000003E-4</v>
      </c>
      <c r="S44" s="208"/>
      <c r="T44" s="15">
        <v>4.2200000000000001E-4</v>
      </c>
      <c r="U44" s="15">
        <v>4.2200000000000001E-4</v>
      </c>
      <c r="V44" s="15">
        <v>4.2200000000000001E-4</v>
      </c>
      <c r="W44" s="15">
        <v>4.2200000000000001E-4</v>
      </c>
      <c r="X44" s="15">
        <v>4.2200000000000001E-4</v>
      </c>
      <c r="Y44" s="208"/>
      <c r="Z44" s="647">
        <v>4.3140000000000001E-3</v>
      </c>
      <c r="AA44" s="15">
        <v>4.2200000000000001E-4</v>
      </c>
      <c r="AB44" s="15">
        <v>4.2200000000000001E-4</v>
      </c>
      <c r="AC44" s="15">
        <v>4.2200000000000001E-4</v>
      </c>
      <c r="AD44" s="15">
        <v>4.2200000000000001E-4</v>
      </c>
      <c r="AE44" s="208"/>
      <c r="AF44" s="46">
        <v>8.5819999999999994E-3</v>
      </c>
      <c r="AG44" s="15"/>
      <c r="AH44" s="15"/>
      <c r="AI44" s="15"/>
      <c r="AJ44" s="15"/>
      <c r="AK44" s="208"/>
      <c r="AL44" s="711">
        <v>1.9248473374146599E-3</v>
      </c>
      <c r="AM44" s="721">
        <v>1.9248473374146599E-3</v>
      </c>
      <c r="AN44" s="731">
        <v>1.9248473374146599E-3</v>
      </c>
      <c r="AO44" s="741">
        <v>1.9248473374146599E-3</v>
      </c>
      <c r="AP44" s="751">
        <v>1.9248473374146599E-3</v>
      </c>
      <c r="AQ44" s="208"/>
      <c r="AR44" s="15"/>
      <c r="AS44" s="15"/>
      <c r="AT44" s="15"/>
      <c r="AU44" s="15"/>
      <c r="AV44" s="15"/>
      <c r="AW44" s="208"/>
      <c r="AX44" s="15"/>
      <c r="AY44" s="15"/>
      <c r="AZ44" s="15"/>
      <c r="BA44" s="15"/>
      <c r="BB44" s="15"/>
      <c r="BC44" s="208"/>
      <c r="BD44" s="15"/>
      <c r="BE44" s="15"/>
      <c r="BF44" s="15"/>
      <c r="BG44" s="15"/>
      <c r="BH44" s="15"/>
      <c r="BI44" s="208"/>
    </row>
    <row r="45" spans="1:61" ht="12.75" customHeight="1" x14ac:dyDescent="0.2">
      <c r="A45" s="95" t="s">
        <v>35</v>
      </c>
      <c r="B45" s="612">
        <v>2.204214466590726E-4</v>
      </c>
      <c r="C45" s="622">
        <v>2.204214466590726E-4</v>
      </c>
      <c r="D45" s="632">
        <v>2.204214466590726E-4</v>
      </c>
      <c r="E45" s="642">
        <v>2.204214466590726E-4</v>
      </c>
      <c r="F45" s="652">
        <v>2.204214466590726E-4</v>
      </c>
      <c r="G45" s="208"/>
      <c r="H45" s="652">
        <v>0</v>
      </c>
      <c r="I45" s="652">
        <v>0</v>
      </c>
      <c r="J45" s="652">
        <v>0</v>
      </c>
      <c r="K45" s="652">
        <v>0</v>
      </c>
      <c r="L45" s="652">
        <v>0</v>
      </c>
      <c r="M45" s="208"/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208"/>
      <c r="T45" s="652">
        <v>0</v>
      </c>
      <c r="U45" s="652">
        <v>0</v>
      </c>
      <c r="V45" s="652">
        <v>0</v>
      </c>
      <c r="W45" s="652">
        <v>0</v>
      </c>
      <c r="X45" s="652">
        <v>0</v>
      </c>
      <c r="Y45" s="208"/>
      <c r="Z45" s="652">
        <v>0</v>
      </c>
      <c r="AA45" s="652">
        <v>0</v>
      </c>
      <c r="AB45" s="652">
        <v>0</v>
      </c>
      <c r="AC45" s="652">
        <v>0</v>
      </c>
      <c r="AD45" s="652">
        <v>0</v>
      </c>
      <c r="AE45" s="208"/>
      <c r="AF45" s="15">
        <v>4.8339999999999999E-4</v>
      </c>
      <c r="AG45" s="46"/>
      <c r="AH45" s="46"/>
      <c r="AI45" s="46"/>
      <c r="AJ45" s="46"/>
      <c r="AK45" s="208"/>
      <c r="AL45" s="716">
        <v>1.2845317929029089E-4</v>
      </c>
      <c r="AM45" s="726">
        <v>1.2845317929029089E-4</v>
      </c>
      <c r="AN45" s="736">
        <v>1.2845317929029089E-4</v>
      </c>
      <c r="AO45" s="746">
        <v>1.2845317929029089E-4</v>
      </c>
      <c r="AP45" s="756">
        <v>1.2845317929029089E-4</v>
      </c>
      <c r="AQ45" s="208"/>
      <c r="AR45" s="46"/>
      <c r="AS45" s="46"/>
      <c r="AT45" s="46"/>
      <c r="AU45" s="46"/>
      <c r="AV45" s="46"/>
      <c r="AW45" s="208"/>
      <c r="AX45" s="46"/>
      <c r="AY45" s="46"/>
      <c r="AZ45" s="46"/>
      <c r="BA45" s="46"/>
      <c r="BB45" s="46"/>
      <c r="BC45" s="208"/>
      <c r="BD45" s="46"/>
      <c r="BE45" s="46"/>
      <c r="BF45" s="46"/>
      <c r="BG45" s="46"/>
      <c r="BH45" s="46"/>
      <c r="BI45" s="208"/>
    </row>
    <row r="46" spans="1:61" ht="12.75" customHeight="1" x14ac:dyDescent="0.2">
      <c r="A46" s="94" t="s">
        <v>14</v>
      </c>
      <c r="B46" s="607">
        <v>1.6766152601624621E-3</v>
      </c>
      <c r="C46" s="617">
        <v>1.6766152601624621E-3</v>
      </c>
      <c r="D46" s="627">
        <v>1.6766152601624621E-3</v>
      </c>
      <c r="E46" s="637">
        <v>1.6766152601624621E-3</v>
      </c>
      <c r="F46" s="647">
        <v>1.6766152601624621E-3</v>
      </c>
      <c r="G46" s="208"/>
      <c r="H46" s="647">
        <v>0</v>
      </c>
      <c r="I46" s="647">
        <v>0</v>
      </c>
      <c r="J46" s="647">
        <v>0</v>
      </c>
      <c r="K46" s="647">
        <v>0</v>
      </c>
      <c r="L46" s="647">
        <v>0</v>
      </c>
      <c r="M46" s="208"/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208"/>
      <c r="T46" s="647">
        <v>0</v>
      </c>
      <c r="U46" s="647">
        <v>0</v>
      </c>
      <c r="V46" s="647">
        <v>0</v>
      </c>
      <c r="W46" s="647">
        <v>0</v>
      </c>
      <c r="X46" s="647">
        <v>0</v>
      </c>
      <c r="Y46" s="208"/>
      <c r="Z46" s="647">
        <v>0</v>
      </c>
      <c r="AA46" s="647">
        <v>0</v>
      </c>
      <c r="AB46" s="647">
        <v>0</v>
      </c>
      <c r="AC46" s="647">
        <v>0</v>
      </c>
      <c r="AD46" s="647">
        <v>0</v>
      </c>
      <c r="AE46" s="208"/>
      <c r="AF46" s="709">
        <v>5.1139999999999996E-3</v>
      </c>
      <c r="AG46" s="15"/>
      <c r="AH46" s="15"/>
      <c r="AI46" s="15"/>
      <c r="AJ46" s="15"/>
      <c r="AK46" s="208"/>
      <c r="AL46" s="711">
        <v>8.3318034683633883E-4</v>
      </c>
      <c r="AM46" s="721">
        <v>8.3318034683633883E-4</v>
      </c>
      <c r="AN46" s="731">
        <v>8.3318034683633883E-4</v>
      </c>
      <c r="AO46" s="741">
        <v>8.3318034683633883E-4</v>
      </c>
      <c r="AP46" s="751">
        <v>8.3318034683633883E-4</v>
      </c>
      <c r="AQ46" s="208"/>
      <c r="AR46" s="15"/>
      <c r="AS46" s="15"/>
      <c r="AT46" s="15"/>
      <c r="AU46" s="15"/>
      <c r="AV46" s="15"/>
      <c r="AW46" s="208"/>
      <c r="AX46" s="15"/>
      <c r="AY46" s="15"/>
      <c r="AZ46" s="15"/>
      <c r="BA46" s="15"/>
      <c r="BB46" s="15"/>
      <c r="BC46" s="208"/>
      <c r="BD46" s="15"/>
      <c r="BE46" s="15"/>
      <c r="BF46" s="15"/>
      <c r="BG46" s="15"/>
      <c r="BH46" s="15"/>
      <c r="BI46" s="208"/>
    </row>
    <row r="47" spans="1:61" ht="12.75" customHeight="1" x14ac:dyDescent="0.2">
      <c r="A47" s="94" t="s">
        <v>15</v>
      </c>
      <c r="B47" s="607">
        <v>2.2164167610332375E-5</v>
      </c>
      <c r="C47" s="617">
        <v>2.2164167610332375E-5</v>
      </c>
      <c r="D47" s="627">
        <v>2.2164167610332375E-5</v>
      </c>
      <c r="E47" s="637">
        <v>2.2164167610332375E-5</v>
      </c>
      <c r="F47" s="647">
        <v>2.2164167610332375E-5</v>
      </c>
      <c r="G47" s="208"/>
      <c r="H47" s="647">
        <v>0</v>
      </c>
      <c r="I47" s="647">
        <v>0</v>
      </c>
      <c r="J47" s="647">
        <v>0</v>
      </c>
      <c r="K47" s="647">
        <v>0</v>
      </c>
      <c r="L47" s="647">
        <v>0</v>
      </c>
      <c r="M47" s="208"/>
      <c r="N47" s="647">
        <v>0</v>
      </c>
      <c r="O47" s="647">
        <v>0</v>
      </c>
      <c r="P47" s="647">
        <v>0</v>
      </c>
      <c r="Q47" s="647">
        <v>0</v>
      </c>
      <c r="R47" s="647">
        <v>0</v>
      </c>
      <c r="S47" s="208"/>
      <c r="T47" s="647">
        <v>0</v>
      </c>
      <c r="U47" s="647">
        <v>0</v>
      </c>
      <c r="V47" s="647">
        <v>0</v>
      </c>
      <c r="W47" s="647">
        <v>0</v>
      </c>
      <c r="X47" s="647">
        <v>0</v>
      </c>
      <c r="Y47" s="208"/>
      <c r="Z47" s="647">
        <v>0</v>
      </c>
      <c r="AA47" s="647">
        <v>0</v>
      </c>
      <c r="AB47" s="647">
        <v>0</v>
      </c>
      <c r="AC47" s="647">
        <v>0</v>
      </c>
      <c r="AD47" s="647">
        <v>0</v>
      </c>
      <c r="AE47" s="208"/>
      <c r="AF47" s="47">
        <v>2.4239999999999998E-5</v>
      </c>
      <c r="AG47" s="49"/>
      <c r="AH47" s="49"/>
      <c r="AI47" s="49"/>
      <c r="AJ47" s="49"/>
      <c r="AK47" s="208"/>
      <c r="AL47" s="711">
        <v>1.4354590276214706E-5</v>
      </c>
      <c r="AM47" s="721">
        <v>1.4354590276214706E-5</v>
      </c>
      <c r="AN47" s="731">
        <v>1.4354590276214706E-5</v>
      </c>
      <c r="AO47" s="741">
        <v>1.4354590276214706E-5</v>
      </c>
      <c r="AP47" s="751">
        <v>1.4354590276214706E-5</v>
      </c>
      <c r="AQ47" s="208"/>
      <c r="AR47" s="49"/>
      <c r="AS47" s="49"/>
      <c r="AT47" s="49"/>
      <c r="AU47" s="49"/>
      <c r="AV47" s="49"/>
      <c r="AW47" s="208"/>
      <c r="AX47" s="49"/>
      <c r="AY47" s="49"/>
      <c r="AZ47" s="49"/>
      <c r="BA47" s="49"/>
      <c r="BB47" s="49"/>
      <c r="BC47" s="208"/>
      <c r="BD47" s="49"/>
      <c r="BE47" s="49"/>
      <c r="BF47" s="49"/>
      <c r="BG47" s="49"/>
      <c r="BH47" s="49"/>
      <c r="BI47" s="208"/>
    </row>
    <row r="48" spans="1:61" ht="12.75" customHeight="1" x14ac:dyDescent="0.2">
      <c r="A48" s="95" t="s">
        <v>16</v>
      </c>
      <c r="B48" s="612">
        <v>1.4386705185334877E-5</v>
      </c>
      <c r="C48" s="622">
        <v>1.4386705185334877E-5</v>
      </c>
      <c r="D48" s="632">
        <v>1.4386705185334877E-5</v>
      </c>
      <c r="E48" s="642">
        <v>1.4386705185334877E-5</v>
      </c>
      <c r="F48" s="652">
        <v>1.4386705185334877E-5</v>
      </c>
      <c r="G48" s="208"/>
      <c r="H48" s="652">
        <v>0</v>
      </c>
      <c r="I48" s="652">
        <v>0</v>
      </c>
      <c r="J48" s="652">
        <v>0</v>
      </c>
      <c r="K48" s="652">
        <v>0</v>
      </c>
      <c r="L48" s="652">
        <v>0</v>
      </c>
      <c r="M48" s="208"/>
      <c r="N48" s="652">
        <v>0</v>
      </c>
      <c r="O48" s="652">
        <v>0</v>
      </c>
      <c r="P48" s="652">
        <v>0</v>
      </c>
      <c r="Q48" s="652">
        <v>0</v>
      </c>
      <c r="R48" s="652">
        <v>0</v>
      </c>
      <c r="S48" s="208"/>
      <c r="T48" s="652">
        <v>0</v>
      </c>
      <c r="U48" s="652">
        <v>0</v>
      </c>
      <c r="V48" s="652">
        <v>0</v>
      </c>
      <c r="W48" s="652">
        <v>0</v>
      </c>
      <c r="X48" s="652">
        <v>0</v>
      </c>
      <c r="Y48" s="208"/>
      <c r="Z48" s="652">
        <v>0</v>
      </c>
      <c r="AA48" s="652">
        <v>0</v>
      </c>
      <c r="AB48" s="652">
        <v>0</v>
      </c>
      <c r="AC48" s="652">
        <v>0</v>
      </c>
      <c r="AD48" s="652">
        <v>0</v>
      </c>
      <c r="AE48" s="208"/>
      <c r="AF48" s="49">
        <v>6.5409999999999999E-5</v>
      </c>
      <c r="AG48" s="47"/>
      <c r="AH48" s="47"/>
      <c r="AI48" s="47"/>
      <c r="AJ48" s="47"/>
      <c r="AK48" s="208"/>
      <c r="AL48" s="716">
        <v>6.2001188072920124E-6</v>
      </c>
      <c r="AM48" s="726">
        <v>6.2001188072920124E-6</v>
      </c>
      <c r="AN48" s="736">
        <v>6.2001188072920124E-6</v>
      </c>
      <c r="AO48" s="746">
        <v>6.2001188072920124E-6</v>
      </c>
      <c r="AP48" s="756">
        <v>6.2001188072920124E-6</v>
      </c>
      <c r="AQ48" s="208"/>
      <c r="AR48" s="47"/>
      <c r="AS48" s="47"/>
      <c r="AT48" s="47"/>
      <c r="AU48" s="47"/>
      <c r="AV48" s="47"/>
      <c r="AW48" s="208"/>
      <c r="AX48" s="47"/>
      <c r="AY48" s="47"/>
      <c r="AZ48" s="47"/>
      <c r="BA48" s="47"/>
      <c r="BB48" s="47"/>
      <c r="BC48" s="208"/>
      <c r="BD48" s="47"/>
      <c r="BE48" s="47"/>
      <c r="BF48" s="47"/>
      <c r="BG48" s="47"/>
      <c r="BH48" s="47"/>
      <c r="BI48" s="208"/>
    </row>
    <row r="49" spans="1:61" ht="12.75" customHeight="1" x14ac:dyDescent="0.2">
      <c r="A49" s="94" t="s">
        <v>17</v>
      </c>
      <c r="B49" s="607">
        <v>1.1351134395742877E-3</v>
      </c>
      <c r="C49" s="617">
        <v>1.1351134395742877E-3</v>
      </c>
      <c r="D49" s="627">
        <v>1.1351134395742877E-3</v>
      </c>
      <c r="E49" s="637">
        <v>1.1351134395742877E-3</v>
      </c>
      <c r="F49" s="647">
        <v>1.1351134395742877E-3</v>
      </c>
      <c r="G49" s="208"/>
      <c r="H49" s="647">
        <v>0</v>
      </c>
      <c r="I49" s="647">
        <v>0</v>
      </c>
      <c r="J49" s="647">
        <v>0</v>
      </c>
      <c r="K49" s="647">
        <v>0</v>
      </c>
      <c r="L49" s="647">
        <v>0</v>
      </c>
      <c r="M49" s="208"/>
      <c r="N49" s="647">
        <v>0</v>
      </c>
      <c r="O49" s="647">
        <v>0</v>
      </c>
      <c r="P49" s="647">
        <v>0</v>
      </c>
      <c r="Q49" s="647">
        <v>0</v>
      </c>
      <c r="R49" s="647">
        <v>0</v>
      </c>
      <c r="S49" s="208"/>
      <c r="T49" s="647">
        <v>0</v>
      </c>
      <c r="U49" s="647">
        <v>0</v>
      </c>
      <c r="V49" s="647">
        <v>0</v>
      </c>
      <c r="W49" s="647">
        <v>0</v>
      </c>
      <c r="X49" s="647">
        <v>0</v>
      </c>
      <c r="Y49" s="208"/>
      <c r="Z49" s="647">
        <v>0</v>
      </c>
      <c r="AA49" s="647">
        <v>0</v>
      </c>
      <c r="AB49" s="647">
        <v>0</v>
      </c>
      <c r="AC49" s="647">
        <v>0</v>
      </c>
      <c r="AD49" s="647">
        <v>0</v>
      </c>
      <c r="AE49" s="208"/>
      <c r="AF49" s="710">
        <v>4.6990000000000001E-3</v>
      </c>
      <c r="AG49" s="49"/>
      <c r="AH49" s="49"/>
      <c r="AI49" s="49"/>
      <c r="AJ49" s="49"/>
      <c r="AK49" s="208"/>
      <c r="AL49" s="711">
        <v>4.8680784414989003E-4</v>
      </c>
      <c r="AM49" s="721">
        <v>4.8680784414989003E-4</v>
      </c>
      <c r="AN49" s="731">
        <v>4.8680784414989003E-4</v>
      </c>
      <c r="AO49" s="741">
        <v>4.8680784414989003E-4</v>
      </c>
      <c r="AP49" s="751">
        <v>4.8680784414989003E-4</v>
      </c>
      <c r="AQ49" s="208"/>
      <c r="AR49" s="49"/>
      <c r="AS49" s="49"/>
      <c r="AT49" s="49"/>
      <c r="AU49" s="49"/>
      <c r="AV49" s="49"/>
      <c r="AW49" s="208"/>
      <c r="AX49" s="49"/>
      <c r="AY49" s="49"/>
      <c r="AZ49" s="49"/>
      <c r="BA49" s="49"/>
      <c r="BB49" s="49"/>
      <c r="BC49" s="208"/>
      <c r="BD49" s="49"/>
      <c r="BE49" s="49"/>
      <c r="BF49" s="49"/>
      <c r="BG49" s="49"/>
      <c r="BH49" s="49"/>
      <c r="BI49" s="208"/>
    </row>
    <row r="50" spans="1:61" ht="12.75" customHeight="1" x14ac:dyDescent="0.2">
      <c r="A50" s="95" t="s">
        <v>18</v>
      </c>
      <c r="B50" s="612">
        <v>3.3676332285193639E-4</v>
      </c>
      <c r="C50" s="622">
        <v>3.3676332285193639E-4</v>
      </c>
      <c r="D50" s="632">
        <v>3.3676332285193639E-4</v>
      </c>
      <c r="E50" s="642">
        <v>3.3676332285193639E-4</v>
      </c>
      <c r="F50" s="652">
        <v>3.3676332285193639E-4</v>
      </c>
      <c r="G50" s="208"/>
      <c r="H50" s="652">
        <v>0</v>
      </c>
      <c r="I50" s="652">
        <v>0</v>
      </c>
      <c r="J50" s="652">
        <v>0</v>
      </c>
      <c r="K50" s="652">
        <v>0</v>
      </c>
      <c r="L50" s="652">
        <v>0</v>
      </c>
      <c r="M50" s="208"/>
      <c r="N50" s="652">
        <v>0</v>
      </c>
      <c r="O50" s="652">
        <v>0</v>
      </c>
      <c r="P50" s="652">
        <v>0</v>
      </c>
      <c r="Q50" s="652">
        <v>0</v>
      </c>
      <c r="R50" s="652">
        <v>0</v>
      </c>
      <c r="S50" s="208"/>
      <c r="T50" s="652">
        <v>0</v>
      </c>
      <c r="U50" s="652">
        <v>0</v>
      </c>
      <c r="V50" s="652">
        <v>0</v>
      </c>
      <c r="W50" s="652">
        <v>0</v>
      </c>
      <c r="X50" s="652">
        <v>0</v>
      </c>
      <c r="Y50" s="208"/>
      <c r="Z50" s="652">
        <v>0</v>
      </c>
      <c r="AA50" s="652">
        <v>0</v>
      </c>
      <c r="AB50" s="652">
        <v>0</v>
      </c>
      <c r="AC50" s="652">
        <v>0</v>
      </c>
      <c r="AD50" s="652">
        <v>0</v>
      </c>
      <c r="AE50" s="208"/>
      <c r="AF50" s="47">
        <v>8.3909999999999996E-4</v>
      </c>
      <c r="AG50" s="47"/>
      <c r="AH50" s="47"/>
      <c r="AI50" s="47"/>
      <c r="AJ50" s="47"/>
      <c r="AK50" s="208"/>
      <c r="AL50" s="716">
        <v>1.2402237975547823E-4</v>
      </c>
      <c r="AM50" s="726">
        <v>1.2402237975547823E-4</v>
      </c>
      <c r="AN50" s="736">
        <v>1.2402237975547823E-4</v>
      </c>
      <c r="AO50" s="746">
        <v>1.2402237975547823E-4</v>
      </c>
      <c r="AP50" s="756">
        <v>1.2402237975547823E-4</v>
      </c>
      <c r="AQ50" s="208"/>
      <c r="AR50" s="47"/>
      <c r="AS50" s="47"/>
      <c r="AT50" s="47"/>
      <c r="AU50" s="47"/>
      <c r="AV50" s="47"/>
      <c r="AW50" s="208"/>
      <c r="AX50" s="47"/>
      <c r="AY50" s="47"/>
      <c r="AZ50" s="47"/>
      <c r="BA50" s="47"/>
      <c r="BB50" s="47"/>
      <c r="BC50" s="208"/>
      <c r="BD50" s="47"/>
      <c r="BE50" s="47"/>
      <c r="BF50" s="47"/>
      <c r="BG50" s="47"/>
      <c r="BH50" s="47"/>
      <c r="BI50" s="208"/>
    </row>
    <row r="51" spans="1:61" ht="12.75" customHeight="1" x14ac:dyDescent="0.2">
      <c r="A51" s="94" t="s">
        <v>19</v>
      </c>
      <c r="B51" s="607">
        <v>2.0601873846463279E-4</v>
      </c>
      <c r="C51" s="617">
        <v>2.0601873846463279E-4</v>
      </c>
      <c r="D51" s="627">
        <v>2.0601873846463279E-4</v>
      </c>
      <c r="E51" s="637">
        <v>2.0601873846463279E-4</v>
      </c>
      <c r="F51" s="647">
        <v>2.0601873846463279E-4</v>
      </c>
      <c r="G51" s="208"/>
      <c r="H51" s="647">
        <v>0</v>
      </c>
      <c r="I51" s="647">
        <v>0</v>
      </c>
      <c r="J51" s="647">
        <v>0</v>
      </c>
      <c r="K51" s="647">
        <v>0</v>
      </c>
      <c r="L51" s="647">
        <v>0</v>
      </c>
      <c r="M51" s="208"/>
      <c r="N51" s="647">
        <v>0</v>
      </c>
      <c r="O51" s="647">
        <v>0</v>
      </c>
      <c r="P51" s="647">
        <v>0</v>
      </c>
      <c r="Q51" s="647">
        <v>0</v>
      </c>
      <c r="R51" s="647">
        <v>0</v>
      </c>
      <c r="S51" s="208"/>
      <c r="T51" s="647">
        <v>0</v>
      </c>
      <c r="U51" s="647">
        <v>0</v>
      </c>
      <c r="V51" s="647">
        <v>0</v>
      </c>
      <c r="W51" s="647">
        <v>0</v>
      </c>
      <c r="X51" s="647">
        <v>0</v>
      </c>
      <c r="Y51" s="208"/>
      <c r="Z51" s="647">
        <v>0</v>
      </c>
      <c r="AA51" s="647">
        <v>0</v>
      </c>
      <c r="AB51" s="647">
        <v>0</v>
      </c>
      <c r="AC51" s="647">
        <v>0</v>
      </c>
      <c r="AD51" s="647">
        <v>0</v>
      </c>
      <c r="AE51" s="208"/>
      <c r="AF51" s="16">
        <v>2.7149999999999999E-4</v>
      </c>
      <c r="AG51" s="16"/>
      <c r="AH51" s="16"/>
      <c r="AI51" s="16"/>
      <c r="AJ51" s="16"/>
      <c r="AK51" s="208"/>
      <c r="AL51" s="711">
        <v>6.5316786370415368E-5</v>
      </c>
      <c r="AM51" s="721">
        <v>6.5316786370415368E-5</v>
      </c>
      <c r="AN51" s="731">
        <v>6.5316786370415368E-5</v>
      </c>
      <c r="AO51" s="741">
        <v>6.5316786370415368E-5</v>
      </c>
      <c r="AP51" s="751">
        <v>6.5316786370415368E-5</v>
      </c>
      <c r="AQ51" s="208"/>
      <c r="AR51" s="16"/>
      <c r="AS51" s="16"/>
      <c r="AT51" s="16"/>
      <c r="AU51" s="16"/>
      <c r="AV51" s="16"/>
      <c r="AW51" s="208"/>
      <c r="AX51" s="16"/>
      <c r="AY51" s="16"/>
      <c r="AZ51" s="16"/>
      <c r="BA51" s="16"/>
      <c r="BB51" s="16"/>
      <c r="BC51" s="208"/>
      <c r="BD51" s="16"/>
      <c r="BE51" s="16"/>
      <c r="BF51" s="16"/>
      <c r="BG51" s="16"/>
      <c r="BH51" s="16"/>
      <c r="BI51" s="208"/>
    </row>
    <row r="52" spans="1:61" ht="12.75" customHeight="1" x14ac:dyDescent="0.2">
      <c r="A52" s="95" t="s">
        <v>20</v>
      </c>
      <c r="B52" s="612">
        <v>2.1547051571723392E-5</v>
      </c>
      <c r="C52" s="622">
        <v>2.1547051571723392E-5</v>
      </c>
      <c r="D52" s="632">
        <v>2.1547051571723392E-5</v>
      </c>
      <c r="E52" s="642">
        <v>2.1547051571723392E-5</v>
      </c>
      <c r="F52" s="652">
        <v>2.1547051571723392E-5</v>
      </c>
      <c r="G52" s="208"/>
      <c r="H52" s="652">
        <v>0</v>
      </c>
      <c r="I52" s="652">
        <v>0</v>
      </c>
      <c r="J52" s="652">
        <v>0</v>
      </c>
      <c r="K52" s="652">
        <v>0</v>
      </c>
      <c r="L52" s="652">
        <v>0</v>
      </c>
      <c r="M52" s="208"/>
      <c r="N52" s="652">
        <v>0</v>
      </c>
      <c r="O52" s="652">
        <v>0</v>
      </c>
      <c r="P52" s="652">
        <v>0</v>
      </c>
      <c r="Q52" s="652">
        <v>0</v>
      </c>
      <c r="R52" s="652">
        <v>0</v>
      </c>
      <c r="S52" s="208"/>
      <c r="T52" s="652">
        <v>0</v>
      </c>
      <c r="U52" s="652">
        <v>0</v>
      </c>
      <c r="V52" s="652">
        <v>0</v>
      </c>
      <c r="W52" s="652">
        <v>0</v>
      </c>
      <c r="X52" s="652">
        <v>0</v>
      </c>
      <c r="Y52" s="208"/>
      <c r="Z52" s="652">
        <v>0</v>
      </c>
      <c r="AA52" s="652">
        <v>0</v>
      </c>
      <c r="AB52" s="652">
        <v>0</v>
      </c>
      <c r="AC52" s="652">
        <v>0</v>
      </c>
      <c r="AD52" s="652">
        <v>0</v>
      </c>
      <c r="AE52" s="208"/>
      <c r="AF52" s="47"/>
      <c r="AG52" s="47"/>
      <c r="AH52" s="47"/>
      <c r="AI52" s="47"/>
      <c r="AJ52" s="47"/>
      <c r="AK52" s="208"/>
      <c r="AL52" s="716">
        <v>4.9864998105557438E-6</v>
      </c>
      <c r="AM52" s="726">
        <v>4.9864998105557438E-6</v>
      </c>
      <c r="AN52" s="736">
        <v>4.9864998105557438E-6</v>
      </c>
      <c r="AO52" s="746">
        <v>4.9864998105557438E-6</v>
      </c>
      <c r="AP52" s="756">
        <v>4.9864998105557438E-6</v>
      </c>
      <c r="AQ52" s="208"/>
      <c r="AR52" s="47"/>
      <c r="AS52" s="47"/>
      <c r="AT52" s="47"/>
      <c r="AU52" s="47"/>
      <c r="AV52" s="47"/>
      <c r="AW52" s="208"/>
      <c r="AX52" s="47"/>
      <c r="AY52" s="47"/>
      <c r="AZ52" s="47"/>
      <c r="BA52" s="47"/>
      <c r="BB52" s="47"/>
      <c r="BC52" s="208"/>
      <c r="BD52" s="47"/>
      <c r="BE52" s="47"/>
      <c r="BF52" s="47"/>
      <c r="BG52" s="47"/>
      <c r="BH52" s="47"/>
      <c r="BI52" s="208"/>
    </row>
    <row r="53" spans="1:61" ht="12.75" customHeight="1" x14ac:dyDescent="0.2">
      <c r="A53" s="94" t="s">
        <v>21</v>
      </c>
      <c r="B53" s="607">
        <v>1.1713202476741988E-5</v>
      </c>
      <c r="C53" s="617">
        <v>1.1713202476741988E-5</v>
      </c>
      <c r="D53" s="627">
        <v>1.1713202476741988E-5</v>
      </c>
      <c r="E53" s="637">
        <v>1.1713202476741988E-5</v>
      </c>
      <c r="F53" s="647">
        <v>1.1713202476741988E-5</v>
      </c>
      <c r="G53" s="208"/>
      <c r="H53" s="647">
        <v>0</v>
      </c>
      <c r="I53" s="647">
        <v>0</v>
      </c>
      <c r="J53" s="647">
        <v>0</v>
      </c>
      <c r="K53" s="647">
        <v>0</v>
      </c>
      <c r="L53" s="647">
        <v>0</v>
      </c>
      <c r="M53" s="208"/>
      <c r="N53" s="647">
        <v>0</v>
      </c>
      <c r="O53" s="647">
        <v>0</v>
      </c>
      <c r="P53" s="647">
        <v>0</v>
      </c>
      <c r="Q53" s="647">
        <v>0</v>
      </c>
      <c r="R53" s="647">
        <v>0</v>
      </c>
      <c r="S53" s="208"/>
      <c r="T53" s="647">
        <v>0</v>
      </c>
      <c r="U53" s="647">
        <v>0</v>
      </c>
      <c r="V53" s="647">
        <v>0</v>
      </c>
      <c r="W53" s="647">
        <v>0</v>
      </c>
      <c r="X53" s="647">
        <v>0</v>
      </c>
      <c r="Y53" s="208"/>
      <c r="Z53" s="647">
        <v>0</v>
      </c>
      <c r="AA53" s="647">
        <v>0</v>
      </c>
      <c r="AB53" s="647">
        <v>0</v>
      </c>
      <c r="AC53" s="647">
        <v>0</v>
      </c>
      <c r="AD53" s="647">
        <v>0</v>
      </c>
      <c r="AE53" s="208"/>
      <c r="AF53" s="16"/>
      <c r="AG53" s="16"/>
      <c r="AH53" s="16"/>
      <c r="AI53" s="16"/>
      <c r="AJ53" s="16"/>
      <c r="AK53" s="208"/>
      <c r="AL53" s="711">
        <v>2.3396221832581825E-6</v>
      </c>
      <c r="AM53" s="721">
        <v>2.3396221832581825E-6</v>
      </c>
      <c r="AN53" s="731">
        <v>2.3396221832581825E-6</v>
      </c>
      <c r="AO53" s="741">
        <v>2.3396221832581825E-6</v>
      </c>
      <c r="AP53" s="751">
        <v>2.3396221832581825E-6</v>
      </c>
      <c r="AQ53" s="208"/>
      <c r="AR53" s="16"/>
      <c r="AS53" s="16"/>
      <c r="AT53" s="16"/>
      <c r="AU53" s="16"/>
      <c r="AV53" s="16"/>
      <c r="AW53" s="208"/>
      <c r="AX53" s="16"/>
      <c r="AY53" s="16"/>
      <c r="AZ53" s="16"/>
      <c r="BA53" s="16"/>
      <c r="BB53" s="16"/>
      <c r="BC53" s="208"/>
      <c r="BD53" s="16"/>
      <c r="BE53" s="16"/>
      <c r="BF53" s="16"/>
      <c r="BG53" s="16"/>
      <c r="BH53" s="16"/>
      <c r="BI53" s="208"/>
    </row>
    <row r="54" spans="1:61" ht="12.75" customHeight="1" x14ac:dyDescent="0.2">
      <c r="A54" s="96" t="s">
        <v>36</v>
      </c>
      <c r="B54" s="616">
        <v>0</v>
      </c>
      <c r="C54" s="626">
        <v>0</v>
      </c>
      <c r="D54" s="636">
        <v>0</v>
      </c>
      <c r="E54" s="646">
        <v>0</v>
      </c>
      <c r="F54" s="656">
        <v>0</v>
      </c>
      <c r="G54" s="208"/>
      <c r="H54" s="701">
        <v>0</v>
      </c>
      <c r="I54" s="701">
        <v>0</v>
      </c>
      <c r="J54" s="701">
        <v>0</v>
      </c>
      <c r="K54" s="701">
        <v>0</v>
      </c>
      <c r="L54" s="701">
        <v>0</v>
      </c>
      <c r="M54" s="208"/>
      <c r="N54" s="701">
        <v>0</v>
      </c>
      <c r="O54" s="701">
        <v>0</v>
      </c>
      <c r="P54" s="701">
        <v>0</v>
      </c>
      <c r="Q54" s="701">
        <v>0</v>
      </c>
      <c r="R54" s="701">
        <v>0</v>
      </c>
      <c r="S54" s="208"/>
      <c r="T54" s="701">
        <v>0</v>
      </c>
      <c r="U54" s="701">
        <v>0</v>
      </c>
      <c r="V54" s="701">
        <v>0</v>
      </c>
      <c r="W54" s="701">
        <v>0</v>
      </c>
      <c r="X54" s="701">
        <v>0</v>
      </c>
      <c r="Y54" s="208"/>
      <c r="Z54" s="701">
        <v>0</v>
      </c>
      <c r="AA54" s="701">
        <v>0</v>
      </c>
      <c r="AB54" s="701">
        <v>0</v>
      </c>
      <c r="AC54" s="701">
        <v>0</v>
      </c>
      <c r="AD54" s="701">
        <v>0</v>
      </c>
      <c r="AE54" s="208"/>
      <c r="AF54" s="16"/>
      <c r="AG54" s="16"/>
      <c r="AH54" s="16"/>
      <c r="AI54" s="16"/>
      <c r="AJ54" s="16"/>
      <c r="AK54" s="208"/>
      <c r="AL54" s="720">
        <v>0</v>
      </c>
      <c r="AM54" s="730">
        <v>0</v>
      </c>
      <c r="AN54" s="740">
        <v>0</v>
      </c>
      <c r="AO54" s="750">
        <v>0</v>
      </c>
      <c r="AP54" s="760">
        <v>0</v>
      </c>
      <c r="AQ54" s="208"/>
      <c r="AR54" s="16"/>
      <c r="AS54" s="16"/>
      <c r="AT54" s="16"/>
      <c r="AU54" s="16"/>
      <c r="AV54" s="16"/>
      <c r="AW54" s="208"/>
      <c r="AX54" s="16"/>
      <c r="AY54" s="16"/>
      <c r="AZ54" s="16"/>
      <c r="BA54" s="16"/>
      <c r="BB54" s="16"/>
      <c r="BC54" s="208"/>
      <c r="BD54" s="16"/>
      <c r="BE54" s="16"/>
      <c r="BF54" s="16"/>
      <c r="BG54" s="16"/>
      <c r="BH54" s="16"/>
      <c r="BI54" s="208"/>
    </row>
    <row r="55" spans="1:61" ht="12.75" customHeight="1" x14ac:dyDescent="0.2">
      <c r="A55" s="96" t="s">
        <v>83</v>
      </c>
      <c r="B55" s="607">
        <v>9.6288105408244475E-8</v>
      </c>
      <c r="C55" s="617">
        <v>9.6288105408244475E-8</v>
      </c>
      <c r="D55" s="627">
        <v>9.6288105408244475E-8</v>
      </c>
      <c r="E55" s="637">
        <v>9.6288105408244475E-8</v>
      </c>
      <c r="F55" s="647">
        <v>9.6288105408244475E-8</v>
      </c>
      <c r="G55" s="208"/>
      <c r="H55" s="647">
        <v>0</v>
      </c>
      <c r="I55" s="647">
        <v>0</v>
      </c>
      <c r="J55" s="647">
        <v>0</v>
      </c>
      <c r="K55" s="647">
        <v>0</v>
      </c>
      <c r="L55" s="647">
        <v>0</v>
      </c>
      <c r="M55" s="208"/>
      <c r="N55" s="647">
        <v>0</v>
      </c>
      <c r="O55" s="647">
        <v>0</v>
      </c>
      <c r="P55" s="647">
        <v>0</v>
      </c>
      <c r="Q55" s="647">
        <v>0</v>
      </c>
      <c r="R55" s="647">
        <v>0</v>
      </c>
      <c r="S55" s="208"/>
      <c r="T55" s="647">
        <v>0</v>
      </c>
      <c r="U55" s="647">
        <v>0</v>
      </c>
      <c r="V55" s="647">
        <v>0</v>
      </c>
      <c r="W55" s="647">
        <v>0</v>
      </c>
      <c r="X55" s="647">
        <v>0</v>
      </c>
      <c r="Y55" s="208"/>
      <c r="Z55" s="647">
        <v>0</v>
      </c>
      <c r="AA55" s="647">
        <v>0</v>
      </c>
      <c r="AB55" s="647">
        <v>0</v>
      </c>
      <c r="AC55" s="647">
        <v>0</v>
      </c>
      <c r="AD55" s="647">
        <v>0</v>
      </c>
      <c r="AE55" s="208"/>
      <c r="AF55" s="16"/>
      <c r="AG55" s="16"/>
      <c r="AH55" s="16"/>
      <c r="AI55" s="16"/>
      <c r="AJ55" s="16"/>
      <c r="AK55" s="208"/>
      <c r="AL55" s="711">
        <v>1.901643150234603E-8</v>
      </c>
      <c r="AM55" s="721">
        <v>1.901643150234603E-8</v>
      </c>
      <c r="AN55" s="731">
        <v>1.901643150234603E-8</v>
      </c>
      <c r="AO55" s="741">
        <v>1.901643150234603E-8</v>
      </c>
      <c r="AP55" s="751">
        <v>1.901643150234603E-8</v>
      </c>
      <c r="AQ55" s="208"/>
      <c r="AR55" s="16"/>
      <c r="AS55" s="16"/>
      <c r="AT55" s="16"/>
      <c r="AU55" s="16"/>
      <c r="AV55" s="16"/>
      <c r="AW55" s="208"/>
      <c r="AX55" s="16"/>
      <c r="AY55" s="16"/>
      <c r="AZ55" s="16"/>
      <c r="BA55" s="16"/>
      <c r="BB55" s="16"/>
      <c r="BC55" s="208"/>
      <c r="BD55" s="16"/>
      <c r="BE55" s="16"/>
      <c r="BF55" s="16"/>
      <c r="BG55" s="16"/>
      <c r="BH55" s="16"/>
      <c r="BI55" s="208"/>
    </row>
    <row r="56" spans="1:61" ht="12.75" customHeight="1" x14ac:dyDescent="0.2">
      <c r="A56" s="95" t="s">
        <v>39</v>
      </c>
      <c r="B56" s="612">
        <v>1.040895723468994E-6</v>
      </c>
      <c r="C56" s="622">
        <v>1.040895723468994E-6</v>
      </c>
      <c r="D56" s="632">
        <v>1.040895723468994E-6</v>
      </c>
      <c r="E56" s="642">
        <v>1.040895723468994E-6</v>
      </c>
      <c r="F56" s="652">
        <v>1.040895723468994E-6</v>
      </c>
      <c r="G56" s="208"/>
      <c r="H56" s="652">
        <v>0</v>
      </c>
      <c r="I56" s="652">
        <v>0</v>
      </c>
      <c r="J56" s="652">
        <v>0</v>
      </c>
      <c r="K56" s="652">
        <v>0</v>
      </c>
      <c r="L56" s="652">
        <v>0</v>
      </c>
      <c r="M56" s="208"/>
      <c r="N56" s="652">
        <v>0</v>
      </c>
      <c r="O56" s="652">
        <v>0</v>
      </c>
      <c r="P56" s="652">
        <v>0</v>
      </c>
      <c r="Q56" s="652">
        <v>0</v>
      </c>
      <c r="R56" s="652">
        <v>0</v>
      </c>
      <c r="S56" s="208"/>
      <c r="T56" s="652">
        <v>0</v>
      </c>
      <c r="U56" s="652">
        <v>0</v>
      </c>
      <c r="V56" s="652">
        <v>0</v>
      </c>
      <c r="W56" s="652">
        <v>0</v>
      </c>
      <c r="X56" s="652">
        <v>0</v>
      </c>
      <c r="Y56" s="208"/>
      <c r="Z56" s="652">
        <v>0</v>
      </c>
      <c r="AA56" s="652">
        <v>0</v>
      </c>
      <c r="AB56" s="652">
        <v>0</v>
      </c>
      <c r="AC56" s="652">
        <v>0</v>
      </c>
      <c r="AD56" s="652">
        <v>0</v>
      </c>
      <c r="AE56" s="208"/>
      <c r="AF56" s="47"/>
      <c r="AG56" s="47"/>
      <c r="AH56" s="47"/>
      <c r="AI56" s="47"/>
      <c r="AJ56" s="47"/>
      <c r="AK56" s="208"/>
      <c r="AL56" s="716">
        <v>1.8398319964532435E-7</v>
      </c>
      <c r="AM56" s="726">
        <v>1.8398319964532435E-7</v>
      </c>
      <c r="AN56" s="736">
        <v>1.8398319964532435E-7</v>
      </c>
      <c r="AO56" s="746">
        <v>1.8398319964532435E-7</v>
      </c>
      <c r="AP56" s="756">
        <v>1.8398319964532435E-7</v>
      </c>
      <c r="AQ56" s="208"/>
      <c r="AR56" s="47"/>
      <c r="AS56" s="47"/>
      <c r="AT56" s="47"/>
      <c r="AU56" s="47"/>
      <c r="AV56" s="47"/>
      <c r="AW56" s="208"/>
      <c r="AX56" s="47"/>
      <c r="AY56" s="47"/>
      <c r="AZ56" s="47"/>
      <c r="BA56" s="47"/>
      <c r="BB56" s="47"/>
      <c r="BC56" s="208"/>
      <c r="BD56" s="47"/>
      <c r="BE56" s="47"/>
      <c r="BF56" s="47"/>
      <c r="BG56" s="47"/>
      <c r="BH56" s="47"/>
      <c r="BI56" s="208"/>
    </row>
    <row r="57" spans="1:61" ht="12.75" customHeight="1" x14ac:dyDescent="0.2">
      <c r="A57" s="94" t="s">
        <v>37</v>
      </c>
      <c r="B57" s="607">
        <v>2.1862110813476763E-7</v>
      </c>
      <c r="C57" s="617">
        <v>2.1862110813476763E-7</v>
      </c>
      <c r="D57" s="627">
        <v>2.1862110813476763E-7</v>
      </c>
      <c r="E57" s="637">
        <v>2.1862110813476763E-7</v>
      </c>
      <c r="F57" s="647">
        <v>2.1862110813476763E-7</v>
      </c>
      <c r="G57" s="208"/>
      <c r="H57" s="647">
        <v>0</v>
      </c>
      <c r="I57" s="647">
        <v>0</v>
      </c>
      <c r="J57" s="647">
        <v>0</v>
      </c>
      <c r="K57" s="647">
        <v>0</v>
      </c>
      <c r="L57" s="647">
        <v>0</v>
      </c>
      <c r="M57" s="208"/>
      <c r="N57" s="647">
        <v>0</v>
      </c>
      <c r="O57" s="647">
        <v>0</v>
      </c>
      <c r="P57" s="647">
        <v>0</v>
      </c>
      <c r="Q57" s="647">
        <v>0</v>
      </c>
      <c r="R57" s="647">
        <v>0</v>
      </c>
      <c r="S57" s="208"/>
      <c r="T57" s="647">
        <v>0</v>
      </c>
      <c r="U57" s="647">
        <v>0</v>
      </c>
      <c r="V57" s="647">
        <v>0</v>
      </c>
      <c r="W57" s="647">
        <v>0</v>
      </c>
      <c r="X57" s="647">
        <v>0</v>
      </c>
      <c r="Y57" s="208"/>
      <c r="Z57" s="647">
        <v>0</v>
      </c>
      <c r="AA57" s="647">
        <v>0</v>
      </c>
      <c r="AB57" s="647">
        <v>0</v>
      </c>
      <c r="AC57" s="647">
        <v>0</v>
      </c>
      <c r="AD57" s="647">
        <v>0</v>
      </c>
      <c r="AE57" s="208"/>
      <c r="AF57" s="16"/>
      <c r="AG57" s="16"/>
      <c r="AH57" s="16"/>
      <c r="AI57" s="16"/>
      <c r="AJ57" s="16"/>
      <c r="AK57" s="208"/>
      <c r="AL57" s="711">
        <v>2.6281742522860495E-8</v>
      </c>
      <c r="AM57" s="721">
        <v>2.6281742522860495E-8</v>
      </c>
      <c r="AN57" s="731">
        <v>2.6281742522860495E-8</v>
      </c>
      <c r="AO57" s="741">
        <v>2.6281742522860495E-8</v>
      </c>
      <c r="AP57" s="751">
        <v>2.6281742522860495E-8</v>
      </c>
      <c r="AQ57" s="208"/>
      <c r="AR57" s="16"/>
      <c r="AS57" s="16"/>
      <c r="AT57" s="16"/>
      <c r="AU57" s="16"/>
      <c r="AV57" s="16"/>
      <c r="AW57" s="208"/>
      <c r="AX57" s="16"/>
      <c r="AY57" s="16"/>
      <c r="AZ57" s="16"/>
      <c r="BA57" s="16"/>
      <c r="BB57" s="16"/>
      <c r="BC57" s="208"/>
      <c r="BD57" s="16"/>
      <c r="BE57" s="16"/>
      <c r="BF57" s="16"/>
      <c r="BG57" s="16"/>
      <c r="BH57" s="16"/>
      <c r="BI57" s="208"/>
    </row>
    <row r="58" spans="1:61" ht="12.75" customHeight="1" x14ac:dyDescent="0.2">
      <c r="A58" s="97" t="s">
        <v>40</v>
      </c>
      <c r="B58" s="612">
        <v>3.6245815434604456E-8</v>
      </c>
      <c r="C58" s="622">
        <v>3.6245815434604456E-8</v>
      </c>
      <c r="D58" s="632">
        <v>3.6245815434604456E-8</v>
      </c>
      <c r="E58" s="642">
        <v>3.6245815434604456E-8</v>
      </c>
      <c r="F58" s="652">
        <v>3.6245815434604456E-8</v>
      </c>
      <c r="G58" s="208"/>
      <c r="H58" s="652">
        <v>0</v>
      </c>
      <c r="I58" s="652">
        <v>0</v>
      </c>
      <c r="J58" s="652">
        <v>0</v>
      </c>
      <c r="K58" s="652">
        <v>0</v>
      </c>
      <c r="L58" s="652">
        <v>0</v>
      </c>
      <c r="M58" s="208"/>
      <c r="N58" s="652">
        <v>0</v>
      </c>
      <c r="O58" s="652">
        <v>0</v>
      </c>
      <c r="P58" s="652">
        <v>0</v>
      </c>
      <c r="Q58" s="652">
        <v>0</v>
      </c>
      <c r="R58" s="652">
        <v>0</v>
      </c>
      <c r="S58" s="208"/>
      <c r="T58" s="652">
        <v>0</v>
      </c>
      <c r="U58" s="652">
        <v>0</v>
      </c>
      <c r="V58" s="652">
        <v>0</v>
      </c>
      <c r="W58" s="652">
        <v>0</v>
      </c>
      <c r="X58" s="652">
        <v>0</v>
      </c>
      <c r="Y58" s="208"/>
      <c r="Z58" s="652">
        <v>0</v>
      </c>
      <c r="AA58" s="652">
        <v>0</v>
      </c>
      <c r="AB58" s="652">
        <v>0</v>
      </c>
      <c r="AC58" s="652">
        <v>0</v>
      </c>
      <c r="AD58" s="652">
        <v>0</v>
      </c>
      <c r="AE58" s="208"/>
      <c r="AF58" s="47"/>
      <c r="AG58" s="47"/>
      <c r="AH58" s="47"/>
      <c r="AI58" s="47"/>
      <c r="AJ58" s="47"/>
      <c r="AK58" s="208"/>
      <c r="AL58" s="716">
        <v>3.2887934605803506E-9</v>
      </c>
      <c r="AM58" s="726">
        <v>3.2887934605803506E-9</v>
      </c>
      <c r="AN58" s="736">
        <v>3.2887934605803506E-9</v>
      </c>
      <c r="AO58" s="746">
        <v>3.2887934605803506E-9</v>
      </c>
      <c r="AP58" s="756">
        <v>3.2887934605803506E-9</v>
      </c>
      <c r="AQ58" s="208"/>
      <c r="AR58" s="47"/>
      <c r="AS58" s="47"/>
      <c r="AT58" s="47"/>
      <c r="AU58" s="47"/>
      <c r="AV58" s="47"/>
      <c r="AW58" s="208"/>
      <c r="AX58" s="47"/>
      <c r="AY58" s="47"/>
      <c r="AZ58" s="47"/>
      <c r="BA58" s="47"/>
      <c r="BB58" s="47"/>
      <c r="BC58" s="208"/>
      <c r="BD58" s="47"/>
      <c r="BE58" s="47"/>
      <c r="BF58" s="47"/>
      <c r="BG58" s="47"/>
      <c r="BH58" s="47"/>
      <c r="BI58" s="208"/>
    </row>
    <row r="59" spans="1:61" ht="12.75" customHeight="1" x14ac:dyDescent="0.2">
      <c r="A59" s="198" t="s">
        <v>64</v>
      </c>
      <c r="B59" s="607">
        <v>1.7264246260015666E-9</v>
      </c>
      <c r="C59" s="617">
        <v>1.7264246260015666E-9</v>
      </c>
      <c r="D59" s="627">
        <v>1.7264246260015666E-9</v>
      </c>
      <c r="E59" s="637">
        <v>1.7264246260015666E-9</v>
      </c>
      <c r="F59" s="647">
        <v>1.7264246260015666E-9</v>
      </c>
      <c r="G59" s="208"/>
      <c r="H59" s="647">
        <v>0</v>
      </c>
      <c r="I59" s="647">
        <v>0</v>
      </c>
      <c r="J59" s="647">
        <v>0</v>
      </c>
      <c r="K59" s="647">
        <v>0</v>
      </c>
      <c r="L59" s="647">
        <v>0</v>
      </c>
      <c r="M59" s="208"/>
      <c r="N59" s="647">
        <v>0</v>
      </c>
      <c r="O59" s="647">
        <v>0</v>
      </c>
      <c r="P59" s="647">
        <v>0</v>
      </c>
      <c r="Q59" s="647">
        <v>0</v>
      </c>
      <c r="R59" s="647">
        <v>0</v>
      </c>
      <c r="S59" s="208"/>
      <c r="T59" s="647">
        <v>0</v>
      </c>
      <c r="U59" s="647">
        <v>0</v>
      </c>
      <c r="V59" s="647">
        <v>0</v>
      </c>
      <c r="W59" s="647">
        <v>0</v>
      </c>
      <c r="X59" s="647">
        <v>0</v>
      </c>
      <c r="Y59" s="208"/>
      <c r="Z59" s="647">
        <v>0</v>
      </c>
      <c r="AA59" s="647">
        <v>0</v>
      </c>
      <c r="AB59" s="647">
        <v>0</v>
      </c>
      <c r="AC59" s="647">
        <v>0</v>
      </c>
      <c r="AD59" s="647">
        <v>0</v>
      </c>
      <c r="AE59" s="208"/>
      <c r="AF59" s="16"/>
      <c r="AG59" s="16"/>
      <c r="AH59" s="16"/>
      <c r="AI59" s="16"/>
      <c r="AJ59" s="16"/>
      <c r="AK59" s="208"/>
      <c r="AL59" s="711">
        <v>1.4924693150897146E-10</v>
      </c>
      <c r="AM59" s="721">
        <v>1.4924693150897146E-10</v>
      </c>
      <c r="AN59" s="731">
        <v>1.4924693150897146E-10</v>
      </c>
      <c r="AO59" s="741">
        <v>1.4924693150897146E-10</v>
      </c>
      <c r="AP59" s="751">
        <v>1.4924693150897146E-10</v>
      </c>
      <c r="AQ59" s="208"/>
      <c r="AR59" s="16"/>
      <c r="AS59" s="16"/>
      <c r="AT59" s="16"/>
      <c r="AU59" s="16"/>
      <c r="AV59" s="16"/>
      <c r="AW59" s="208"/>
      <c r="AX59" s="16"/>
      <c r="AY59" s="16"/>
      <c r="AZ59" s="16"/>
      <c r="BA59" s="16"/>
      <c r="BB59" s="16"/>
      <c r="BC59" s="208"/>
      <c r="BD59" s="16"/>
      <c r="BE59" s="16"/>
      <c r="BF59" s="16"/>
      <c r="BG59" s="16"/>
      <c r="BH59" s="16"/>
      <c r="BI59" s="208"/>
    </row>
    <row r="60" spans="1:61" ht="12.75" customHeight="1" x14ac:dyDescent="0.2">
      <c r="A60" s="199" t="s">
        <v>42</v>
      </c>
      <c r="B60" s="610">
        <v>0</v>
      </c>
      <c r="C60" s="620">
        <v>0</v>
      </c>
      <c r="D60" s="630">
        <v>0</v>
      </c>
      <c r="E60" s="640">
        <v>0</v>
      </c>
      <c r="F60" s="650">
        <v>0</v>
      </c>
      <c r="G60" s="208"/>
      <c r="H60" s="650">
        <v>0</v>
      </c>
      <c r="I60" s="650">
        <v>0</v>
      </c>
      <c r="J60" s="650">
        <v>0</v>
      </c>
      <c r="K60" s="650">
        <v>0</v>
      </c>
      <c r="L60" s="650">
        <v>0</v>
      </c>
      <c r="M60" s="208"/>
      <c r="N60" s="650">
        <v>0</v>
      </c>
      <c r="O60" s="650">
        <v>0</v>
      </c>
      <c r="P60" s="650">
        <v>0</v>
      </c>
      <c r="Q60" s="650">
        <v>0</v>
      </c>
      <c r="R60" s="650">
        <v>0</v>
      </c>
      <c r="S60" s="208"/>
      <c r="T60" s="650">
        <v>0</v>
      </c>
      <c r="U60" s="650">
        <v>0</v>
      </c>
      <c r="V60" s="650">
        <v>0</v>
      </c>
      <c r="W60" s="650">
        <v>0</v>
      </c>
      <c r="X60" s="650">
        <v>0</v>
      </c>
      <c r="Y60" s="208"/>
      <c r="Z60" s="650">
        <v>0</v>
      </c>
      <c r="AA60" s="650">
        <v>0</v>
      </c>
      <c r="AB60" s="650">
        <v>0</v>
      </c>
      <c r="AC60" s="650">
        <v>0</v>
      </c>
      <c r="AD60" s="650">
        <v>0</v>
      </c>
      <c r="AE60" s="208"/>
      <c r="AF60" s="16"/>
      <c r="AG60" s="16"/>
      <c r="AH60" s="16"/>
      <c r="AI60" s="16"/>
      <c r="AJ60" s="16"/>
      <c r="AK60" s="208"/>
      <c r="AL60" s="714">
        <v>0</v>
      </c>
      <c r="AM60" s="724">
        <v>0</v>
      </c>
      <c r="AN60" s="734">
        <v>0</v>
      </c>
      <c r="AO60" s="744">
        <v>0</v>
      </c>
      <c r="AP60" s="754">
        <v>0</v>
      </c>
      <c r="AQ60" s="208"/>
      <c r="AR60" s="16"/>
      <c r="AS60" s="16"/>
      <c r="AT60" s="16"/>
      <c r="AU60" s="16"/>
      <c r="AV60" s="16"/>
      <c r="AW60" s="208"/>
      <c r="AX60" s="16"/>
      <c r="AY60" s="16"/>
      <c r="AZ60" s="16"/>
      <c r="BA60" s="16"/>
      <c r="BB60" s="16"/>
      <c r="BC60" s="208"/>
      <c r="BD60" s="16"/>
      <c r="BE60" s="16"/>
      <c r="BF60" s="16"/>
      <c r="BG60" s="16"/>
      <c r="BH60" s="16"/>
      <c r="BI60" s="208"/>
    </row>
    <row r="61" spans="1:61" ht="12.75" customHeight="1" x14ac:dyDescent="0.2">
      <c r="A61" s="199" t="s">
        <v>33</v>
      </c>
      <c r="B61" s="610">
        <v>0</v>
      </c>
      <c r="C61" s="620">
        <v>0</v>
      </c>
      <c r="D61" s="630">
        <v>0</v>
      </c>
      <c r="E61" s="640">
        <v>0</v>
      </c>
      <c r="F61" s="650">
        <v>0</v>
      </c>
      <c r="G61" s="208"/>
      <c r="H61" s="650">
        <v>0</v>
      </c>
      <c r="I61" s="650">
        <v>0</v>
      </c>
      <c r="J61" s="650">
        <v>0</v>
      </c>
      <c r="K61" s="650">
        <v>0</v>
      </c>
      <c r="L61" s="650">
        <v>0</v>
      </c>
      <c r="M61" s="208"/>
      <c r="N61" s="650">
        <v>0</v>
      </c>
      <c r="O61" s="650">
        <v>0</v>
      </c>
      <c r="P61" s="650">
        <v>0</v>
      </c>
      <c r="Q61" s="650">
        <v>0</v>
      </c>
      <c r="R61" s="650">
        <v>0</v>
      </c>
      <c r="S61" s="208"/>
      <c r="T61" s="650">
        <v>0</v>
      </c>
      <c r="U61" s="650">
        <v>0</v>
      </c>
      <c r="V61" s="650">
        <v>0</v>
      </c>
      <c r="W61" s="650">
        <v>0</v>
      </c>
      <c r="X61" s="650">
        <v>0</v>
      </c>
      <c r="Y61" s="208"/>
      <c r="Z61" s="650">
        <v>0</v>
      </c>
      <c r="AA61" s="650">
        <v>0</v>
      </c>
      <c r="AB61" s="650">
        <v>0</v>
      </c>
      <c r="AC61" s="650">
        <v>0</v>
      </c>
      <c r="AD61" s="650">
        <v>0</v>
      </c>
      <c r="AE61" s="208"/>
      <c r="AF61" s="16"/>
      <c r="AG61" s="16"/>
      <c r="AH61" s="16"/>
      <c r="AI61" s="16"/>
      <c r="AJ61" s="16"/>
      <c r="AK61" s="208"/>
      <c r="AL61" s="714">
        <v>0</v>
      </c>
      <c r="AM61" s="724">
        <v>0</v>
      </c>
      <c r="AN61" s="734">
        <v>0</v>
      </c>
      <c r="AO61" s="744">
        <v>0</v>
      </c>
      <c r="AP61" s="754">
        <v>0</v>
      </c>
      <c r="AQ61" s="208"/>
      <c r="AR61" s="16"/>
      <c r="AS61" s="16"/>
      <c r="AT61" s="16"/>
      <c r="AU61" s="16"/>
      <c r="AV61" s="16"/>
      <c r="AW61" s="208"/>
      <c r="AX61" s="16"/>
      <c r="AY61" s="16"/>
      <c r="AZ61" s="16"/>
      <c r="BA61" s="16"/>
      <c r="BB61" s="16"/>
      <c r="BC61" s="208"/>
      <c r="BD61" s="16"/>
      <c r="BE61" s="16"/>
      <c r="BF61" s="16"/>
      <c r="BG61" s="16"/>
      <c r="BH61" s="16"/>
      <c r="BI61" s="208"/>
    </row>
    <row r="62" spans="1:61" ht="12.75" customHeight="1" x14ac:dyDescent="0.2">
      <c r="A62" s="199" t="s">
        <v>85</v>
      </c>
      <c r="B62" s="610">
        <v>0</v>
      </c>
      <c r="C62" s="620">
        <v>0</v>
      </c>
      <c r="D62" s="630">
        <v>0</v>
      </c>
      <c r="E62" s="640">
        <v>0</v>
      </c>
      <c r="F62" s="650">
        <v>0</v>
      </c>
      <c r="G62" s="208"/>
      <c r="H62" s="647"/>
      <c r="I62" s="650">
        <v>0</v>
      </c>
      <c r="J62" s="650">
        <v>0</v>
      </c>
      <c r="K62" s="650">
        <v>0</v>
      </c>
      <c r="L62" s="650">
        <v>0</v>
      </c>
      <c r="M62" s="208"/>
      <c r="N62" s="647"/>
      <c r="O62" s="650">
        <v>0</v>
      </c>
      <c r="P62" s="650">
        <v>0</v>
      </c>
      <c r="Q62" s="650">
        <v>0</v>
      </c>
      <c r="R62" s="650">
        <v>0</v>
      </c>
      <c r="S62" s="208"/>
      <c r="T62" s="647"/>
      <c r="U62" s="650">
        <v>0</v>
      </c>
      <c r="V62" s="650">
        <v>0</v>
      </c>
      <c r="W62" s="650">
        <v>0</v>
      </c>
      <c r="X62" s="650">
        <v>0</v>
      </c>
      <c r="Y62" s="208"/>
      <c r="Z62" s="647"/>
      <c r="AA62" s="650">
        <v>0</v>
      </c>
      <c r="AB62" s="650">
        <v>0</v>
      </c>
      <c r="AC62" s="650">
        <v>0</v>
      </c>
      <c r="AD62" s="650">
        <v>0</v>
      </c>
      <c r="AE62" s="208"/>
      <c r="AF62" s="16"/>
      <c r="AG62" s="16"/>
      <c r="AH62" s="16"/>
      <c r="AI62" s="16"/>
      <c r="AJ62" s="16"/>
      <c r="AK62" s="208"/>
      <c r="AL62" s="714">
        <v>0</v>
      </c>
      <c r="AM62" s="724">
        <v>0</v>
      </c>
      <c r="AN62" s="734">
        <v>0</v>
      </c>
      <c r="AO62" s="744">
        <v>0</v>
      </c>
      <c r="AP62" s="754">
        <v>0</v>
      </c>
      <c r="AQ62" s="208"/>
      <c r="AR62" s="16"/>
      <c r="AS62" s="16"/>
      <c r="AT62" s="16"/>
      <c r="AU62" s="16"/>
      <c r="AV62" s="16"/>
      <c r="AW62" s="208"/>
      <c r="AX62" s="16"/>
      <c r="AY62" s="16"/>
      <c r="AZ62" s="16"/>
      <c r="BA62" s="16"/>
      <c r="BB62" s="16"/>
      <c r="BC62" s="208"/>
      <c r="BD62" s="16"/>
      <c r="BE62" s="16"/>
      <c r="BF62" s="16"/>
      <c r="BG62" s="16"/>
      <c r="BH62" s="16"/>
      <c r="BI62" s="208"/>
    </row>
    <row r="63" spans="1:61" ht="12.75" customHeight="1" x14ac:dyDescent="0.2">
      <c r="A63" s="200" t="s">
        <v>44</v>
      </c>
      <c r="B63" s="610">
        <v>0</v>
      </c>
      <c r="C63" s="620">
        <v>0</v>
      </c>
      <c r="D63" s="630">
        <v>0</v>
      </c>
      <c r="E63" s="640">
        <v>0</v>
      </c>
      <c r="F63" s="650">
        <v>0</v>
      </c>
      <c r="G63" s="208"/>
      <c r="H63" s="650">
        <v>0</v>
      </c>
      <c r="I63" s="650">
        <v>0</v>
      </c>
      <c r="J63" s="650">
        <v>0</v>
      </c>
      <c r="K63" s="650">
        <v>0</v>
      </c>
      <c r="L63" s="650">
        <v>0</v>
      </c>
      <c r="M63" s="208"/>
      <c r="N63" s="650">
        <v>0</v>
      </c>
      <c r="O63" s="650">
        <v>0</v>
      </c>
      <c r="P63" s="650">
        <v>0</v>
      </c>
      <c r="Q63" s="650">
        <v>0</v>
      </c>
      <c r="R63" s="650">
        <v>0</v>
      </c>
      <c r="S63" s="208"/>
      <c r="T63" s="650">
        <v>0</v>
      </c>
      <c r="U63" s="650">
        <v>0</v>
      </c>
      <c r="V63" s="650">
        <v>0</v>
      </c>
      <c r="W63" s="650">
        <v>0</v>
      </c>
      <c r="X63" s="650">
        <v>0</v>
      </c>
      <c r="Y63" s="208"/>
      <c r="Z63" s="650">
        <v>0</v>
      </c>
      <c r="AA63" s="650">
        <v>0</v>
      </c>
      <c r="AB63" s="650">
        <v>0</v>
      </c>
      <c r="AC63" s="650">
        <v>0</v>
      </c>
      <c r="AD63" s="650">
        <v>0</v>
      </c>
      <c r="AE63" s="208"/>
      <c r="AF63" s="16"/>
      <c r="AG63" s="16"/>
      <c r="AH63" s="16"/>
      <c r="AI63" s="16"/>
      <c r="AJ63" s="16"/>
      <c r="AK63" s="208"/>
      <c r="AL63" s="714">
        <v>0</v>
      </c>
      <c r="AM63" s="724">
        <v>0</v>
      </c>
      <c r="AN63" s="734">
        <v>0</v>
      </c>
      <c r="AO63" s="744">
        <v>0</v>
      </c>
      <c r="AP63" s="754">
        <v>0</v>
      </c>
      <c r="AQ63" s="208"/>
      <c r="AR63" s="16"/>
      <c r="AS63" s="16"/>
      <c r="AT63" s="16"/>
      <c r="AU63" s="16"/>
      <c r="AV63" s="16"/>
      <c r="AW63" s="208"/>
      <c r="AX63" s="16"/>
      <c r="AY63" s="16"/>
      <c r="AZ63" s="16"/>
      <c r="BA63" s="16"/>
      <c r="BB63" s="16"/>
      <c r="BC63" s="208"/>
      <c r="BD63" s="16"/>
      <c r="BE63" s="16"/>
      <c r="BF63" s="16"/>
      <c r="BG63" s="16"/>
      <c r="BH63" s="16"/>
      <c r="BI63" s="208"/>
    </row>
    <row r="64" spans="1:61" ht="12.75" customHeight="1" x14ac:dyDescent="0.2">
      <c r="A64" s="200" t="s">
        <v>43</v>
      </c>
      <c r="B64" s="610">
        <v>0</v>
      </c>
      <c r="C64" s="620">
        <v>0</v>
      </c>
      <c r="D64" s="630">
        <v>0</v>
      </c>
      <c r="E64" s="640">
        <v>0</v>
      </c>
      <c r="F64" s="650">
        <v>0</v>
      </c>
      <c r="G64" s="208"/>
      <c r="H64" s="650">
        <v>0</v>
      </c>
      <c r="I64" s="650">
        <v>0</v>
      </c>
      <c r="J64" s="650">
        <v>0</v>
      </c>
      <c r="K64" s="650">
        <v>0</v>
      </c>
      <c r="L64" s="650">
        <v>0</v>
      </c>
      <c r="M64" s="208"/>
      <c r="N64" s="650">
        <v>0</v>
      </c>
      <c r="O64" s="650">
        <v>0</v>
      </c>
      <c r="P64" s="650">
        <v>0</v>
      </c>
      <c r="Q64" s="650">
        <v>0</v>
      </c>
      <c r="R64" s="650">
        <v>0</v>
      </c>
      <c r="S64" s="208"/>
      <c r="T64" s="650">
        <v>0</v>
      </c>
      <c r="U64" s="650">
        <v>0</v>
      </c>
      <c r="V64" s="650">
        <v>0</v>
      </c>
      <c r="W64" s="650">
        <v>0</v>
      </c>
      <c r="X64" s="650">
        <v>0</v>
      </c>
      <c r="Y64" s="208"/>
      <c r="Z64" s="650">
        <v>0</v>
      </c>
      <c r="AA64" s="650">
        <v>0</v>
      </c>
      <c r="AB64" s="650">
        <v>0</v>
      </c>
      <c r="AC64" s="650">
        <v>0</v>
      </c>
      <c r="AD64" s="650">
        <v>0</v>
      </c>
      <c r="AE64" s="208"/>
      <c r="AF64" s="16"/>
      <c r="AG64" s="16"/>
      <c r="AH64" s="16"/>
      <c r="AI64" s="16"/>
      <c r="AJ64" s="16"/>
      <c r="AK64" s="208"/>
      <c r="AL64" s="714">
        <v>0</v>
      </c>
      <c r="AM64" s="724">
        <v>0</v>
      </c>
      <c r="AN64" s="734">
        <v>0</v>
      </c>
      <c r="AO64" s="744">
        <v>0</v>
      </c>
      <c r="AP64" s="754">
        <v>0</v>
      </c>
      <c r="AQ64" s="208"/>
      <c r="AR64" s="16"/>
      <c r="AS64" s="16"/>
      <c r="AT64" s="16"/>
      <c r="AU64" s="16"/>
      <c r="AV64" s="16"/>
      <c r="AW64" s="208"/>
      <c r="AX64" s="16"/>
      <c r="AY64" s="16"/>
      <c r="AZ64" s="16"/>
      <c r="BA64" s="16"/>
      <c r="BB64" s="16"/>
      <c r="BC64" s="208"/>
      <c r="BD64" s="16"/>
      <c r="BE64" s="16"/>
      <c r="BF64" s="16"/>
      <c r="BG64" s="16"/>
      <c r="BH64" s="16"/>
      <c r="BI64" s="208"/>
    </row>
    <row r="65" spans="1:61" ht="12.75" customHeight="1" x14ac:dyDescent="0.2">
      <c r="A65" s="200" t="s">
        <v>119</v>
      </c>
      <c r="B65" s="610">
        <v>0</v>
      </c>
      <c r="C65" s="620">
        <v>0</v>
      </c>
      <c r="D65" s="630">
        <v>0</v>
      </c>
      <c r="E65" s="640">
        <v>0</v>
      </c>
      <c r="F65" s="650">
        <v>0</v>
      </c>
      <c r="G65" s="208"/>
      <c r="H65" s="650">
        <v>0</v>
      </c>
      <c r="I65" s="650">
        <v>0</v>
      </c>
      <c r="J65" s="650">
        <v>0</v>
      </c>
      <c r="K65" s="650">
        <v>0</v>
      </c>
      <c r="L65" s="650">
        <v>0</v>
      </c>
      <c r="M65" s="208"/>
      <c r="N65" s="650">
        <v>0</v>
      </c>
      <c r="O65" s="650">
        <v>0</v>
      </c>
      <c r="P65" s="650">
        <v>0</v>
      </c>
      <c r="Q65" s="650">
        <v>0</v>
      </c>
      <c r="R65" s="650">
        <v>0</v>
      </c>
      <c r="S65" s="208"/>
      <c r="T65" s="650">
        <v>0</v>
      </c>
      <c r="U65" s="650">
        <v>0</v>
      </c>
      <c r="V65" s="650">
        <v>0</v>
      </c>
      <c r="W65" s="650">
        <v>0</v>
      </c>
      <c r="X65" s="650">
        <v>0</v>
      </c>
      <c r="Y65" s="208"/>
      <c r="Z65" s="650">
        <v>0</v>
      </c>
      <c r="AA65" s="650">
        <v>0</v>
      </c>
      <c r="AB65" s="650">
        <v>0</v>
      </c>
      <c r="AC65" s="650">
        <v>0</v>
      </c>
      <c r="AD65" s="650">
        <v>0</v>
      </c>
      <c r="AE65" s="208"/>
      <c r="AF65" s="16"/>
      <c r="AG65" s="16"/>
      <c r="AH65" s="16"/>
      <c r="AI65" s="16"/>
      <c r="AJ65" s="16"/>
      <c r="AK65" s="208"/>
      <c r="AL65" s="714">
        <v>0</v>
      </c>
      <c r="AM65" s="724">
        <v>0</v>
      </c>
      <c r="AN65" s="734">
        <v>0</v>
      </c>
      <c r="AO65" s="744">
        <v>0</v>
      </c>
      <c r="AP65" s="754">
        <v>0</v>
      </c>
      <c r="AQ65" s="208"/>
      <c r="AR65" s="16"/>
      <c r="AS65" s="16"/>
      <c r="AT65" s="16"/>
      <c r="AU65" s="16"/>
      <c r="AV65" s="16"/>
      <c r="AW65" s="208"/>
      <c r="AX65" s="16"/>
      <c r="AY65" s="16"/>
      <c r="AZ65" s="16"/>
      <c r="BA65" s="16"/>
      <c r="BB65" s="16"/>
      <c r="BC65" s="208"/>
      <c r="BD65" s="16"/>
      <c r="BE65" s="16"/>
      <c r="BF65" s="16"/>
      <c r="BG65" s="16"/>
      <c r="BH65" s="16"/>
      <c r="BI65" s="208"/>
    </row>
    <row r="66" spans="1:61" ht="12.75" customHeight="1" x14ac:dyDescent="0.2">
      <c r="A66" s="201" t="s">
        <v>120</v>
      </c>
      <c r="B66" s="613">
        <v>0</v>
      </c>
      <c r="C66" s="623">
        <v>0</v>
      </c>
      <c r="D66" s="633">
        <v>0</v>
      </c>
      <c r="E66" s="643">
        <v>0</v>
      </c>
      <c r="F66" s="653">
        <v>0</v>
      </c>
      <c r="G66" s="208"/>
      <c r="H66" s="653">
        <v>0</v>
      </c>
      <c r="I66" s="653">
        <v>0</v>
      </c>
      <c r="J66" s="653">
        <v>0</v>
      </c>
      <c r="K66" s="653">
        <v>0</v>
      </c>
      <c r="L66" s="653">
        <v>0</v>
      </c>
      <c r="M66" s="208"/>
      <c r="N66" s="653">
        <v>0</v>
      </c>
      <c r="O66" s="653">
        <v>0</v>
      </c>
      <c r="P66" s="653">
        <v>0</v>
      </c>
      <c r="Q66" s="653">
        <v>0</v>
      </c>
      <c r="R66" s="653">
        <v>0</v>
      </c>
      <c r="S66" s="208"/>
      <c r="T66" s="653">
        <v>0</v>
      </c>
      <c r="U66" s="653">
        <v>0</v>
      </c>
      <c r="V66" s="653">
        <v>0</v>
      </c>
      <c r="W66" s="653">
        <v>0</v>
      </c>
      <c r="X66" s="653">
        <v>0</v>
      </c>
      <c r="Y66" s="208"/>
      <c r="Z66" s="653">
        <v>0</v>
      </c>
      <c r="AA66" s="653">
        <v>0</v>
      </c>
      <c r="AB66" s="653">
        <v>0</v>
      </c>
      <c r="AC66" s="653">
        <v>0</v>
      </c>
      <c r="AD66" s="653">
        <v>0</v>
      </c>
      <c r="AE66" s="208"/>
      <c r="AF66" s="175"/>
      <c r="AG66" s="175"/>
      <c r="AH66" s="175"/>
      <c r="AI66" s="175"/>
      <c r="AJ66" s="175"/>
      <c r="AK66" s="208"/>
      <c r="AL66" s="717">
        <v>0</v>
      </c>
      <c r="AM66" s="727">
        <v>0</v>
      </c>
      <c r="AN66" s="737">
        <v>0</v>
      </c>
      <c r="AO66" s="747">
        <v>0</v>
      </c>
      <c r="AP66" s="757">
        <v>0</v>
      </c>
      <c r="AQ66" s="208"/>
      <c r="AR66" s="175"/>
      <c r="AS66" s="175"/>
      <c r="AT66" s="175"/>
      <c r="AU66" s="175"/>
      <c r="AV66" s="175"/>
      <c r="AW66" s="208"/>
      <c r="AX66" s="175"/>
      <c r="AY66" s="175"/>
      <c r="AZ66" s="175"/>
      <c r="BA66" s="175"/>
      <c r="BB66" s="175"/>
      <c r="BC66" s="208"/>
      <c r="BD66" s="175"/>
      <c r="BE66" s="175"/>
      <c r="BF66" s="175"/>
      <c r="BG66" s="175"/>
      <c r="BH66" s="175"/>
      <c r="BI66" s="208"/>
    </row>
    <row r="67" spans="1:61" ht="12.75" customHeight="1" x14ac:dyDescent="0.2">
      <c r="A67" s="201" t="s">
        <v>121</v>
      </c>
      <c r="B67" s="613">
        <v>0</v>
      </c>
      <c r="C67" s="623">
        <v>0</v>
      </c>
      <c r="D67" s="633">
        <v>0</v>
      </c>
      <c r="E67" s="643">
        <v>0</v>
      </c>
      <c r="F67" s="653">
        <v>0</v>
      </c>
      <c r="G67" s="208"/>
      <c r="H67" s="653">
        <v>0</v>
      </c>
      <c r="I67" s="653">
        <v>0</v>
      </c>
      <c r="J67" s="653">
        <v>0</v>
      </c>
      <c r="K67" s="653">
        <v>0</v>
      </c>
      <c r="L67" s="653">
        <v>0</v>
      </c>
      <c r="M67" s="208"/>
      <c r="N67" s="653">
        <v>0</v>
      </c>
      <c r="O67" s="653">
        <v>0</v>
      </c>
      <c r="P67" s="653">
        <v>0</v>
      </c>
      <c r="Q67" s="653">
        <v>0</v>
      </c>
      <c r="R67" s="653">
        <v>0</v>
      </c>
      <c r="S67" s="208"/>
      <c r="T67" s="653">
        <v>0</v>
      </c>
      <c r="U67" s="653">
        <v>0</v>
      </c>
      <c r="V67" s="653">
        <v>0</v>
      </c>
      <c r="W67" s="653">
        <v>0</v>
      </c>
      <c r="X67" s="653">
        <v>0</v>
      </c>
      <c r="Y67" s="208"/>
      <c r="Z67" s="653">
        <v>0</v>
      </c>
      <c r="AA67" s="653">
        <v>0</v>
      </c>
      <c r="AB67" s="653">
        <v>0</v>
      </c>
      <c r="AC67" s="653">
        <v>0</v>
      </c>
      <c r="AD67" s="653">
        <v>0</v>
      </c>
      <c r="AE67" s="208"/>
      <c r="AF67" s="175"/>
      <c r="AG67" s="175"/>
      <c r="AH67" s="175"/>
      <c r="AI67" s="175"/>
      <c r="AJ67" s="175"/>
      <c r="AK67" s="208"/>
      <c r="AL67" s="717">
        <v>0</v>
      </c>
      <c r="AM67" s="727">
        <v>0</v>
      </c>
      <c r="AN67" s="737">
        <v>0</v>
      </c>
      <c r="AO67" s="747">
        <v>0</v>
      </c>
      <c r="AP67" s="757">
        <v>0</v>
      </c>
      <c r="AQ67" s="208"/>
      <c r="AR67" s="175"/>
      <c r="AS67" s="175"/>
      <c r="AT67" s="175"/>
      <c r="AU67" s="175"/>
      <c r="AV67" s="175"/>
      <c r="AW67" s="208"/>
      <c r="AX67" s="175"/>
      <c r="AY67" s="175"/>
      <c r="AZ67" s="175"/>
      <c r="BA67" s="175"/>
      <c r="BB67" s="175"/>
      <c r="BC67" s="208"/>
      <c r="BD67" s="175"/>
      <c r="BE67" s="175"/>
      <c r="BF67" s="175"/>
      <c r="BG67" s="175"/>
      <c r="BH67" s="175"/>
      <c r="BI67" s="208"/>
    </row>
    <row r="68" spans="1:61" ht="12.75" customHeight="1" x14ac:dyDescent="0.2">
      <c r="A68" s="201" t="s">
        <v>114</v>
      </c>
      <c r="B68" s="613">
        <v>0</v>
      </c>
      <c r="C68" s="623">
        <v>0</v>
      </c>
      <c r="D68" s="633">
        <v>0</v>
      </c>
      <c r="E68" s="643">
        <v>0</v>
      </c>
      <c r="F68" s="653">
        <v>0</v>
      </c>
      <c r="G68" s="208"/>
      <c r="H68" s="653">
        <v>0</v>
      </c>
      <c r="I68" s="653">
        <v>0</v>
      </c>
      <c r="J68" s="653">
        <v>0</v>
      </c>
      <c r="K68" s="653">
        <v>0</v>
      </c>
      <c r="L68" s="653">
        <v>0</v>
      </c>
      <c r="M68" s="208"/>
      <c r="N68" s="653">
        <v>0</v>
      </c>
      <c r="O68" s="653">
        <v>0</v>
      </c>
      <c r="P68" s="653">
        <v>0</v>
      </c>
      <c r="Q68" s="653">
        <v>0</v>
      </c>
      <c r="R68" s="653">
        <v>0</v>
      </c>
      <c r="S68" s="208"/>
      <c r="T68" s="653">
        <v>0</v>
      </c>
      <c r="U68" s="653">
        <v>0</v>
      </c>
      <c r="V68" s="653">
        <v>0</v>
      </c>
      <c r="W68" s="653">
        <v>0</v>
      </c>
      <c r="X68" s="653">
        <v>0</v>
      </c>
      <c r="Y68" s="208"/>
      <c r="Z68" s="653">
        <v>0</v>
      </c>
      <c r="AA68" s="653">
        <v>0</v>
      </c>
      <c r="AB68" s="653">
        <v>0</v>
      </c>
      <c r="AC68" s="653">
        <v>0</v>
      </c>
      <c r="AD68" s="653">
        <v>0</v>
      </c>
      <c r="AE68" s="208"/>
      <c r="AF68" s="175"/>
      <c r="AG68" s="175"/>
      <c r="AH68" s="175"/>
      <c r="AI68" s="175"/>
      <c r="AJ68" s="175"/>
      <c r="AK68" s="208"/>
      <c r="AL68" s="717">
        <v>0</v>
      </c>
      <c r="AM68" s="727">
        <v>0</v>
      </c>
      <c r="AN68" s="737">
        <v>0</v>
      </c>
      <c r="AO68" s="747">
        <v>0</v>
      </c>
      <c r="AP68" s="757">
        <v>0</v>
      </c>
      <c r="AQ68" s="208"/>
      <c r="AR68" s="175"/>
      <c r="AS68" s="175"/>
      <c r="AT68" s="175"/>
      <c r="AU68" s="175"/>
      <c r="AV68" s="175"/>
      <c r="AW68" s="208"/>
      <c r="AX68" s="175"/>
      <c r="AY68" s="175"/>
      <c r="AZ68" s="175"/>
      <c r="BA68" s="175"/>
      <c r="BB68" s="175"/>
      <c r="BC68" s="208"/>
      <c r="BD68" s="175"/>
      <c r="BE68" s="175"/>
      <c r="BF68" s="175"/>
      <c r="BG68" s="175"/>
      <c r="BH68" s="175"/>
      <c r="BI68" s="208"/>
    </row>
    <row r="69" spans="1:61" ht="12.75" customHeight="1" x14ac:dyDescent="0.2">
      <c r="A69" s="103" t="s">
        <v>122</v>
      </c>
      <c r="B69" s="610">
        <v>0</v>
      </c>
      <c r="C69" s="620">
        <v>0</v>
      </c>
      <c r="D69" s="630">
        <v>0</v>
      </c>
      <c r="E69" s="640">
        <v>0</v>
      </c>
      <c r="F69" s="650">
        <v>0</v>
      </c>
      <c r="G69" s="208"/>
      <c r="H69" s="650">
        <v>0</v>
      </c>
      <c r="I69" s="650">
        <v>0</v>
      </c>
      <c r="J69" s="650">
        <v>0</v>
      </c>
      <c r="K69" s="650">
        <v>0</v>
      </c>
      <c r="L69" s="650">
        <v>0</v>
      </c>
      <c r="M69" s="208"/>
      <c r="N69" s="650">
        <v>0</v>
      </c>
      <c r="O69" s="650">
        <v>0</v>
      </c>
      <c r="P69" s="650">
        <v>0</v>
      </c>
      <c r="Q69" s="650">
        <v>0</v>
      </c>
      <c r="R69" s="650">
        <v>0</v>
      </c>
      <c r="S69" s="208"/>
      <c r="T69" s="650">
        <v>0</v>
      </c>
      <c r="U69" s="650">
        <v>0</v>
      </c>
      <c r="V69" s="650">
        <v>0</v>
      </c>
      <c r="W69" s="650">
        <v>0</v>
      </c>
      <c r="X69" s="650">
        <v>0</v>
      </c>
      <c r="Y69" s="208"/>
      <c r="Z69" s="650">
        <v>0</v>
      </c>
      <c r="AA69" s="650">
        <v>0</v>
      </c>
      <c r="AB69" s="650">
        <v>0</v>
      </c>
      <c r="AC69" s="650">
        <v>0</v>
      </c>
      <c r="AD69" s="650">
        <v>0</v>
      </c>
      <c r="AE69" s="208"/>
      <c r="AF69" s="16"/>
      <c r="AG69" s="16"/>
      <c r="AH69" s="16"/>
      <c r="AI69" s="16"/>
      <c r="AJ69" s="16"/>
      <c r="AK69" s="208"/>
      <c r="AL69" s="714">
        <v>0</v>
      </c>
      <c r="AM69" s="724">
        <v>0</v>
      </c>
      <c r="AN69" s="734">
        <v>0</v>
      </c>
      <c r="AO69" s="744">
        <v>0</v>
      </c>
      <c r="AP69" s="754">
        <v>0</v>
      </c>
      <c r="AQ69" s="208"/>
      <c r="AR69" s="16"/>
      <c r="AS69" s="16"/>
      <c r="AT69" s="16"/>
      <c r="AU69" s="16"/>
      <c r="AV69" s="16"/>
      <c r="AW69" s="208"/>
      <c r="AX69" s="16"/>
      <c r="AY69" s="16"/>
      <c r="AZ69" s="16"/>
      <c r="BA69" s="16"/>
      <c r="BB69" s="16"/>
      <c r="BC69" s="208"/>
      <c r="BD69" s="16"/>
      <c r="BE69" s="16"/>
      <c r="BF69" s="16"/>
      <c r="BG69" s="16"/>
      <c r="BH69" s="16"/>
      <c r="BI69" s="208"/>
    </row>
    <row r="70" spans="1:61" ht="12.75" customHeight="1" x14ac:dyDescent="0.2">
      <c r="A70" s="103" t="s">
        <v>123</v>
      </c>
      <c r="B70" s="610">
        <v>0</v>
      </c>
      <c r="C70" s="620">
        <v>0</v>
      </c>
      <c r="D70" s="630">
        <v>0</v>
      </c>
      <c r="E70" s="640">
        <v>0</v>
      </c>
      <c r="F70" s="650">
        <v>0</v>
      </c>
      <c r="G70" s="208"/>
      <c r="H70" s="650">
        <v>0</v>
      </c>
      <c r="I70" s="650">
        <v>0</v>
      </c>
      <c r="J70" s="650">
        <v>0</v>
      </c>
      <c r="K70" s="650">
        <v>0</v>
      </c>
      <c r="L70" s="650">
        <v>0</v>
      </c>
      <c r="M70" s="208"/>
      <c r="N70" s="650">
        <v>0</v>
      </c>
      <c r="O70" s="650">
        <v>0</v>
      </c>
      <c r="P70" s="650">
        <v>0</v>
      </c>
      <c r="Q70" s="650">
        <v>0</v>
      </c>
      <c r="R70" s="650">
        <v>0</v>
      </c>
      <c r="S70" s="208"/>
      <c r="T70" s="650">
        <v>0</v>
      </c>
      <c r="U70" s="650">
        <v>0</v>
      </c>
      <c r="V70" s="650">
        <v>0</v>
      </c>
      <c r="W70" s="650">
        <v>0</v>
      </c>
      <c r="X70" s="650">
        <v>0</v>
      </c>
      <c r="Y70" s="208"/>
      <c r="Z70" s="650">
        <v>0</v>
      </c>
      <c r="AA70" s="650">
        <v>0</v>
      </c>
      <c r="AB70" s="650">
        <v>0</v>
      </c>
      <c r="AC70" s="650">
        <v>0</v>
      </c>
      <c r="AD70" s="650">
        <v>0</v>
      </c>
      <c r="AE70" s="208"/>
      <c r="AF70" s="16"/>
      <c r="AG70" s="16"/>
      <c r="AH70" s="16"/>
      <c r="AI70" s="16"/>
      <c r="AJ70" s="16"/>
      <c r="AK70" s="208"/>
      <c r="AL70" s="714">
        <v>0</v>
      </c>
      <c r="AM70" s="724">
        <v>0</v>
      </c>
      <c r="AN70" s="734">
        <v>0</v>
      </c>
      <c r="AO70" s="744">
        <v>0</v>
      </c>
      <c r="AP70" s="754">
        <v>0</v>
      </c>
      <c r="AQ70" s="208"/>
      <c r="AR70" s="16"/>
      <c r="AS70" s="16"/>
      <c r="AT70" s="16"/>
      <c r="AU70" s="16"/>
      <c r="AV70" s="16"/>
      <c r="AW70" s="208"/>
      <c r="AX70" s="16"/>
      <c r="AY70" s="16"/>
      <c r="AZ70" s="16"/>
      <c r="BA70" s="16"/>
      <c r="BB70" s="16"/>
      <c r="BC70" s="208"/>
      <c r="BD70" s="16"/>
      <c r="BE70" s="16"/>
      <c r="BF70" s="16"/>
      <c r="BG70" s="16"/>
      <c r="BH70" s="16"/>
      <c r="BI70" s="208"/>
    </row>
    <row r="71" spans="1:61" ht="12.75" customHeight="1" x14ac:dyDescent="0.2">
      <c r="A71" s="103" t="s">
        <v>91</v>
      </c>
      <c r="B71" s="610">
        <v>0</v>
      </c>
      <c r="C71" s="620">
        <v>0</v>
      </c>
      <c r="D71" s="630">
        <v>0</v>
      </c>
      <c r="E71" s="640">
        <v>0</v>
      </c>
      <c r="F71" s="650">
        <v>0</v>
      </c>
      <c r="G71" s="208"/>
      <c r="H71" s="650">
        <v>0</v>
      </c>
      <c r="I71" s="650">
        <v>0</v>
      </c>
      <c r="J71" s="650">
        <v>0</v>
      </c>
      <c r="K71" s="650">
        <v>0</v>
      </c>
      <c r="L71" s="650">
        <v>0</v>
      </c>
      <c r="M71" s="208"/>
      <c r="N71" s="650">
        <v>0</v>
      </c>
      <c r="O71" s="650">
        <v>0</v>
      </c>
      <c r="P71" s="650">
        <v>0</v>
      </c>
      <c r="Q71" s="650">
        <v>0</v>
      </c>
      <c r="R71" s="650">
        <v>0</v>
      </c>
      <c r="S71" s="208"/>
      <c r="T71" s="650">
        <v>0</v>
      </c>
      <c r="U71" s="650">
        <v>0</v>
      </c>
      <c r="V71" s="650">
        <v>0</v>
      </c>
      <c r="W71" s="650">
        <v>0</v>
      </c>
      <c r="X71" s="650">
        <v>0</v>
      </c>
      <c r="Y71" s="208"/>
      <c r="Z71" s="650">
        <v>0</v>
      </c>
      <c r="AA71" s="650">
        <v>0</v>
      </c>
      <c r="AB71" s="650">
        <v>0</v>
      </c>
      <c r="AC71" s="650">
        <v>0</v>
      </c>
      <c r="AD71" s="650">
        <v>0</v>
      </c>
      <c r="AE71" s="208"/>
      <c r="AF71" s="16"/>
      <c r="AG71" s="16"/>
      <c r="AH71" s="16"/>
      <c r="AI71" s="16"/>
      <c r="AJ71" s="16"/>
      <c r="AK71" s="208"/>
      <c r="AL71" s="714">
        <v>0</v>
      </c>
      <c r="AM71" s="724">
        <v>0</v>
      </c>
      <c r="AN71" s="734">
        <v>0</v>
      </c>
      <c r="AO71" s="744">
        <v>0</v>
      </c>
      <c r="AP71" s="754">
        <v>0</v>
      </c>
      <c r="AQ71" s="208"/>
      <c r="AR71" s="16"/>
      <c r="AS71" s="16"/>
      <c r="AT71" s="16"/>
      <c r="AU71" s="16"/>
      <c r="AV71" s="16"/>
      <c r="AW71" s="208"/>
      <c r="AX71" s="16"/>
      <c r="AY71" s="16"/>
      <c r="AZ71" s="16"/>
      <c r="BA71" s="16"/>
      <c r="BB71" s="16"/>
      <c r="BC71" s="208"/>
      <c r="BD71" s="16"/>
      <c r="BE71" s="16"/>
      <c r="BF71" s="16"/>
      <c r="BG71" s="16"/>
      <c r="BH71" s="16"/>
      <c r="BI71" s="208"/>
    </row>
    <row r="72" spans="1:61" ht="12.75" customHeight="1" x14ac:dyDescent="0.2">
      <c r="A72" s="104" t="s">
        <v>1</v>
      </c>
      <c r="B72" s="615">
        <v>0</v>
      </c>
      <c r="C72" s="625">
        <v>0</v>
      </c>
      <c r="D72" s="635">
        <v>0</v>
      </c>
      <c r="E72" s="645">
        <v>0</v>
      </c>
      <c r="F72" s="655">
        <v>0</v>
      </c>
      <c r="G72" s="208"/>
      <c r="H72" s="655">
        <v>0</v>
      </c>
      <c r="I72" s="655">
        <v>0</v>
      </c>
      <c r="J72" s="655">
        <v>0</v>
      </c>
      <c r="K72" s="655">
        <v>0</v>
      </c>
      <c r="L72" s="655">
        <v>0</v>
      </c>
      <c r="M72" s="208"/>
      <c r="N72" s="655">
        <v>0</v>
      </c>
      <c r="O72" s="655">
        <v>0</v>
      </c>
      <c r="P72" s="655">
        <v>0</v>
      </c>
      <c r="Q72" s="655">
        <v>0</v>
      </c>
      <c r="R72" s="655">
        <v>0</v>
      </c>
      <c r="S72" s="208"/>
      <c r="T72" s="655">
        <v>0</v>
      </c>
      <c r="U72" s="655">
        <v>0</v>
      </c>
      <c r="V72" s="655">
        <v>0</v>
      </c>
      <c r="W72" s="655">
        <v>0</v>
      </c>
      <c r="X72" s="655">
        <v>0</v>
      </c>
      <c r="Y72" s="208"/>
      <c r="Z72" s="655">
        <v>0</v>
      </c>
      <c r="AA72" s="655">
        <v>0</v>
      </c>
      <c r="AB72" s="655">
        <v>0</v>
      </c>
      <c r="AC72" s="655">
        <v>0</v>
      </c>
      <c r="AD72" s="655">
        <v>0</v>
      </c>
      <c r="AE72" s="208"/>
      <c r="AF72" s="176"/>
      <c r="AG72" s="176"/>
      <c r="AH72" s="176"/>
      <c r="AI72" s="176"/>
      <c r="AJ72" s="176"/>
      <c r="AK72" s="208"/>
      <c r="AL72" s="719">
        <v>0</v>
      </c>
      <c r="AM72" s="729">
        <v>0</v>
      </c>
      <c r="AN72" s="739">
        <v>0</v>
      </c>
      <c r="AO72" s="749">
        <v>0</v>
      </c>
      <c r="AP72" s="759">
        <v>0</v>
      </c>
      <c r="AQ72" s="208"/>
      <c r="AR72" s="176"/>
      <c r="AS72" s="176"/>
      <c r="AT72" s="176"/>
      <c r="AU72" s="176"/>
      <c r="AV72" s="176"/>
      <c r="AW72" s="208"/>
      <c r="AX72" s="176"/>
      <c r="AY72" s="176"/>
      <c r="AZ72" s="176"/>
      <c r="BA72" s="176"/>
      <c r="BB72" s="176"/>
      <c r="BC72" s="208"/>
      <c r="BD72" s="176"/>
      <c r="BE72" s="176"/>
      <c r="BF72" s="176"/>
      <c r="BG72" s="176"/>
      <c r="BH72" s="176"/>
      <c r="BI72" s="208"/>
    </row>
    <row r="73" spans="1:61" ht="12.75" customHeight="1" x14ac:dyDescent="0.2">
      <c r="A73" s="104" t="s">
        <v>92</v>
      </c>
      <c r="B73" s="615">
        <v>0</v>
      </c>
      <c r="C73" s="625">
        <v>0</v>
      </c>
      <c r="D73" s="635">
        <v>0</v>
      </c>
      <c r="E73" s="645">
        <v>0</v>
      </c>
      <c r="F73" s="655">
        <v>0</v>
      </c>
      <c r="G73" s="208"/>
      <c r="H73" s="655">
        <v>0</v>
      </c>
      <c r="I73" s="655">
        <v>0</v>
      </c>
      <c r="J73" s="655">
        <v>0</v>
      </c>
      <c r="K73" s="655">
        <v>0</v>
      </c>
      <c r="L73" s="655">
        <v>0</v>
      </c>
      <c r="M73" s="208"/>
      <c r="N73" s="655">
        <v>0</v>
      </c>
      <c r="O73" s="655">
        <v>0</v>
      </c>
      <c r="P73" s="655">
        <v>0</v>
      </c>
      <c r="Q73" s="655">
        <v>0</v>
      </c>
      <c r="R73" s="655">
        <v>0</v>
      </c>
      <c r="S73" s="208"/>
      <c r="T73" s="655">
        <v>0</v>
      </c>
      <c r="U73" s="655">
        <v>0</v>
      </c>
      <c r="V73" s="655">
        <v>0</v>
      </c>
      <c r="W73" s="655">
        <v>0</v>
      </c>
      <c r="X73" s="655">
        <v>0</v>
      </c>
      <c r="Y73" s="208"/>
      <c r="Z73" s="655">
        <v>0</v>
      </c>
      <c r="AA73" s="655">
        <v>0</v>
      </c>
      <c r="AB73" s="655">
        <v>0</v>
      </c>
      <c r="AC73" s="655">
        <v>0</v>
      </c>
      <c r="AD73" s="655">
        <v>0</v>
      </c>
      <c r="AE73" s="208"/>
      <c r="AF73" s="176"/>
      <c r="AG73" s="176"/>
      <c r="AH73" s="176"/>
      <c r="AI73" s="176"/>
      <c r="AJ73" s="176"/>
      <c r="AK73" s="208"/>
      <c r="AL73" s="719">
        <v>0</v>
      </c>
      <c r="AM73" s="729">
        <v>0</v>
      </c>
      <c r="AN73" s="739">
        <v>0</v>
      </c>
      <c r="AO73" s="749">
        <v>0</v>
      </c>
      <c r="AP73" s="759">
        <v>0</v>
      </c>
      <c r="AQ73" s="208"/>
      <c r="AR73" s="176"/>
      <c r="AS73" s="176"/>
      <c r="AT73" s="176"/>
      <c r="AU73" s="176"/>
      <c r="AV73" s="176"/>
      <c r="AW73" s="208"/>
      <c r="AX73" s="176"/>
      <c r="AY73" s="176"/>
      <c r="AZ73" s="176"/>
      <c r="BA73" s="176"/>
      <c r="BB73" s="176"/>
      <c r="BC73" s="208"/>
      <c r="BD73" s="176"/>
      <c r="BE73" s="176"/>
      <c r="BF73" s="176"/>
      <c r="BG73" s="176"/>
      <c r="BH73" s="176"/>
      <c r="BI73" s="208"/>
    </row>
    <row r="74" spans="1:61" ht="12.75" customHeight="1" x14ac:dyDescent="0.2">
      <c r="A74" s="88" t="s">
        <v>124</v>
      </c>
      <c r="B74" s="610">
        <v>0</v>
      </c>
      <c r="C74" s="620">
        <v>0</v>
      </c>
      <c r="D74" s="630">
        <v>0</v>
      </c>
      <c r="E74" s="640">
        <v>0</v>
      </c>
      <c r="F74" s="650">
        <v>0</v>
      </c>
      <c r="G74" s="208"/>
      <c r="H74" s="650">
        <v>0</v>
      </c>
      <c r="I74" s="650">
        <v>0</v>
      </c>
      <c r="J74" s="650">
        <v>0</v>
      </c>
      <c r="K74" s="650">
        <v>0</v>
      </c>
      <c r="L74" s="650">
        <v>0</v>
      </c>
      <c r="M74" s="208"/>
      <c r="N74" s="650">
        <v>0</v>
      </c>
      <c r="O74" s="650">
        <v>0</v>
      </c>
      <c r="P74" s="650">
        <v>0</v>
      </c>
      <c r="Q74" s="650">
        <v>0</v>
      </c>
      <c r="R74" s="650">
        <v>0</v>
      </c>
      <c r="S74" s="208"/>
      <c r="T74" s="650">
        <v>0</v>
      </c>
      <c r="U74" s="650">
        <v>0</v>
      </c>
      <c r="V74" s="650">
        <v>0</v>
      </c>
      <c r="W74" s="650">
        <v>0</v>
      </c>
      <c r="X74" s="650">
        <v>0</v>
      </c>
      <c r="Y74" s="208"/>
      <c r="Z74" s="650">
        <v>0</v>
      </c>
      <c r="AA74" s="650">
        <v>0</v>
      </c>
      <c r="AB74" s="650">
        <v>0</v>
      </c>
      <c r="AC74" s="650">
        <v>0</v>
      </c>
      <c r="AD74" s="650">
        <v>0</v>
      </c>
      <c r="AE74" s="208"/>
      <c r="AF74" s="16"/>
      <c r="AG74" s="16"/>
      <c r="AH74" s="16"/>
      <c r="AI74" s="16"/>
      <c r="AJ74" s="16"/>
      <c r="AK74" s="208"/>
      <c r="AL74" s="714">
        <v>0</v>
      </c>
      <c r="AM74" s="724">
        <v>0</v>
      </c>
      <c r="AN74" s="734">
        <v>0</v>
      </c>
      <c r="AO74" s="744">
        <v>0</v>
      </c>
      <c r="AP74" s="754">
        <v>0</v>
      </c>
      <c r="AQ74" s="208"/>
      <c r="AR74" s="16"/>
      <c r="AS74" s="16"/>
      <c r="AT74" s="16"/>
      <c r="AU74" s="16"/>
      <c r="AV74" s="16"/>
      <c r="AW74" s="208"/>
      <c r="AX74" s="16"/>
      <c r="AY74" s="16"/>
      <c r="AZ74" s="16"/>
      <c r="BA74" s="16"/>
      <c r="BB74" s="16"/>
      <c r="BC74" s="208"/>
      <c r="BD74" s="16"/>
      <c r="BE74" s="16"/>
      <c r="BF74" s="16"/>
      <c r="BG74" s="16"/>
      <c r="BH74" s="16"/>
      <c r="BI74" s="208"/>
    </row>
    <row r="75" spans="1:61" ht="12.75" customHeight="1" x14ac:dyDescent="0.2">
      <c r="A75" s="88" t="s">
        <v>94</v>
      </c>
      <c r="B75" s="610">
        <v>0</v>
      </c>
      <c r="C75" s="620">
        <v>0</v>
      </c>
      <c r="D75" s="630">
        <v>0</v>
      </c>
      <c r="E75" s="640">
        <v>0</v>
      </c>
      <c r="F75" s="650">
        <v>0</v>
      </c>
      <c r="G75" s="208"/>
      <c r="H75" s="650">
        <v>0</v>
      </c>
      <c r="I75" s="650">
        <v>0</v>
      </c>
      <c r="J75" s="650">
        <v>0</v>
      </c>
      <c r="K75" s="650">
        <v>0</v>
      </c>
      <c r="L75" s="650">
        <v>0</v>
      </c>
      <c r="M75" s="208"/>
      <c r="N75" s="650">
        <v>0</v>
      </c>
      <c r="O75" s="650">
        <v>0</v>
      </c>
      <c r="P75" s="650">
        <v>0</v>
      </c>
      <c r="Q75" s="650">
        <v>0</v>
      </c>
      <c r="R75" s="650">
        <v>0</v>
      </c>
      <c r="S75" s="208"/>
      <c r="T75" s="650">
        <v>0</v>
      </c>
      <c r="U75" s="650">
        <v>0</v>
      </c>
      <c r="V75" s="650">
        <v>0</v>
      </c>
      <c r="W75" s="650">
        <v>0</v>
      </c>
      <c r="X75" s="650">
        <v>0</v>
      </c>
      <c r="Y75" s="208"/>
      <c r="Z75" s="650">
        <v>0</v>
      </c>
      <c r="AA75" s="650">
        <v>0</v>
      </c>
      <c r="AB75" s="650">
        <v>0</v>
      </c>
      <c r="AC75" s="650">
        <v>0</v>
      </c>
      <c r="AD75" s="650">
        <v>0</v>
      </c>
      <c r="AE75" s="208"/>
      <c r="AF75" s="16"/>
      <c r="AG75" s="16"/>
      <c r="AH75" s="16"/>
      <c r="AI75" s="16"/>
      <c r="AJ75" s="16"/>
      <c r="AK75" s="208"/>
      <c r="AL75" s="714">
        <v>0</v>
      </c>
      <c r="AM75" s="724">
        <v>0</v>
      </c>
      <c r="AN75" s="734">
        <v>0</v>
      </c>
      <c r="AO75" s="744">
        <v>0</v>
      </c>
      <c r="AP75" s="754">
        <v>0</v>
      </c>
      <c r="AQ75" s="208"/>
      <c r="AR75" s="16"/>
      <c r="AS75" s="16"/>
      <c r="AT75" s="16"/>
      <c r="AU75" s="16"/>
      <c r="AV75" s="16"/>
      <c r="AW75" s="208"/>
      <c r="AX75" s="16"/>
      <c r="AY75" s="16"/>
      <c r="AZ75" s="16"/>
      <c r="BA75" s="16"/>
      <c r="BB75" s="16"/>
      <c r="BC75" s="208"/>
      <c r="BD75" s="16"/>
      <c r="BE75" s="16"/>
      <c r="BF75" s="16"/>
      <c r="BG75" s="16"/>
      <c r="BH75" s="16"/>
      <c r="BI75" s="208"/>
    </row>
    <row r="76" spans="1:61" ht="12.75" customHeight="1" x14ac:dyDescent="0.2">
      <c r="A76" s="88" t="s">
        <v>95</v>
      </c>
      <c r="B76" s="610">
        <v>0</v>
      </c>
      <c r="C76" s="620">
        <v>0</v>
      </c>
      <c r="D76" s="630">
        <v>0</v>
      </c>
      <c r="E76" s="640">
        <v>0</v>
      </c>
      <c r="F76" s="650">
        <v>0</v>
      </c>
      <c r="G76" s="208"/>
      <c r="H76" s="650">
        <v>0</v>
      </c>
      <c r="I76" s="650">
        <v>0</v>
      </c>
      <c r="J76" s="650">
        <v>0</v>
      </c>
      <c r="K76" s="650">
        <v>0</v>
      </c>
      <c r="L76" s="650">
        <v>0</v>
      </c>
      <c r="M76" s="208"/>
      <c r="N76" s="650">
        <v>0</v>
      </c>
      <c r="O76" s="650">
        <v>0</v>
      </c>
      <c r="P76" s="650">
        <v>0</v>
      </c>
      <c r="Q76" s="650">
        <v>0</v>
      </c>
      <c r="R76" s="650">
        <v>0</v>
      </c>
      <c r="S76" s="208"/>
      <c r="T76" s="650">
        <v>0</v>
      </c>
      <c r="U76" s="650">
        <v>0</v>
      </c>
      <c r="V76" s="650">
        <v>0</v>
      </c>
      <c r="W76" s="650">
        <v>0</v>
      </c>
      <c r="X76" s="650">
        <v>0</v>
      </c>
      <c r="Y76" s="208"/>
      <c r="Z76" s="650">
        <v>0</v>
      </c>
      <c r="AA76" s="650">
        <v>0</v>
      </c>
      <c r="AB76" s="650">
        <v>0</v>
      </c>
      <c r="AC76" s="650">
        <v>0</v>
      </c>
      <c r="AD76" s="650">
        <v>0</v>
      </c>
      <c r="AE76" s="208"/>
      <c r="AF76" s="16"/>
      <c r="AG76" s="16"/>
      <c r="AH76" s="16"/>
      <c r="AI76" s="16"/>
      <c r="AJ76" s="16"/>
      <c r="AK76" s="208"/>
      <c r="AL76" s="714">
        <v>0</v>
      </c>
      <c r="AM76" s="724">
        <v>0</v>
      </c>
      <c r="AN76" s="734">
        <v>0</v>
      </c>
      <c r="AO76" s="744">
        <v>0</v>
      </c>
      <c r="AP76" s="754">
        <v>0</v>
      </c>
      <c r="AQ76" s="208"/>
      <c r="AR76" s="16"/>
      <c r="AS76" s="16"/>
      <c r="AT76" s="16"/>
      <c r="AU76" s="16"/>
      <c r="AV76" s="16"/>
      <c r="AW76" s="208"/>
      <c r="AX76" s="16"/>
      <c r="AY76" s="16"/>
      <c r="AZ76" s="16"/>
      <c r="BA76" s="16"/>
      <c r="BB76" s="16"/>
      <c r="BC76" s="208"/>
      <c r="BD76" s="16"/>
      <c r="BE76" s="16"/>
      <c r="BF76" s="16"/>
      <c r="BG76" s="16"/>
      <c r="BH76" s="16"/>
      <c r="BI76" s="208"/>
    </row>
    <row r="77" spans="1:61" ht="12.75" customHeight="1" x14ac:dyDescent="0.2">
      <c r="A77" s="88" t="s">
        <v>96</v>
      </c>
      <c r="B77" s="610">
        <v>0</v>
      </c>
      <c r="C77" s="620">
        <v>0</v>
      </c>
      <c r="D77" s="630">
        <v>0</v>
      </c>
      <c r="E77" s="640">
        <v>0</v>
      </c>
      <c r="F77" s="650">
        <v>0</v>
      </c>
      <c r="G77" s="208"/>
      <c r="H77" s="650">
        <v>0</v>
      </c>
      <c r="I77" s="650">
        <v>0</v>
      </c>
      <c r="J77" s="650">
        <v>0</v>
      </c>
      <c r="K77" s="650">
        <v>0</v>
      </c>
      <c r="L77" s="650">
        <v>0</v>
      </c>
      <c r="M77" s="208"/>
      <c r="N77" s="650">
        <v>0</v>
      </c>
      <c r="O77" s="650">
        <v>0</v>
      </c>
      <c r="P77" s="650">
        <v>0</v>
      </c>
      <c r="Q77" s="650">
        <v>0</v>
      </c>
      <c r="R77" s="650">
        <v>0</v>
      </c>
      <c r="S77" s="208"/>
      <c r="T77" s="650">
        <v>0</v>
      </c>
      <c r="U77" s="650">
        <v>0</v>
      </c>
      <c r="V77" s="650">
        <v>0</v>
      </c>
      <c r="W77" s="650">
        <v>0</v>
      </c>
      <c r="X77" s="650">
        <v>0</v>
      </c>
      <c r="Y77" s="208"/>
      <c r="Z77" s="650">
        <v>0</v>
      </c>
      <c r="AA77" s="650">
        <v>0</v>
      </c>
      <c r="AB77" s="650">
        <v>0</v>
      </c>
      <c r="AC77" s="650">
        <v>0</v>
      </c>
      <c r="AD77" s="650">
        <v>0</v>
      </c>
      <c r="AE77" s="208"/>
      <c r="AF77" s="16"/>
      <c r="AG77" s="16"/>
      <c r="AH77" s="16"/>
      <c r="AI77" s="16"/>
      <c r="AJ77" s="16"/>
      <c r="AK77" s="208"/>
      <c r="AL77" s="714">
        <v>0</v>
      </c>
      <c r="AM77" s="724">
        <v>0</v>
      </c>
      <c r="AN77" s="734">
        <v>0</v>
      </c>
      <c r="AO77" s="744">
        <v>0</v>
      </c>
      <c r="AP77" s="754">
        <v>0</v>
      </c>
      <c r="AQ77" s="208"/>
      <c r="AR77" s="16"/>
      <c r="AS77" s="16"/>
      <c r="AT77" s="16"/>
      <c r="AU77" s="16"/>
      <c r="AV77" s="16"/>
      <c r="AW77" s="208"/>
      <c r="AX77" s="16"/>
      <c r="AY77" s="16"/>
      <c r="AZ77" s="16"/>
      <c r="BA77" s="16"/>
      <c r="BB77" s="16"/>
      <c r="BC77" s="208"/>
      <c r="BD77" s="16"/>
      <c r="BE77" s="16"/>
      <c r="BF77" s="16"/>
      <c r="BG77" s="16"/>
      <c r="BH77" s="16"/>
      <c r="BI77" s="208"/>
    </row>
    <row r="78" spans="1:61" ht="12.75" customHeight="1" x14ac:dyDescent="0.2">
      <c r="A78" s="88" t="s">
        <v>97</v>
      </c>
      <c r="B78" s="610">
        <v>0</v>
      </c>
      <c r="C78" s="620">
        <v>0</v>
      </c>
      <c r="D78" s="630">
        <v>0</v>
      </c>
      <c r="E78" s="640">
        <v>0</v>
      </c>
      <c r="F78" s="650">
        <v>0</v>
      </c>
      <c r="G78" s="208"/>
      <c r="H78" s="650">
        <v>0</v>
      </c>
      <c r="I78" s="650">
        <v>0</v>
      </c>
      <c r="J78" s="650">
        <v>0</v>
      </c>
      <c r="K78" s="650">
        <v>0</v>
      </c>
      <c r="L78" s="650">
        <v>0</v>
      </c>
      <c r="M78" s="208"/>
      <c r="N78" s="650">
        <v>0</v>
      </c>
      <c r="O78" s="650">
        <v>0</v>
      </c>
      <c r="P78" s="650">
        <v>0</v>
      </c>
      <c r="Q78" s="650">
        <v>0</v>
      </c>
      <c r="R78" s="650">
        <v>0</v>
      </c>
      <c r="S78" s="208"/>
      <c r="T78" s="650">
        <v>0</v>
      </c>
      <c r="U78" s="650">
        <v>0</v>
      </c>
      <c r="V78" s="650">
        <v>0</v>
      </c>
      <c r="W78" s="650">
        <v>0</v>
      </c>
      <c r="X78" s="650">
        <v>0</v>
      </c>
      <c r="Y78" s="208"/>
      <c r="Z78" s="650">
        <v>0</v>
      </c>
      <c r="AA78" s="650">
        <v>0</v>
      </c>
      <c r="AB78" s="650">
        <v>0</v>
      </c>
      <c r="AC78" s="650">
        <v>0</v>
      </c>
      <c r="AD78" s="650">
        <v>0</v>
      </c>
      <c r="AE78" s="208"/>
      <c r="AF78" s="16"/>
      <c r="AG78" s="16"/>
      <c r="AH78" s="16"/>
      <c r="AI78" s="16"/>
      <c r="AJ78" s="16"/>
      <c r="AK78" s="208"/>
      <c r="AL78" s="714">
        <v>0</v>
      </c>
      <c r="AM78" s="724">
        <v>0</v>
      </c>
      <c r="AN78" s="734">
        <v>0</v>
      </c>
      <c r="AO78" s="744">
        <v>0</v>
      </c>
      <c r="AP78" s="754">
        <v>0</v>
      </c>
      <c r="AQ78" s="208"/>
      <c r="AR78" s="16"/>
      <c r="AS78" s="16"/>
      <c r="AT78" s="16"/>
      <c r="AU78" s="16"/>
      <c r="AV78" s="16"/>
      <c r="AW78" s="208"/>
      <c r="AX78" s="16"/>
      <c r="AY78" s="16"/>
      <c r="AZ78" s="16"/>
      <c r="BA78" s="16"/>
      <c r="BB78" s="16"/>
      <c r="BC78" s="208"/>
      <c r="BD78" s="16"/>
      <c r="BE78" s="16"/>
      <c r="BF78" s="16"/>
      <c r="BG78" s="16"/>
      <c r="BH78" s="16"/>
      <c r="BI78" s="208"/>
    </row>
    <row r="79" spans="1:61" ht="12.75" customHeight="1" x14ac:dyDescent="0.2">
      <c r="A79" s="88" t="s">
        <v>125</v>
      </c>
      <c r="B79" s="610">
        <v>0</v>
      </c>
      <c r="C79" s="620">
        <v>0</v>
      </c>
      <c r="D79" s="630">
        <v>0</v>
      </c>
      <c r="E79" s="640">
        <v>0</v>
      </c>
      <c r="F79" s="650">
        <v>0</v>
      </c>
      <c r="G79" s="208"/>
      <c r="H79" s="650">
        <v>0</v>
      </c>
      <c r="I79" s="650">
        <v>0</v>
      </c>
      <c r="J79" s="650">
        <v>0</v>
      </c>
      <c r="K79" s="650">
        <v>0</v>
      </c>
      <c r="L79" s="650">
        <v>0</v>
      </c>
      <c r="M79" s="208"/>
      <c r="N79" s="650">
        <v>0</v>
      </c>
      <c r="O79" s="650">
        <v>0</v>
      </c>
      <c r="P79" s="650">
        <v>0</v>
      </c>
      <c r="Q79" s="650">
        <v>0</v>
      </c>
      <c r="R79" s="650">
        <v>0</v>
      </c>
      <c r="S79" s="208"/>
      <c r="T79" s="650">
        <v>0</v>
      </c>
      <c r="U79" s="650">
        <v>0</v>
      </c>
      <c r="V79" s="650">
        <v>0</v>
      </c>
      <c r="W79" s="650">
        <v>0</v>
      </c>
      <c r="X79" s="650">
        <v>0</v>
      </c>
      <c r="Y79" s="208"/>
      <c r="Z79" s="650">
        <v>0</v>
      </c>
      <c r="AA79" s="650">
        <v>0</v>
      </c>
      <c r="AB79" s="650">
        <v>0</v>
      </c>
      <c r="AC79" s="650">
        <v>0</v>
      </c>
      <c r="AD79" s="650">
        <v>0</v>
      </c>
      <c r="AE79" s="208"/>
      <c r="AF79" s="16"/>
      <c r="AG79" s="16"/>
      <c r="AH79" s="16"/>
      <c r="AI79" s="16"/>
      <c r="AJ79" s="16"/>
      <c r="AK79" s="208"/>
      <c r="AL79" s="714">
        <v>0</v>
      </c>
      <c r="AM79" s="724">
        <v>0</v>
      </c>
      <c r="AN79" s="734">
        <v>0</v>
      </c>
      <c r="AO79" s="744">
        <v>0</v>
      </c>
      <c r="AP79" s="754">
        <v>0</v>
      </c>
      <c r="AQ79" s="208"/>
      <c r="AR79" s="16"/>
      <c r="AS79" s="16"/>
      <c r="AT79" s="16"/>
      <c r="AU79" s="16"/>
      <c r="AV79" s="16"/>
      <c r="AW79" s="208"/>
      <c r="AX79" s="16"/>
      <c r="AY79" s="16"/>
      <c r="AZ79" s="16"/>
      <c r="BA79" s="16"/>
      <c r="BB79" s="16"/>
      <c r="BC79" s="208"/>
      <c r="BD79" s="16"/>
      <c r="BE79" s="16"/>
      <c r="BF79" s="16"/>
      <c r="BG79" s="16"/>
      <c r="BH79" s="16"/>
      <c r="BI79" s="208"/>
    </row>
    <row r="80" spans="1:61" ht="12.75" customHeight="1" x14ac:dyDescent="0.2">
      <c r="A80" s="88" t="s">
        <v>126</v>
      </c>
      <c r="B80" s="610">
        <v>0</v>
      </c>
      <c r="C80" s="620">
        <v>0</v>
      </c>
      <c r="D80" s="630">
        <v>0</v>
      </c>
      <c r="E80" s="640">
        <v>0</v>
      </c>
      <c r="F80" s="650">
        <v>0</v>
      </c>
      <c r="G80" s="208"/>
      <c r="H80" s="650">
        <v>0</v>
      </c>
      <c r="I80" s="650">
        <v>0</v>
      </c>
      <c r="J80" s="650">
        <v>0</v>
      </c>
      <c r="K80" s="650">
        <v>0</v>
      </c>
      <c r="L80" s="650">
        <v>0</v>
      </c>
      <c r="M80" s="208"/>
      <c r="N80" s="650">
        <v>0</v>
      </c>
      <c r="O80" s="650">
        <v>0</v>
      </c>
      <c r="P80" s="650">
        <v>0</v>
      </c>
      <c r="Q80" s="650">
        <v>0</v>
      </c>
      <c r="R80" s="650">
        <v>0</v>
      </c>
      <c r="S80" s="208"/>
      <c r="T80" s="650">
        <v>0</v>
      </c>
      <c r="U80" s="650">
        <v>0</v>
      </c>
      <c r="V80" s="650">
        <v>0</v>
      </c>
      <c r="W80" s="650">
        <v>0</v>
      </c>
      <c r="X80" s="650">
        <v>0</v>
      </c>
      <c r="Y80" s="208"/>
      <c r="Z80" s="650">
        <v>0</v>
      </c>
      <c r="AA80" s="650">
        <v>0</v>
      </c>
      <c r="AB80" s="650">
        <v>0</v>
      </c>
      <c r="AC80" s="650">
        <v>0</v>
      </c>
      <c r="AD80" s="650">
        <v>0</v>
      </c>
      <c r="AE80" s="208"/>
      <c r="AF80" s="16"/>
      <c r="AG80" s="16"/>
      <c r="AH80" s="16"/>
      <c r="AI80" s="16"/>
      <c r="AJ80" s="16"/>
      <c r="AK80" s="208"/>
      <c r="AL80" s="714">
        <v>0</v>
      </c>
      <c r="AM80" s="724">
        <v>0</v>
      </c>
      <c r="AN80" s="734">
        <v>0</v>
      </c>
      <c r="AO80" s="744">
        <v>0</v>
      </c>
      <c r="AP80" s="754">
        <v>0</v>
      </c>
      <c r="AQ80" s="208"/>
      <c r="AR80" s="16"/>
      <c r="AS80" s="16"/>
      <c r="AT80" s="16"/>
      <c r="AU80" s="16"/>
      <c r="AV80" s="16"/>
      <c r="AW80" s="208"/>
      <c r="AX80" s="16"/>
      <c r="AY80" s="16"/>
      <c r="AZ80" s="16"/>
      <c r="BA80" s="16"/>
      <c r="BB80" s="16"/>
      <c r="BC80" s="208"/>
      <c r="BD80" s="16"/>
      <c r="BE80" s="16"/>
      <c r="BF80" s="16"/>
      <c r="BG80" s="16"/>
      <c r="BH80" s="16"/>
      <c r="BI80" s="208"/>
    </row>
    <row r="81" spans="1:61" ht="12.75" customHeight="1" x14ac:dyDescent="0.2">
      <c r="A81" s="88" t="s">
        <v>127</v>
      </c>
      <c r="B81" s="610">
        <v>0</v>
      </c>
      <c r="C81" s="620">
        <v>0</v>
      </c>
      <c r="D81" s="630">
        <v>0</v>
      </c>
      <c r="E81" s="640">
        <v>0</v>
      </c>
      <c r="F81" s="650">
        <v>0</v>
      </c>
      <c r="G81" s="208"/>
      <c r="H81" s="650">
        <v>0</v>
      </c>
      <c r="I81" s="650">
        <v>0</v>
      </c>
      <c r="J81" s="650">
        <v>0</v>
      </c>
      <c r="K81" s="650">
        <v>0</v>
      </c>
      <c r="L81" s="650">
        <v>0</v>
      </c>
      <c r="M81" s="208"/>
      <c r="N81" s="650">
        <v>0</v>
      </c>
      <c r="O81" s="650">
        <v>0</v>
      </c>
      <c r="P81" s="650">
        <v>0</v>
      </c>
      <c r="Q81" s="650">
        <v>0</v>
      </c>
      <c r="R81" s="650">
        <v>0</v>
      </c>
      <c r="S81" s="208"/>
      <c r="T81" s="650">
        <v>0</v>
      </c>
      <c r="U81" s="650">
        <v>0</v>
      </c>
      <c r="V81" s="650">
        <v>0</v>
      </c>
      <c r="W81" s="650">
        <v>0</v>
      </c>
      <c r="X81" s="650">
        <v>0</v>
      </c>
      <c r="Y81" s="208"/>
      <c r="Z81" s="650">
        <v>0</v>
      </c>
      <c r="AA81" s="650">
        <v>0</v>
      </c>
      <c r="AB81" s="650">
        <v>0</v>
      </c>
      <c r="AC81" s="650">
        <v>0</v>
      </c>
      <c r="AD81" s="650">
        <v>0</v>
      </c>
      <c r="AE81" s="208"/>
      <c r="AF81" s="16"/>
      <c r="AG81" s="16"/>
      <c r="AH81" s="16"/>
      <c r="AI81" s="16"/>
      <c r="AJ81" s="16"/>
      <c r="AK81" s="208"/>
      <c r="AL81" s="714">
        <v>0</v>
      </c>
      <c r="AM81" s="724">
        <v>0</v>
      </c>
      <c r="AN81" s="734">
        <v>0</v>
      </c>
      <c r="AO81" s="744">
        <v>0</v>
      </c>
      <c r="AP81" s="754">
        <v>0</v>
      </c>
      <c r="AQ81" s="208"/>
      <c r="AR81" s="16"/>
      <c r="AS81" s="16"/>
      <c r="AT81" s="16"/>
      <c r="AU81" s="16"/>
      <c r="AV81" s="16"/>
      <c r="AW81" s="208"/>
      <c r="AX81" s="16"/>
      <c r="AY81" s="16"/>
      <c r="AZ81" s="16"/>
      <c r="BA81" s="16"/>
      <c r="BB81" s="16"/>
      <c r="BC81" s="208"/>
      <c r="BD81" s="16"/>
      <c r="BE81" s="16"/>
      <c r="BF81" s="16"/>
      <c r="BG81" s="16"/>
      <c r="BH81" s="16"/>
      <c r="BI81" s="208"/>
    </row>
    <row r="82" spans="1:61" ht="12.75" customHeight="1" x14ac:dyDescent="0.2">
      <c r="A82" s="202" t="s">
        <v>34</v>
      </c>
      <c r="B82" s="610">
        <v>0</v>
      </c>
      <c r="C82" s="620">
        <v>0</v>
      </c>
      <c r="D82" s="630">
        <v>0</v>
      </c>
      <c r="E82" s="640">
        <v>0</v>
      </c>
      <c r="F82" s="650">
        <v>0</v>
      </c>
      <c r="G82" s="208"/>
      <c r="H82" s="650">
        <v>0</v>
      </c>
      <c r="I82" s="650">
        <v>0</v>
      </c>
      <c r="J82" s="650">
        <v>0</v>
      </c>
      <c r="K82" s="650">
        <v>0</v>
      </c>
      <c r="L82" s="650">
        <v>0</v>
      </c>
      <c r="M82" s="208"/>
      <c r="N82" s="650">
        <v>0</v>
      </c>
      <c r="O82" s="650">
        <v>0</v>
      </c>
      <c r="P82" s="650">
        <v>0</v>
      </c>
      <c r="Q82" s="650">
        <v>0</v>
      </c>
      <c r="R82" s="650">
        <v>0</v>
      </c>
      <c r="S82" s="208"/>
      <c r="T82" s="650">
        <v>0</v>
      </c>
      <c r="U82" s="650">
        <v>0</v>
      </c>
      <c r="V82" s="650">
        <v>0</v>
      </c>
      <c r="W82" s="650">
        <v>0</v>
      </c>
      <c r="X82" s="650">
        <v>0</v>
      </c>
      <c r="Y82" s="208"/>
      <c r="Z82" s="650">
        <v>0</v>
      </c>
      <c r="AA82" s="650">
        <v>0</v>
      </c>
      <c r="AB82" s="650">
        <v>0</v>
      </c>
      <c r="AC82" s="650">
        <v>0</v>
      </c>
      <c r="AD82" s="650">
        <v>0</v>
      </c>
      <c r="AE82" s="208"/>
      <c r="AF82" s="16"/>
      <c r="AG82" s="16"/>
      <c r="AH82" s="16"/>
      <c r="AI82" s="16"/>
      <c r="AJ82" s="16"/>
      <c r="AK82" s="208"/>
      <c r="AL82" s="714">
        <v>0</v>
      </c>
      <c r="AM82" s="724">
        <v>0</v>
      </c>
      <c r="AN82" s="734">
        <v>0</v>
      </c>
      <c r="AO82" s="744">
        <v>0</v>
      </c>
      <c r="AP82" s="754">
        <v>0</v>
      </c>
      <c r="AQ82" s="208"/>
      <c r="AR82" s="16"/>
      <c r="AS82" s="16"/>
      <c r="AT82" s="16"/>
      <c r="AU82" s="16"/>
      <c r="AV82" s="16"/>
      <c r="AW82" s="208"/>
      <c r="AX82" s="16"/>
      <c r="AY82" s="16"/>
      <c r="AZ82" s="16"/>
      <c r="BA82" s="16"/>
      <c r="BB82" s="16"/>
      <c r="BC82" s="208"/>
      <c r="BD82" s="16"/>
      <c r="BE82" s="16"/>
      <c r="BF82" s="16"/>
      <c r="BG82" s="16"/>
      <c r="BH82" s="16"/>
      <c r="BI82" s="208"/>
    </row>
    <row r="83" spans="1:61" ht="12.75" customHeight="1" x14ac:dyDescent="0.2">
      <c r="A83" s="202" t="s">
        <v>128</v>
      </c>
      <c r="B83" s="610">
        <v>0</v>
      </c>
      <c r="C83" s="620">
        <v>0</v>
      </c>
      <c r="D83" s="630">
        <v>0</v>
      </c>
      <c r="E83" s="640">
        <v>0</v>
      </c>
      <c r="F83" s="650">
        <v>0</v>
      </c>
      <c r="G83" s="208"/>
      <c r="H83" s="650">
        <v>0</v>
      </c>
      <c r="I83" s="650">
        <v>0</v>
      </c>
      <c r="J83" s="650">
        <v>0</v>
      </c>
      <c r="K83" s="650">
        <v>0</v>
      </c>
      <c r="L83" s="650">
        <v>0</v>
      </c>
      <c r="M83" s="208"/>
      <c r="N83" s="650">
        <v>0</v>
      </c>
      <c r="O83" s="650">
        <v>0</v>
      </c>
      <c r="P83" s="650">
        <v>0</v>
      </c>
      <c r="Q83" s="650">
        <v>0</v>
      </c>
      <c r="R83" s="650">
        <v>0</v>
      </c>
      <c r="S83" s="208"/>
      <c r="T83" s="650">
        <v>0</v>
      </c>
      <c r="U83" s="650">
        <v>0</v>
      </c>
      <c r="V83" s="650">
        <v>0</v>
      </c>
      <c r="W83" s="650">
        <v>0</v>
      </c>
      <c r="X83" s="650">
        <v>0</v>
      </c>
      <c r="Y83" s="208"/>
      <c r="Z83" s="650">
        <v>0</v>
      </c>
      <c r="AA83" s="650">
        <v>0</v>
      </c>
      <c r="AB83" s="650">
        <v>0</v>
      </c>
      <c r="AC83" s="650">
        <v>0</v>
      </c>
      <c r="AD83" s="650">
        <v>0</v>
      </c>
      <c r="AE83" s="208"/>
      <c r="AF83" s="16"/>
      <c r="AG83" s="16"/>
      <c r="AH83" s="16"/>
      <c r="AI83" s="16"/>
      <c r="AJ83" s="16"/>
      <c r="AK83" s="208"/>
      <c r="AL83" s="714">
        <v>0</v>
      </c>
      <c r="AM83" s="724">
        <v>0</v>
      </c>
      <c r="AN83" s="734">
        <v>0</v>
      </c>
      <c r="AO83" s="744">
        <v>0</v>
      </c>
      <c r="AP83" s="754">
        <v>0</v>
      </c>
      <c r="AQ83" s="208"/>
      <c r="AR83" s="16"/>
      <c r="AS83" s="16"/>
      <c r="AT83" s="16"/>
      <c r="AU83" s="16"/>
      <c r="AV83" s="16"/>
      <c r="AW83" s="208"/>
      <c r="AX83" s="16"/>
      <c r="AY83" s="16"/>
      <c r="AZ83" s="16"/>
      <c r="BA83" s="16"/>
      <c r="BB83" s="16"/>
      <c r="BC83" s="208"/>
      <c r="BD83" s="16"/>
      <c r="BE83" s="16"/>
      <c r="BF83" s="16"/>
      <c r="BG83" s="16"/>
      <c r="BH83" s="16"/>
      <c r="BI83" s="208"/>
    </row>
    <row r="84" spans="1:61" ht="12.75" customHeight="1" x14ac:dyDescent="0.2">
      <c r="A84" s="201" t="s">
        <v>41</v>
      </c>
      <c r="B84" s="613">
        <v>0</v>
      </c>
      <c r="C84" s="623">
        <v>0</v>
      </c>
      <c r="D84" s="633">
        <v>0</v>
      </c>
      <c r="E84" s="643">
        <v>0</v>
      </c>
      <c r="F84" s="653">
        <v>0</v>
      </c>
      <c r="G84" s="208"/>
      <c r="H84" s="653">
        <v>0</v>
      </c>
      <c r="I84" s="653">
        <v>0</v>
      </c>
      <c r="J84" s="653">
        <v>0</v>
      </c>
      <c r="K84" s="653">
        <v>0</v>
      </c>
      <c r="L84" s="653">
        <v>0</v>
      </c>
      <c r="M84" s="208"/>
      <c r="N84" s="653">
        <v>0</v>
      </c>
      <c r="O84" s="653">
        <v>0</v>
      </c>
      <c r="P84" s="653">
        <v>0</v>
      </c>
      <c r="Q84" s="653">
        <v>0</v>
      </c>
      <c r="R84" s="653">
        <v>0</v>
      </c>
      <c r="S84" s="208"/>
      <c r="T84" s="653">
        <v>0</v>
      </c>
      <c r="U84" s="653">
        <v>0</v>
      </c>
      <c r="V84" s="653">
        <v>0</v>
      </c>
      <c r="W84" s="653">
        <v>0</v>
      </c>
      <c r="X84" s="653">
        <v>0</v>
      </c>
      <c r="Y84" s="208"/>
      <c r="Z84" s="653">
        <v>0</v>
      </c>
      <c r="AA84" s="653">
        <v>0</v>
      </c>
      <c r="AB84" s="653">
        <v>0</v>
      </c>
      <c r="AC84" s="653">
        <v>0</v>
      </c>
      <c r="AD84" s="653">
        <v>0</v>
      </c>
      <c r="AE84" s="208"/>
      <c r="AF84" s="175"/>
      <c r="AG84" s="175"/>
      <c r="AH84" s="175"/>
      <c r="AI84" s="175"/>
      <c r="AJ84" s="175"/>
      <c r="AK84" s="208"/>
      <c r="AL84" s="717">
        <v>0</v>
      </c>
      <c r="AM84" s="727">
        <v>0</v>
      </c>
      <c r="AN84" s="737">
        <v>0</v>
      </c>
      <c r="AO84" s="747">
        <v>0</v>
      </c>
      <c r="AP84" s="757">
        <v>0</v>
      </c>
      <c r="AQ84" s="208"/>
      <c r="AR84" s="175"/>
      <c r="AS84" s="175"/>
      <c r="AT84" s="175"/>
      <c r="AU84" s="175"/>
      <c r="AV84" s="175"/>
      <c r="AW84" s="208"/>
      <c r="AX84" s="175"/>
      <c r="AY84" s="175"/>
      <c r="AZ84" s="175"/>
      <c r="BA84" s="175"/>
      <c r="BB84" s="175"/>
      <c r="BC84" s="208"/>
      <c r="BD84" s="175"/>
      <c r="BE84" s="175"/>
      <c r="BF84" s="175"/>
      <c r="BG84" s="175"/>
      <c r="BH84" s="175"/>
      <c r="BI84" s="208"/>
    </row>
    <row r="85" spans="1:61" ht="12.75" customHeight="1" x14ac:dyDescent="0.2">
      <c r="A85" s="201" t="s">
        <v>30</v>
      </c>
      <c r="B85" s="613">
        <v>0</v>
      </c>
      <c r="C85" s="623">
        <v>0</v>
      </c>
      <c r="D85" s="633">
        <v>0</v>
      </c>
      <c r="E85" s="643">
        <v>0</v>
      </c>
      <c r="F85" s="653">
        <v>0</v>
      </c>
      <c r="G85" s="208"/>
      <c r="H85" s="653">
        <v>0</v>
      </c>
      <c r="I85" s="653">
        <v>0</v>
      </c>
      <c r="J85" s="653">
        <v>0</v>
      </c>
      <c r="K85" s="653">
        <v>0</v>
      </c>
      <c r="L85" s="653">
        <v>0</v>
      </c>
      <c r="M85" s="208"/>
      <c r="N85" s="653">
        <v>0</v>
      </c>
      <c r="O85" s="653">
        <v>0</v>
      </c>
      <c r="P85" s="653">
        <v>0</v>
      </c>
      <c r="Q85" s="653">
        <v>0</v>
      </c>
      <c r="R85" s="653">
        <v>0</v>
      </c>
      <c r="S85" s="208"/>
      <c r="T85" s="653">
        <v>0</v>
      </c>
      <c r="U85" s="653">
        <v>0</v>
      </c>
      <c r="V85" s="653">
        <v>0</v>
      </c>
      <c r="W85" s="653">
        <v>0</v>
      </c>
      <c r="X85" s="653">
        <v>0</v>
      </c>
      <c r="Y85" s="208"/>
      <c r="Z85" s="653">
        <v>0</v>
      </c>
      <c r="AA85" s="653">
        <v>0</v>
      </c>
      <c r="AB85" s="653">
        <v>0</v>
      </c>
      <c r="AC85" s="653">
        <v>0</v>
      </c>
      <c r="AD85" s="653">
        <v>0</v>
      </c>
      <c r="AE85" s="208"/>
      <c r="AF85" s="175"/>
      <c r="AG85" s="175"/>
      <c r="AH85" s="175"/>
      <c r="AI85" s="175"/>
      <c r="AJ85" s="175"/>
      <c r="AK85" s="208"/>
      <c r="AL85" s="717">
        <v>0</v>
      </c>
      <c r="AM85" s="727">
        <v>0</v>
      </c>
      <c r="AN85" s="737">
        <v>0</v>
      </c>
      <c r="AO85" s="747">
        <v>0</v>
      </c>
      <c r="AP85" s="757">
        <v>0</v>
      </c>
      <c r="AQ85" s="208"/>
      <c r="AR85" s="175"/>
      <c r="AS85" s="175"/>
      <c r="AT85" s="175"/>
      <c r="AU85" s="175"/>
      <c r="AV85" s="175"/>
      <c r="AW85" s="208"/>
      <c r="AX85" s="175"/>
      <c r="AY85" s="175"/>
      <c r="AZ85" s="175"/>
      <c r="BA85" s="175"/>
      <c r="BB85" s="175"/>
      <c r="BC85" s="208"/>
      <c r="BD85" s="175"/>
      <c r="BE85" s="175"/>
      <c r="BF85" s="175"/>
      <c r="BG85" s="175"/>
      <c r="BH85" s="175"/>
      <c r="BI85" s="208"/>
    </row>
    <row r="86" spans="1:61" ht="12.75" customHeight="1" x14ac:dyDescent="0.2">
      <c r="A86" s="201" t="s">
        <v>129</v>
      </c>
      <c r="B86" s="613">
        <v>0</v>
      </c>
      <c r="C86" s="623">
        <v>0</v>
      </c>
      <c r="D86" s="633">
        <v>0</v>
      </c>
      <c r="E86" s="643">
        <v>0</v>
      </c>
      <c r="F86" s="653">
        <v>0</v>
      </c>
      <c r="G86" s="208"/>
      <c r="H86" s="653">
        <v>0</v>
      </c>
      <c r="I86" s="653">
        <v>0</v>
      </c>
      <c r="J86" s="653">
        <v>0</v>
      </c>
      <c r="K86" s="653">
        <v>0</v>
      </c>
      <c r="L86" s="653">
        <v>0</v>
      </c>
      <c r="M86" s="208"/>
      <c r="N86" s="653">
        <v>0</v>
      </c>
      <c r="O86" s="653">
        <v>0</v>
      </c>
      <c r="P86" s="653">
        <v>0</v>
      </c>
      <c r="Q86" s="653">
        <v>0</v>
      </c>
      <c r="R86" s="653">
        <v>0</v>
      </c>
      <c r="S86" s="208"/>
      <c r="T86" s="653">
        <v>0</v>
      </c>
      <c r="U86" s="653">
        <v>0</v>
      </c>
      <c r="V86" s="653">
        <v>0</v>
      </c>
      <c r="W86" s="653">
        <v>0</v>
      </c>
      <c r="X86" s="653">
        <v>0</v>
      </c>
      <c r="Y86" s="208"/>
      <c r="Z86" s="653">
        <v>0</v>
      </c>
      <c r="AA86" s="653">
        <v>0</v>
      </c>
      <c r="AB86" s="653">
        <v>0</v>
      </c>
      <c r="AC86" s="653">
        <v>0</v>
      </c>
      <c r="AD86" s="653">
        <v>0</v>
      </c>
      <c r="AE86" s="208"/>
      <c r="AF86" s="175"/>
      <c r="AG86" s="175"/>
      <c r="AH86" s="175"/>
      <c r="AI86" s="175"/>
      <c r="AJ86" s="175"/>
      <c r="AK86" s="208"/>
      <c r="AL86" s="717">
        <v>0</v>
      </c>
      <c r="AM86" s="727">
        <v>0</v>
      </c>
      <c r="AN86" s="737">
        <v>0</v>
      </c>
      <c r="AO86" s="747">
        <v>0</v>
      </c>
      <c r="AP86" s="757">
        <v>0</v>
      </c>
      <c r="AQ86" s="208"/>
      <c r="AR86" s="175"/>
      <c r="AS86" s="175"/>
      <c r="AT86" s="175"/>
      <c r="AU86" s="175"/>
      <c r="AV86" s="175"/>
      <c r="AW86" s="208"/>
      <c r="AX86" s="175"/>
      <c r="AY86" s="175"/>
      <c r="AZ86" s="175"/>
      <c r="BA86" s="175"/>
      <c r="BB86" s="175"/>
      <c r="BC86" s="208"/>
      <c r="BD86" s="175"/>
      <c r="BE86" s="175"/>
      <c r="BF86" s="175"/>
      <c r="BG86" s="175"/>
      <c r="BH86" s="175"/>
      <c r="BI86" s="208"/>
    </row>
    <row r="87" spans="1:61" ht="12.75" customHeight="1" x14ac:dyDescent="0.2">
      <c r="A87" s="201" t="s">
        <v>113</v>
      </c>
      <c r="B87" s="613">
        <v>0</v>
      </c>
      <c r="C87" s="623">
        <v>0</v>
      </c>
      <c r="D87" s="633">
        <v>0</v>
      </c>
      <c r="E87" s="643">
        <v>0</v>
      </c>
      <c r="F87" s="653">
        <v>0</v>
      </c>
      <c r="G87" s="208"/>
      <c r="H87" s="653">
        <v>0</v>
      </c>
      <c r="I87" s="653">
        <v>0</v>
      </c>
      <c r="J87" s="653">
        <v>0</v>
      </c>
      <c r="K87" s="653">
        <v>0</v>
      </c>
      <c r="L87" s="653">
        <v>0</v>
      </c>
      <c r="M87" s="208"/>
      <c r="N87" s="653">
        <v>0</v>
      </c>
      <c r="O87" s="653">
        <v>0</v>
      </c>
      <c r="P87" s="653">
        <v>0</v>
      </c>
      <c r="Q87" s="653">
        <v>0</v>
      </c>
      <c r="R87" s="653">
        <v>0</v>
      </c>
      <c r="S87" s="208"/>
      <c r="T87" s="653">
        <v>0</v>
      </c>
      <c r="U87" s="653">
        <v>0</v>
      </c>
      <c r="V87" s="653">
        <v>0</v>
      </c>
      <c r="W87" s="653">
        <v>0</v>
      </c>
      <c r="X87" s="653">
        <v>0</v>
      </c>
      <c r="Y87" s="208"/>
      <c r="Z87" s="653">
        <v>0</v>
      </c>
      <c r="AA87" s="653">
        <v>0</v>
      </c>
      <c r="AB87" s="653">
        <v>0</v>
      </c>
      <c r="AC87" s="653">
        <v>0</v>
      </c>
      <c r="AD87" s="653">
        <v>0</v>
      </c>
      <c r="AE87" s="208"/>
      <c r="AF87" s="175"/>
      <c r="AG87" s="175"/>
      <c r="AH87" s="175"/>
      <c r="AI87" s="175"/>
      <c r="AJ87" s="175"/>
      <c r="AK87" s="208"/>
      <c r="AL87" s="717">
        <v>0</v>
      </c>
      <c r="AM87" s="727">
        <v>0</v>
      </c>
      <c r="AN87" s="737">
        <v>0</v>
      </c>
      <c r="AO87" s="747">
        <v>0</v>
      </c>
      <c r="AP87" s="757">
        <v>0</v>
      </c>
      <c r="AQ87" s="208"/>
      <c r="AR87" s="175"/>
      <c r="AS87" s="175"/>
      <c r="AT87" s="175"/>
      <c r="AU87" s="175"/>
      <c r="AV87" s="175"/>
      <c r="AW87" s="208"/>
      <c r="AX87" s="175"/>
      <c r="AY87" s="175"/>
      <c r="AZ87" s="175"/>
      <c r="BA87" s="175"/>
      <c r="BB87" s="175"/>
      <c r="BC87" s="208"/>
      <c r="BD87" s="175"/>
      <c r="BE87" s="175"/>
      <c r="BF87" s="175"/>
      <c r="BG87" s="175"/>
      <c r="BH87" s="175"/>
      <c r="BI87" s="208"/>
    </row>
    <row r="88" spans="1:61" ht="12.75" customHeight="1" x14ac:dyDescent="0.2">
      <c r="A88" s="201" t="s">
        <v>130</v>
      </c>
      <c r="B88" s="613">
        <v>0</v>
      </c>
      <c r="C88" s="623">
        <v>0</v>
      </c>
      <c r="D88" s="633">
        <v>0</v>
      </c>
      <c r="E88" s="643">
        <v>0</v>
      </c>
      <c r="F88" s="653">
        <v>0</v>
      </c>
      <c r="G88" s="208"/>
      <c r="H88" s="653">
        <v>0</v>
      </c>
      <c r="I88" s="653">
        <v>0</v>
      </c>
      <c r="J88" s="653">
        <v>0</v>
      </c>
      <c r="K88" s="653">
        <v>0</v>
      </c>
      <c r="L88" s="653">
        <v>0</v>
      </c>
      <c r="M88" s="208"/>
      <c r="N88" s="653">
        <v>0</v>
      </c>
      <c r="O88" s="653">
        <v>0</v>
      </c>
      <c r="P88" s="653">
        <v>0</v>
      </c>
      <c r="Q88" s="653">
        <v>0</v>
      </c>
      <c r="R88" s="653">
        <v>0</v>
      </c>
      <c r="S88" s="208"/>
      <c r="T88" s="653">
        <v>0</v>
      </c>
      <c r="U88" s="653">
        <v>0</v>
      </c>
      <c r="V88" s="653">
        <v>0</v>
      </c>
      <c r="W88" s="653">
        <v>0</v>
      </c>
      <c r="X88" s="653">
        <v>0</v>
      </c>
      <c r="Y88" s="208"/>
      <c r="Z88" s="653">
        <v>0</v>
      </c>
      <c r="AA88" s="653">
        <v>0</v>
      </c>
      <c r="AB88" s="653">
        <v>0</v>
      </c>
      <c r="AC88" s="653">
        <v>0</v>
      </c>
      <c r="AD88" s="653">
        <v>0</v>
      </c>
      <c r="AE88" s="208"/>
      <c r="AF88" s="68"/>
      <c r="AG88" s="68"/>
      <c r="AH88" s="68"/>
      <c r="AI88" s="68"/>
      <c r="AJ88" s="68"/>
      <c r="AK88" s="208"/>
      <c r="AL88" s="717">
        <v>0</v>
      </c>
      <c r="AM88" s="727">
        <v>0</v>
      </c>
      <c r="AN88" s="737">
        <v>0</v>
      </c>
      <c r="AO88" s="747">
        <v>0</v>
      </c>
      <c r="AP88" s="757">
        <v>0</v>
      </c>
      <c r="AQ88" s="208"/>
      <c r="AR88" s="68"/>
      <c r="AS88" s="68"/>
      <c r="AT88" s="68"/>
      <c r="AU88" s="68"/>
      <c r="AV88" s="68"/>
      <c r="AW88" s="208"/>
      <c r="AX88" s="68"/>
      <c r="AY88" s="68"/>
      <c r="AZ88" s="68"/>
      <c r="BA88" s="68"/>
      <c r="BB88" s="68"/>
      <c r="BC88" s="208"/>
      <c r="BD88" s="68"/>
      <c r="BE88" s="68"/>
      <c r="BF88" s="68"/>
      <c r="BG88" s="68"/>
      <c r="BH88" s="68"/>
      <c r="BI88" s="208"/>
    </row>
    <row r="89" spans="1:61" ht="12.75" customHeight="1" x14ac:dyDescent="0.2">
      <c r="A89" s="107" t="s">
        <v>131</v>
      </c>
      <c r="B89" s="610">
        <v>0</v>
      </c>
      <c r="C89" s="620">
        <v>0</v>
      </c>
      <c r="D89" s="630">
        <v>0</v>
      </c>
      <c r="E89" s="640">
        <v>0</v>
      </c>
      <c r="F89" s="650">
        <v>0</v>
      </c>
      <c r="G89" s="208"/>
      <c r="H89" s="650">
        <v>0</v>
      </c>
      <c r="I89" s="650">
        <v>0</v>
      </c>
      <c r="J89" s="650">
        <v>0</v>
      </c>
      <c r="K89" s="650">
        <v>0</v>
      </c>
      <c r="L89" s="650">
        <v>0</v>
      </c>
      <c r="M89" s="208"/>
      <c r="N89" s="650">
        <v>0</v>
      </c>
      <c r="O89" s="650">
        <v>0</v>
      </c>
      <c r="P89" s="650">
        <v>0</v>
      </c>
      <c r="Q89" s="650">
        <v>0</v>
      </c>
      <c r="R89" s="650">
        <v>0</v>
      </c>
      <c r="S89" s="208"/>
      <c r="T89" s="650">
        <v>0</v>
      </c>
      <c r="U89" s="650">
        <v>0</v>
      </c>
      <c r="V89" s="650">
        <v>0</v>
      </c>
      <c r="W89" s="650">
        <v>0</v>
      </c>
      <c r="X89" s="650">
        <v>0</v>
      </c>
      <c r="Y89" s="208"/>
      <c r="Z89" s="650">
        <v>0</v>
      </c>
      <c r="AA89" s="650">
        <v>0</v>
      </c>
      <c r="AB89" s="650">
        <v>0</v>
      </c>
      <c r="AC89" s="650">
        <v>0</v>
      </c>
      <c r="AD89" s="650">
        <v>0</v>
      </c>
      <c r="AE89" s="208"/>
      <c r="AF89" s="16"/>
      <c r="AG89" s="16"/>
      <c r="AH89" s="16"/>
      <c r="AI89" s="16"/>
      <c r="AJ89" s="16"/>
      <c r="AK89" s="208"/>
      <c r="AL89" s="714">
        <v>0</v>
      </c>
      <c r="AM89" s="724">
        <v>0</v>
      </c>
      <c r="AN89" s="734">
        <v>0</v>
      </c>
      <c r="AO89" s="744">
        <v>0</v>
      </c>
      <c r="AP89" s="754">
        <v>0</v>
      </c>
      <c r="AQ89" s="208"/>
      <c r="AR89" s="16"/>
      <c r="AS89" s="16"/>
      <c r="AT89" s="16"/>
      <c r="AU89" s="16"/>
      <c r="AV89" s="16"/>
      <c r="AW89" s="208"/>
      <c r="AX89" s="16"/>
      <c r="AY89" s="16"/>
      <c r="AZ89" s="16"/>
      <c r="BA89" s="16"/>
      <c r="BB89" s="16"/>
      <c r="BC89" s="208"/>
      <c r="BD89" s="16"/>
      <c r="BE89" s="16"/>
      <c r="BF89" s="16"/>
      <c r="BG89" s="16"/>
      <c r="BH89" s="16"/>
      <c r="BI89" s="208"/>
    </row>
    <row r="90" spans="1:61" ht="12.75" customHeight="1" x14ac:dyDescent="0.2">
      <c r="A90" s="107" t="s">
        <v>105</v>
      </c>
      <c r="B90" s="610">
        <v>0</v>
      </c>
      <c r="C90" s="620">
        <v>0</v>
      </c>
      <c r="D90" s="630">
        <v>0</v>
      </c>
      <c r="E90" s="640">
        <v>0</v>
      </c>
      <c r="F90" s="650">
        <v>0</v>
      </c>
      <c r="G90" s="208"/>
      <c r="H90" s="650">
        <v>0</v>
      </c>
      <c r="I90" s="650">
        <v>0</v>
      </c>
      <c r="J90" s="650">
        <v>0</v>
      </c>
      <c r="K90" s="650">
        <v>0</v>
      </c>
      <c r="L90" s="650">
        <v>0</v>
      </c>
      <c r="M90" s="208"/>
      <c r="N90" s="650">
        <v>0</v>
      </c>
      <c r="O90" s="650">
        <v>0</v>
      </c>
      <c r="P90" s="650">
        <v>0</v>
      </c>
      <c r="Q90" s="650">
        <v>0</v>
      </c>
      <c r="R90" s="650">
        <v>0</v>
      </c>
      <c r="S90" s="208"/>
      <c r="T90" s="650">
        <v>0</v>
      </c>
      <c r="U90" s="650">
        <v>0</v>
      </c>
      <c r="V90" s="650">
        <v>0</v>
      </c>
      <c r="W90" s="650">
        <v>0</v>
      </c>
      <c r="X90" s="650">
        <v>0</v>
      </c>
      <c r="Y90" s="208"/>
      <c r="Z90" s="650">
        <v>0</v>
      </c>
      <c r="AA90" s="650">
        <v>0</v>
      </c>
      <c r="AB90" s="650">
        <v>0</v>
      </c>
      <c r="AC90" s="650">
        <v>0</v>
      </c>
      <c r="AD90" s="650">
        <v>0</v>
      </c>
      <c r="AE90" s="208"/>
      <c r="AF90" s="16"/>
      <c r="AG90" s="16"/>
      <c r="AH90" s="16"/>
      <c r="AI90" s="16"/>
      <c r="AJ90" s="16"/>
      <c r="AK90" s="208"/>
      <c r="AL90" s="714">
        <v>0</v>
      </c>
      <c r="AM90" s="724">
        <v>0</v>
      </c>
      <c r="AN90" s="734">
        <v>0</v>
      </c>
      <c r="AO90" s="744">
        <v>0</v>
      </c>
      <c r="AP90" s="754">
        <v>0</v>
      </c>
      <c r="AQ90" s="208"/>
      <c r="AR90" s="16"/>
      <c r="AS90" s="16"/>
      <c r="AT90" s="16"/>
      <c r="AU90" s="16"/>
      <c r="AV90" s="16"/>
      <c r="AW90" s="208"/>
      <c r="AX90" s="16"/>
      <c r="AY90" s="16"/>
      <c r="AZ90" s="16"/>
      <c r="BA90" s="16"/>
      <c r="BB90" s="16"/>
      <c r="BC90" s="208"/>
      <c r="BD90" s="16"/>
      <c r="BE90" s="16"/>
      <c r="BF90" s="16"/>
      <c r="BG90" s="16"/>
      <c r="BH90" s="16"/>
      <c r="BI90" s="208"/>
    </row>
    <row r="91" spans="1:61" ht="12.75" customHeight="1" x14ac:dyDescent="0.2">
      <c r="A91" s="107" t="s">
        <v>106</v>
      </c>
      <c r="B91" s="610">
        <v>0</v>
      </c>
      <c r="C91" s="620">
        <v>0</v>
      </c>
      <c r="D91" s="630">
        <v>0</v>
      </c>
      <c r="E91" s="640">
        <v>0</v>
      </c>
      <c r="F91" s="650">
        <v>0</v>
      </c>
      <c r="G91" s="208"/>
      <c r="H91" s="650">
        <v>0</v>
      </c>
      <c r="I91" s="650">
        <v>0</v>
      </c>
      <c r="J91" s="650">
        <v>0</v>
      </c>
      <c r="K91" s="650">
        <v>0</v>
      </c>
      <c r="L91" s="650">
        <v>0</v>
      </c>
      <c r="M91" s="208"/>
      <c r="N91" s="650">
        <v>0</v>
      </c>
      <c r="O91" s="650">
        <v>0</v>
      </c>
      <c r="P91" s="650">
        <v>0</v>
      </c>
      <c r="Q91" s="650">
        <v>0</v>
      </c>
      <c r="R91" s="650">
        <v>0</v>
      </c>
      <c r="S91" s="208"/>
      <c r="T91" s="650">
        <v>0</v>
      </c>
      <c r="U91" s="650">
        <v>0</v>
      </c>
      <c r="V91" s="650">
        <v>0</v>
      </c>
      <c r="W91" s="650">
        <v>0</v>
      </c>
      <c r="X91" s="650">
        <v>0</v>
      </c>
      <c r="Y91" s="208"/>
      <c r="Z91" s="650">
        <v>0</v>
      </c>
      <c r="AA91" s="650">
        <v>0</v>
      </c>
      <c r="AB91" s="650">
        <v>0</v>
      </c>
      <c r="AC91" s="650">
        <v>0</v>
      </c>
      <c r="AD91" s="650">
        <v>0</v>
      </c>
      <c r="AE91" s="208"/>
      <c r="AF91" s="16"/>
      <c r="AG91" s="16"/>
      <c r="AH91" s="16"/>
      <c r="AI91" s="16"/>
      <c r="AJ91" s="16"/>
      <c r="AK91" s="208"/>
      <c r="AL91" s="714">
        <v>0</v>
      </c>
      <c r="AM91" s="724">
        <v>0</v>
      </c>
      <c r="AN91" s="734">
        <v>0</v>
      </c>
      <c r="AO91" s="744">
        <v>0</v>
      </c>
      <c r="AP91" s="754">
        <v>0</v>
      </c>
      <c r="AQ91" s="208"/>
      <c r="AR91" s="16"/>
      <c r="AS91" s="16"/>
      <c r="AT91" s="16"/>
      <c r="AU91" s="16"/>
      <c r="AV91" s="16"/>
      <c r="AW91" s="208"/>
      <c r="AX91" s="16"/>
      <c r="AY91" s="16"/>
      <c r="AZ91" s="16"/>
      <c r="BA91" s="16"/>
      <c r="BB91" s="16"/>
      <c r="BC91" s="208"/>
      <c r="BD91" s="16"/>
      <c r="BE91" s="16"/>
      <c r="BF91" s="16"/>
      <c r="BG91" s="16"/>
      <c r="BH91" s="16"/>
      <c r="BI91" s="208"/>
    </row>
    <row r="92" spans="1:61" ht="12.75" customHeight="1" x14ac:dyDescent="0.2">
      <c r="A92" s="107" t="s">
        <v>107</v>
      </c>
      <c r="B92" s="610">
        <v>0</v>
      </c>
      <c r="C92" s="620">
        <v>0</v>
      </c>
      <c r="D92" s="630">
        <v>0</v>
      </c>
      <c r="E92" s="640">
        <v>0</v>
      </c>
      <c r="F92" s="650">
        <v>0</v>
      </c>
      <c r="G92" s="208"/>
      <c r="H92" s="650">
        <v>0</v>
      </c>
      <c r="I92" s="650">
        <v>0</v>
      </c>
      <c r="J92" s="650">
        <v>0</v>
      </c>
      <c r="K92" s="650">
        <v>0</v>
      </c>
      <c r="L92" s="650">
        <v>0</v>
      </c>
      <c r="M92" s="208"/>
      <c r="N92" s="650">
        <v>0</v>
      </c>
      <c r="O92" s="650">
        <v>0</v>
      </c>
      <c r="P92" s="650">
        <v>0</v>
      </c>
      <c r="Q92" s="650">
        <v>0</v>
      </c>
      <c r="R92" s="650">
        <v>0</v>
      </c>
      <c r="S92" s="208"/>
      <c r="T92" s="650">
        <v>0</v>
      </c>
      <c r="U92" s="650">
        <v>0</v>
      </c>
      <c r="V92" s="650">
        <v>0</v>
      </c>
      <c r="W92" s="650">
        <v>0</v>
      </c>
      <c r="X92" s="650">
        <v>0</v>
      </c>
      <c r="Y92" s="208"/>
      <c r="Z92" s="650">
        <v>0</v>
      </c>
      <c r="AA92" s="650">
        <v>0</v>
      </c>
      <c r="AB92" s="650">
        <v>0</v>
      </c>
      <c r="AC92" s="650">
        <v>0</v>
      </c>
      <c r="AD92" s="650">
        <v>0</v>
      </c>
      <c r="AE92" s="208"/>
      <c r="AF92" s="16"/>
      <c r="AG92" s="16"/>
      <c r="AH92" s="16"/>
      <c r="AI92" s="16"/>
      <c r="AJ92" s="16"/>
      <c r="AK92" s="208"/>
      <c r="AL92" s="714">
        <v>0</v>
      </c>
      <c r="AM92" s="724">
        <v>0</v>
      </c>
      <c r="AN92" s="734">
        <v>0</v>
      </c>
      <c r="AO92" s="744">
        <v>0</v>
      </c>
      <c r="AP92" s="754">
        <v>0</v>
      </c>
      <c r="AQ92" s="208"/>
      <c r="AR92" s="16"/>
      <c r="AS92" s="16"/>
      <c r="AT92" s="16"/>
      <c r="AU92" s="16"/>
      <c r="AV92" s="16"/>
      <c r="AW92" s="208"/>
      <c r="AX92" s="16"/>
      <c r="AY92" s="16"/>
      <c r="AZ92" s="16"/>
      <c r="BA92" s="16"/>
      <c r="BB92" s="16"/>
      <c r="BC92" s="208"/>
      <c r="BD92" s="16"/>
      <c r="BE92" s="16"/>
      <c r="BF92" s="16"/>
      <c r="BG92" s="16"/>
      <c r="BH92" s="16"/>
      <c r="BI92" s="208"/>
    </row>
    <row r="93" spans="1:61" ht="12.75" customHeight="1" x14ac:dyDescent="0.2">
      <c r="A93" s="107" t="s">
        <v>108</v>
      </c>
      <c r="B93" s="610">
        <v>0</v>
      </c>
      <c r="C93" s="620">
        <v>0</v>
      </c>
      <c r="D93" s="630">
        <v>0</v>
      </c>
      <c r="E93" s="640">
        <v>0</v>
      </c>
      <c r="F93" s="650">
        <v>0</v>
      </c>
      <c r="G93" s="208"/>
      <c r="H93" s="650">
        <v>0</v>
      </c>
      <c r="I93" s="650">
        <v>0</v>
      </c>
      <c r="J93" s="650">
        <v>0</v>
      </c>
      <c r="K93" s="650">
        <v>0</v>
      </c>
      <c r="L93" s="650">
        <v>0</v>
      </c>
      <c r="M93" s="208"/>
      <c r="N93" s="650">
        <v>0</v>
      </c>
      <c r="O93" s="650">
        <v>0</v>
      </c>
      <c r="P93" s="650">
        <v>0</v>
      </c>
      <c r="Q93" s="650">
        <v>0</v>
      </c>
      <c r="R93" s="650">
        <v>0</v>
      </c>
      <c r="S93" s="208"/>
      <c r="T93" s="650">
        <v>0</v>
      </c>
      <c r="U93" s="650">
        <v>0</v>
      </c>
      <c r="V93" s="650">
        <v>0</v>
      </c>
      <c r="W93" s="650">
        <v>0</v>
      </c>
      <c r="X93" s="650">
        <v>0</v>
      </c>
      <c r="Y93" s="208"/>
      <c r="Z93" s="650">
        <v>0</v>
      </c>
      <c r="AA93" s="650">
        <v>0</v>
      </c>
      <c r="AB93" s="650">
        <v>0</v>
      </c>
      <c r="AC93" s="650">
        <v>0</v>
      </c>
      <c r="AD93" s="650">
        <v>0</v>
      </c>
      <c r="AE93" s="208"/>
      <c r="AF93" s="16"/>
      <c r="AG93" s="16"/>
      <c r="AH93" s="16"/>
      <c r="AI93" s="16"/>
      <c r="AJ93" s="16"/>
      <c r="AK93" s="208"/>
      <c r="AL93" s="714">
        <v>0</v>
      </c>
      <c r="AM93" s="724">
        <v>0</v>
      </c>
      <c r="AN93" s="734">
        <v>0</v>
      </c>
      <c r="AO93" s="744">
        <v>0</v>
      </c>
      <c r="AP93" s="754">
        <v>0</v>
      </c>
      <c r="AQ93" s="208"/>
      <c r="AR93" s="16"/>
      <c r="AS93" s="16"/>
      <c r="AT93" s="16"/>
      <c r="AU93" s="16"/>
      <c r="AV93" s="16"/>
      <c r="AW93" s="208"/>
      <c r="AX93" s="16"/>
      <c r="AY93" s="16"/>
      <c r="AZ93" s="16"/>
      <c r="BA93" s="16"/>
      <c r="BB93" s="16"/>
      <c r="BC93" s="208"/>
      <c r="BD93" s="16"/>
      <c r="BE93" s="16"/>
      <c r="BF93" s="16"/>
      <c r="BG93" s="16"/>
      <c r="BH93" s="16"/>
      <c r="BI93" s="208"/>
    </row>
    <row r="94" spans="1:61" ht="12.75" customHeight="1" x14ac:dyDescent="0.2">
      <c r="A94" s="107" t="s">
        <v>109</v>
      </c>
      <c r="B94" s="610">
        <v>0</v>
      </c>
      <c r="C94" s="620">
        <v>0</v>
      </c>
      <c r="D94" s="630">
        <v>0</v>
      </c>
      <c r="E94" s="640">
        <v>0</v>
      </c>
      <c r="F94" s="650">
        <v>0</v>
      </c>
      <c r="G94" s="208"/>
      <c r="H94" s="650">
        <v>0</v>
      </c>
      <c r="I94" s="650">
        <v>0</v>
      </c>
      <c r="J94" s="650">
        <v>0</v>
      </c>
      <c r="K94" s="650">
        <v>0</v>
      </c>
      <c r="L94" s="650">
        <v>0</v>
      </c>
      <c r="M94" s="208"/>
      <c r="N94" s="650">
        <v>0</v>
      </c>
      <c r="O94" s="650">
        <v>0</v>
      </c>
      <c r="P94" s="650">
        <v>0</v>
      </c>
      <c r="Q94" s="650">
        <v>0</v>
      </c>
      <c r="R94" s="650">
        <v>0</v>
      </c>
      <c r="S94" s="208"/>
      <c r="T94" s="650">
        <v>0</v>
      </c>
      <c r="U94" s="650">
        <v>0</v>
      </c>
      <c r="V94" s="650">
        <v>0</v>
      </c>
      <c r="W94" s="650">
        <v>0</v>
      </c>
      <c r="X94" s="650">
        <v>0</v>
      </c>
      <c r="Y94" s="208"/>
      <c r="Z94" s="650">
        <v>0</v>
      </c>
      <c r="AA94" s="650">
        <v>0</v>
      </c>
      <c r="AB94" s="650">
        <v>0</v>
      </c>
      <c r="AC94" s="650">
        <v>0</v>
      </c>
      <c r="AD94" s="650">
        <v>0</v>
      </c>
      <c r="AE94" s="208"/>
      <c r="AF94" s="16"/>
      <c r="AG94" s="16"/>
      <c r="AH94" s="16"/>
      <c r="AI94" s="16"/>
      <c r="AJ94" s="16"/>
      <c r="AK94" s="208"/>
      <c r="AL94" s="714">
        <v>0</v>
      </c>
      <c r="AM94" s="724">
        <v>0</v>
      </c>
      <c r="AN94" s="734">
        <v>0</v>
      </c>
      <c r="AO94" s="744">
        <v>0</v>
      </c>
      <c r="AP94" s="754">
        <v>0</v>
      </c>
      <c r="AQ94" s="208"/>
      <c r="AR94" s="16"/>
      <c r="AS94" s="16"/>
      <c r="AT94" s="16"/>
      <c r="AU94" s="16"/>
      <c r="AV94" s="16"/>
      <c r="AW94" s="208"/>
      <c r="AX94" s="16"/>
      <c r="AY94" s="16"/>
      <c r="AZ94" s="16"/>
      <c r="BA94" s="16"/>
      <c r="BB94" s="16"/>
      <c r="BC94" s="208"/>
      <c r="BD94" s="16"/>
      <c r="BE94" s="16"/>
      <c r="BF94" s="16"/>
      <c r="BG94" s="16"/>
      <c r="BH94" s="16"/>
      <c r="BI94" s="208"/>
    </row>
    <row r="95" spans="1:61" ht="12.75" customHeight="1" x14ac:dyDescent="0.2">
      <c r="A95" s="107" t="s">
        <v>110</v>
      </c>
      <c r="B95" s="610">
        <v>0</v>
      </c>
      <c r="C95" s="620">
        <v>0</v>
      </c>
      <c r="D95" s="630">
        <v>0</v>
      </c>
      <c r="E95" s="640">
        <v>0</v>
      </c>
      <c r="F95" s="650">
        <v>0</v>
      </c>
      <c r="G95" s="208"/>
      <c r="H95" s="650">
        <v>0</v>
      </c>
      <c r="I95" s="650">
        <v>0</v>
      </c>
      <c r="J95" s="650">
        <v>0</v>
      </c>
      <c r="K95" s="650">
        <v>0</v>
      </c>
      <c r="L95" s="650">
        <v>0</v>
      </c>
      <c r="M95" s="208"/>
      <c r="N95" s="650">
        <v>0</v>
      </c>
      <c r="O95" s="650">
        <v>0</v>
      </c>
      <c r="P95" s="650">
        <v>0</v>
      </c>
      <c r="Q95" s="650">
        <v>0</v>
      </c>
      <c r="R95" s="650">
        <v>0</v>
      </c>
      <c r="S95" s="208"/>
      <c r="T95" s="650">
        <v>0</v>
      </c>
      <c r="U95" s="650">
        <v>0</v>
      </c>
      <c r="V95" s="650">
        <v>0</v>
      </c>
      <c r="W95" s="650">
        <v>0</v>
      </c>
      <c r="X95" s="650">
        <v>0</v>
      </c>
      <c r="Y95" s="208"/>
      <c r="Z95" s="650">
        <v>0</v>
      </c>
      <c r="AA95" s="650">
        <v>0</v>
      </c>
      <c r="AB95" s="650">
        <v>0</v>
      </c>
      <c r="AC95" s="650">
        <v>0</v>
      </c>
      <c r="AD95" s="650">
        <v>0</v>
      </c>
      <c r="AE95" s="208"/>
      <c r="AF95" s="16"/>
      <c r="AG95" s="16"/>
      <c r="AH95" s="16"/>
      <c r="AI95" s="16"/>
      <c r="AJ95" s="16"/>
      <c r="AK95" s="208"/>
      <c r="AL95" s="714">
        <v>0</v>
      </c>
      <c r="AM95" s="724">
        <v>0</v>
      </c>
      <c r="AN95" s="734">
        <v>0</v>
      </c>
      <c r="AO95" s="744">
        <v>0</v>
      </c>
      <c r="AP95" s="754">
        <v>0</v>
      </c>
      <c r="AQ95" s="208"/>
      <c r="AR95" s="16"/>
      <c r="AS95" s="16"/>
      <c r="AT95" s="16"/>
      <c r="AU95" s="16"/>
      <c r="AV95" s="16"/>
      <c r="AW95" s="208"/>
      <c r="AX95" s="16"/>
      <c r="AY95" s="16"/>
      <c r="AZ95" s="16"/>
      <c r="BA95" s="16"/>
      <c r="BB95" s="16"/>
      <c r="BC95" s="208"/>
      <c r="BD95" s="16"/>
      <c r="BE95" s="16"/>
      <c r="BF95" s="16"/>
      <c r="BG95" s="16"/>
      <c r="BH95" s="16"/>
      <c r="BI95" s="208"/>
    </row>
    <row r="96" spans="1:61" ht="12.75" customHeight="1" x14ac:dyDescent="0.2">
      <c r="A96" s="107" t="s">
        <v>111</v>
      </c>
      <c r="B96" s="610">
        <v>0</v>
      </c>
      <c r="C96" s="620">
        <v>0</v>
      </c>
      <c r="D96" s="630">
        <v>0</v>
      </c>
      <c r="E96" s="640">
        <v>0</v>
      </c>
      <c r="F96" s="650">
        <v>0</v>
      </c>
      <c r="G96" s="208"/>
      <c r="H96" s="650">
        <v>0</v>
      </c>
      <c r="I96" s="650">
        <v>0</v>
      </c>
      <c r="J96" s="650">
        <v>0</v>
      </c>
      <c r="K96" s="650">
        <v>0</v>
      </c>
      <c r="L96" s="650">
        <v>0</v>
      </c>
      <c r="M96" s="208"/>
      <c r="N96" s="650">
        <v>0</v>
      </c>
      <c r="O96" s="650">
        <v>0</v>
      </c>
      <c r="P96" s="650">
        <v>0</v>
      </c>
      <c r="Q96" s="650">
        <v>0</v>
      </c>
      <c r="R96" s="650">
        <v>0</v>
      </c>
      <c r="S96" s="208"/>
      <c r="T96" s="650">
        <v>0</v>
      </c>
      <c r="U96" s="650">
        <v>0</v>
      </c>
      <c r="V96" s="650">
        <v>0</v>
      </c>
      <c r="W96" s="650">
        <v>0</v>
      </c>
      <c r="X96" s="650">
        <v>0</v>
      </c>
      <c r="Y96" s="208"/>
      <c r="Z96" s="650">
        <v>0</v>
      </c>
      <c r="AA96" s="650">
        <v>0</v>
      </c>
      <c r="AB96" s="650">
        <v>0</v>
      </c>
      <c r="AC96" s="650">
        <v>0</v>
      </c>
      <c r="AD96" s="650">
        <v>0</v>
      </c>
      <c r="AE96" s="208"/>
      <c r="AF96" s="16"/>
      <c r="AG96" s="16"/>
      <c r="AH96" s="16"/>
      <c r="AI96" s="16"/>
      <c r="AJ96" s="16"/>
      <c r="AK96" s="208"/>
      <c r="AL96" s="714">
        <v>0</v>
      </c>
      <c r="AM96" s="724">
        <v>0</v>
      </c>
      <c r="AN96" s="734">
        <v>0</v>
      </c>
      <c r="AO96" s="744">
        <v>0</v>
      </c>
      <c r="AP96" s="754">
        <v>0</v>
      </c>
      <c r="AQ96" s="208"/>
      <c r="AR96" s="16"/>
      <c r="AS96" s="16"/>
      <c r="AT96" s="16"/>
      <c r="AU96" s="16"/>
      <c r="AV96" s="16"/>
      <c r="AW96" s="208"/>
      <c r="AX96" s="16"/>
      <c r="AY96" s="16"/>
      <c r="AZ96" s="16"/>
      <c r="BA96" s="16"/>
      <c r="BB96" s="16"/>
      <c r="BC96" s="208"/>
      <c r="BD96" s="16"/>
      <c r="BE96" s="16"/>
      <c r="BF96" s="16"/>
      <c r="BG96" s="16"/>
      <c r="BH96" s="16"/>
      <c r="BI96" s="208"/>
    </row>
    <row r="97" spans="1:61" ht="12.75" customHeight="1" x14ac:dyDescent="0.2">
      <c r="A97" s="107" t="s">
        <v>132</v>
      </c>
      <c r="B97" s="610">
        <v>0</v>
      </c>
      <c r="C97" s="620">
        <v>0</v>
      </c>
      <c r="D97" s="630">
        <v>0</v>
      </c>
      <c r="E97" s="640">
        <v>0</v>
      </c>
      <c r="F97" s="650">
        <v>0</v>
      </c>
      <c r="G97" s="208"/>
      <c r="H97" s="650">
        <v>0</v>
      </c>
      <c r="I97" s="650">
        <v>0</v>
      </c>
      <c r="J97" s="650">
        <v>0</v>
      </c>
      <c r="K97" s="650">
        <v>0</v>
      </c>
      <c r="L97" s="650">
        <v>0</v>
      </c>
      <c r="M97" s="208"/>
      <c r="N97" s="650">
        <v>0</v>
      </c>
      <c r="O97" s="650">
        <v>0</v>
      </c>
      <c r="P97" s="650">
        <v>0</v>
      </c>
      <c r="Q97" s="650">
        <v>0</v>
      </c>
      <c r="R97" s="650">
        <v>0</v>
      </c>
      <c r="S97" s="208"/>
      <c r="T97" s="650">
        <v>0</v>
      </c>
      <c r="U97" s="650">
        <v>0</v>
      </c>
      <c r="V97" s="650">
        <v>0</v>
      </c>
      <c r="W97" s="650">
        <v>0</v>
      </c>
      <c r="X97" s="650">
        <v>0</v>
      </c>
      <c r="Y97" s="208"/>
      <c r="Z97" s="650">
        <v>0</v>
      </c>
      <c r="AA97" s="650">
        <v>0</v>
      </c>
      <c r="AB97" s="650">
        <v>0</v>
      </c>
      <c r="AC97" s="650">
        <v>0</v>
      </c>
      <c r="AD97" s="650">
        <v>0</v>
      </c>
      <c r="AE97" s="208"/>
      <c r="AF97" s="16"/>
      <c r="AG97" s="16"/>
      <c r="AH97" s="16"/>
      <c r="AI97" s="16"/>
      <c r="AJ97" s="16"/>
      <c r="AK97" s="208"/>
      <c r="AL97" s="714">
        <v>0</v>
      </c>
      <c r="AM97" s="724">
        <v>0</v>
      </c>
      <c r="AN97" s="734">
        <v>0</v>
      </c>
      <c r="AO97" s="744">
        <v>0</v>
      </c>
      <c r="AP97" s="754">
        <v>0</v>
      </c>
      <c r="AQ97" s="208"/>
      <c r="AR97" s="16"/>
      <c r="AS97" s="16"/>
      <c r="AT97" s="16"/>
      <c r="AU97" s="16"/>
      <c r="AV97" s="16"/>
      <c r="AW97" s="208"/>
      <c r="AX97" s="16"/>
      <c r="AY97" s="16"/>
      <c r="AZ97" s="16"/>
      <c r="BA97" s="16"/>
      <c r="BB97" s="16"/>
      <c r="BC97" s="208"/>
      <c r="BD97" s="16"/>
      <c r="BE97" s="16"/>
      <c r="BF97" s="16"/>
      <c r="BG97" s="16"/>
      <c r="BH97" s="16"/>
      <c r="BI97" s="208"/>
    </row>
    <row r="98" spans="1:61" ht="12.75" customHeight="1" x14ac:dyDescent="0.2">
      <c r="A98" s="111" t="s">
        <v>133</v>
      </c>
      <c r="B98" s="83">
        <f>SUM(B17:B97)</f>
        <v>1.0000000000000002</v>
      </c>
      <c r="C98" s="83">
        <f>SUM(C17:C97)</f>
        <v>1.0000000000000002</v>
      </c>
      <c r="D98" s="83">
        <f>SUM(D17:D97)</f>
        <v>1.0000000000000002</v>
      </c>
      <c r="E98" s="83">
        <f>SUM(E17:E97)</f>
        <v>1.0000000000000002</v>
      </c>
      <c r="F98" s="83">
        <f>SUM(F17:F97)</f>
        <v>1.0000000000000002</v>
      </c>
      <c r="G98" s="208"/>
      <c r="H98" s="83">
        <f>SUM(H17:H97)</f>
        <v>0.99999900000000008</v>
      </c>
      <c r="I98" s="83">
        <f>SUM(I17:I97)</f>
        <v>0.99999900000000008</v>
      </c>
      <c r="J98" s="83">
        <f>SUM(J17:J97)</f>
        <v>0.99999900000000008</v>
      </c>
      <c r="K98" s="83">
        <f>SUM(K17:K97)</f>
        <v>0.99999900000000008</v>
      </c>
      <c r="L98" s="83">
        <f>SUM(L17:L97)</f>
        <v>0.99999900000000008</v>
      </c>
      <c r="M98" s="208"/>
      <c r="N98" s="83">
        <f>SUM(N17:N97)</f>
        <v>0.99889000000000017</v>
      </c>
      <c r="O98" s="83">
        <f>SUM(O17:O97)</f>
        <v>0.99889000000000017</v>
      </c>
      <c r="P98" s="83">
        <f>SUM(P17:P97)</f>
        <v>0.99889000000000017</v>
      </c>
      <c r="Q98" s="83">
        <f>SUM(Q17:Q97)</f>
        <v>0.99889000000000017</v>
      </c>
      <c r="R98" s="83">
        <f>SUM(R17:R97)</f>
        <v>0.99889000000000017</v>
      </c>
      <c r="S98" s="208"/>
      <c r="T98" s="83">
        <f>SUM(T17:T97)</f>
        <v>1</v>
      </c>
      <c r="U98" s="83">
        <f>SUM(U17:U97)</f>
        <v>1</v>
      </c>
      <c r="V98" s="83">
        <f>SUM(V17:V97)</f>
        <v>1</v>
      </c>
      <c r="W98" s="83">
        <f>SUM(W17:W97)</f>
        <v>1</v>
      </c>
      <c r="X98" s="83">
        <f>SUM(X17:X97)</f>
        <v>1</v>
      </c>
      <c r="Y98" s="208"/>
      <c r="Z98" s="83">
        <f>SUM(Z17:Z97)</f>
        <v>0.99999900000000008</v>
      </c>
      <c r="AA98" s="83">
        <f>SUM(AA17:AA97)</f>
        <v>1</v>
      </c>
      <c r="AB98" s="83">
        <f>SUM(AB17:AB97)</f>
        <v>1</v>
      </c>
      <c r="AC98" s="83">
        <f>SUM(AC17:AC97)</f>
        <v>1</v>
      </c>
      <c r="AD98" s="83">
        <f>SUM(AD17:AD97)</f>
        <v>1</v>
      </c>
      <c r="AE98" s="208"/>
      <c r="AF98" s="83">
        <f>SUM(AF17:AF97)</f>
        <v>0.99908102999999993</v>
      </c>
      <c r="AG98" s="83">
        <f>SUM(AG17:AG97)</f>
        <v>0</v>
      </c>
      <c r="AH98" s="83">
        <f>SUM(AH17:AH97)</f>
        <v>0</v>
      </c>
      <c r="AI98" s="83">
        <f>SUM(AI17:AI97)</f>
        <v>0</v>
      </c>
      <c r="AJ98" s="83">
        <f>SUM(AJ17:AJ97)</f>
        <v>0</v>
      </c>
      <c r="AK98" s="208"/>
      <c r="AL98" s="83">
        <f>SUM(AL17:AL97)</f>
        <v>1.0000000000000002</v>
      </c>
      <c r="AM98" s="83">
        <f>SUM(AM17:AM97)</f>
        <v>1.0000000000000002</v>
      </c>
      <c r="AN98" s="83">
        <f>SUM(AN17:AN97)</f>
        <v>1.0000000000000002</v>
      </c>
      <c r="AO98" s="83">
        <f>SUM(AO17:AO97)</f>
        <v>1.0000000000000002</v>
      </c>
      <c r="AP98" s="83">
        <f>SUM(AP17:AP97)</f>
        <v>1.0000000000000002</v>
      </c>
      <c r="AQ98" s="208"/>
      <c r="AR98" s="83">
        <f>SUM(AR17:AR97)</f>
        <v>0</v>
      </c>
      <c r="AS98" s="83">
        <f>SUM(AS17:AS97)</f>
        <v>0</v>
      </c>
      <c r="AT98" s="83">
        <f>SUM(AT17:AT97)</f>
        <v>0</v>
      </c>
      <c r="AU98" s="83">
        <f>SUM(AU17:AU97)</f>
        <v>0</v>
      </c>
      <c r="AV98" s="83">
        <f>SUM(AV17:AV97)</f>
        <v>0</v>
      </c>
      <c r="AW98" s="208"/>
      <c r="AX98" s="83">
        <f>SUM(AX17:AX97)</f>
        <v>0</v>
      </c>
      <c r="AY98" s="83">
        <f>SUM(AY17:AY97)</f>
        <v>0</v>
      </c>
      <c r="AZ98" s="83">
        <f>SUM(AZ17:AZ97)</f>
        <v>0</v>
      </c>
      <c r="BA98" s="83">
        <f>SUM(BA17:BA97)</f>
        <v>0</v>
      </c>
      <c r="BB98" s="83">
        <f>SUM(BB17:BB97)</f>
        <v>0</v>
      </c>
      <c r="BC98" s="208"/>
      <c r="BD98" s="83">
        <f>SUM(BD17:BD97)</f>
        <v>1</v>
      </c>
      <c r="BE98" s="83">
        <f>SUM(BE17:BE97)</f>
        <v>1</v>
      </c>
      <c r="BF98" s="83">
        <f>SUM(BF17:BF97)</f>
        <v>1</v>
      </c>
      <c r="BG98" s="83">
        <f>SUM(BG17:BG97)</f>
        <v>1</v>
      </c>
      <c r="BH98" s="83">
        <f>SUM(BH17:BH97)</f>
        <v>1</v>
      </c>
      <c r="BI98" s="208"/>
    </row>
    <row r="99" spans="1:61" ht="12.75" customHeight="1" x14ac:dyDescent="0.2">
      <c r="A99" s="111" t="s">
        <v>139</v>
      </c>
      <c r="B99" s="164"/>
      <c r="C99" s="142"/>
      <c r="D99" s="142"/>
      <c r="E99" s="142"/>
      <c r="F99" s="142"/>
      <c r="G99" s="208"/>
      <c r="H99" s="142"/>
      <c r="I99" s="142"/>
      <c r="J99" s="142"/>
      <c r="K99" s="142"/>
      <c r="L99" s="142"/>
      <c r="M99" s="208"/>
      <c r="N99" s="164"/>
      <c r="O99" s="142"/>
      <c r="P99" s="142"/>
      <c r="Q99" s="142"/>
      <c r="R99" s="142"/>
      <c r="S99" s="208"/>
      <c r="T99" s="164"/>
      <c r="U99" s="142"/>
      <c r="V99" s="142"/>
      <c r="W99" s="142"/>
      <c r="X99" s="142"/>
      <c r="Y99" s="208"/>
      <c r="Z99" s="142"/>
      <c r="AA99" s="142"/>
      <c r="AB99" s="142"/>
      <c r="AC99" s="142"/>
      <c r="AD99" s="142"/>
      <c r="AE99" s="208"/>
      <c r="AF99" s="164"/>
      <c r="AG99" s="142"/>
      <c r="AH99" s="142"/>
      <c r="AI99" s="142"/>
      <c r="AJ99" s="142"/>
      <c r="AK99" s="208"/>
      <c r="AL99" s="164"/>
      <c r="AM99" s="142"/>
      <c r="AN99" s="142"/>
      <c r="AO99" s="142"/>
      <c r="AP99" s="142"/>
      <c r="AQ99" s="208"/>
      <c r="AR99" s="164"/>
      <c r="AS99" s="142"/>
      <c r="AT99" s="142"/>
      <c r="AU99" s="142"/>
      <c r="AV99" s="142"/>
      <c r="AW99" s="208"/>
      <c r="AX99" s="164"/>
      <c r="AY99" s="142"/>
      <c r="AZ99" s="142"/>
      <c r="BA99" s="142"/>
      <c r="BB99" s="142"/>
      <c r="BC99" s="208"/>
      <c r="BD99" s="164"/>
      <c r="BE99" s="142"/>
      <c r="BF99" s="142"/>
      <c r="BG99" s="142"/>
      <c r="BH99" s="142"/>
      <c r="BI99" s="208"/>
    </row>
    <row r="100" spans="1:61" ht="12.75" customHeight="1" x14ac:dyDescent="0.2">
      <c r="A100" s="87" t="s">
        <v>118</v>
      </c>
      <c r="B100" s="659">
        <v>3.3383452290402581E-5</v>
      </c>
      <c r="C100" s="668">
        <v>3.3383452290402581E-5</v>
      </c>
      <c r="D100" s="677">
        <v>3.3383452290402581E-5</v>
      </c>
      <c r="E100" s="686">
        <v>3.3383452290402581E-5</v>
      </c>
      <c r="F100" s="695">
        <v>3.3383452290402581E-5</v>
      </c>
      <c r="G100" s="208"/>
      <c r="H100" s="695">
        <v>0</v>
      </c>
      <c r="I100" s="695">
        <v>0</v>
      </c>
      <c r="J100" s="695">
        <v>0</v>
      </c>
      <c r="K100" s="695">
        <v>0</v>
      </c>
      <c r="L100" s="695">
        <v>0</v>
      </c>
      <c r="M100" s="208"/>
      <c r="N100" s="695">
        <v>0</v>
      </c>
      <c r="O100" s="695">
        <v>0</v>
      </c>
      <c r="P100" s="695">
        <v>0</v>
      </c>
      <c r="Q100" s="695">
        <v>0</v>
      </c>
      <c r="R100" s="695">
        <v>0</v>
      </c>
      <c r="S100" s="208"/>
      <c r="T100" s="178">
        <v>0</v>
      </c>
      <c r="U100" s="178">
        <v>0</v>
      </c>
      <c r="V100" s="178">
        <v>0</v>
      </c>
      <c r="W100" s="178">
        <v>0</v>
      </c>
      <c r="X100" s="178">
        <v>0</v>
      </c>
      <c r="Y100" s="208"/>
      <c r="Z100" s="695">
        <v>0</v>
      </c>
      <c r="AA100" s="178">
        <v>0</v>
      </c>
      <c r="AB100" s="178">
        <v>0</v>
      </c>
      <c r="AC100" s="178">
        <v>0</v>
      </c>
      <c r="AD100" s="178">
        <v>0</v>
      </c>
      <c r="AE100" s="208"/>
      <c r="AF100" s="177"/>
      <c r="AG100" s="178"/>
      <c r="AH100" s="179"/>
      <c r="AI100" s="179"/>
      <c r="AJ100" s="179"/>
      <c r="AK100" s="208"/>
      <c r="AL100" s="762">
        <v>1.1562322382121131E-5</v>
      </c>
      <c r="AM100" s="772">
        <v>1.1562322382121131E-5</v>
      </c>
      <c r="AN100" s="782">
        <v>1.1562322382121131E-5</v>
      </c>
      <c r="AO100" s="792">
        <v>1.1562322382121131E-5</v>
      </c>
      <c r="AP100" s="802">
        <v>1.1562322382121131E-5</v>
      </c>
      <c r="AQ100" s="208"/>
      <c r="AR100" s="177"/>
      <c r="AS100" s="178"/>
      <c r="AT100" s="179"/>
      <c r="AU100" s="179"/>
      <c r="AV100" s="179"/>
      <c r="AW100" s="208"/>
      <c r="AX100" s="177"/>
      <c r="AY100" s="178"/>
      <c r="AZ100" s="179"/>
      <c r="BA100" s="179"/>
      <c r="BB100" s="179"/>
      <c r="BC100" s="208"/>
      <c r="BD100" s="177"/>
      <c r="BE100" s="178"/>
      <c r="BF100" s="179"/>
      <c r="BG100" s="179"/>
      <c r="BH100" s="179"/>
      <c r="BI100" s="208"/>
    </row>
    <row r="101" spans="1:61" ht="12.75" customHeight="1" x14ac:dyDescent="0.2">
      <c r="A101" s="88" t="s">
        <v>79</v>
      </c>
      <c r="B101" s="659">
        <v>1.0414295438452115E-17</v>
      </c>
      <c r="C101" s="668">
        <v>1.0414295438452115E-17</v>
      </c>
      <c r="D101" s="677">
        <v>1.0414295438452115E-17</v>
      </c>
      <c r="E101" s="686">
        <v>1.0414295438452115E-17</v>
      </c>
      <c r="F101" s="695">
        <v>1.0414295438452115E-17</v>
      </c>
      <c r="G101" s="208"/>
      <c r="H101" s="695">
        <v>0</v>
      </c>
      <c r="I101" s="695">
        <v>0</v>
      </c>
      <c r="J101" s="695">
        <v>0</v>
      </c>
      <c r="K101" s="695">
        <v>0</v>
      </c>
      <c r="L101" s="695">
        <v>0</v>
      </c>
      <c r="M101" s="208"/>
      <c r="N101" s="695">
        <v>0</v>
      </c>
      <c r="O101" s="695">
        <v>0</v>
      </c>
      <c r="P101" s="695">
        <v>0</v>
      </c>
      <c r="Q101" s="695">
        <v>0</v>
      </c>
      <c r="R101" s="695">
        <v>0</v>
      </c>
      <c r="S101" s="208"/>
      <c r="T101" s="143">
        <v>0</v>
      </c>
      <c r="U101" s="143">
        <v>0</v>
      </c>
      <c r="V101" s="143">
        <v>0</v>
      </c>
      <c r="W101" s="143">
        <v>0</v>
      </c>
      <c r="X101" s="143">
        <v>0</v>
      </c>
      <c r="Y101" s="208"/>
      <c r="Z101" s="695">
        <v>0</v>
      </c>
      <c r="AA101" s="143">
        <v>0</v>
      </c>
      <c r="AB101" s="143">
        <v>0</v>
      </c>
      <c r="AC101" s="143">
        <v>0</v>
      </c>
      <c r="AD101" s="143">
        <v>0</v>
      </c>
      <c r="AE101" s="208"/>
      <c r="AF101" s="165"/>
      <c r="AG101" s="143"/>
      <c r="AH101" s="24"/>
      <c r="AI101" s="24"/>
      <c r="AJ101" s="24"/>
      <c r="AK101" s="208"/>
      <c r="AL101" s="762">
        <v>8.8439241659150308E-19</v>
      </c>
      <c r="AM101" s="772">
        <v>8.8439241659150308E-19</v>
      </c>
      <c r="AN101" s="782">
        <v>8.8439241659150308E-19</v>
      </c>
      <c r="AO101" s="792">
        <v>8.8439241659150308E-19</v>
      </c>
      <c r="AP101" s="802">
        <v>8.8439241659150308E-19</v>
      </c>
      <c r="AQ101" s="208"/>
      <c r="AR101" s="165"/>
      <c r="AS101" s="143"/>
      <c r="AT101" s="24"/>
      <c r="AU101" s="24"/>
      <c r="AV101" s="24"/>
      <c r="AW101" s="208"/>
      <c r="AX101" s="165"/>
      <c r="AY101" s="143"/>
      <c r="AZ101" s="24"/>
      <c r="BA101" s="24"/>
      <c r="BB101" s="24"/>
      <c r="BC101" s="208"/>
      <c r="BD101" s="165"/>
      <c r="BE101" s="143"/>
      <c r="BF101" s="24"/>
      <c r="BG101" s="24"/>
      <c r="BH101" s="24"/>
      <c r="BI101" s="208"/>
    </row>
    <row r="102" spans="1:61" ht="12.75" customHeight="1" x14ac:dyDescent="0.2">
      <c r="A102" s="88" t="s">
        <v>80</v>
      </c>
      <c r="B102" s="659">
        <v>1.1830112865321511E-15</v>
      </c>
      <c r="C102" s="668">
        <v>1.1830112865321511E-15</v>
      </c>
      <c r="D102" s="677">
        <v>1.1830112865321511E-15</v>
      </c>
      <c r="E102" s="686">
        <v>1.1830112865321511E-15</v>
      </c>
      <c r="F102" s="695">
        <v>1.1830112865321511E-15</v>
      </c>
      <c r="G102" s="208"/>
      <c r="H102" s="695">
        <v>0</v>
      </c>
      <c r="I102" s="695">
        <v>0</v>
      </c>
      <c r="J102" s="695">
        <v>0</v>
      </c>
      <c r="K102" s="695">
        <v>0</v>
      </c>
      <c r="L102" s="695">
        <v>0</v>
      </c>
      <c r="M102" s="208"/>
      <c r="N102" s="695">
        <v>0</v>
      </c>
      <c r="O102" s="695">
        <v>0</v>
      </c>
      <c r="P102" s="695">
        <v>0</v>
      </c>
      <c r="Q102" s="695">
        <v>0</v>
      </c>
      <c r="R102" s="695">
        <v>0</v>
      </c>
      <c r="S102" s="208"/>
      <c r="T102" s="143">
        <v>0</v>
      </c>
      <c r="U102" s="143">
        <v>0</v>
      </c>
      <c r="V102" s="143">
        <v>0</v>
      </c>
      <c r="W102" s="143">
        <v>0</v>
      </c>
      <c r="X102" s="143">
        <v>0</v>
      </c>
      <c r="Y102" s="208"/>
      <c r="Z102" s="695">
        <v>0</v>
      </c>
      <c r="AA102" s="143">
        <v>0</v>
      </c>
      <c r="AB102" s="143">
        <v>0</v>
      </c>
      <c r="AC102" s="143">
        <v>0</v>
      </c>
      <c r="AD102" s="143">
        <v>0</v>
      </c>
      <c r="AE102" s="208"/>
      <c r="AF102" s="165"/>
      <c r="AG102" s="143"/>
      <c r="AH102" s="24"/>
      <c r="AI102" s="24"/>
      <c r="AJ102" s="24"/>
      <c r="AK102" s="208"/>
      <c r="AL102" s="762">
        <v>1.4992778581095683E-16</v>
      </c>
      <c r="AM102" s="772">
        <v>1.4992778581095683E-16</v>
      </c>
      <c r="AN102" s="782">
        <v>1.4992778581095683E-16</v>
      </c>
      <c r="AO102" s="792">
        <v>1.4992778581095683E-16</v>
      </c>
      <c r="AP102" s="802">
        <v>1.4992778581095683E-16</v>
      </c>
      <c r="AQ102" s="208"/>
      <c r="AR102" s="165"/>
      <c r="AS102" s="143"/>
      <c r="AT102" s="24"/>
      <c r="AU102" s="24"/>
      <c r="AV102" s="24"/>
      <c r="AW102" s="208"/>
      <c r="AX102" s="165"/>
      <c r="AY102" s="143"/>
      <c r="AZ102" s="24"/>
      <c r="BA102" s="24"/>
      <c r="BB102" s="24"/>
      <c r="BC102" s="208"/>
      <c r="BD102" s="165"/>
      <c r="BE102" s="143"/>
      <c r="BF102" s="24"/>
      <c r="BG102" s="24"/>
      <c r="BH102" s="24"/>
      <c r="BI102" s="208"/>
    </row>
    <row r="103" spans="1:61" ht="12.75" customHeight="1" x14ac:dyDescent="0.2">
      <c r="A103" s="88" t="s">
        <v>81</v>
      </c>
      <c r="B103" s="659">
        <v>1.5358749415176892E-10</v>
      </c>
      <c r="C103" s="668">
        <v>1.5358749415176892E-10</v>
      </c>
      <c r="D103" s="677">
        <v>1.5358749415176892E-10</v>
      </c>
      <c r="E103" s="686">
        <v>1.5358749415176892E-10</v>
      </c>
      <c r="F103" s="695">
        <v>1.5358749415176892E-10</v>
      </c>
      <c r="G103" s="208"/>
      <c r="H103" s="695">
        <v>0</v>
      </c>
      <c r="I103" s="695">
        <v>0</v>
      </c>
      <c r="J103" s="695">
        <v>0</v>
      </c>
      <c r="K103" s="695">
        <v>0</v>
      </c>
      <c r="L103" s="695">
        <v>0</v>
      </c>
      <c r="M103" s="208"/>
      <c r="N103" s="695">
        <v>0</v>
      </c>
      <c r="O103" s="695">
        <v>0</v>
      </c>
      <c r="P103" s="695">
        <v>0</v>
      </c>
      <c r="Q103" s="695">
        <v>0</v>
      </c>
      <c r="R103" s="695">
        <v>0</v>
      </c>
      <c r="S103" s="208"/>
      <c r="T103" s="143">
        <v>0</v>
      </c>
      <c r="U103" s="143">
        <v>0</v>
      </c>
      <c r="V103" s="143">
        <v>0</v>
      </c>
      <c r="W103" s="143">
        <v>0</v>
      </c>
      <c r="X103" s="143">
        <v>0</v>
      </c>
      <c r="Y103" s="208"/>
      <c r="Z103" s="695">
        <v>0</v>
      </c>
      <c r="AA103" s="143">
        <v>0</v>
      </c>
      <c r="AB103" s="143">
        <v>0</v>
      </c>
      <c r="AC103" s="143">
        <v>0</v>
      </c>
      <c r="AD103" s="143">
        <v>0</v>
      </c>
      <c r="AE103" s="208"/>
      <c r="AF103" s="165"/>
      <c r="AG103" s="143"/>
      <c r="AH103" s="24"/>
      <c r="AI103" s="24"/>
      <c r="AJ103" s="24"/>
      <c r="AK103" s="208"/>
      <c r="AL103" s="762">
        <v>5.8965353600580252E-11</v>
      </c>
      <c r="AM103" s="772">
        <v>5.8965353600580252E-11</v>
      </c>
      <c r="AN103" s="782">
        <v>5.8965353600580252E-11</v>
      </c>
      <c r="AO103" s="792">
        <v>5.8965353600580252E-11</v>
      </c>
      <c r="AP103" s="802">
        <v>5.8965353600580252E-11</v>
      </c>
      <c r="AQ103" s="208"/>
      <c r="AR103" s="165"/>
      <c r="AS103" s="143"/>
      <c r="AT103" s="24"/>
      <c r="AU103" s="24"/>
      <c r="AV103" s="24"/>
      <c r="AW103" s="208"/>
      <c r="AX103" s="165"/>
      <c r="AY103" s="143"/>
      <c r="AZ103" s="24"/>
      <c r="BA103" s="24"/>
      <c r="BB103" s="24"/>
      <c r="BC103" s="208"/>
      <c r="BD103" s="165"/>
      <c r="BE103" s="143"/>
      <c r="BF103" s="24"/>
      <c r="BG103" s="24"/>
      <c r="BH103" s="24"/>
      <c r="BI103" s="208"/>
    </row>
    <row r="104" spans="1:61" ht="12.75" customHeight="1" x14ac:dyDescent="0.2">
      <c r="A104" s="88" t="s">
        <v>38</v>
      </c>
      <c r="B104" s="659">
        <v>1.6192602291323416E-16</v>
      </c>
      <c r="C104" s="668">
        <v>1.6192602291323416E-16</v>
      </c>
      <c r="D104" s="677">
        <v>1.6192602291323416E-16</v>
      </c>
      <c r="E104" s="686">
        <v>1.6192602291323416E-16</v>
      </c>
      <c r="F104" s="695">
        <v>1.6192602291323416E-16</v>
      </c>
      <c r="G104" s="208"/>
      <c r="H104" s="695">
        <v>0</v>
      </c>
      <c r="I104" s="695">
        <v>0</v>
      </c>
      <c r="J104" s="695">
        <v>0</v>
      </c>
      <c r="K104" s="695">
        <v>0</v>
      </c>
      <c r="L104" s="695">
        <v>0</v>
      </c>
      <c r="M104" s="208"/>
      <c r="N104" s="695">
        <v>0</v>
      </c>
      <c r="O104" s="695">
        <v>0</v>
      </c>
      <c r="P104" s="695">
        <v>0</v>
      </c>
      <c r="Q104" s="695">
        <v>0</v>
      </c>
      <c r="R104" s="695">
        <v>0</v>
      </c>
      <c r="S104" s="208"/>
      <c r="T104" s="143">
        <v>0</v>
      </c>
      <c r="U104" s="143">
        <v>0</v>
      </c>
      <c r="V104" s="143">
        <v>0</v>
      </c>
      <c r="W104" s="143">
        <v>0</v>
      </c>
      <c r="X104" s="143">
        <v>0</v>
      </c>
      <c r="Y104" s="208"/>
      <c r="Z104" s="695">
        <v>0</v>
      </c>
      <c r="AA104" s="143">
        <v>0</v>
      </c>
      <c r="AB104" s="143">
        <v>0</v>
      </c>
      <c r="AC104" s="143">
        <v>0</v>
      </c>
      <c r="AD104" s="143">
        <v>0</v>
      </c>
      <c r="AE104" s="208"/>
      <c r="AF104" s="165"/>
      <c r="AG104" s="143"/>
      <c r="AH104" s="24"/>
      <c r="AI104" s="24"/>
      <c r="AJ104" s="24"/>
      <c r="AK104" s="208"/>
      <c r="AL104" s="762">
        <v>2.2645083883133857E-17</v>
      </c>
      <c r="AM104" s="772">
        <v>2.2645083883133857E-17</v>
      </c>
      <c r="AN104" s="782">
        <v>2.2645083883133857E-17</v>
      </c>
      <c r="AO104" s="792">
        <v>2.2645083883133857E-17</v>
      </c>
      <c r="AP104" s="802">
        <v>2.2645083883133857E-17</v>
      </c>
      <c r="AQ104" s="208"/>
      <c r="AR104" s="165"/>
      <c r="AS104" s="143"/>
      <c r="AT104" s="24"/>
      <c r="AU104" s="24"/>
      <c r="AV104" s="24"/>
      <c r="AW104" s="208"/>
      <c r="AX104" s="165"/>
      <c r="AY104" s="143"/>
      <c r="AZ104" s="24"/>
      <c r="BA104" s="24"/>
      <c r="BB104" s="24"/>
      <c r="BC104" s="208"/>
      <c r="BD104" s="165"/>
      <c r="BE104" s="143"/>
      <c r="BF104" s="24"/>
      <c r="BG104" s="24"/>
      <c r="BH104" s="24"/>
      <c r="BI104" s="208"/>
    </row>
    <row r="105" spans="1:61" ht="12.75" customHeight="1" x14ac:dyDescent="0.2">
      <c r="A105" s="88" t="s">
        <v>82</v>
      </c>
      <c r="B105" s="659">
        <v>5.4997081911203924E-14</v>
      </c>
      <c r="C105" s="668">
        <v>5.4997081911203924E-14</v>
      </c>
      <c r="D105" s="677">
        <v>5.4997081911203924E-14</v>
      </c>
      <c r="E105" s="686">
        <v>5.4997081911203924E-14</v>
      </c>
      <c r="F105" s="695">
        <v>5.4997081911203924E-14</v>
      </c>
      <c r="G105" s="208"/>
      <c r="H105" s="695">
        <v>0</v>
      </c>
      <c r="I105" s="695">
        <v>0</v>
      </c>
      <c r="J105" s="695">
        <v>0</v>
      </c>
      <c r="K105" s="695">
        <v>0</v>
      </c>
      <c r="L105" s="695">
        <v>0</v>
      </c>
      <c r="M105" s="208"/>
      <c r="N105" s="695">
        <v>0</v>
      </c>
      <c r="O105" s="695">
        <v>0</v>
      </c>
      <c r="P105" s="695">
        <v>0</v>
      </c>
      <c r="Q105" s="695">
        <v>0</v>
      </c>
      <c r="R105" s="695">
        <v>0</v>
      </c>
      <c r="S105" s="208"/>
      <c r="T105" s="143">
        <v>0</v>
      </c>
      <c r="U105" s="143">
        <v>0</v>
      </c>
      <c r="V105" s="143">
        <v>0</v>
      </c>
      <c r="W105" s="143">
        <v>0</v>
      </c>
      <c r="X105" s="143">
        <v>0</v>
      </c>
      <c r="Y105" s="208"/>
      <c r="Z105" s="695">
        <v>0</v>
      </c>
      <c r="AA105" s="143">
        <v>0</v>
      </c>
      <c r="AB105" s="143">
        <v>0</v>
      </c>
      <c r="AC105" s="143">
        <v>0</v>
      </c>
      <c r="AD105" s="143">
        <v>0</v>
      </c>
      <c r="AE105" s="208"/>
      <c r="AF105" s="165"/>
      <c r="AG105" s="143"/>
      <c r="AH105" s="24"/>
      <c r="AI105" s="24"/>
      <c r="AJ105" s="24"/>
      <c r="AK105" s="208"/>
      <c r="AL105" s="762">
        <v>3.0069002139277509E-14</v>
      </c>
      <c r="AM105" s="772">
        <v>3.0069002139277509E-14</v>
      </c>
      <c r="AN105" s="782">
        <v>3.0069002139277509E-14</v>
      </c>
      <c r="AO105" s="792">
        <v>3.0069002139277509E-14</v>
      </c>
      <c r="AP105" s="802">
        <v>3.0069002139277509E-14</v>
      </c>
      <c r="AQ105" s="208"/>
      <c r="AR105" s="165"/>
      <c r="AS105" s="143"/>
      <c r="AT105" s="24"/>
      <c r="AU105" s="24"/>
      <c r="AV105" s="24"/>
      <c r="AW105" s="208"/>
      <c r="AX105" s="165"/>
      <c r="AY105" s="143"/>
      <c r="AZ105" s="24"/>
      <c r="BA105" s="24"/>
      <c r="BB105" s="24"/>
      <c r="BC105" s="208"/>
      <c r="BD105" s="165"/>
      <c r="BE105" s="143"/>
      <c r="BF105" s="24"/>
      <c r="BG105" s="24"/>
      <c r="BH105" s="24"/>
      <c r="BI105" s="208"/>
    </row>
    <row r="106" spans="1:61" ht="12.75" customHeight="1" x14ac:dyDescent="0.2">
      <c r="A106" s="89" t="s">
        <v>22</v>
      </c>
      <c r="B106" s="661">
        <v>1.6737147147621929E-13</v>
      </c>
      <c r="C106" s="670">
        <v>1.6737147147621929E-13</v>
      </c>
      <c r="D106" s="679">
        <v>1.6737147147621929E-13</v>
      </c>
      <c r="E106" s="688">
        <v>1.6737147147621929E-13</v>
      </c>
      <c r="F106" s="697">
        <v>1.6737147147621929E-13</v>
      </c>
      <c r="G106" s="208"/>
      <c r="H106" s="697">
        <v>0</v>
      </c>
      <c r="I106" s="697">
        <v>0</v>
      </c>
      <c r="J106" s="697">
        <v>0</v>
      </c>
      <c r="K106" s="697">
        <v>0</v>
      </c>
      <c r="L106" s="697">
        <v>0</v>
      </c>
      <c r="M106" s="208"/>
      <c r="N106" s="697">
        <v>0</v>
      </c>
      <c r="O106" s="697">
        <v>0</v>
      </c>
      <c r="P106" s="697">
        <v>0</v>
      </c>
      <c r="Q106" s="697">
        <v>0</v>
      </c>
      <c r="R106" s="697">
        <v>0</v>
      </c>
      <c r="S106" s="208"/>
      <c r="T106" s="144">
        <v>0</v>
      </c>
      <c r="U106" s="144">
        <v>0</v>
      </c>
      <c r="V106" s="144">
        <v>0</v>
      </c>
      <c r="W106" s="144">
        <v>0</v>
      </c>
      <c r="X106" s="144">
        <v>0</v>
      </c>
      <c r="Y106" s="208"/>
      <c r="Z106" s="697">
        <v>0</v>
      </c>
      <c r="AA106" s="144">
        <v>0</v>
      </c>
      <c r="AB106" s="144">
        <v>0</v>
      </c>
      <c r="AC106" s="144">
        <v>0</v>
      </c>
      <c r="AD106" s="144">
        <v>0</v>
      </c>
      <c r="AE106" s="208"/>
      <c r="AF106" s="166"/>
      <c r="AG106" s="144"/>
      <c r="AH106" s="180"/>
      <c r="AI106" s="180"/>
      <c r="AJ106" s="180"/>
      <c r="AK106" s="208"/>
      <c r="AL106" s="766">
        <v>3.7526771680851155E-14</v>
      </c>
      <c r="AM106" s="776">
        <v>3.7526771680851155E-14</v>
      </c>
      <c r="AN106" s="786">
        <v>3.7526771680851155E-14</v>
      </c>
      <c r="AO106" s="796">
        <v>3.7526771680851155E-14</v>
      </c>
      <c r="AP106" s="806">
        <v>3.7526771680851155E-14</v>
      </c>
      <c r="AQ106" s="208"/>
      <c r="AR106" s="166"/>
      <c r="AS106" s="144"/>
      <c r="AT106" s="180"/>
      <c r="AU106" s="180"/>
      <c r="AV106" s="180"/>
      <c r="AW106" s="208"/>
      <c r="AX106" s="166"/>
      <c r="AY106" s="144"/>
      <c r="AZ106" s="180"/>
      <c r="BA106" s="180"/>
      <c r="BB106" s="180"/>
      <c r="BC106" s="208"/>
      <c r="BD106" s="166"/>
      <c r="BE106" s="144"/>
      <c r="BF106" s="180"/>
      <c r="BG106" s="180"/>
      <c r="BH106" s="180"/>
      <c r="BI106" s="208"/>
    </row>
    <row r="107" spans="1:61" ht="12.75" customHeight="1" x14ac:dyDescent="0.2">
      <c r="A107" s="77" t="s">
        <v>23</v>
      </c>
      <c r="B107" s="661">
        <v>9.7848398795975463E-21</v>
      </c>
      <c r="C107" s="670">
        <v>9.7848398795975463E-21</v>
      </c>
      <c r="D107" s="679">
        <v>9.7848398795975463E-21</v>
      </c>
      <c r="E107" s="688">
        <v>9.7848398795975463E-21</v>
      </c>
      <c r="F107" s="697">
        <v>9.7848398795975463E-21</v>
      </c>
      <c r="G107" s="208"/>
      <c r="H107" s="697">
        <v>0</v>
      </c>
      <c r="I107" s="697">
        <v>0</v>
      </c>
      <c r="J107" s="697">
        <v>0</v>
      </c>
      <c r="K107" s="697">
        <v>0</v>
      </c>
      <c r="L107" s="697">
        <v>0</v>
      </c>
      <c r="M107" s="208"/>
      <c r="N107" s="697">
        <v>0</v>
      </c>
      <c r="O107" s="697">
        <v>0</v>
      </c>
      <c r="P107" s="697">
        <v>0</v>
      </c>
      <c r="Q107" s="697">
        <v>0</v>
      </c>
      <c r="R107" s="697">
        <v>0</v>
      </c>
      <c r="S107" s="208"/>
      <c r="T107" s="144">
        <v>0</v>
      </c>
      <c r="U107" s="144">
        <v>0</v>
      </c>
      <c r="V107" s="144">
        <v>0</v>
      </c>
      <c r="W107" s="144">
        <v>0</v>
      </c>
      <c r="X107" s="144">
        <v>0</v>
      </c>
      <c r="Y107" s="208"/>
      <c r="Z107" s="697">
        <v>0</v>
      </c>
      <c r="AA107" s="144">
        <v>0</v>
      </c>
      <c r="AB107" s="144">
        <v>0</v>
      </c>
      <c r="AC107" s="144">
        <v>0</v>
      </c>
      <c r="AD107" s="144">
        <v>0</v>
      </c>
      <c r="AE107" s="208"/>
      <c r="AF107" s="166"/>
      <c r="AG107" s="144"/>
      <c r="AH107" s="180"/>
      <c r="AI107" s="180"/>
      <c r="AJ107" s="180"/>
      <c r="AK107" s="208"/>
      <c r="AL107" s="766">
        <v>3.1143619845371624E-21</v>
      </c>
      <c r="AM107" s="776">
        <v>3.1143619845371624E-21</v>
      </c>
      <c r="AN107" s="786">
        <v>3.1143619845371624E-21</v>
      </c>
      <c r="AO107" s="796">
        <v>3.1143619845371624E-21</v>
      </c>
      <c r="AP107" s="806">
        <v>3.1143619845371624E-21</v>
      </c>
      <c r="AQ107" s="208"/>
      <c r="AR107" s="166"/>
      <c r="AS107" s="144"/>
      <c r="AT107" s="180"/>
      <c r="AU107" s="180"/>
      <c r="AV107" s="180"/>
      <c r="AW107" s="208"/>
      <c r="AX107" s="166"/>
      <c r="AY107" s="144"/>
      <c r="AZ107" s="180"/>
      <c r="BA107" s="180"/>
      <c r="BB107" s="180"/>
      <c r="BC107" s="208"/>
      <c r="BD107" s="166"/>
      <c r="BE107" s="144"/>
      <c r="BF107" s="180"/>
      <c r="BG107" s="180"/>
      <c r="BH107" s="180"/>
      <c r="BI107" s="208"/>
    </row>
    <row r="108" spans="1:61" ht="12.75" customHeight="1" x14ac:dyDescent="0.2">
      <c r="A108" s="90" t="s">
        <v>24</v>
      </c>
      <c r="B108" s="659">
        <v>2.0201798618839951E-14</v>
      </c>
      <c r="C108" s="668">
        <v>2.0201798618839951E-14</v>
      </c>
      <c r="D108" s="677">
        <v>2.0201798618839951E-14</v>
      </c>
      <c r="E108" s="686">
        <v>2.0201798618839951E-14</v>
      </c>
      <c r="F108" s="695">
        <v>2.0201798618839951E-14</v>
      </c>
      <c r="G108" s="208"/>
      <c r="H108" s="695">
        <v>0</v>
      </c>
      <c r="I108" s="695">
        <v>0</v>
      </c>
      <c r="J108" s="695">
        <v>0</v>
      </c>
      <c r="K108" s="695">
        <v>0</v>
      </c>
      <c r="L108" s="695">
        <v>0</v>
      </c>
      <c r="M108" s="208"/>
      <c r="N108" s="695">
        <v>0</v>
      </c>
      <c r="O108" s="695">
        <v>0</v>
      </c>
      <c r="P108" s="695">
        <v>0</v>
      </c>
      <c r="Q108" s="695">
        <v>0</v>
      </c>
      <c r="R108" s="695">
        <v>0</v>
      </c>
      <c r="S108" s="208"/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208"/>
      <c r="Z108" s="695">
        <v>0</v>
      </c>
      <c r="AA108" s="143">
        <v>0</v>
      </c>
      <c r="AB108" s="143">
        <v>0</v>
      </c>
      <c r="AC108" s="143">
        <v>0</v>
      </c>
      <c r="AD108" s="143">
        <v>0</v>
      </c>
      <c r="AE108" s="208"/>
      <c r="AF108" s="165"/>
      <c r="AG108" s="143"/>
      <c r="AH108" s="24"/>
      <c r="AI108" s="24"/>
      <c r="AJ108" s="24"/>
      <c r="AK108" s="208"/>
      <c r="AL108" s="762">
        <v>4.0499308073055034E-15</v>
      </c>
      <c r="AM108" s="772">
        <v>4.0499308073055034E-15</v>
      </c>
      <c r="AN108" s="782">
        <v>4.0499308073055034E-15</v>
      </c>
      <c r="AO108" s="792">
        <v>4.0499308073055034E-15</v>
      </c>
      <c r="AP108" s="802">
        <v>4.0499308073055034E-15</v>
      </c>
      <c r="AQ108" s="208"/>
      <c r="AR108" s="165"/>
      <c r="AS108" s="143"/>
      <c r="AT108" s="24"/>
      <c r="AU108" s="24"/>
      <c r="AV108" s="24"/>
      <c r="AW108" s="208"/>
      <c r="AX108" s="165"/>
      <c r="AY108" s="143"/>
      <c r="AZ108" s="24"/>
      <c r="BA108" s="24"/>
      <c r="BB108" s="24"/>
      <c r="BC108" s="208"/>
      <c r="BD108" s="165"/>
      <c r="BE108" s="143"/>
      <c r="BF108" s="24"/>
      <c r="BG108" s="24"/>
      <c r="BH108" s="24"/>
      <c r="BI108" s="208"/>
    </row>
    <row r="109" spans="1:61" ht="12.75" customHeight="1" x14ac:dyDescent="0.2">
      <c r="A109" s="90" t="s">
        <v>25</v>
      </c>
      <c r="B109" s="659">
        <v>1.599300722424264E-10</v>
      </c>
      <c r="C109" s="668">
        <v>1.599300722424264E-10</v>
      </c>
      <c r="D109" s="677">
        <v>1.599300722424264E-10</v>
      </c>
      <c r="E109" s="686">
        <v>1.599300722424264E-10</v>
      </c>
      <c r="F109" s="695">
        <v>1.599300722424264E-10</v>
      </c>
      <c r="G109" s="208"/>
      <c r="H109" s="695">
        <v>0</v>
      </c>
      <c r="I109" s="695">
        <v>0</v>
      </c>
      <c r="J109" s="695">
        <v>0</v>
      </c>
      <c r="K109" s="695">
        <v>0</v>
      </c>
      <c r="L109" s="695">
        <v>0</v>
      </c>
      <c r="M109" s="208"/>
      <c r="N109" s="695">
        <v>0</v>
      </c>
      <c r="O109" s="695">
        <v>0</v>
      </c>
      <c r="P109" s="695">
        <v>0</v>
      </c>
      <c r="Q109" s="695">
        <v>0</v>
      </c>
      <c r="R109" s="695">
        <v>0</v>
      </c>
      <c r="S109" s="208"/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208"/>
      <c r="Z109" s="695">
        <v>0</v>
      </c>
      <c r="AA109" s="143">
        <v>0</v>
      </c>
      <c r="AB109" s="143">
        <v>0</v>
      </c>
      <c r="AC109" s="143">
        <v>0</v>
      </c>
      <c r="AD109" s="143">
        <v>0</v>
      </c>
      <c r="AE109" s="208"/>
      <c r="AF109" s="165"/>
      <c r="AG109" s="143"/>
      <c r="AH109" s="24"/>
      <c r="AI109" s="24"/>
      <c r="AJ109" s="24"/>
      <c r="AK109" s="208"/>
      <c r="AL109" s="762">
        <v>1.0469889284518952E-10</v>
      </c>
      <c r="AM109" s="772">
        <v>1.0469889284518952E-10</v>
      </c>
      <c r="AN109" s="782">
        <v>1.0469889284518952E-10</v>
      </c>
      <c r="AO109" s="792">
        <v>1.0469889284518952E-10</v>
      </c>
      <c r="AP109" s="802">
        <v>1.0469889284518952E-10</v>
      </c>
      <c r="AQ109" s="208"/>
      <c r="AR109" s="165"/>
      <c r="AS109" s="143"/>
      <c r="AT109" s="24"/>
      <c r="AU109" s="24"/>
      <c r="AV109" s="24"/>
      <c r="AW109" s="208"/>
      <c r="AX109" s="165"/>
      <c r="AY109" s="143"/>
      <c r="AZ109" s="24"/>
      <c r="BA109" s="24"/>
      <c r="BB109" s="24"/>
      <c r="BC109" s="208"/>
      <c r="BD109" s="165"/>
      <c r="BE109" s="143"/>
      <c r="BF109" s="24"/>
      <c r="BG109" s="24"/>
      <c r="BH109" s="24"/>
      <c r="BI109" s="208"/>
    </row>
    <row r="110" spans="1:61" ht="12.75" customHeight="1" x14ac:dyDescent="0.2">
      <c r="A110" s="90" t="s">
        <v>26</v>
      </c>
      <c r="B110" s="659">
        <v>7.7005479624869113E-12</v>
      </c>
      <c r="C110" s="668">
        <v>7.7005479624869113E-12</v>
      </c>
      <c r="D110" s="677">
        <v>7.7005479624869113E-12</v>
      </c>
      <c r="E110" s="686">
        <v>7.7005479624869113E-12</v>
      </c>
      <c r="F110" s="695">
        <v>7.7005479624869113E-12</v>
      </c>
      <c r="G110" s="208"/>
      <c r="H110" s="695">
        <v>0</v>
      </c>
      <c r="I110" s="695">
        <v>0</v>
      </c>
      <c r="J110" s="695">
        <v>0</v>
      </c>
      <c r="K110" s="695">
        <v>0</v>
      </c>
      <c r="L110" s="695">
        <v>0</v>
      </c>
      <c r="M110" s="208"/>
      <c r="N110" s="695">
        <v>0</v>
      </c>
      <c r="O110" s="695">
        <v>0</v>
      </c>
      <c r="P110" s="695">
        <v>0</v>
      </c>
      <c r="Q110" s="695">
        <v>0</v>
      </c>
      <c r="R110" s="695">
        <v>0</v>
      </c>
      <c r="S110" s="208"/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208"/>
      <c r="Z110" s="695">
        <v>0</v>
      </c>
      <c r="AA110" s="143">
        <v>0</v>
      </c>
      <c r="AB110" s="143">
        <v>0</v>
      </c>
      <c r="AC110" s="143">
        <v>0</v>
      </c>
      <c r="AD110" s="143">
        <v>0</v>
      </c>
      <c r="AE110" s="208"/>
      <c r="AF110" s="165"/>
      <c r="AG110" s="143"/>
      <c r="AH110" s="24"/>
      <c r="AI110" s="24"/>
      <c r="AJ110" s="24"/>
      <c r="AK110" s="208"/>
      <c r="AL110" s="762">
        <v>4.2856733468891019E-12</v>
      </c>
      <c r="AM110" s="772">
        <v>4.2856733468891019E-12</v>
      </c>
      <c r="AN110" s="782">
        <v>4.2856733468891019E-12</v>
      </c>
      <c r="AO110" s="792">
        <v>4.2856733468891019E-12</v>
      </c>
      <c r="AP110" s="802">
        <v>4.2856733468891019E-12</v>
      </c>
      <c r="AQ110" s="208"/>
      <c r="AR110" s="165"/>
      <c r="AS110" s="143"/>
      <c r="AT110" s="24"/>
      <c r="AU110" s="24"/>
      <c r="AV110" s="24"/>
      <c r="AW110" s="208"/>
      <c r="AX110" s="165"/>
      <c r="AY110" s="143"/>
      <c r="AZ110" s="24"/>
      <c r="BA110" s="24"/>
      <c r="BB110" s="24"/>
      <c r="BC110" s="208"/>
      <c r="BD110" s="165"/>
      <c r="BE110" s="143"/>
      <c r="BF110" s="24"/>
      <c r="BG110" s="24"/>
      <c r="BH110" s="24"/>
      <c r="BI110" s="208"/>
    </row>
    <row r="111" spans="1:61" ht="12.75" customHeight="1" x14ac:dyDescent="0.2">
      <c r="A111" s="90" t="s">
        <v>27</v>
      </c>
      <c r="B111" s="659">
        <v>5.173272749590349E-9</v>
      </c>
      <c r="C111" s="668">
        <v>5.173272749590349E-9</v>
      </c>
      <c r="D111" s="677">
        <v>5.173272749590349E-9</v>
      </c>
      <c r="E111" s="686">
        <v>5.173272749590349E-9</v>
      </c>
      <c r="F111" s="695">
        <v>5.173272749590349E-9</v>
      </c>
      <c r="G111" s="208"/>
      <c r="H111" s="695">
        <v>0</v>
      </c>
      <c r="I111" s="695">
        <v>0</v>
      </c>
      <c r="J111" s="695">
        <v>0</v>
      </c>
      <c r="K111" s="695">
        <v>0</v>
      </c>
      <c r="L111" s="695">
        <v>0</v>
      </c>
      <c r="M111" s="208"/>
      <c r="N111" s="695">
        <v>0</v>
      </c>
      <c r="O111" s="695">
        <v>0</v>
      </c>
      <c r="P111" s="695">
        <v>0</v>
      </c>
      <c r="Q111" s="695">
        <v>0</v>
      </c>
      <c r="R111" s="695">
        <v>0</v>
      </c>
      <c r="S111" s="208"/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208"/>
      <c r="Z111" s="695">
        <v>0</v>
      </c>
      <c r="AA111" s="143">
        <v>0</v>
      </c>
      <c r="AB111" s="143">
        <v>0</v>
      </c>
      <c r="AC111" s="143">
        <v>0</v>
      </c>
      <c r="AD111" s="143">
        <v>0</v>
      </c>
      <c r="AE111" s="208"/>
      <c r="AF111" s="165"/>
      <c r="AG111" s="143"/>
      <c r="AH111" s="24"/>
      <c r="AI111" s="24"/>
      <c r="AJ111" s="24"/>
      <c r="AK111" s="208"/>
      <c r="AL111" s="762">
        <v>1.9149455506438597E-9</v>
      </c>
      <c r="AM111" s="772">
        <v>1.9149455506438597E-9</v>
      </c>
      <c r="AN111" s="782">
        <v>1.9149455506438597E-9</v>
      </c>
      <c r="AO111" s="792">
        <v>1.9149455506438597E-9</v>
      </c>
      <c r="AP111" s="802">
        <v>1.9149455506438597E-9</v>
      </c>
      <c r="AQ111" s="208"/>
      <c r="AR111" s="165"/>
      <c r="AS111" s="143"/>
      <c r="AT111" s="24"/>
      <c r="AU111" s="24"/>
      <c r="AV111" s="24"/>
      <c r="AW111" s="208"/>
      <c r="AX111" s="165"/>
      <c r="AY111" s="143"/>
      <c r="AZ111" s="24"/>
      <c r="BA111" s="24"/>
      <c r="BB111" s="24"/>
      <c r="BC111" s="208"/>
      <c r="BD111" s="165"/>
      <c r="BE111" s="143"/>
      <c r="BF111" s="24"/>
      <c r="BG111" s="24"/>
      <c r="BH111" s="24"/>
      <c r="BI111" s="208"/>
    </row>
    <row r="112" spans="1:61" ht="12.75" customHeight="1" x14ac:dyDescent="0.2">
      <c r="A112" s="90" t="s">
        <v>28</v>
      </c>
      <c r="B112" s="659">
        <v>7.0187137546814426E-11</v>
      </c>
      <c r="C112" s="668">
        <v>7.0187137546814426E-11</v>
      </c>
      <c r="D112" s="677">
        <v>7.0187137546814426E-11</v>
      </c>
      <c r="E112" s="686">
        <v>7.0187137546814426E-11</v>
      </c>
      <c r="F112" s="695">
        <v>7.0187137546814426E-11</v>
      </c>
      <c r="G112" s="208"/>
      <c r="H112" s="695">
        <v>0</v>
      </c>
      <c r="I112" s="695">
        <v>0</v>
      </c>
      <c r="J112" s="695">
        <v>0</v>
      </c>
      <c r="K112" s="695">
        <v>0</v>
      </c>
      <c r="L112" s="695">
        <v>0</v>
      </c>
      <c r="M112" s="208"/>
      <c r="N112" s="695">
        <v>0</v>
      </c>
      <c r="O112" s="695">
        <v>0</v>
      </c>
      <c r="P112" s="695">
        <v>0</v>
      </c>
      <c r="Q112" s="695">
        <v>0</v>
      </c>
      <c r="R112" s="695">
        <v>0</v>
      </c>
      <c r="S112" s="208"/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208"/>
      <c r="Z112" s="695">
        <v>0</v>
      </c>
      <c r="AA112" s="143">
        <v>0</v>
      </c>
      <c r="AB112" s="143">
        <v>0</v>
      </c>
      <c r="AC112" s="143">
        <v>0</v>
      </c>
      <c r="AD112" s="143">
        <v>0</v>
      </c>
      <c r="AE112" s="208"/>
      <c r="AF112" s="165"/>
      <c r="AG112" s="143"/>
      <c r="AH112" s="24"/>
      <c r="AI112" s="24"/>
      <c r="AJ112" s="24"/>
      <c r="AK112" s="208"/>
      <c r="AL112" s="762">
        <v>3.3656103221316415E-11</v>
      </c>
      <c r="AM112" s="772">
        <v>3.3656103221316415E-11</v>
      </c>
      <c r="AN112" s="782">
        <v>3.3656103221316415E-11</v>
      </c>
      <c r="AO112" s="792">
        <v>3.3656103221316415E-11</v>
      </c>
      <c r="AP112" s="802">
        <v>3.3656103221316415E-11</v>
      </c>
      <c r="AQ112" s="208"/>
      <c r="AR112" s="165"/>
      <c r="AS112" s="143"/>
      <c r="AT112" s="24"/>
      <c r="AU112" s="24"/>
      <c r="AV112" s="24"/>
      <c r="AW112" s="208"/>
      <c r="AX112" s="165"/>
      <c r="AY112" s="143"/>
      <c r="AZ112" s="24"/>
      <c r="BA112" s="24"/>
      <c r="BB112" s="24"/>
      <c r="BC112" s="208"/>
      <c r="BD112" s="165"/>
      <c r="BE112" s="143"/>
      <c r="BF112" s="24"/>
      <c r="BG112" s="24"/>
      <c r="BH112" s="24"/>
      <c r="BI112" s="208"/>
    </row>
    <row r="113" spans="1:61" ht="12.75" customHeight="1" x14ac:dyDescent="0.2">
      <c r="A113" s="90" t="s">
        <v>29</v>
      </c>
      <c r="B113" s="659">
        <v>4.0329971393540378E-10</v>
      </c>
      <c r="C113" s="668">
        <v>4.0329971393540378E-10</v>
      </c>
      <c r="D113" s="677">
        <v>4.0329971393540378E-10</v>
      </c>
      <c r="E113" s="686">
        <v>4.0329971393540378E-10</v>
      </c>
      <c r="F113" s="695">
        <v>4.0329971393540378E-10</v>
      </c>
      <c r="G113" s="208"/>
      <c r="H113" s="695">
        <v>0</v>
      </c>
      <c r="I113" s="695">
        <v>0</v>
      </c>
      <c r="J113" s="695">
        <v>0</v>
      </c>
      <c r="K113" s="695">
        <v>0</v>
      </c>
      <c r="L113" s="695">
        <v>0</v>
      </c>
      <c r="M113" s="208"/>
      <c r="N113" s="695">
        <v>0</v>
      </c>
      <c r="O113" s="695">
        <v>0</v>
      </c>
      <c r="P113" s="695">
        <v>0</v>
      </c>
      <c r="Q113" s="695">
        <v>0</v>
      </c>
      <c r="R113" s="695">
        <v>0</v>
      </c>
      <c r="S113" s="208"/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208"/>
      <c r="Z113" s="695">
        <v>0</v>
      </c>
      <c r="AA113" s="143">
        <v>0</v>
      </c>
      <c r="AB113" s="143">
        <v>0</v>
      </c>
      <c r="AC113" s="143">
        <v>0</v>
      </c>
      <c r="AD113" s="143">
        <v>0</v>
      </c>
      <c r="AE113" s="208"/>
      <c r="AF113" s="165"/>
      <c r="AG113" s="143"/>
      <c r="AH113" s="24"/>
      <c r="AI113" s="24"/>
      <c r="AJ113" s="24"/>
      <c r="AK113" s="208"/>
      <c r="AL113" s="762">
        <v>1.3074293247472158E-10</v>
      </c>
      <c r="AM113" s="772">
        <v>1.3074293247472158E-10</v>
      </c>
      <c r="AN113" s="782">
        <v>1.3074293247472158E-10</v>
      </c>
      <c r="AO113" s="792">
        <v>1.3074293247472158E-10</v>
      </c>
      <c r="AP113" s="802">
        <v>1.3074293247472158E-10</v>
      </c>
      <c r="AQ113" s="208"/>
      <c r="AR113" s="165"/>
      <c r="AS113" s="143"/>
      <c r="AT113" s="24"/>
      <c r="AU113" s="24"/>
      <c r="AV113" s="24"/>
      <c r="AW113" s="208"/>
      <c r="AX113" s="165"/>
      <c r="AY113" s="143"/>
      <c r="AZ113" s="24"/>
      <c r="BA113" s="24"/>
      <c r="BB113" s="24"/>
      <c r="BC113" s="208"/>
      <c r="BD113" s="165"/>
      <c r="BE113" s="143"/>
      <c r="BF113" s="24"/>
      <c r="BG113" s="24"/>
      <c r="BH113" s="24"/>
      <c r="BI113" s="208"/>
    </row>
    <row r="114" spans="1:61" ht="12.75" customHeight="1" x14ac:dyDescent="0.2">
      <c r="A114" s="91" t="s">
        <v>31</v>
      </c>
      <c r="B114" s="663">
        <v>2.0448668037998851E-8</v>
      </c>
      <c r="C114" s="672">
        <v>2.0448668037998851E-8</v>
      </c>
      <c r="D114" s="681">
        <v>2.0448668037998851E-8</v>
      </c>
      <c r="E114" s="690">
        <v>2.0448668037998851E-8</v>
      </c>
      <c r="F114" s="699">
        <v>2.0448668037998851E-8</v>
      </c>
      <c r="G114" s="208"/>
      <c r="H114" s="699">
        <v>0</v>
      </c>
      <c r="I114" s="699">
        <v>0</v>
      </c>
      <c r="J114" s="699">
        <v>0</v>
      </c>
      <c r="K114" s="699">
        <v>0</v>
      </c>
      <c r="L114" s="699">
        <v>0</v>
      </c>
      <c r="M114" s="208"/>
      <c r="N114" s="699">
        <v>0</v>
      </c>
      <c r="O114" s="699">
        <v>0</v>
      </c>
      <c r="P114" s="699">
        <v>0</v>
      </c>
      <c r="Q114" s="699">
        <v>0</v>
      </c>
      <c r="R114" s="699">
        <v>0</v>
      </c>
      <c r="S114" s="208"/>
      <c r="T114" s="145">
        <v>0</v>
      </c>
      <c r="U114" s="145">
        <v>0</v>
      </c>
      <c r="V114" s="145">
        <v>0</v>
      </c>
      <c r="W114" s="145">
        <v>0</v>
      </c>
      <c r="X114" s="145">
        <v>0</v>
      </c>
      <c r="Y114" s="208"/>
      <c r="Z114" s="699">
        <v>0</v>
      </c>
      <c r="AA114" s="145">
        <v>0</v>
      </c>
      <c r="AB114" s="145">
        <v>0</v>
      </c>
      <c r="AC114" s="145">
        <v>0</v>
      </c>
      <c r="AD114" s="145">
        <v>0</v>
      </c>
      <c r="AE114" s="208"/>
      <c r="AF114" s="167"/>
      <c r="AG114" s="145"/>
      <c r="AH114" s="24"/>
      <c r="AI114" s="24"/>
      <c r="AJ114" s="24"/>
      <c r="AK114" s="208"/>
      <c r="AL114" s="768">
        <v>2.2468722461059212E-8</v>
      </c>
      <c r="AM114" s="778">
        <v>2.2468722461059212E-8</v>
      </c>
      <c r="AN114" s="788">
        <v>2.2468722461059212E-8</v>
      </c>
      <c r="AO114" s="798">
        <v>2.2468722461059212E-8</v>
      </c>
      <c r="AP114" s="808">
        <v>2.2468722461059212E-8</v>
      </c>
      <c r="AQ114" s="208"/>
      <c r="AR114" s="15"/>
      <c r="AS114" s="145"/>
      <c r="AT114" s="24"/>
      <c r="AU114" s="24"/>
      <c r="AV114" s="24"/>
      <c r="AW114" s="208"/>
      <c r="AX114" s="167"/>
      <c r="AY114" s="145"/>
      <c r="AZ114" s="24"/>
      <c r="BA114" s="24"/>
      <c r="BB114" s="24"/>
      <c r="BC114" s="208"/>
      <c r="BD114" s="167"/>
      <c r="BE114" s="145"/>
      <c r="BF114" s="24"/>
      <c r="BG114" s="24"/>
      <c r="BH114" s="24"/>
      <c r="BI114" s="208"/>
    </row>
    <row r="115" spans="1:61" ht="12.75" customHeight="1" x14ac:dyDescent="0.2">
      <c r="A115" s="92" t="s">
        <v>32</v>
      </c>
      <c r="B115" s="664">
        <v>1.1154386522573298E-8</v>
      </c>
      <c r="C115" s="673">
        <v>1.1154386522573298E-8</v>
      </c>
      <c r="D115" s="682">
        <v>1.1154386522573298E-8</v>
      </c>
      <c r="E115" s="691">
        <v>1.1154386522573298E-8</v>
      </c>
      <c r="F115" s="700">
        <v>1.1154386522573298E-8</v>
      </c>
      <c r="G115" s="208"/>
      <c r="H115" s="700">
        <v>0</v>
      </c>
      <c r="I115" s="700">
        <v>0</v>
      </c>
      <c r="J115" s="700">
        <v>0</v>
      </c>
      <c r="K115" s="700">
        <v>0</v>
      </c>
      <c r="L115" s="700">
        <v>0</v>
      </c>
      <c r="M115" s="208"/>
      <c r="N115" s="700">
        <v>0</v>
      </c>
      <c r="O115" s="700">
        <v>0</v>
      </c>
      <c r="P115" s="700">
        <v>0</v>
      </c>
      <c r="Q115" s="700">
        <v>0</v>
      </c>
      <c r="R115" s="700">
        <v>0</v>
      </c>
      <c r="S115" s="208"/>
      <c r="T115" s="138">
        <v>0</v>
      </c>
      <c r="U115" s="138">
        <v>0</v>
      </c>
      <c r="V115" s="138">
        <v>0</v>
      </c>
      <c r="W115" s="138">
        <v>0</v>
      </c>
      <c r="X115" s="138">
        <v>0</v>
      </c>
      <c r="Y115" s="208"/>
      <c r="Z115" s="700">
        <v>0</v>
      </c>
      <c r="AA115" s="138">
        <v>0</v>
      </c>
      <c r="AB115" s="138">
        <v>0</v>
      </c>
      <c r="AC115" s="138">
        <v>0</v>
      </c>
      <c r="AD115" s="138">
        <v>0</v>
      </c>
      <c r="AE115" s="208"/>
      <c r="AF115" s="161"/>
      <c r="AG115" s="161"/>
      <c r="AH115" s="161"/>
      <c r="AI115" s="181"/>
      <c r="AJ115" s="181"/>
      <c r="AK115" s="208"/>
      <c r="AL115" s="769">
        <v>6.3671220249909503E-9</v>
      </c>
      <c r="AM115" s="779">
        <v>6.3671220249909503E-9</v>
      </c>
      <c r="AN115" s="789">
        <v>6.3671220249909503E-9</v>
      </c>
      <c r="AO115" s="799">
        <v>6.3671220249909503E-9</v>
      </c>
      <c r="AP115" s="809">
        <v>6.3671220249909503E-9</v>
      </c>
      <c r="AQ115" s="208"/>
      <c r="AR115" s="161"/>
      <c r="AS115" s="138"/>
      <c r="AT115" s="181"/>
      <c r="AU115" s="181"/>
      <c r="AV115" s="181"/>
      <c r="AW115" s="208"/>
      <c r="AX115" s="161"/>
      <c r="AY115" s="138"/>
      <c r="AZ115" s="181"/>
      <c r="BA115" s="181"/>
      <c r="BB115" s="181"/>
      <c r="BC115" s="208"/>
      <c r="BD115" s="161"/>
      <c r="BE115" s="138"/>
      <c r="BF115" s="181"/>
      <c r="BG115" s="181"/>
      <c r="BH115" s="181"/>
      <c r="BI115" s="208"/>
    </row>
    <row r="116" spans="1:61" ht="12.75" customHeight="1" x14ac:dyDescent="0.2">
      <c r="A116" s="91" t="s">
        <v>2</v>
      </c>
      <c r="B116" s="663">
        <v>3.1657953791742235E-4</v>
      </c>
      <c r="C116" s="672">
        <v>3.1657953791742235E-4</v>
      </c>
      <c r="D116" s="681">
        <v>3.1657953791742235E-4</v>
      </c>
      <c r="E116" s="690">
        <v>3.1657953791742235E-4</v>
      </c>
      <c r="F116" s="699">
        <v>3.1657953791742235E-4</v>
      </c>
      <c r="G116" s="208"/>
      <c r="H116" s="699">
        <v>1.1590000000000001E-3</v>
      </c>
      <c r="I116" s="699">
        <v>1.1590000000000001E-3</v>
      </c>
      <c r="J116" s="699">
        <v>1.1590000000000001E-3</v>
      </c>
      <c r="K116" s="699">
        <v>1.1590000000000001E-3</v>
      </c>
      <c r="L116" s="699">
        <v>1.1590000000000001E-3</v>
      </c>
      <c r="M116" s="208"/>
      <c r="N116" s="139">
        <v>8.8999999999999995E-5</v>
      </c>
      <c r="O116" s="139">
        <v>8.8999999999999995E-5</v>
      </c>
      <c r="P116" s="139">
        <v>8.8999999999999995E-5</v>
      </c>
      <c r="Q116" s="139">
        <v>8.8999999999999995E-5</v>
      </c>
      <c r="R116" s="139">
        <v>8.8999999999999995E-5</v>
      </c>
      <c r="S116" s="208"/>
      <c r="T116" s="139">
        <v>4.1E-5</v>
      </c>
      <c r="U116" s="139">
        <v>4.1E-5</v>
      </c>
      <c r="V116" s="139">
        <v>4.1E-5</v>
      </c>
      <c r="W116" s="139">
        <v>4.1E-5</v>
      </c>
      <c r="X116" s="139">
        <v>4.1E-5</v>
      </c>
      <c r="Y116" s="208"/>
      <c r="Z116" s="699">
        <v>1.1590000000000001E-3</v>
      </c>
      <c r="AA116" s="139">
        <v>4.1E-5</v>
      </c>
      <c r="AB116" s="139">
        <v>4.1E-5</v>
      </c>
      <c r="AC116" s="139">
        <v>4.1E-5</v>
      </c>
      <c r="AD116" s="139">
        <v>4.1E-5</v>
      </c>
      <c r="AE116" s="208"/>
      <c r="AF116" s="161"/>
      <c r="AG116" s="161"/>
      <c r="AH116" s="161"/>
      <c r="AI116" s="24"/>
      <c r="AJ116" s="24"/>
      <c r="AK116" s="208"/>
      <c r="AL116" s="768">
        <v>1.870337613748421E-4</v>
      </c>
      <c r="AM116" s="778">
        <v>1.870337613748421E-4</v>
      </c>
      <c r="AN116" s="788">
        <v>1.870337613748421E-4</v>
      </c>
      <c r="AO116" s="798">
        <v>1.870337613748421E-4</v>
      </c>
      <c r="AP116" s="808">
        <v>1.870337613748421E-4</v>
      </c>
      <c r="AQ116" s="208"/>
      <c r="AR116" s="162"/>
      <c r="AS116" s="139"/>
      <c r="AT116" s="24"/>
      <c r="AU116" s="24"/>
      <c r="AV116" s="24"/>
      <c r="AW116" s="208"/>
      <c r="AX116" s="162"/>
      <c r="AY116" s="139"/>
      <c r="AZ116" s="24"/>
      <c r="BA116" s="24"/>
      <c r="BB116" s="24"/>
      <c r="BC116" s="208"/>
      <c r="BD116" s="162"/>
      <c r="BE116" s="139"/>
      <c r="BF116" s="24"/>
      <c r="BG116" s="24"/>
      <c r="BH116" s="24"/>
      <c r="BI116" s="208"/>
    </row>
    <row r="117" spans="1:61" ht="12.75" customHeight="1" x14ac:dyDescent="0.2">
      <c r="A117" s="93" t="s">
        <v>3</v>
      </c>
      <c r="B117" s="664">
        <v>2.0901930267180774E-4</v>
      </c>
      <c r="C117" s="673">
        <v>2.0901930267180774E-4</v>
      </c>
      <c r="D117" s="682">
        <v>2.0901930267180774E-4</v>
      </c>
      <c r="E117" s="691">
        <v>2.0901930267180774E-4</v>
      </c>
      <c r="F117" s="700">
        <v>2.0901930267180774E-4</v>
      </c>
      <c r="G117" s="208"/>
      <c r="H117" s="700">
        <v>1.0920000000000001E-3</v>
      </c>
      <c r="I117" s="700">
        <v>1.0920000000000001E-3</v>
      </c>
      <c r="J117" s="700">
        <v>1.0920000000000001E-3</v>
      </c>
      <c r="K117" s="700">
        <v>1.0920000000000001E-3</v>
      </c>
      <c r="L117" s="700">
        <v>1.0920000000000001E-3</v>
      </c>
      <c r="M117" s="208"/>
      <c r="N117" s="139">
        <v>8.4699999999999999E-4</v>
      </c>
      <c r="O117" s="139">
        <v>8.4699999999999999E-4</v>
      </c>
      <c r="P117" s="139">
        <v>8.4699999999999999E-4</v>
      </c>
      <c r="Q117" s="139">
        <v>8.4699999999999999E-4</v>
      </c>
      <c r="R117" s="139">
        <v>8.4699999999999999E-4</v>
      </c>
      <c r="S117" s="208"/>
      <c r="T117" s="139">
        <v>8.4199999999999998E-4</v>
      </c>
      <c r="U117" s="139">
        <v>8.4199999999999998E-4</v>
      </c>
      <c r="V117" s="139">
        <v>8.4199999999999998E-4</v>
      </c>
      <c r="W117" s="139">
        <v>8.4199999999999998E-4</v>
      </c>
      <c r="X117" s="139">
        <v>8.4199999999999998E-4</v>
      </c>
      <c r="Y117" s="208"/>
      <c r="Z117" s="700">
        <v>1.0920000000000001E-3</v>
      </c>
      <c r="AA117" s="139">
        <v>8.4199999999999998E-4</v>
      </c>
      <c r="AB117" s="139">
        <v>8.4199999999999998E-4</v>
      </c>
      <c r="AC117" s="139">
        <v>8.4199999999999998E-4</v>
      </c>
      <c r="AD117" s="139">
        <v>8.4199999999999998E-4</v>
      </c>
      <c r="AE117" s="208"/>
      <c r="AF117" s="161"/>
      <c r="AG117" s="138"/>
      <c r="AH117" s="181"/>
      <c r="AI117" s="181"/>
      <c r="AJ117" s="181"/>
      <c r="AK117" s="208"/>
      <c r="AL117" s="769">
        <v>1.9541526255343011E-4</v>
      </c>
      <c r="AM117" s="779">
        <v>1.9541526255343011E-4</v>
      </c>
      <c r="AN117" s="789">
        <v>1.9541526255343011E-4</v>
      </c>
      <c r="AO117" s="799">
        <v>1.9541526255343011E-4</v>
      </c>
      <c r="AP117" s="809">
        <v>1.9541526255343011E-4</v>
      </c>
      <c r="AQ117" s="208"/>
      <c r="AR117" s="161"/>
      <c r="AS117" s="138"/>
      <c r="AT117" s="181"/>
      <c r="AU117" s="181"/>
      <c r="AV117" s="181"/>
      <c r="AW117" s="208"/>
      <c r="AX117" s="161"/>
      <c r="AY117" s="138"/>
      <c r="AZ117" s="181"/>
      <c r="BA117" s="181"/>
      <c r="BB117" s="181"/>
      <c r="BC117" s="208"/>
      <c r="BD117" s="161"/>
      <c r="BE117" s="138"/>
      <c r="BF117" s="181"/>
      <c r="BG117" s="181"/>
      <c r="BH117" s="181"/>
      <c r="BI117" s="208"/>
    </row>
    <row r="118" spans="1:61" ht="12.75" customHeight="1" x14ac:dyDescent="0.2">
      <c r="A118" s="91" t="s">
        <v>4</v>
      </c>
      <c r="B118" s="663">
        <v>3.9046343883790917E-4</v>
      </c>
      <c r="C118" s="672">
        <v>3.9046343883790917E-4</v>
      </c>
      <c r="D118" s="681">
        <v>3.9046343883790917E-4</v>
      </c>
      <c r="E118" s="690">
        <v>3.9046343883790917E-4</v>
      </c>
      <c r="F118" s="699">
        <v>3.9046343883790917E-4</v>
      </c>
      <c r="G118" s="208"/>
      <c r="H118" s="699">
        <v>4.8500000000000003E-4</v>
      </c>
      <c r="I118" s="699">
        <v>4.8500000000000003E-4</v>
      </c>
      <c r="J118" s="699">
        <v>4.8500000000000003E-4</v>
      </c>
      <c r="K118" s="699">
        <v>4.8500000000000003E-4</v>
      </c>
      <c r="L118" s="699">
        <v>4.8500000000000003E-4</v>
      </c>
      <c r="M118" s="208"/>
      <c r="N118" s="139">
        <v>2.9999999999999997E-4</v>
      </c>
      <c r="O118" s="139">
        <v>2.9999999999999997E-4</v>
      </c>
      <c r="P118" s="139">
        <v>2.9999999999999997E-4</v>
      </c>
      <c r="Q118" s="139">
        <v>2.9999999999999997E-4</v>
      </c>
      <c r="R118" s="139">
        <v>2.9999999999999997E-4</v>
      </c>
      <c r="S118" s="208"/>
      <c r="T118" s="139">
        <v>3.01E-4</v>
      </c>
      <c r="U118" s="139">
        <v>3.01E-4</v>
      </c>
      <c r="V118" s="139">
        <v>3.01E-4</v>
      </c>
      <c r="W118" s="139">
        <v>3.01E-4</v>
      </c>
      <c r="X118" s="139">
        <v>3.01E-4</v>
      </c>
      <c r="Y118" s="208"/>
      <c r="Z118" s="699">
        <v>4.8500000000000003E-4</v>
      </c>
      <c r="AA118" s="139">
        <v>3.01E-4</v>
      </c>
      <c r="AB118" s="139">
        <v>3.01E-4</v>
      </c>
      <c r="AC118" s="139">
        <v>3.01E-4</v>
      </c>
      <c r="AD118" s="139">
        <v>3.01E-4</v>
      </c>
      <c r="AE118" s="208"/>
      <c r="AF118" s="162"/>
      <c r="AG118" s="139"/>
      <c r="AH118" s="24"/>
      <c r="AI118" s="24"/>
      <c r="AJ118" s="24"/>
      <c r="AK118" s="208"/>
      <c r="AL118" s="768">
        <v>3.049350567829858E-4</v>
      </c>
      <c r="AM118" s="778">
        <v>3.049350567829858E-4</v>
      </c>
      <c r="AN118" s="788">
        <v>3.049350567829858E-4</v>
      </c>
      <c r="AO118" s="798">
        <v>3.049350567829858E-4</v>
      </c>
      <c r="AP118" s="808">
        <v>3.049350567829858E-4</v>
      </c>
      <c r="AQ118" s="208"/>
      <c r="AR118" s="162"/>
      <c r="AS118" s="139"/>
      <c r="AT118" s="24"/>
      <c r="AU118" s="24"/>
      <c r="AV118" s="24"/>
      <c r="AW118" s="208"/>
      <c r="AX118" s="162"/>
      <c r="AY118" s="139"/>
      <c r="AZ118" s="24"/>
      <c r="BA118" s="24"/>
      <c r="BB118" s="24"/>
      <c r="BC118" s="208"/>
      <c r="BD118" s="162"/>
      <c r="BE118" s="139"/>
      <c r="BF118" s="24"/>
      <c r="BG118" s="24"/>
      <c r="BH118" s="24"/>
      <c r="BI118" s="208"/>
    </row>
    <row r="119" spans="1:61" ht="12.75" customHeight="1" x14ac:dyDescent="0.2">
      <c r="A119" s="91" t="s">
        <v>5</v>
      </c>
      <c r="B119" s="663">
        <v>0.71433431892145227</v>
      </c>
      <c r="C119" s="672">
        <v>0.71433431892145227</v>
      </c>
      <c r="D119" s="681">
        <v>0.71433431892145227</v>
      </c>
      <c r="E119" s="690">
        <v>0.71433431892145227</v>
      </c>
      <c r="F119" s="699">
        <v>0.71433431892145227</v>
      </c>
      <c r="G119" s="208"/>
      <c r="H119" s="699">
        <v>0.74073599999999995</v>
      </c>
      <c r="I119" s="699">
        <v>0.74073599999999995</v>
      </c>
      <c r="J119" s="699">
        <v>0.74073599999999995</v>
      </c>
      <c r="K119" s="699">
        <v>0.74073599999999995</v>
      </c>
      <c r="L119" s="699">
        <v>0.74073599999999995</v>
      </c>
      <c r="M119" s="208"/>
      <c r="N119" s="139">
        <v>0.75066599999999994</v>
      </c>
      <c r="O119" s="139">
        <v>0.75066599999999994</v>
      </c>
      <c r="P119" s="139">
        <v>0.75066599999999994</v>
      </c>
      <c r="Q119" s="139">
        <v>0.75066599999999994</v>
      </c>
      <c r="R119" s="139">
        <v>0.75066599999999994</v>
      </c>
      <c r="S119" s="208"/>
      <c r="T119" s="139">
        <v>0.7528109999999999</v>
      </c>
      <c r="U119" s="139">
        <v>0.7528109999999999</v>
      </c>
      <c r="V119" s="139">
        <v>0.7528109999999999</v>
      </c>
      <c r="W119" s="139">
        <v>0.7528109999999999</v>
      </c>
      <c r="X119" s="139">
        <v>0.7528109999999999</v>
      </c>
      <c r="Y119" s="208"/>
      <c r="Z119" s="699">
        <v>0.74073599999999995</v>
      </c>
      <c r="AA119" s="139">
        <v>0.7528109999999999</v>
      </c>
      <c r="AB119" s="139">
        <v>0.7528109999999999</v>
      </c>
      <c r="AC119" s="139">
        <v>0.7528109999999999</v>
      </c>
      <c r="AD119" s="139">
        <v>0.7528109999999999</v>
      </c>
      <c r="AE119" s="208"/>
      <c r="AF119" s="162"/>
      <c r="AG119" s="139"/>
      <c r="AH119" s="24"/>
      <c r="AI119" s="24"/>
      <c r="AJ119" s="24"/>
      <c r="AK119" s="208"/>
      <c r="AL119" s="768">
        <v>0.78084090221856328</v>
      </c>
      <c r="AM119" s="778">
        <v>0.78084090221856328</v>
      </c>
      <c r="AN119" s="788">
        <v>0.78084090221856328</v>
      </c>
      <c r="AO119" s="798">
        <v>0.78084090221856328</v>
      </c>
      <c r="AP119" s="808">
        <v>0.78084090221856328</v>
      </c>
      <c r="AQ119" s="208"/>
      <c r="AR119" s="162"/>
      <c r="AS119" s="139"/>
      <c r="AT119" s="24"/>
      <c r="AU119" s="24"/>
      <c r="AV119" s="24"/>
      <c r="AW119" s="208"/>
      <c r="AX119" s="162"/>
      <c r="AY119" s="139"/>
      <c r="AZ119" s="24"/>
      <c r="BA119" s="24"/>
      <c r="BB119" s="24"/>
      <c r="BC119" s="208"/>
      <c r="BD119" s="162">
        <v>0.78300000000000003</v>
      </c>
      <c r="BE119" s="162">
        <v>0.78300000000000003</v>
      </c>
      <c r="BF119" s="162">
        <v>0.78300000000000003</v>
      </c>
      <c r="BG119" s="162">
        <v>0.78300000000000003</v>
      </c>
      <c r="BH119" s="162">
        <v>0.78300000000000003</v>
      </c>
      <c r="BI119" s="208"/>
    </row>
    <row r="120" spans="1:61" ht="12.75" customHeight="1" x14ac:dyDescent="0.2">
      <c r="A120" s="94" t="s">
        <v>6</v>
      </c>
      <c r="B120" s="659">
        <v>6.743349977012858E-4</v>
      </c>
      <c r="C120" s="668">
        <v>6.743349977012858E-4</v>
      </c>
      <c r="D120" s="677">
        <v>6.743349977012858E-4</v>
      </c>
      <c r="E120" s="686">
        <v>6.743349977012858E-4</v>
      </c>
      <c r="F120" s="695">
        <v>6.743349977012858E-4</v>
      </c>
      <c r="G120" s="208"/>
      <c r="H120" s="695">
        <v>4.7800000000000002E-4</v>
      </c>
      <c r="I120" s="695">
        <v>4.7800000000000002E-4</v>
      </c>
      <c r="J120" s="695">
        <v>4.7800000000000002E-4</v>
      </c>
      <c r="K120" s="695">
        <v>4.7800000000000002E-4</v>
      </c>
      <c r="L120" s="695">
        <v>4.7800000000000002E-4</v>
      </c>
      <c r="M120" s="208"/>
      <c r="N120" s="139">
        <v>3.6099999999999999E-4</v>
      </c>
      <c r="O120" s="139">
        <v>3.6099999999999999E-4</v>
      </c>
      <c r="P120" s="139">
        <v>3.6099999999999999E-4</v>
      </c>
      <c r="Q120" s="139">
        <v>3.6099999999999999E-4</v>
      </c>
      <c r="R120" s="139">
        <v>3.6099999999999999E-4</v>
      </c>
      <c r="S120" s="208"/>
      <c r="T120" s="139">
        <v>3.6200000000000002E-4</v>
      </c>
      <c r="U120" s="139">
        <v>3.6200000000000002E-4</v>
      </c>
      <c r="V120" s="139">
        <v>3.6200000000000002E-4</v>
      </c>
      <c r="W120" s="139">
        <v>3.6200000000000002E-4</v>
      </c>
      <c r="X120" s="139">
        <v>3.6200000000000002E-4</v>
      </c>
      <c r="Y120" s="208"/>
      <c r="Z120" s="695">
        <v>4.7800000000000002E-4</v>
      </c>
      <c r="AA120" s="139">
        <v>3.6200000000000002E-4</v>
      </c>
      <c r="AB120" s="139">
        <v>3.6200000000000002E-4</v>
      </c>
      <c r="AC120" s="139">
        <v>3.6200000000000002E-4</v>
      </c>
      <c r="AD120" s="139">
        <v>3.6200000000000002E-4</v>
      </c>
      <c r="AE120" s="208"/>
      <c r="AF120" s="162"/>
      <c r="AG120" s="139"/>
      <c r="AH120" s="24"/>
      <c r="AI120" s="24"/>
      <c r="AJ120" s="24"/>
      <c r="AK120" s="208"/>
      <c r="AL120" s="762">
        <v>8.5080022633180939E-4</v>
      </c>
      <c r="AM120" s="772">
        <v>8.5080022633180939E-4</v>
      </c>
      <c r="AN120" s="782">
        <v>8.5080022633180939E-4</v>
      </c>
      <c r="AO120" s="792">
        <v>8.5080022633180939E-4</v>
      </c>
      <c r="AP120" s="802">
        <v>8.5080022633180939E-4</v>
      </c>
      <c r="AQ120" s="208"/>
      <c r="AR120" s="162"/>
      <c r="AS120" s="139"/>
      <c r="AT120" s="24"/>
      <c r="AU120" s="24"/>
      <c r="AV120" s="24"/>
      <c r="AW120" s="208"/>
      <c r="AX120" s="162"/>
      <c r="AY120" s="139"/>
      <c r="AZ120" s="24"/>
      <c r="BA120" s="24"/>
      <c r="BB120" s="24"/>
      <c r="BC120" s="208"/>
      <c r="BD120" s="162"/>
      <c r="BE120" s="162"/>
      <c r="BF120" s="162"/>
      <c r="BG120" s="162"/>
      <c r="BH120" s="162"/>
      <c r="BI120" s="208"/>
    </row>
    <row r="121" spans="1:61" ht="12.75" customHeight="1" x14ac:dyDescent="0.2">
      <c r="A121" s="94" t="s">
        <v>7</v>
      </c>
      <c r="B121" s="659">
        <v>2.3260030669512606E-3</v>
      </c>
      <c r="C121" s="668">
        <v>2.3260030669512606E-3</v>
      </c>
      <c r="D121" s="677">
        <v>2.3260030669512606E-3</v>
      </c>
      <c r="E121" s="686">
        <v>2.3260030669512606E-3</v>
      </c>
      <c r="F121" s="695">
        <v>2.3260030669512606E-3</v>
      </c>
      <c r="G121" s="208"/>
      <c r="H121" s="695">
        <v>2.9650000000000002E-3</v>
      </c>
      <c r="I121" s="695">
        <v>2.9650000000000002E-3</v>
      </c>
      <c r="J121" s="695">
        <v>2.9650000000000002E-3</v>
      </c>
      <c r="K121" s="695">
        <v>2.9650000000000002E-3</v>
      </c>
      <c r="L121" s="695">
        <v>2.9650000000000002E-3</v>
      </c>
      <c r="M121" s="208"/>
      <c r="N121" s="139">
        <v>1.3830000000000001E-3</v>
      </c>
      <c r="O121" s="139">
        <v>1.3830000000000001E-3</v>
      </c>
      <c r="P121" s="139">
        <v>1.3830000000000001E-3</v>
      </c>
      <c r="Q121" s="139">
        <v>1.3830000000000001E-3</v>
      </c>
      <c r="R121" s="139">
        <v>1.3830000000000001E-3</v>
      </c>
      <c r="S121" s="208"/>
      <c r="T121" s="139">
        <v>8.2199999999999992E-4</v>
      </c>
      <c r="U121" s="139">
        <v>8.2199999999999992E-4</v>
      </c>
      <c r="V121" s="139">
        <v>8.2199999999999992E-4</v>
      </c>
      <c r="W121" s="139">
        <v>8.2199999999999992E-4</v>
      </c>
      <c r="X121" s="139">
        <v>8.2199999999999992E-4</v>
      </c>
      <c r="Y121" s="208"/>
      <c r="Z121" s="695">
        <v>2.9650000000000002E-3</v>
      </c>
      <c r="AA121" s="139">
        <v>8.2199999999999992E-4</v>
      </c>
      <c r="AB121" s="139">
        <v>8.2199999999999992E-4</v>
      </c>
      <c r="AC121" s="139">
        <v>8.2199999999999992E-4</v>
      </c>
      <c r="AD121" s="139">
        <v>8.2199999999999992E-4</v>
      </c>
      <c r="AE121" s="208"/>
      <c r="AF121" s="162"/>
      <c r="AG121" s="139"/>
      <c r="AH121" s="24"/>
      <c r="AI121" s="24"/>
      <c r="AJ121" s="24"/>
      <c r="AK121" s="208"/>
      <c r="AL121" s="762">
        <v>1.4824574084478573E-3</v>
      </c>
      <c r="AM121" s="772">
        <v>1.4824574084478573E-3</v>
      </c>
      <c r="AN121" s="782">
        <v>1.4824574084478573E-3</v>
      </c>
      <c r="AO121" s="792">
        <v>1.4824574084478573E-3</v>
      </c>
      <c r="AP121" s="802">
        <v>1.4824574084478573E-3</v>
      </c>
      <c r="AQ121" s="208"/>
      <c r="AR121" s="15">
        <f>SUM(AL121:AL126)</f>
        <v>0.1362696036020965</v>
      </c>
      <c r="AS121" s="139"/>
      <c r="AT121" s="24"/>
      <c r="AU121" s="24"/>
      <c r="AV121" s="24"/>
      <c r="AW121" s="208"/>
      <c r="AX121" s="162"/>
      <c r="AY121" s="139"/>
      <c r="AZ121" s="24"/>
      <c r="BA121" s="24"/>
      <c r="BB121" s="24"/>
      <c r="BC121" s="208"/>
      <c r="BD121" s="162"/>
      <c r="BE121" s="162"/>
      <c r="BF121" s="162"/>
      <c r="BG121" s="162"/>
      <c r="BH121" s="162"/>
      <c r="BI121" s="208"/>
    </row>
    <row r="122" spans="1:61" ht="12.75" customHeight="1" x14ac:dyDescent="0.2">
      <c r="A122" s="95" t="s">
        <v>8</v>
      </c>
      <c r="B122" s="660">
        <v>9.6273104487565944E-2</v>
      </c>
      <c r="C122" s="669">
        <v>9.6273104487565944E-2</v>
      </c>
      <c r="D122" s="678">
        <v>9.6273104487565944E-2</v>
      </c>
      <c r="E122" s="687">
        <v>9.6273104487565944E-2</v>
      </c>
      <c r="F122" s="696">
        <v>9.6273104487565944E-2</v>
      </c>
      <c r="G122" s="208"/>
      <c r="H122" s="696">
        <v>8.3408999999999997E-2</v>
      </c>
      <c r="I122" s="696">
        <v>8.3408999999999997E-2</v>
      </c>
      <c r="J122" s="696">
        <v>8.3408999999999997E-2</v>
      </c>
      <c r="K122" s="696">
        <v>8.3408999999999997E-2</v>
      </c>
      <c r="L122" s="696">
        <v>8.3408999999999997E-2</v>
      </c>
      <c r="M122" s="208"/>
      <c r="N122" s="139">
        <v>8.2179000000000002E-2</v>
      </c>
      <c r="O122" s="139">
        <v>8.2179000000000002E-2</v>
      </c>
      <c r="P122" s="139">
        <v>8.2179000000000002E-2</v>
      </c>
      <c r="Q122" s="139">
        <v>8.2179000000000002E-2</v>
      </c>
      <c r="R122" s="139">
        <v>8.2179000000000002E-2</v>
      </c>
      <c r="S122" s="208"/>
      <c r="T122" s="139">
        <v>8.2568000000000003E-2</v>
      </c>
      <c r="U122" s="139">
        <v>8.2568000000000003E-2</v>
      </c>
      <c r="V122" s="139">
        <v>8.2568000000000003E-2</v>
      </c>
      <c r="W122" s="139">
        <v>8.2568000000000003E-2</v>
      </c>
      <c r="X122" s="139">
        <v>8.2568000000000003E-2</v>
      </c>
      <c r="Y122" s="208"/>
      <c r="Z122" s="696">
        <v>8.3408999999999997E-2</v>
      </c>
      <c r="AA122" s="139">
        <v>8.2568000000000003E-2</v>
      </c>
      <c r="AB122" s="139">
        <v>8.2568000000000003E-2</v>
      </c>
      <c r="AC122" s="139">
        <v>8.2568000000000003E-2</v>
      </c>
      <c r="AD122" s="139">
        <v>8.2568000000000003E-2</v>
      </c>
      <c r="AE122" s="208"/>
      <c r="AF122" s="168"/>
      <c r="AG122" s="146"/>
      <c r="AH122" s="46"/>
      <c r="AI122" s="46"/>
      <c r="AJ122" s="46"/>
      <c r="AK122" s="208"/>
      <c r="AL122" s="765">
        <v>8.9869444781204275E-2</v>
      </c>
      <c r="AM122" s="775">
        <v>8.9869444781204275E-2</v>
      </c>
      <c r="AN122" s="785">
        <v>8.9869444781204275E-2</v>
      </c>
      <c r="AO122" s="795">
        <v>8.9869444781204275E-2</v>
      </c>
      <c r="AP122" s="805">
        <v>8.9869444781204275E-2</v>
      </c>
      <c r="AQ122" s="208"/>
      <c r="AR122" s="168"/>
      <c r="AS122" s="146"/>
      <c r="AT122" s="46"/>
      <c r="AU122" s="46"/>
      <c r="AV122" s="46"/>
      <c r="AW122" s="208"/>
      <c r="AX122" s="168"/>
      <c r="AY122" s="146"/>
      <c r="AZ122" s="46"/>
      <c r="BA122" s="46"/>
      <c r="BB122" s="46"/>
      <c r="BC122" s="208"/>
      <c r="BD122" s="168">
        <v>0.1404</v>
      </c>
      <c r="BE122" s="168">
        <v>0.1404</v>
      </c>
      <c r="BF122" s="168">
        <v>0.1404</v>
      </c>
      <c r="BG122" s="168">
        <v>0.1404</v>
      </c>
      <c r="BH122" s="168">
        <v>0.1404</v>
      </c>
      <c r="BI122" s="208"/>
    </row>
    <row r="123" spans="1:61" ht="12.75" customHeight="1" x14ac:dyDescent="0.2">
      <c r="A123" s="94" t="s">
        <v>9</v>
      </c>
      <c r="B123" s="659">
        <v>5.348105767949736E-2</v>
      </c>
      <c r="C123" s="668">
        <v>5.348105767949736E-2</v>
      </c>
      <c r="D123" s="677">
        <v>5.348105767949736E-2</v>
      </c>
      <c r="E123" s="686">
        <v>5.348105767949736E-2</v>
      </c>
      <c r="F123" s="695">
        <v>5.348105767949736E-2</v>
      </c>
      <c r="G123" s="208"/>
      <c r="H123" s="695">
        <v>4.5777999999999999E-2</v>
      </c>
      <c r="I123" s="695">
        <v>4.5777999999999999E-2</v>
      </c>
      <c r="J123" s="695">
        <v>4.5777999999999999E-2</v>
      </c>
      <c r="K123" s="695">
        <v>4.5777999999999999E-2</v>
      </c>
      <c r="L123" s="695">
        <v>4.5777999999999999E-2</v>
      </c>
      <c r="M123" s="208"/>
      <c r="N123" s="139">
        <v>4.5679999999999998E-2</v>
      </c>
      <c r="O123" s="139">
        <v>4.5679999999999998E-2</v>
      </c>
      <c r="P123" s="139">
        <v>4.5679999999999998E-2</v>
      </c>
      <c r="Q123" s="139">
        <v>4.5679999999999998E-2</v>
      </c>
      <c r="R123" s="139">
        <v>4.5679999999999998E-2</v>
      </c>
      <c r="S123" s="208"/>
      <c r="T123" s="139">
        <v>4.8324999999999993E-2</v>
      </c>
      <c r="U123" s="139">
        <v>4.8324999999999993E-2</v>
      </c>
      <c r="V123" s="139">
        <v>4.8324999999999993E-2</v>
      </c>
      <c r="W123" s="139">
        <v>4.8324999999999993E-2</v>
      </c>
      <c r="X123" s="139">
        <v>4.8324999999999993E-2</v>
      </c>
      <c r="Y123" s="208"/>
      <c r="Z123" s="695">
        <v>4.5777999999999999E-2</v>
      </c>
      <c r="AA123" s="139">
        <v>4.8324999999999993E-2</v>
      </c>
      <c r="AB123" s="139">
        <v>4.8324999999999993E-2</v>
      </c>
      <c r="AC123" s="139">
        <v>4.8324999999999993E-2</v>
      </c>
      <c r="AD123" s="139">
        <v>4.8324999999999993E-2</v>
      </c>
      <c r="AE123" s="208"/>
      <c r="AF123" s="162"/>
      <c r="AG123" s="139"/>
      <c r="AH123" s="24"/>
      <c r="AI123" s="24"/>
      <c r="AJ123" s="24"/>
      <c r="AK123" s="208"/>
      <c r="AL123" s="762">
        <v>3.7138703934282181E-2</v>
      </c>
      <c r="AM123" s="772">
        <v>3.7138703934282181E-2</v>
      </c>
      <c r="AN123" s="782">
        <v>3.7138703934282181E-2</v>
      </c>
      <c r="AO123" s="792">
        <v>3.7138703934282181E-2</v>
      </c>
      <c r="AP123" s="802">
        <v>3.7138703934282181E-2</v>
      </c>
      <c r="AQ123" s="208"/>
      <c r="AR123" s="162"/>
      <c r="AS123" s="139"/>
      <c r="AT123" s="24"/>
      <c r="AU123" s="24"/>
      <c r="AV123" s="24"/>
      <c r="AW123" s="208"/>
      <c r="AX123" s="162"/>
      <c r="AY123" s="139"/>
      <c r="AZ123" s="24"/>
      <c r="BA123" s="24"/>
      <c r="BB123" s="24"/>
      <c r="BC123" s="208"/>
      <c r="BD123" s="162"/>
      <c r="BE123" s="139"/>
      <c r="BF123" s="24"/>
      <c r="BG123" s="24"/>
      <c r="BH123" s="24"/>
      <c r="BI123" s="208"/>
    </row>
    <row r="124" spans="1:61" ht="12.75" customHeight="1" x14ac:dyDescent="0.2">
      <c r="A124" s="95" t="s">
        <v>10</v>
      </c>
      <c r="B124" s="660">
        <v>7.9162885289827921E-3</v>
      </c>
      <c r="C124" s="669">
        <v>7.9162885289827921E-3</v>
      </c>
      <c r="D124" s="678">
        <v>7.9162885289827921E-3</v>
      </c>
      <c r="E124" s="687">
        <v>7.9162885289827921E-3</v>
      </c>
      <c r="F124" s="696">
        <v>7.9162885289827921E-3</v>
      </c>
      <c r="G124" s="208"/>
      <c r="H124" s="696">
        <v>5.548E-3</v>
      </c>
      <c r="I124" s="696">
        <v>5.548E-3</v>
      </c>
      <c r="J124" s="696">
        <v>5.548E-3</v>
      </c>
      <c r="K124" s="696">
        <v>5.548E-3</v>
      </c>
      <c r="L124" s="696">
        <v>5.548E-3</v>
      </c>
      <c r="M124" s="208"/>
      <c r="N124" s="139">
        <v>6.2560000000000003E-3</v>
      </c>
      <c r="O124" s="139">
        <v>6.2560000000000003E-3</v>
      </c>
      <c r="P124" s="139">
        <v>6.2560000000000003E-3</v>
      </c>
      <c r="Q124" s="139">
        <v>6.2560000000000003E-3</v>
      </c>
      <c r="R124" s="139">
        <v>6.2560000000000003E-3</v>
      </c>
      <c r="S124" s="208"/>
      <c r="T124" s="139">
        <v>6.6010000000000001E-3</v>
      </c>
      <c r="U124" s="139">
        <v>6.6010000000000001E-3</v>
      </c>
      <c r="V124" s="139">
        <v>6.6010000000000001E-3</v>
      </c>
      <c r="W124" s="139">
        <v>6.6010000000000001E-3</v>
      </c>
      <c r="X124" s="139">
        <v>6.6010000000000001E-3</v>
      </c>
      <c r="Y124" s="208"/>
      <c r="Z124" s="696">
        <v>5.548E-3</v>
      </c>
      <c r="AA124" s="139">
        <v>6.6010000000000001E-3</v>
      </c>
      <c r="AB124" s="139">
        <v>6.6010000000000001E-3</v>
      </c>
      <c r="AC124" s="139">
        <v>6.6010000000000001E-3</v>
      </c>
      <c r="AD124" s="139">
        <v>6.6010000000000001E-3</v>
      </c>
      <c r="AE124" s="208"/>
      <c r="AF124" s="168"/>
      <c r="AG124" s="146"/>
      <c r="AH124" s="46"/>
      <c r="AI124" s="46"/>
      <c r="AJ124" s="46"/>
      <c r="AK124" s="208"/>
      <c r="AL124" s="765">
        <v>4.6823449260102526E-3</v>
      </c>
      <c r="AM124" s="775">
        <v>4.6823449260102526E-3</v>
      </c>
      <c r="AN124" s="785">
        <v>4.6823449260102526E-3</v>
      </c>
      <c r="AO124" s="795">
        <v>4.6823449260102526E-3</v>
      </c>
      <c r="AP124" s="805">
        <v>4.6823449260102526E-3</v>
      </c>
      <c r="AQ124" s="208"/>
      <c r="AR124" s="168"/>
      <c r="AS124" s="146"/>
      <c r="AT124" s="46"/>
      <c r="AU124" s="46"/>
      <c r="AV124" s="46"/>
      <c r="AW124" s="208"/>
      <c r="AX124" s="168"/>
      <c r="AY124" s="146"/>
      <c r="AZ124" s="46"/>
      <c r="BA124" s="46"/>
      <c r="BB124" s="46"/>
      <c r="BC124" s="208"/>
      <c r="BD124" s="168"/>
      <c r="BE124" s="146"/>
      <c r="BF124" s="46"/>
      <c r="BG124" s="46"/>
      <c r="BH124" s="46"/>
      <c r="BI124" s="208"/>
    </row>
    <row r="125" spans="1:61" ht="12.75" customHeight="1" x14ac:dyDescent="0.2">
      <c r="A125" s="94" t="s">
        <v>11</v>
      </c>
      <c r="B125" s="659">
        <v>5.9984574441375223E-3</v>
      </c>
      <c r="C125" s="668">
        <v>5.9984574441375223E-3</v>
      </c>
      <c r="D125" s="677">
        <v>5.9984574441375223E-3</v>
      </c>
      <c r="E125" s="686">
        <v>5.9984574441375223E-3</v>
      </c>
      <c r="F125" s="695">
        <v>5.9984574441375223E-3</v>
      </c>
      <c r="G125" s="208"/>
      <c r="H125" s="695">
        <v>1.1139E-2</v>
      </c>
      <c r="I125" s="695">
        <v>1.1139E-2</v>
      </c>
      <c r="J125" s="695">
        <v>1.1139E-2</v>
      </c>
      <c r="K125" s="695">
        <v>1.1139E-2</v>
      </c>
      <c r="L125" s="695">
        <v>1.1139E-2</v>
      </c>
      <c r="M125" s="208"/>
      <c r="N125" s="139">
        <v>7.5100000000000002E-3</v>
      </c>
      <c r="O125" s="139">
        <v>7.5100000000000002E-3</v>
      </c>
      <c r="P125" s="139">
        <v>7.5100000000000002E-3</v>
      </c>
      <c r="Q125" s="139">
        <v>7.5100000000000002E-3</v>
      </c>
      <c r="R125" s="139">
        <v>7.5100000000000002E-3</v>
      </c>
      <c r="S125" s="208"/>
      <c r="T125" s="139">
        <v>3.8309999999999998E-3</v>
      </c>
      <c r="U125" s="139">
        <v>3.8309999999999998E-3</v>
      </c>
      <c r="V125" s="139">
        <v>3.8309999999999998E-3</v>
      </c>
      <c r="W125" s="139">
        <v>3.8309999999999998E-3</v>
      </c>
      <c r="X125" s="139">
        <v>3.8309999999999998E-3</v>
      </c>
      <c r="Y125" s="208"/>
      <c r="Z125" s="695">
        <v>1.1139E-2</v>
      </c>
      <c r="AA125" s="139">
        <v>3.8309999999999998E-3</v>
      </c>
      <c r="AB125" s="139">
        <v>3.8309999999999998E-3</v>
      </c>
      <c r="AC125" s="139">
        <v>3.8309999999999998E-3</v>
      </c>
      <c r="AD125" s="139">
        <v>3.8309999999999998E-3</v>
      </c>
      <c r="AE125" s="208"/>
      <c r="AF125" s="162"/>
      <c r="AG125" s="139"/>
      <c r="AH125" s="24"/>
      <c r="AI125" s="24"/>
      <c r="AJ125" s="24"/>
      <c r="AK125" s="208"/>
      <c r="AL125" s="762">
        <v>3.09663801852935E-3</v>
      </c>
      <c r="AM125" s="772">
        <v>3.09663801852935E-3</v>
      </c>
      <c r="AN125" s="782">
        <v>3.09663801852935E-3</v>
      </c>
      <c r="AO125" s="792">
        <v>3.09663801852935E-3</v>
      </c>
      <c r="AP125" s="802">
        <v>3.09663801852935E-3</v>
      </c>
      <c r="AQ125" s="208"/>
      <c r="AR125" s="162"/>
      <c r="AS125" s="139"/>
      <c r="AT125" s="24"/>
      <c r="AU125" s="24"/>
      <c r="AV125" s="24"/>
      <c r="AW125" s="208"/>
      <c r="AX125" s="162"/>
      <c r="AY125" s="139"/>
      <c r="AZ125" s="24"/>
      <c r="BA125" s="24"/>
      <c r="BB125" s="24"/>
      <c r="BC125" s="208"/>
      <c r="BD125" s="162"/>
      <c r="BE125" s="139"/>
      <c r="BF125" s="24"/>
      <c r="BG125" s="24"/>
      <c r="BH125" s="24"/>
      <c r="BI125" s="208"/>
    </row>
    <row r="126" spans="1:61" ht="12.75" customHeight="1" x14ac:dyDescent="0.2">
      <c r="A126" s="96" t="s">
        <v>12</v>
      </c>
      <c r="B126" s="659">
        <v>3.3031210980651025E-8</v>
      </c>
      <c r="C126" s="668">
        <v>3.3031210980651025E-8</v>
      </c>
      <c r="D126" s="677">
        <v>3.3031210980651025E-8</v>
      </c>
      <c r="E126" s="686">
        <v>3.3031210980651025E-8</v>
      </c>
      <c r="F126" s="695">
        <v>3.3031210980651025E-8</v>
      </c>
      <c r="G126" s="208"/>
      <c r="H126" s="695">
        <v>0</v>
      </c>
      <c r="I126" s="695">
        <v>0</v>
      </c>
      <c r="J126" s="695">
        <v>0</v>
      </c>
      <c r="K126" s="695">
        <v>0</v>
      </c>
      <c r="L126" s="695">
        <v>0</v>
      </c>
      <c r="M126" s="208"/>
      <c r="N126" s="139">
        <v>0</v>
      </c>
      <c r="O126" s="139">
        <v>0</v>
      </c>
      <c r="P126" s="139">
        <v>0</v>
      </c>
      <c r="Q126" s="139">
        <v>0</v>
      </c>
      <c r="R126" s="139">
        <v>0</v>
      </c>
      <c r="S126" s="208"/>
      <c r="T126" s="139">
        <v>0</v>
      </c>
      <c r="U126" s="139">
        <v>0</v>
      </c>
      <c r="V126" s="139">
        <v>0</v>
      </c>
      <c r="W126" s="139">
        <v>0</v>
      </c>
      <c r="X126" s="139">
        <v>0</v>
      </c>
      <c r="Y126" s="208"/>
      <c r="Z126" s="695">
        <v>0</v>
      </c>
      <c r="AA126" s="139">
        <v>0</v>
      </c>
      <c r="AB126" s="139">
        <v>0</v>
      </c>
      <c r="AC126" s="139">
        <v>0</v>
      </c>
      <c r="AD126" s="139">
        <v>0</v>
      </c>
      <c r="AE126" s="208"/>
      <c r="AF126" s="162"/>
      <c r="AG126" s="139"/>
      <c r="AH126" s="24"/>
      <c r="AI126" s="24"/>
      <c r="AJ126" s="24"/>
      <c r="AK126" s="208"/>
      <c r="AL126" s="762">
        <v>1.453362258247463E-8</v>
      </c>
      <c r="AM126" s="772">
        <v>1.453362258247463E-8</v>
      </c>
      <c r="AN126" s="782">
        <v>1.453362258247463E-8</v>
      </c>
      <c r="AO126" s="792">
        <v>1.453362258247463E-8</v>
      </c>
      <c r="AP126" s="802">
        <v>1.453362258247463E-8</v>
      </c>
      <c r="AQ126" s="208"/>
      <c r="AR126" s="162"/>
      <c r="AS126" s="139"/>
      <c r="AT126" s="24"/>
      <c r="AU126" s="24"/>
      <c r="AV126" s="24"/>
      <c r="AW126" s="208"/>
      <c r="AX126" s="162"/>
      <c r="AY126" s="139"/>
      <c r="AZ126" s="24"/>
      <c r="BA126" s="24"/>
      <c r="BB126" s="24"/>
      <c r="BC126" s="208"/>
      <c r="BD126" s="162"/>
      <c r="BE126" s="139"/>
      <c r="BF126" s="24"/>
      <c r="BG126" s="24"/>
      <c r="BH126" s="24"/>
      <c r="BI126" s="208"/>
    </row>
    <row r="127" spans="1:61" ht="12.75" customHeight="1" x14ac:dyDescent="0.2">
      <c r="A127" s="94" t="s">
        <v>13</v>
      </c>
      <c r="B127" s="659">
        <v>2.9862615177874263E-3</v>
      </c>
      <c r="C127" s="668">
        <v>2.9862615177874263E-3</v>
      </c>
      <c r="D127" s="677">
        <v>2.9862615177874263E-3</v>
      </c>
      <c r="E127" s="686">
        <v>2.9862615177874263E-3</v>
      </c>
      <c r="F127" s="695">
        <v>2.9862615177874263E-3</v>
      </c>
      <c r="G127" s="208"/>
      <c r="H127" s="695">
        <v>2.1440000000000001E-3</v>
      </c>
      <c r="I127" s="695">
        <v>2.1440000000000001E-3</v>
      </c>
      <c r="J127" s="695">
        <v>2.1440000000000001E-3</v>
      </c>
      <c r="K127" s="695">
        <v>2.1440000000000001E-3</v>
      </c>
      <c r="L127" s="695">
        <v>2.1440000000000001E-3</v>
      </c>
      <c r="M127" s="208"/>
      <c r="N127" s="139">
        <v>1.1130000000000001E-3</v>
      </c>
      <c r="O127" s="139">
        <v>1.1130000000000001E-3</v>
      </c>
      <c r="P127" s="139">
        <v>1.1130000000000001E-3</v>
      </c>
      <c r="Q127" s="139">
        <v>1.1130000000000001E-3</v>
      </c>
      <c r="R127" s="139">
        <v>1.1130000000000001E-3</v>
      </c>
      <c r="S127" s="208"/>
      <c r="T127" s="139">
        <v>1.1379999999999999E-3</v>
      </c>
      <c r="U127" s="139">
        <v>1.1379999999999999E-3</v>
      </c>
      <c r="V127" s="139">
        <v>1.1379999999999999E-3</v>
      </c>
      <c r="W127" s="139">
        <v>1.1379999999999999E-3</v>
      </c>
      <c r="X127" s="139">
        <v>1.1379999999999999E-3</v>
      </c>
      <c r="Y127" s="208"/>
      <c r="Z127" s="695">
        <v>2.1440000000000001E-3</v>
      </c>
      <c r="AA127" s="139">
        <v>1.1379999999999999E-3</v>
      </c>
      <c r="AB127" s="139">
        <v>1.1379999999999999E-3</v>
      </c>
      <c r="AC127" s="139">
        <v>1.1379999999999999E-3</v>
      </c>
      <c r="AD127" s="139">
        <v>1.1379999999999999E-3</v>
      </c>
      <c r="AE127" s="208"/>
      <c r="AF127" s="162"/>
      <c r="AG127" s="139"/>
      <c r="AH127" s="24"/>
      <c r="AI127" s="24"/>
      <c r="AJ127" s="24"/>
      <c r="AK127" s="208"/>
      <c r="AL127" s="762">
        <v>1.7604176661904613E-3</v>
      </c>
      <c r="AM127" s="772">
        <v>1.7604176661904613E-3</v>
      </c>
      <c r="AN127" s="782">
        <v>1.7604176661904613E-3</v>
      </c>
      <c r="AO127" s="792">
        <v>1.7604176661904613E-3</v>
      </c>
      <c r="AP127" s="802">
        <v>1.7604176661904613E-3</v>
      </c>
      <c r="AQ127" s="208"/>
      <c r="AR127" s="162"/>
      <c r="AS127" s="139"/>
      <c r="AT127" s="24"/>
      <c r="AU127" s="24"/>
      <c r="AV127" s="24"/>
      <c r="AW127" s="208"/>
      <c r="AX127" s="162"/>
      <c r="AY127" s="139"/>
      <c r="AZ127" s="24"/>
      <c r="BA127" s="24"/>
      <c r="BB127" s="24"/>
      <c r="BC127" s="208"/>
      <c r="BD127" s="162"/>
      <c r="BE127" s="139"/>
      <c r="BF127" s="24"/>
      <c r="BG127" s="24"/>
      <c r="BH127" s="24"/>
      <c r="BI127" s="208"/>
    </row>
    <row r="128" spans="1:61" ht="12.75" customHeight="1" x14ac:dyDescent="0.2">
      <c r="A128" s="95" t="s">
        <v>35</v>
      </c>
      <c r="B128" s="660">
        <v>1.9604686341612133E-4</v>
      </c>
      <c r="C128" s="669">
        <v>1.9604686341612133E-4</v>
      </c>
      <c r="D128" s="678">
        <v>1.9604686341612133E-4</v>
      </c>
      <c r="E128" s="687">
        <v>1.9604686341612133E-4</v>
      </c>
      <c r="F128" s="696">
        <v>1.9604686341612133E-4</v>
      </c>
      <c r="G128" s="208"/>
      <c r="H128" s="696">
        <v>1.6899999999999999E-4</v>
      </c>
      <c r="I128" s="696">
        <v>1.6899999999999999E-4</v>
      </c>
      <c r="J128" s="696">
        <v>1.6899999999999999E-4</v>
      </c>
      <c r="K128" s="696">
        <v>1.6899999999999999E-4</v>
      </c>
      <c r="L128" s="696">
        <v>1.6899999999999999E-4</v>
      </c>
      <c r="M128" s="208"/>
      <c r="N128" s="139">
        <v>5.8999999999999998E-5</v>
      </c>
      <c r="O128" s="139">
        <v>5.8999999999999998E-5</v>
      </c>
      <c r="P128" s="139">
        <v>5.8999999999999998E-5</v>
      </c>
      <c r="Q128" s="139">
        <v>5.8999999999999998E-5</v>
      </c>
      <c r="R128" s="139">
        <v>5.8999999999999998E-5</v>
      </c>
      <c r="S128" s="208"/>
      <c r="T128" s="139">
        <v>5.8999999999999998E-5</v>
      </c>
      <c r="U128" s="139">
        <v>5.8999999999999998E-5</v>
      </c>
      <c r="V128" s="139">
        <v>5.8999999999999998E-5</v>
      </c>
      <c r="W128" s="139">
        <v>5.8999999999999998E-5</v>
      </c>
      <c r="X128" s="139">
        <v>5.8999999999999998E-5</v>
      </c>
      <c r="Y128" s="208"/>
      <c r="Z128" s="696">
        <v>1.6899999999999999E-4</v>
      </c>
      <c r="AA128" s="139">
        <v>5.8999999999999998E-5</v>
      </c>
      <c r="AB128" s="139">
        <v>5.8999999999999998E-5</v>
      </c>
      <c r="AC128" s="139">
        <v>5.8999999999999998E-5</v>
      </c>
      <c r="AD128" s="139">
        <v>5.8999999999999998E-5</v>
      </c>
      <c r="AE128" s="208"/>
      <c r="AF128" s="168"/>
      <c r="AG128" s="146"/>
      <c r="AH128" s="46"/>
      <c r="AI128" s="46"/>
      <c r="AJ128" s="46"/>
      <c r="AK128" s="208"/>
      <c r="AL128" s="765">
        <v>1.1524079512440485E-4</v>
      </c>
      <c r="AM128" s="775">
        <v>1.1524079512440485E-4</v>
      </c>
      <c r="AN128" s="785">
        <v>1.1524079512440485E-4</v>
      </c>
      <c r="AO128" s="795">
        <v>1.1524079512440485E-4</v>
      </c>
      <c r="AP128" s="805">
        <v>1.1524079512440485E-4</v>
      </c>
      <c r="AQ128" s="208"/>
      <c r="AR128" s="168"/>
      <c r="AS128" s="146"/>
      <c r="AT128" s="46"/>
      <c r="AU128" s="46"/>
      <c r="AV128" s="46"/>
      <c r="AW128" s="208"/>
      <c r="AX128" s="168"/>
      <c r="AY128" s="146"/>
      <c r="AZ128" s="46"/>
      <c r="BA128" s="46"/>
      <c r="BB128" s="46"/>
      <c r="BC128" s="208"/>
      <c r="BD128" s="168"/>
      <c r="BE128" s="146"/>
      <c r="BF128" s="46"/>
      <c r="BG128" s="46"/>
      <c r="BH128" s="46"/>
      <c r="BI128" s="208"/>
    </row>
    <row r="129" spans="1:61" ht="12.75" customHeight="1" x14ac:dyDescent="0.2">
      <c r="A129" s="94" t="s">
        <v>14</v>
      </c>
      <c r="B129" s="659">
        <v>1.7089710841476009E-3</v>
      </c>
      <c r="C129" s="668">
        <v>1.7089710841476009E-3</v>
      </c>
      <c r="D129" s="677">
        <v>1.7089710841476009E-3</v>
      </c>
      <c r="E129" s="686">
        <v>1.7089710841476009E-3</v>
      </c>
      <c r="F129" s="695">
        <v>1.7089710841476009E-3</v>
      </c>
      <c r="G129" s="208"/>
      <c r="H129" s="695">
        <v>2.5019999999999999E-3</v>
      </c>
      <c r="I129" s="695">
        <v>2.5019999999999999E-3</v>
      </c>
      <c r="J129" s="695">
        <v>2.5019999999999999E-3</v>
      </c>
      <c r="K129" s="695">
        <v>2.5019999999999999E-3</v>
      </c>
      <c r="L129" s="695">
        <v>2.5019999999999999E-3</v>
      </c>
      <c r="M129" s="208"/>
      <c r="N129" s="139">
        <v>1.6539999999999999E-3</v>
      </c>
      <c r="O129" s="139">
        <v>1.6539999999999999E-3</v>
      </c>
      <c r="P129" s="139">
        <v>1.6539999999999999E-3</v>
      </c>
      <c r="Q129" s="139">
        <v>1.6539999999999999E-3</v>
      </c>
      <c r="R129" s="139">
        <v>1.6539999999999999E-3</v>
      </c>
      <c r="S129" s="208"/>
      <c r="T129" s="139">
        <v>7.6899999999999994E-4</v>
      </c>
      <c r="U129" s="139">
        <v>7.6899999999999994E-4</v>
      </c>
      <c r="V129" s="139">
        <v>7.6899999999999994E-4</v>
      </c>
      <c r="W129" s="139">
        <v>7.6899999999999994E-4</v>
      </c>
      <c r="X129" s="139">
        <v>7.6899999999999994E-4</v>
      </c>
      <c r="Y129" s="208"/>
      <c r="Z129" s="695">
        <v>2.5019999999999999E-3</v>
      </c>
      <c r="AA129" s="139">
        <v>7.6899999999999994E-4</v>
      </c>
      <c r="AB129" s="139">
        <v>7.6899999999999994E-4</v>
      </c>
      <c r="AC129" s="139">
        <v>7.6899999999999994E-4</v>
      </c>
      <c r="AD129" s="139">
        <v>7.6899999999999994E-4</v>
      </c>
      <c r="AE129" s="208"/>
      <c r="AF129" s="162"/>
      <c r="AG129" s="139"/>
      <c r="AH129" s="24"/>
      <c r="AI129" s="24"/>
      <c r="AJ129" s="24"/>
      <c r="AK129" s="208"/>
      <c r="AL129" s="762">
        <v>8.4213757316183848E-4</v>
      </c>
      <c r="AM129" s="772">
        <v>8.4213757316183848E-4</v>
      </c>
      <c r="AN129" s="782">
        <v>8.4213757316183848E-4</v>
      </c>
      <c r="AO129" s="792">
        <v>8.4213757316183848E-4</v>
      </c>
      <c r="AP129" s="802">
        <v>8.4213757316183848E-4</v>
      </c>
      <c r="AQ129" s="208"/>
      <c r="AR129" s="162"/>
      <c r="AS129" s="139"/>
      <c r="AT129" s="24"/>
      <c r="AU129" s="24"/>
      <c r="AV129" s="24"/>
      <c r="AW129" s="208"/>
      <c r="AX129" s="162"/>
      <c r="AY129" s="139"/>
      <c r="AZ129" s="24"/>
      <c r="BA129" s="24"/>
      <c r="BB129" s="24"/>
      <c r="BC129" s="208"/>
      <c r="BD129" s="162"/>
      <c r="BE129" s="139"/>
      <c r="BF129" s="24"/>
      <c r="BG129" s="24"/>
      <c r="BH129" s="24"/>
      <c r="BI129" s="208"/>
    </row>
    <row r="130" spans="1:61" ht="12.75" customHeight="1" x14ac:dyDescent="0.2">
      <c r="A130" s="94" t="s">
        <v>15</v>
      </c>
      <c r="B130" s="659">
        <v>1.4821707778479799E-4</v>
      </c>
      <c r="C130" s="668">
        <v>1.4821707778479799E-4</v>
      </c>
      <c r="D130" s="677">
        <v>1.4821707778479799E-4</v>
      </c>
      <c r="E130" s="686">
        <v>1.4821707778479799E-4</v>
      </c>
      <c r="F130" s="695">
        <v>1.4821707778479799E-4</v>
      </c>
      <c r="G130" s="208"/>
      <c r="H130" s="695">
        <v>4.7800000000000002E-4</v>
      </c>
      <c r="I130" s="695">
        <v>4.7800000000000002E-4</v>
      </c>
      <c r="J130" s="695">
        <v>4.7800000000000002E-4</v>
      </c>
      <c r="K130" s="695">
        <v>4.7800000000000002E-4</v>
      </c>
      <c r="L130" s="695">
        <v>4.7800000000000002E-4</v>
      </c>
      <c r="M130" s="208"/>
      <c r="N130" s="139">
        <v>8.099999999999999E-5</v>
      </c>
      <c r="O130" s="139">
        <v>8.099999999999999E-5</v>
      </c>
      <c r="P130" s="139">
        <v>8.099999999999999E-5</v>
      </c>
      <c r="Q130" s="139">
        <v>8.099999999999999E-5</v>
      </c>
      <c r="R130" s="139">
        <v>8.099999999999999E-5</v>
      </c>
      <c r="S130" s="208"/>
      <c r="T130" s="139">
        <v>8.2999999999999998E-5</v>
      </c>
      <c r="U130" s="139">
        <v>8.2999999999999998E-5</v>
      </c>
      <c r="V130" s="139">
        <v>8.2999999999999998E-5</v>
      </c>
      <c r="W130" s="139">
        <v>8.2999999999999998E-5</v>
      </c>
      <c r="X130" s="139">
        <v>8.2999999999999998E-5</v>
      </c>
      <c r="Y130" s="208"/>
      <c r="Z130" s="695">
        <v>4.7800000000000002E-4</v>
      </c>
      <c r="AA130" s="139">
        <v>8.2999999999999998E-5</v>
      </c>
      <c r="AB130" s="139">
        <v>8.2999999999999998E-5</v>
      </c>
      <c r="AC130" s="139">
        <v>8.2999999999999998E-5</v>
      </c>
      <c r="AD130" s="139">
        <v>8.2999999999999998E-5</v>
      </c>
      <c r="AE130" s="208"/>
      <c r="AF130" s="162"/>
      <c r="AG130" s="139"/>
      <c r="AH130" s="24"/>
      <c r="AI130" s="24"/>
      <c r="AJ130" s="24"/>
      <c r="AK130" s="208"/>
      <c r="AL130" s="762">
        <v>9.139524994172502E-5</v>
      </c>
      <c r="AM130" s="772">
        <v>9.139524994172502E-5</v>
      </c>
      <c r="AN130" s="782">
        <v>9.139524994172502E-5</v>
      </c>
      <c r="AO130" s="792">
        <v>9.139524994172502E-5</v>
      </c>
      <c r="AP130" s="802">
        <v>9.139524994172502E-5</v>
      </c>
      <c r="AQ130" s="208"/>
      <c r="AR130" s="162"/>
      <c r="AS130" s="139"/>
      <c r="AT130" s="24"/>
      <c r="AU130" s="24"/>
      <c r="AV130" s="24"/>
      <c r="AW130" s="208"/>
      <c r="AX130" s="162"/>
      <c r="AY130" s="139"/>
      <c r="AZ130" s="24"/>
      <c r="BA130" s="24"/>
      <c r="BB130" s="24"/>
      <c r="BC130" s="208"/>
      <c r="BD130" s="162"/>
      <c r="BE130" s="139"/>
      <c r="BF130" s="24"/>
      <c r="BG130" s="24"/>
      <c r="BH130" s="24"/>
      <c r="BI130" s="208"/>
    </row>
    <row r="131" spans="1:61" ht="12.75" customHeight="1" x14ac:dyDescent="0.2">
      <c r="A131" s="95" t="s">
        <v>16</v>
      </c>
      <c r="B131" s="660">
        <v>1.5213860718446106E-5</v>
      </c>
      <c r="C131" s="669">
        <v>1.5213860718446106E-5</v>
      </c>
      <c r="D131" s="678">
        <v>1.5213860718446106E-5</v>
      </c>
      <c r="E131" s="687">
        <v>1.5213860718446106E-5</v>
      </c>
      <c r="F131" s="696">
        <v>1.5213860718446106E-5</v>
      </c>
      <c r="G131" s="208"/>
      <c r="H131" s="696">
        <v>1.6799999999999999E-4</v>
      </c>
      <c r="I131" s="696">
        <v>1.6799999999999999E-4</v>
      </c>
      <c r="J131" s="696">
        <v>1.6799999999999999E-4</v>
      </c>
      <c r="K131" s="696">
        <v>1.6799999999999999E-4</v>
      </c>
      <c r="L131" s="696">
        <v>1.6799999999999999E-4</v>
      </c>
      <c r="M131" s="208"/>
      <c r="N131" s="139">
        <v>6.9999999999999999E-6</v>
      </c>
      <c r="O131" s="139">
        <v>6.9999999999999999E-6</v>
      </c>
      <c r="P131" s="139">
        <v>6.9999999999999999E-6</v>
      </c>
      <c r="Q131" s="139">
        <v>6.9999999999999999E-6</v>
      </c>
      <c r="R131" s="139">
        <v>6.9999999999999999E-6</v>
      </c>
      <c r="S131" s="208"/>
      <c r="T131" s="139">
        <v>6.9999999999999999E-6</v>
      </c>
      <c r="U131" s="139">
        <v>6.9999999999999999E-6</v>
      </c>
      <c r="V131" s="139">
        <v>6.9999999999999999E-6</v>
      </c>
      <c r="W131" s="139">
        <v>6.9999999999999999E-6</v>
      </c>
      <c r="X131" s="139">
        <v>6.9999999999999999E-6</v>
      </c>
      <c r="Y131" s="208"/>
      <c r="Z131" s="696">
        <v>1.6799999999999999E-4</v>
      </c>
      <c r="AA131" s="139">
        <v>6.9999999999999999E-6</v>
      </c>
      <c r="AB131" s="139">
        <v>6.9999999999999999E-6</v>
      </c>
      <c r="AC131" s="139">
        <v>6.9999999999999999E-6</v>
      </c>
      <c r="AD131" s="139">
        <v>6.9999999999999999E-6</v>
      </c>
      <c r="AE131" s="208"/>
      <c r="AF131" s="168"/>
      <c r="AG131" s="146"/>
      <c r="AH131" s="46"/>
      <c r="AI131" s="46"/>
      <c r="AJ131" s="46"/>
      <c r="AK131" s="208"/>
      <c r="AL131" s="765">
        <v>6.2770326863500469E-6</v>
      </c>
      <c r="AM131" s="775">
        <v>6.2770326863500469E-6</v>
      </c>
      <c r="AN131" s="785">
        <v>6.2770326863500469E-6</v>
      </c>
      <c r="AO131" s="795">
        <v>6.2770326863500469E-6</v>
      </c>
      <c r="AP131" s="805">
        <v>6.2770326863500469E-6</v>
      </c>
      <c r="AQ131" s="208"/>
      <c r="AR131" s="168"/>
      <c r="AS131" s="146"/>
      <c r="AT131" s="46"/>
      <c r="AU131" s="46"/>
      <c r="AV131" s="46"/>
      <c r="AW131" s="208"/>
      <c r="AX131" s="168"/>
      <c r="AY131" s="146"/>
      <c r="AZ131" s="46"/>
      <c r="BA131" s="46"/>
      <c r="BB131" s="46"/>
      <c r="BC131" s="208"/>
      <c r="BD131" s="168"/>
      <c r="BE131" s="146"/>
      <c r="BF131" s="46"/>
      <c r="BG131" s="46"/>
      <c r="BH131" s="46"/>
      <c r="BI131" s="208"/>
    </row>
    <row r="132" spans="1:61" ht="12.75" customHeight="1" x14ac:dyDescent="0.2">
      <c r="A132" s="94" t="s">
        <v>17</v>
      </c>
      <c r="B132" s="659">
        <v>1.2046378495059798E-3</v>
      </c>
      <c r="C132" s="668">
        <v>1.2046378495059798E-3</v>
      </c>
      <c r="D132" s="677">
        <v>1.2046378495059798E-3</v>
      </c>
      <c r="E132" s="686">
        <v>1.2046378495059798E-3</v>
      </c>
      <c r="F132" s="695">
        <v>1.2046378495059798E-3</v>
      </c>
      <c r="G132" s="208"/>
      <c r="H132" s="695">
        <v>2.1999999999999999E-5</v>
      </c>
      <c r="I132" s="695">
        <v>2.1999999999999999E-5</v>
      </c>
      <c r="J132" s="695">
        <v>2.1999999999999999E-5</v>
      </c>
      <c r="K132" s="695">
        <v>2.1999999999999999E-5</v>
      </c>
      <c r="L132" s="695">
        <v>2.1999999999999999E-5</v>
      </c>
      <c r="M132" s="208"/>
      <c r="N132" s="139">
        <v>6.5299999999999993E-4</v>
      </c>
      <c r="O132" s="139">
        <v>6.5299999999999993E-4</v>
      </c>
      <c r="P132" s="139">
        <v>6.5299999999999993E-4</v>
      </c>
      <c r="Q132" s="139">
        <v>6.5299999999999993E-4</v>
      </c>
      <c r="R132" s="139">
        <v>6.5299999999999993E-4</v>
      </c>
      <c r="S132" s="208"/>
      <c r="T132" s="139">
        <v>2.9100000000000003E-4</v>
      </c>
      <c r="U132" s="139">
        <v>2.9100000000000003E-4</v>
      </c>
      <c r="V132" s="139">
        <v>2.9100000000000003E-4</v>
      </c>
      <c r="W132" s="139">
        <v>2.9100000000000003E-4</v>
      </c>
      <c r="X132" s="139">
        <v>2.9100000000000003E-4</v>
      </c>
      <c r="Y132" s="208"/>
      <c r="Z132" s="695">
        <v>2.1999999999999999E-5</v>
      </c>
      <c r="AA132" s="139">
        <v>2.9100000000000003E-4</v>
      </c>
      <c r="AB132" s="139">
        <v>2.9100000000000003E-4</v>
      </c>
      <c r="AC132" s="139">
        <v>2.9100000000000003E-4</v>
      </c>
      <c r="AD132" s="139">
        <v>2.9100000000000003E-4</v>
      </c>
      <c r="AE132" s="208"/>
      <c r="AF132" s="162"/>
      <c r="AG132" s="139"/>
      <c r="AH132" s="24"/>
      <c r="AI132" s="24"/>
      <c r="AJ132" s="24"/>
      <c r="AK132" s="208"/>
      <c r="AL132" s="762">
        <v>5.1112763513990855E-4</v>
      </c>
      <c r="AM132" s="772">
        <v>5.1112763513990855E-4</v>
      </c>
      <c r="AN132" s="782">
        <v>5.1112763513990855E-4</v>
      </c>
      <c r="AO132" s="792">
        <v>5.1112763513990855E-4</v>
      </c>
      <c r="AP132" s="802">
        <v>5.1112763513990855E-4</v>
      </c>
      <c r="AQ132" s="208"/>
      <c r="AR132" s="162"/>
      <c r="AS132" s="139"/>
      <c r="AT132" s="24"/>
      <c r="AU132" s="24"/>
      <c r="AV132" s="24"/>
      <c r="AW132" s="208"/>
      <c r="AX132" s="162"/>
      <c r="AY132" s="139"/>
      <c r="AZ132" s="24"/>
      <c r="BA132" s="24"/>
      <c r="BB132" s="24"/>
      <c r="BC132" s="208"/>
      <c r="BD132" s="162"/>
      <c r="BE132" s="139"/>
      <c r="BF132" s="24"/>
      <c r="BG132" s="24"/>
      <c r="BH132" s="24"/>
      <c r="BI132" s="208"/>
    </row>
    <row r="133" spans="1:61" ht="12.75" customHeight="1" x14ac:dyDescent="0.2">
      <c r="A133" s="95" t="s">
        <v>18</v>
      </c>
      <c r="B133" s="660">
        <v>3.4447477466068385E-4</v>
      </c>
      <c r="C133" s="669">
        <v>3.4447477466068385E-4</v>
      </c>
      <c r="D133" s="678">
        <v>3.4447477466068385E-4</v>
      </c>
      <c r="E133" s="687">
        <v>3.4447477466068385E-4</v>
      </c>
      <c r="F133" s="696">
        <v>3.4447477466068385E-4</v>
      </c>
      <c r="G133" s="208"/>
      <c r="H133" s="696">
        <v>9.7499999999999996E-4</v>
      </c>
      <c r="I133" s="696">
        <v>9.7499999999999996E-4</v>
      </c>
      <c r="J133" s="696">
        <v>9.7499999999999996E-4</v>
      </c>
      <c r="K133" s="696">
        <v>9.7499999999999996E-4</v>
      </c>
      <c r="L133" s="696">
        <v>9.7499999999999996E-4</v>
      </c>
      <c r="M133" s="208"/>
      <c r="N133" s="139">
        <v>5.0000000000000002E-5</v>
      </c>
      <c r="O133" s="139">
        <v>5.0000000000000002E-5</v>
      </c>
      <c r="P133" s="139">
        <v>5.0000000000000002E-5</v>
      </c>
      <c r="Q133" s="139">
        <v>5.0000000000000002E-5</v>
      </c>
      <c r="R133" s="139">
        <v>5.0000000000000002E-5</v>
      </c>
      <c r="S133" s="208"/>
      <c r="T133" s="139">
        <v>2.2000000000000003E-5</v>
      </c>
      <c r="U133" s="139">
        <v>2.2000000000000003E-5</v>
      </c>
      <c r="V133" s="139">
        <v>2.2000000000000003E-5</v>
      </c>
      <c r="W133" s="139">
        <v>2.2000000000000003E-5</v>
      </c>
      <c r="X133" s="139">
        <v>2.2000000000000003E-5</v>
      </c>
      <c r="Y133" s="208"/>
      <c r="Z133" s="696">
        <v>9.7499999999999996E-4</v>
      </c>
      <c r="AA133" s="139">
        <v>2.2000000000000003E-5</v>
      </c>
      <c r="AB133" s="139">
        <v>2.2000000000000003E-5</v>
      </c>
      <c r="AC133" s="139">
        <v>2.2000000000000003E-5</v>
      </c>
      <c r="AD133" s="139">
        <v>2.2000000000000003E-5</v>
      </c>
      <c r="AE133" s="208"/>
      <c r="AF133" s="168"/>
      <c r="AG133" s="146"/>
      <c r="AH133" s="46"/>
      <c r="AI133" s="46"/>
      <c r="AJ133" s="46"/>
      <c r="AK133" s="208"/>
      <c r="AL133" s="765">
        <v>1.2526260466163305E-4</v>
      </c>
      <c r="AM133" s="775">
        <v>1.2526260466163305E-4</v>
      </c>
      <c r="AN133" s="785">
        <v>1.2526260466163305E-4</v>
      </c>
      <c r="AO133" s="795">
        <v>1.2526260466163305E-4</v>
      </c>
      <c r="AP133" s="805">
        <v>1.2526260466163305E-4</v>
      </c>
      <c r="AQ133" s="208"/>
      <c r="AR133" s="168"/>
      <c r="AS133" s="146"/>
      <c r="AT133" s="46"/>
      <c r="AU133" s="46"/>
      <c r="AV133" s="46"/>
      <c r="AW133" s="208"/>
      <c r="AX133" s="168"/>
      <c r="AY133" s="146"/>
      <c r="AZ133" s="46"/>
      <c r="BA133" s="46"/>
      <c r="BB133" s="46"/>
      <c r="BC133" s="208"/>
      <c r="BD133" s="168"/>
      <c r="BE133" s="146"/>
      <c r="BF133" s="46"/>
      <c r="BG133" s="46"/>
      <c r="BH133" s="46"/>
      <c r="BI133" s="208"/>
    </row>
    <row r="134" spans="1:61" ht="12.75" customHeight="1" x14ac:dyDescent="0.2">
      <c r="A134" s="94" t="s">
        <v>19</v>
      </c>
      <c r="B134" s="659">
        <v>2.1099967504854323E-4</v>
      </c>
      <c r="C134" s="668">
        <v>2.1099967504854323E-4</v>
      </c>
      <c r="D134" s="677">
        <v>2.1099967504854323E-4</v>
      </c>
      <c r="E134" s="686">
        <v>2.1099967504854323E-4</v>
      </c>
      <c r="F134" s="695">
        <v>2.1099967504854323E-4</v>
      </c>
      <c r="G134" s="208"/>
      <c r="H134" s="695">
        <v>7.2999999999999999E-5</v>
      </c>
      <c r="I134" s="695">
        <v>7.2999999999999999E-5</v>
      </c>
      <c r="J134" s="695">
        <v>7.2999999999999999E-5</v>
      </c>
      <c r="K134" s="695">
        <v>7.2999999999999999E-5</v>
      </c>
      <c r="L134" s="695">
        <v>7.2999999999999999E-5</v>
      </c>
      <c r="M134" s="208"/>
      <c r="N134" s="139">
        <v>1.9999999999999999E-6</v>
      </c>
      <c r="O134" s="139">
        <v>1.9999999999999999E-6</v>
      </c>
      <c r="P134" s="139">
        <v>1.9999999999999999E-6</v>
      </c>
      <c r="Q134" s="139">
        <v>1.9999999999999999E-6</v>
      </c>
      <c r="R134" s="139">
        <v>1.9999999999999999E-6</v>
      </c>
      <c r="S134" s="208"/>
      <c r="T134" s="139">
        <v>9.9999999999999995E-7</v>
      </c>
      <c r="U134" s="139">
        <v>9.9999999999999995E-7</v>
      </c>
      <c r="V134" s="139">
        <v>9.9999999999999995E-7</v>
      </c>
      <c r="W134" s="139">
        <v>9.9999999999999995E-7</v>
      </c>
      <c r="X134" s="139">
        <v>9.9999999999999995E-7</v>
      </c>
      <c r="Y134" s="208"/>
      <c r="Z134" s="695">
        <v>7.2999999999999999E-5</v>
      </c>
      <c r="AA134" s="139">
        <v>9.9999999999999995E-7</v>
      </c>
      <c r="AB134" s="139">
        <v>9.9999999999999995E-7</v>
      </c>
      <c r="AC134" s="139">
        <v>9.9999999999999995E-7</v>
      </c>
      <c r="AD134" s="139">
        <v>9.9999999999999995E-7</v>
      </c>
      <c r="AE134" s="208"/>
      <c r="AF134" s="162"/>
      <c r="AG134" s="139"/>
      <c r="AH134" s="24"/>
      <c r="AI134" s="24"/>
      <c r="AJ134" s="24"/>
      <c r="AK134" s="208"/>
      <c r="AL134" s="762">
        <v>6.6424986344359486E-5</v>
      </c>
      <c r="AM134" s="772">
        <v>6.6424986344359486E-5</v>
      </c>
      <c r="AN134" s="782">
        <v>6.6424986344359486E-5</v>
      </c>
      <c r="AO134" s="792">
        <v>6.6424986344359486E-5</v>
      </c>
      <c r="AP134" s="802">
        <v>6.6424986344359486E-5</v>
      </c>
      <c r="AQ134" s="208"/>
      <c r="AR134" s="162"/>
      <c r="AS134" s="139"/>
      <c r="AT134" s="24"/>
      <c r="AU134" s="24"/>
      <c r="AV134" s="24"/>
      <c r="AW134" s="208"/>
      <c r="AX134" s="162"/>
      <c r="AY134" s="139"/>
      <c r="AZ134" s="24"/>
      <c r="BA134" s="24"/>
      <c r="BB134" s="24"/>
      <c r="BC134" s="208"/>
      <c r="BD134" s="162"/>
      <c r="BE134" s="139"/>
      <c r="BF134" s="24"/>
      <c r="BG134" s="24"/>
      <c r="BH134" s="24"/>
      <c r="BI134" s="208"/>
    </row>
    <row r="135" spans="1:61" ht="12.75" customHeight="1" x14ac:dyDescent="0.2">
      <c r="A135" s="95" t="s">
        <v>20</v>
      </c>
      <c r="B135" s="660">
        <v>2.2342201086624755E-5</v>
      </c>
      <c r="C135" s="669">
        <v>2.2342201086624755E-5</v>
      </c>
      <c r="D135" s="678">
        <v>2.2342201086624755E-5</v>
      </c>
      <c r="E135" s="687">
        <v>2.2342201086624755E-5</v>
      </c>
      <c r="F135" s="696">
        <v>2.2342201086624755E-5</v>
      </c>
      <c r="G135" s="208"/>
      <c r="H135" s="696">
        <v>3.0000000000000001E-6</v>
      </c>
      <c r="I135" s="696">
        <v>3.0000000000000001E-6</v>
      </c>
      <c r="J135" s="696">
        <v>3.0000000000000001E-6</v>
      </c>
      <c r="K135" s="696">
        <v>3.0000000000000001E-6</v>
      </c>
      <c r="L135" s="696">
        <v>3.0000000000000001E-6</v>
      </c>
      <c r="M135" s="208"/>
      <c r="N135" s="696">
        <v>0</v>
      </c>
      <c r="O135" s="696">
        <v>0</v>
      </c>
      <c r="P135" s="696">
        <v>0</v>
      </c>
      <c r="Q135" s="696">
        <v>0</v>
      </c>
      <c r="R135" s="696">
        <v>0</v>
      </c>
      <c r="S135" s="208"/>
      <c r="T135" s="146">
        <v>0</v>
      </c>
      <c r="U135" s="146">
        <v>0</v>
      </c>
      <c r="V135" s="146">
        <v>0</v>
      </c>
      <c r="W135" s="146">
        <v>0</v>
      </c>
      <c r="X135" s="146">
        <v>0</v>
      </c>
      <c r="Y135" s="208"/>
      <c r="Z135" s="696">
        <v>3.0000000000000001E-6</v>
      </c>
      <c r="AA135" s="146">
        <v>0</v>
      </c>
      <c r="AB135" s="146">
        <v>0</v>
      </c>
      <c r="AC135" s="146">
        <v>0</v>
      </c>
      <c r="AD135" s="146">
        <v>0</v>
      </c>
      <c r="AE135" s="208"/>
      <c r="AF135" s="168"/>
      <c r="AG135" s="146"/>
      <c r="AH135" s="46"/>
      <c r="AI135" s="46"/>
      <c r="AJ135" s="46"/>
      <c r="AK135" s="208"/>
      <c r="AL135" s="765">
        <v>5.0198058206029817E-6</v>
      </c>
      <c r="AM135" s="775">
        <v>5.0198058206029817E-6</v>
      </c>
      <c r="AN135" s="785">
        <v>5.0198058206029817E-6</v>
      </c>
      <c r="AO135" s="795">
        <v>5.0198058206029817E-6</v>
      </c>
      <c r="AP135" s="805">
        <v>5.0198058206029817E-6</v>
      </c>
      <c r="AQ135" s="208"/>
      <c r="AR135" s="168"/>
      <c r="AS135" s="146"/>
      <c r="AT135" s="46"/>
      <c r="AU135" s="46"/>
      <c r="AV135" s="46"/>
      <c r="AW135" s="208"/>
      <c r="AX135" s="168"/>
      <c r="AY135" s="146"/>
      <c r="AZ135" s="46"/>
      <c r="BA135" s="46"/>
      <c r="BB135" s="46"/>
      <c r="BC135" s="208"/>
      <c r="BD135" s="168"/>
      <c r="BE135" s="146"/>
      <c r="BF135" s="46"/>
      <c r="BG135" s="46"/>
      <c r="BH135" s="46"/>
      <c r="BI135" s="208"/>
    </row>
    <row r="136" spans="1:61" ht="12.75" customHeight="1" x14ac:dyDescent="0.2">
      <c r="A136" s="94" t="s">
        <v>21</v>
      </c>
      <c r="B136" s="659">
        <v>1.2028261718495358E-5</v>
      </c>
      <c r="C136" s="668">
        <v>1.2028261718495358E-5</v>
      </c>
      <c r="D136" s="677">
        <v>1.2028261718495358E-5</v>
      </c>
      <c r="E136" s="686">
        <v>1.2028261718495358E-5</v>
      </c>
      <c r="F136" s="695">
        <v>1.2028261718495358E-5</v>
      </c>
      <c r="G136" s="208"/>
      <c r="H136" s="695">
        <v>1.2028261718495358E-5</v>
      </c>
      <c r="I136" s="695">
        <v>1.2028261718495358E-5</v>
      </c>
      <c r="J136" s="695">
        <v>1.2028261718495358E-5</v>
      </c>
      <c r="K136" s="695">
        <v>1.2028261718495358E-5</v>
      </c>
      <c r="L136" s="695">
        <v>1.2028261718495358E-5</v>
      </c>
      <c r="M136" s="208"/>
      <c r="N136" s="696">
        <v>0</v>
      </c>
      <c r="O136" s="696">
        <v>0</v>
      </c>
      <c r="P136" s="696">
        <v>0</v>
      </c>
      <c r="Q136" s="696">
        <v>0</v>
      </c>
      <c r="R136" s="696">
        <v>0</v>
      </c>
      <c r="S136" s="208"/>
      <c r="T136" s="139">
        <v>0</v>
      </c>
      <c r="U136" s="139">
        <v>0</v>
      </c>
      <c r="V136" s="139">
        <v>0</v>
      </c>
      <c r="W136" s="139">
        <v>0</v>
      </c>
      <c r="X136" s="139">
        <v>0</v>
      </c>
      <c r="Y136" s="208"/>
      <c r="Z136" s="695">
        <v>1.2028261718495358E-5</v>
      </c>
      <c r="AA136" s="139">
        <v>0</v>
      </c>
      <c r="AB136" s="139">
        <v>0</v>
      </c>
      <c r="AC136" s="139">
        <v>0</v>
      </c>
      <c r="AD136" s="139">
        <v>0</v>
      </c>
      <c r="AE136" s="208"/>
      <c r="AF136" s="162"/>
      <c r="AG136" s="139"/>
      <c r="AH136" s="24"/>
      <c r="AI136" s="24"/>
      <c r="AJ136" s="24"/>
      <c r="AK136" s="208"/>
      <c r="AL136" s="762">
        <v>2.3796294025341434E-6</v>
      </c>
      <c r="AM136" s="772">
        <v>2.3796294025341434E-6</v>
      </c>
      <c r="AN136" s="782">
        <v>2.3796294025341434E-6</v>
      </c>
      <c r="AO136" s="792">
        <v>2.3796294025341434E-6</v>
      </c>
      <c r="AP136" s="802">
        <v>2.3796294025341434E-6</v>
      </c>
      <c r="AQ136" s="208"/>
      <c r="AR136" s="162"/>
      <c r="AS136" s="139"/>
      <c r="AT136" s="24"/>
      <c r="AU136" s="24"/>
      <c r="AV136" s="24"/>
      <c r="AW136" s="208"/>
      <c r="AX136" s="162"/>
      <c r="AY136" s="139"/>
      <c r="AZ136" s="24"/>
      <c r="BA136" s="24"/>
      <c r="BB136" s="24"/>
      <c r="BC136" s="208"/>
      <c r="BD136" s="162"/>
      <c r="BE136" s="139"/>
      <c r="BF136" s="24"/>
      <c r="BG136" s="24"/>
      <c r="BH136" s="24"/>
      <c r="BI136" s="208"/>
    </row>
    <row r="137" spans="1:61" ht="12.75" customHeight="1" x14ac:dyDescent="0.2">
      <c r="A137" s="96" t="s">
        <v>36</v>
      </c>
      <c r="B137" s="659">
        <v>4.8359093138969786E-12</v>
      </c>
      <c r="C137" s="668">
        <v>4.8359093138969786E-12</v>
      </c>
      <c r="D137" s="677">
        <v>4.8359093138969786E-12</v>
      </c>
      <c r="E137" s="686">
        <v>4.8359093138969786E-12</v>
      </c>
      <c r="F137" s="695">
        <v>4.8359093138969786E-12</v>
      </c>
      <c r="G137" s="208"/>
      <c r="H137" s="695">
        <v>4.8359093138969786E-12</v>
      </c>
      <c r="I137" s="695">
        <v>4.8359093138969786E-12</v>
      </c>
      <c r="J137" s="695">
        <v>4.8359093138969786E-12</v>
      </c>
      <c r="K137" s="695">
        <v>4.8359093138969786E-12</v>
      </c>
      <c r="L137" s="695">
        <v>4.8359093138969786E-12</v>
      </c>
      <c r="M137" s="208"/>
      <c r="N137" s="696">
        <v>0</v>
      </c>
      <c r="O137" s="696">
        <v>0</v>
      </c>
      <c r="P137" s="696">
        <v>0</v>
      </c>
      <c r="Q137" s="696">
        <v>0</v>
      </c>
      <c r="R137" s="696">
        <v>0</v>
      </c>
      <c r="S137" s="208"/>
      <c r="T137" s="146">
        <v>0</v>
      </c>
      <c r="U137" s="146">
        <v>0</v>
      </c>
      <c r="V137" s="146">
        <v>0</v>
      </c>
      <c r="W137" s="146">
        <v>0</v>
      </c>
      <c r="X137" s="146">
        <v>0</v>
      </c>
      <c r="Y137" s="208"/>
      <c r="Z137" s="695">
        <v>4.8359093138969786E-12</v>
      </c>
      <c r="AA137" s="146">
        <v>0</v>
      </c>
      <c r="AB137" s="146">
        <v>0</v>
      </c>
      <c r="AC137" s="146">
        <v>0</v>
      </c>
      <c r="AD137" s="146">
        <v>0</v>
      </c>
      <c r="AE137" s="208"/>
      <c r="AF137" s="162"/>
      <c r="AG137" s="139"/>
      <c r="AH137" s="24"/>
      <c r="AI137" s="24"/>
      <c r="AJ137" s="24"/>
      <c r="AK137" s="208"/>
      <c r="AL137" s="762">
        <v>7.90242598748414E-13</v>
      </c>
      <c r="AM137" s="772">
        <v>7.90242598748414E-13</v>
      </c>
      <c r="AN137" s="782">
        <v>7.90242598748414E-13</v>
      </c>
      <c r="AO137" s="792">
        <v>7.90242598748414E-13</v>
      </c>
      <c r="AP137" s="802">
        <v>7.90242598748414E-13</v>
      </c>
      <c r="AQ137" s="208"/>
      <c r="AR137" s="162"/>
      <c r="AS137" s="139"/>
      <c r="AT137" s="24"/>
      <c r="AU137" s="24"/>
      <c r="AV137" s="24"/>
      <c r="AW137" s="208"/>
      <c r="AX137" s="162"/>
      <c r="AY137" s="139"/>
      <c r="AZ137" s="24"/>
      <c r="BA137" s="24"/>
      <c r="BB137" s="24"/>
      <c r="BC137" s="208"/>
      <c r="BD137" s="162"/>
      <c r="BE137" s="139"/>
      <c r="BF137" s="24"/>
      <c r="BG137" s="24"/>
      <c r="BH137" s="24"/>
      <c r="BI137" s="208"/>
    </row>
    <row r="138" spans="1:61" ht="12.75" customHeight="1" x14ac:dyDescent="0.2">
      <c r="A138" s="96" t="s">
        <v>83</v>
      </c>
      <c r="B138" s="659">
        <v>2.3209364142498317E-7</v>
      </c>
      <c r="C138" s="668">
        <v>2.3209364142498317E-7</v>
      </c>
      <c r="D138" s="677">
        <v>2.3209364142498317E-7</v>
      </c>
      <c r="E138" s="686">
        <v>2.3209364142498317E-7</v>
      </c>
      <c r="F138" s="695">
        <v>2.3209364142498317E-7</v>
      </c>
      <c r="G138" s="208"/>
      <c r="H138" s="695">
        <v>2.3209364142498317E-7</v>
      </c>
      <c r="I138" s="695">
        <v>2.3209364142498317E-7</v>
      </c>
      <c r="J138" s="695">
        <v>2.3209364142498317E-7</v>
      </c>
      <c r="K138" s="695">
        <v>2.3209364142498317E-7</v>
      </c>
      <c r="L138" s="695">
        <v>2.3209364142498317E-7</v>
      </c>
      <c r="M138" s="208"/>
      <c r="N138" s="696">
        <v>0</v>
      </c>
      <c r="O138" s="696">
        <v>0</v>
      </c>
      <c r="P138" s="696">
        <v>0</v>
      </c>
      <c r="Q138" s="696">
        <v>0</v>
      </c>
      <c r="R138" s="696">
        <v>0</v>
      </c>
      <c r="S138" s="208"/>
      <c r="T138" s="139">
        <v>0</v>
      </c>
      <c r="U138" s="139">
        <v>0</v>
      </c>
      <c r="V138" s="139">
        <v>0</v>
      </c>
      <c r="W138" s="139">
        <v>0</v>
      </c>
      <c r="X138" s="139">
        <v>0</v>
      </c>
      <c r="Y138" s="208"/>
      <c r="Z138" s="695">
        <v>2.3209364142498317E-7</v>
      </c>
      <c r="AA138" s="139">
        <v>0</v>
      </c>
      <c r="AB138" s="139">
        <v>0</v>
      </c>
      <c r="AC138" s="139">
        <v>0</v>
      </c>
      <c r="AD138" s="139">
        <v>0</v>
      </c>
      <c r="AE138" s="208"/>
      <c r="AF138" s="162"/>
      <c r="AG138" s="139"/>
      <c r="AH138" s="24"/>
      <c r="AI138" s="24"/>
      <c r="AJ138" s="24"/>
      <c r="AK138" s="208"/>
      <c r="AL138" s="762">
        <v>4.4495029098241609E-8</v>
      </c>
      <c r="AM138" s="772">
        <v>4.4495029098241609E-8</v>
      </c>
      <c r="AN138" s="782">
        <v>4.4495029098241609E-8</v>
      </c>
      <c r="AO138" s="792">
        <v>4.4495029098241609E-8</v>
      </c>
      <c r="AP138" s="802">
        <v>4.4495029098241609E-8</v>
      </c>
      <c r="AQ138" s="208"/>
      <c r="AR138" s="162"/>
      <c r="AS138" s="139"/>
      <c r="AT138" s="24"/>
      <c r="AU138" s="24"/>
      <c r="AV138" s="24"/>
      <c r="AW138" s="208"/>
      <c r="AX138" s="162"/>
      <c r="AY138" s="139"/>
      <c r="AZ138" s="24"/>
      <c r="BA138" s="24"/>
      <c r="BB138" s="24"/>
      <c r="BC138" s="208"/>
      <c r="BD138" s="162"/>
      <c r="BE138" s="139"/>
      <c r="BF138" s="24"/>
      <c r="BG138" s="24"/>
      <c r="BH138" s="24"/>
      <c r="BI138" s="208"/>
    </row>
    <row r="139" spans="1:61" ht="12.75" customHeight="1" x14ac:dyDescent="0.2">
      <c r="A139" s="95" t="s">
        <v>39</v>
      </c>
      <c r="B139" s="660">
        <v>9.1832661853465191E-7</v>
      </c>
      <c r="C139" s="669">
        <v>9.1832661853465191E-7</v>
      </c>
      <c r="D139" s="678">
        <v>9.1832661853465191E-7</v>
      </c>
      <c r="E139" s="687">
        <v>9.1832661853465191E-7</v>
      </c>
      <c r="F139" s="696">
        <v>9.1832661853465191E-7</v>
      </c>
      <c r="G139" s="208"/>
      <c r="H139" s="696">
        <v>9.1832661853465191E-7</v>
      </c>
      <c r="I139" s="696">
        <v>9.1832661853465191E-7</v>
      </c>
      <c r="J139" s="696">
        <v>9.1832661853465191E-7</v>
      </c>
      <c r="K139" s="696">
        <v>9.1832661853465191E-7</v>
      </c>
      <c r="L139" s="696">
        <v>9.1832661853465191E-7</v>
      </c>
      <c r="M139" s="208"/>
      <c r="N139" s="696">
        <v>0</v>
      </c>
      <c r="O139" s="696">
        <v>0</v>
      </c>
      <c r="P139" s="696">
        <v>0</v>
      </c>
      <c r="Q139" s="696">
        <v>0</v>
      </c>
      <c r="R139" s="696">
        <v>0</v>
      </c>
      <c r="S139" s="208"/>
      <c r="T139" s="139">
        <v>0</v>
      </c>
      <c r="U139" s="139">
        <v>0</v>
      </c>
      <c r="V139" s="139">
        <v>0</v>
      </c>
      <c r="W139" s="139">
        <v>0</v>
      </c>
      <c r="X139" s="139">
        <v>0</v>
      </c>
      <c r="Y139" s="208"/>
      <c r="Z139" s="696">
        <v>9.1832661853465191E-7</v>
      </c>
      <c r="AA139" s="139">
        <v>0</v>
      </c>
      <c r="AB139" s="139">
        <v>0</v>
      </c>
      <c r="AC139" s="139">
        <v>0</v>
      </c>
      <c r="AD139" s="139">
        <v>0</v>
      </c>
      <c r="AE139" s="208"/>
      <c r="AF139" s="168"/>
      <c r="AG139" s="146"/>
      <c r="AH139" s="46"/>
      <c r="AI139" s="46"/>
      <c r="AJ139" s="46"/>
      <c r="AK139" s="208"/>
      <c r="AL139" s="765">
        <v>1.5720591697265426E-7</v>
      </c>
      <c r="AM139" s="775">
        <v>1.5720591697265426E-7</v>
      </c>
      <c r="AN139" s="785">
        <v>1.5720591697265426E-7</v>
      </c>
      <c r="AO139" s="795">
        <v>1.5720591697265426E-7</v>
      </c>
      <c r="AP139" s="805">
        <v>1.5720591697265426E-7</v>
      </c>
      <c r="AQ139" s="208"/>
      <c r="AR139" s="168"/>
      <c r="AS139" s="146"/>
      <c r="AT139" s="46"/>
      <c r="AU139" s="46"/>
      <c r="AV139" s="46"/>
      <c r="AW139" s="208"/>
      <c r="AX139" s="168"/>
      <c r="AY139" s="146"/>
      <c r="AZ139" s="46"/>
      <c r="BA139" s="46"/>
      <c r="BB139" s="46"/>
      <c r="BC139" s="208"/>
      <c r="BD139" s="168"/>
      <c r="BE139" s="146"/>
      <c r="BF139" s="46"/>
      <c r="BG139" s="46"/>
      <c r="BH139" s="46"/>
      <c r="BI139" s="208"/>
    </row>
    <row r="140" spans="1:61" ht="12.75" customHeight="1" x14ac:dyDescent="0.2">
      <c r="A140" s="94" t="s">
        <v>37</v>
      </c>
      <c r="B140" s="659">
        <v>2.3460252171936958E-7</v>
      </c>
      <c r="C140" s="668">
        <v>2.3460252171936958E-7</v>
      </c>
      <c r="D140" s="677">
        <v>2.3460252171936958E-7</v>
      </c>
      <c r="E140" s="686">
        <v>2.3460252171936958E-7</v>
      </c>
      <c r="F140" s="695">
        <v>2.3460252171936958E-7</v>
      </c>
      <c r="G140" s="208"/>
      <c r="H140" s="695">
        <v>2.3460252171936958E-7</v>
      </c>
      <c r="I140" s="695">
        <v>2.3460252171936958E-7</v>
      </c>
      <c r="J140" s="695">
        <v>2.3460252171936958E-7</v>
      </c>
      <c r="K140" s="695">
        <v>2.3460252171936958E-7</v>
      </c>
      <c r="L140" s="695">
        <v>2.3460252171936958E-7</v>
      </c>
      <c r="M140" s="208"/>
      <c r="N140" s="696">
        <v>0</v>
      </c>
      <c r="O140" s="696">
        <v>0</v>
      </c>
      <c r="P140" s="696">
        <v>0</v>
      </c>
      <c r="Q140" s="696">
        <v>0</v>
      </c>
      <c r="R140" s="696">
        <v>0</v>
      </c>
      <c r="S140" s="208"/>
      <c r="T140" s="139">
        <v>0</v>
      </c>
      <c r="U140" s="139">
        <v>0</v>
      </c>
      <c r="V140" s="139">
        <v>0</v>
      </c>
      <c r="W140" s="139">
        <v>0</v>
      </c>
      <c r="X140" s="139">
        <v>0</v>
      </c>
      <c r="Y140" s="208"/>
      <c r="Z140" s="695">
        <v>2.3460252171936958E-7</v>
      </c>
      <c r="AA140" s="139">
        <v>0</v>
      </c>
      <c r="AB140" s="139">
        <v>0</v>
      </c>
      <c r="AC140" s="139">
        <v>0</v>
      </c>
      <c r="AD140" s="139">
        <v>0</v>
      </c>
      <c r="AE140" s="208"/>
      <c r="AF140" s="162"/>
      <c r="AG140" s="139"/>
      <c r="AH140" s="24"/>
      <c r="AI140" s="24"/>
      <c r="AJ140" s="24"/>
      <c r="AK140" s="208"/>
      <c r="AL140" s="762">
        <v>2.7447979430947883E-8</v>
      </c>
      <c r="AM140" s="772">
        <v>2.7447979430947883E-8</v>
      </c>
      <c r="AN140" s="782">
        <v>2.7447979430947883E-8</v>
      </c>
      <c r="AO140" s="792">
        <v>2.7447979430947883E-8</v>
      </c>
      <c r="AP140" s="802">
        <v>2.7447979430947883E-8</v>
      </c>
      <c r="AQ140" s="208"/>
      <c r="AR140" s="162"/>
      <c r="AS140" s="139"/>
      <c r="AT140" s="24"/>
      <c r="AU140" s="24"/>
      <c r="AV140" s="24"/>
      <c r="AW140" s="208"/>
      <c r="AX140" s="162"/>
      <c r="AY140" s="139"/>
      <c r="AZ140" s="24"/>
      <c r="BA140" s="24"/>
      <c r="BB140" s="24"/>
      <c r="BC140" s="208"/>
      <c r="BD140" s="162"/>
      <c r="BE140" s="139"/>
      <c r="BF140" s="24"/>
      <c r="BG140" s="24"/>
      <c r="BH140" s="24"/>
      <c r="BI140" s="208"/>
    </row>
    <row r="141" spans="1:61" ht="12.75" customHeight="1" x14ac:dyDescent="0.2">
      <c r="A141" s="97" t="s">
        <v>40</v>
      </c>
      <c r="B141" s="660">
        <v>3.6840927335694171E-8</v>
      </c>
      <c r="C141" s="669">
        <v>3.6840927335694171E-8</v>
      </c>
      <c r="D141" s="678">
        <v>3.6840927335694171E-8</v>
      </c>
      <c r="E141" s="687">
        <v>3.6840927335694171E-8</v>
      </c>
      <c r="F141" s="696">
        <v>3.6840927335694171E-8</v>
      </c>
      <c r="G141" s="208"/>
      <c r="H141" s="696">
        <v>3.6840927335694171E-8</v>
      </c>
      <c r="I141" s="696">
        <v>3.6840927335694171E-8</v>
      </c>
      <c r="J141" s="696">
        <v>3.6840927335694171E-8</v>
      </c>
      <c r="K141" s="696">
        <v>3.6840927335694171E-8</v>
      </c>
      <c r="L141" s="696">
        <v>3.6840927335694171E-8</v>
      </c>
      <c r="M141" s="208"/>
      <c r="N141" s="696">
        <v>0</v>
      </c>
      <c r="O141" s="696">
        <v>0</v>
      </c>
      <c r="P141" s="696">
        <v>0</v>
      </c>
      <c r="Q141" s="696">
        <v>0</v>
      </c>
      <c r="R141" s="696">
        <v>0</v>
      </c>
      <c r="S141" s="208"/>
      <c r="T141" s="139">
        <v>0</v>
      </c>
      <c r="U141" s="139">
        <v>0</v>
      </c>
      <c r="V141" s="139">
        <v>0</v>
      </c>
      <c r="W141" s="139">
        <v>0</v>
      </c>
      <c r="X141" s="139">
        <v>0</v>
      </c>
      <c r="Y141" s="208"/>
      <c r="Z141" s="696">
        <v>3.6840927335694171E-8</v>
      </c>
      <c r="AA141" s="139">
        <v>0</v>
      </c>
      <c r="AB141" s="139">
        <v>0</v>
      </c>
      <c r="AC141" s="139">
        <v>0</v>
      </c>
      <c r="AD141" s="139">
        <v>0</v>
      </c>
      <c r="AE141" s="208"/>
      <c r="AF141" s="168"/>
      <c r="AG141" s="146"/>
      <c r="AH141" s="46"/>
      <c r="AI141" s="46"/>
      <c r="AJ141" s="46"/>
      <c r="AK141" s="208"/>
      <c r="AL141" s="765">
        <v>3.2286826136182194E-9</v>
      </c>
      <c r="AM141" s="775">
        <v>3.2286826136182194E-9</v>
      </c>
      <c r="AN141" s="785">
        <v>3.2286826136182194E-9</v>
      </c>
      <c r="AO141" s="795">
        <v>3.2286826136182194E-9</v>
      </c>
      <c r="AP141" s="805">
        <v>3.2286826136182194E-9</v>
      </c>
      <c r="AQ141" s="208"/>
      <c r="AR141" s="168"/>
      <c r="AS141" s="146"/>
      <c r="AT141" s="46"/>
      <c r="AU141" s="46"/>
      <c r="AV141" s="46"/>
      <c r="AW141" s="208"/>
      <c r="AX141" s="168"/>
      <c r="AY141" s="146"/>
      <c r="AZ141" s="46"/>
      <c r="BA141" s="46"/>
      <c r="BB141" s="46"/>
      <c r="BC141" s="208"/>
      <c r="BD141" s="168"/>
      <c r="BE141" s="146"/>
      <c r="BF141" s="46"/>
      <c r="BG141" s="46"/>
      <c r="BH141" s="46"/>
      <c r="BI141" s="208"/>
    </row>
    <row r="142" spans="1:61" ht="12.75" customHeight="1" x14ac:dyDescent="0.2">
      <c r="A142" s="198" t="s">
        <v>64</v>
      </c>
      <c r="B142" s="659">
        <v>2.291130809791894E-9</v>
      </c>
      <c r="C142" s="668">
        <v>2.291130809791894E-9</v>
      </c>
      <c r="D142" s="677">
        <v>2.291130809791894E-9</v>
      </c>
      <c r="E142" s="686">
        <v>2.291130809791894E-9</v>
      </c>
      <c r="F142" s="695">
        <v>2.291130809791894E-9</v>
      </c>
      <c r="G142" s="208"/>
      <c r="H142" s="695">
        <v>2.291130809791894E-9</v>
      </c>
      <c r="I142" s="695">
        <v>2.291130809791894E-9</v>
      </c>
      <c r="J142" s="695">
        <v>2.291130809791894E-9</v>
      </c>
      <c r="K142" s="695">
        <v>2.291130809791894E-9</v>
      </c>
      <c r="L142" s="695">
        <v>2.291130809791894E-9</v>
      </c>
      <c r="M142" s="208"/>
      <c r="N142" s="696">
        <v>0</v>
      </c>
      <c r="O142" s="696">
        <v>0</v>
      </c>
      <c r="P142" s="696">
        <v>0</v>
      </c>
      <c r="Q142" s="696">
        <v>0</v>
      </c>
      <c r="R142" s="696">
        <v>0</v>
      </c>
      <c r="S142" s="208"/>
      <c r="T142" s="139">
        <v>0</v>
      </c>
      <c r="U142" s="139">
        <v>0</v>
      </c>
      <c r="V142" s="139">
        <v>0</v>
      </c>
      <c r="W142" s="139">
        <v>0</v>
      </c>
      <c r="X142" s="139">
        <v>0</v>
      </c>
      <c r="Y142" s="208"/>
      <c r="Z142" s="695">
        <v>2.291130809791894E-9</v>
      </c>
      <c r="AA142" s="139">
        <v>0</v>
      </c>
      <c r="AB142" s="139">
        <v>0</v>
      </c>
      <c r="AC142" s="139">
        <v>0</v>
      </c>
      <c r="AD142" s="139">
        <v>0</v>
      </c>
      <c r="AE142" s="208"/>
      <c r="AF142" s="194"/>
      <c r="AG142" s="139"/>
      <c r="AH142" s="24"/>
      <c r="AI142" s="24"/>
      <c r="AJ142" s="24"/>
      <c r="AK142" s="208"/>
      <c r="AL142" s="762">
        <v>1.9391499183058162E-10</v>
      </c>
      <c r="AM142" s="772">
        <v>1.9391499183058162E-10</v>
      </c>
      <c r="AN142" s="782">
        <v>1.9391499183058162E-10</v>
      </c>
      <c r="AO142" s="792">
        <v>1.9391499183058162E-10</v>
      </c>
      <c r="AP142" s="802">
        <v>1.9391499183058162E-10</v>
      </c>
      <c r="AQ142" s="208"/>
      <c r="AR142" s="194"/>
      <c r="AS142" s="139"/>
      <c r="AT142" s="24"/>
      <c r="AU142" s="24"/>
      <c r="AV142" s="24"/>
      <c r="AW142" s="208"/>
      <c r="AX142" s="194"/>
      <c r="AY142" s="139"/>
      <c r="AZ142" s="24"/>
      <c r="BA142" s="24"/>
      <c r="BB142" s="24"/>
      <c r="BC142" s="208"/>
      <c r="BD142" s="194"/>
      <c r="BE142" s="139"/>
      <c r="BF142" s="24"/>
      <c r="BG142" s="24"/>
      <c r="BH142" s="24"/>
      <c r="BI142" s="208"/>
    </row>
    <row r="143" spans="1:61" ht="12.75" customHeight="1" x14ac:dyDescent="0.2">
      <c r="A143" s="199" t="s">
        <v>42</v>
      </c>
      <c r="B143" s="659">
        <v>2.6852291847395133E-7</v>
      </c>
      <c r="C143" s="668">
        <v>2.6852291847395133E-7</v>
      </c>
      <c r="D143" s="677">
        <v>2.6852291847395133E-7</v>
      </c>
      <c r="E143" s="686">
        <v>2.6852291847395133E-7</v>
      </c>
      <c r="F143" s="695">
        <v>2.6852291847395133E-7</v>
      </c>
      <c r="G143" s="208"/>
      <c r="H143" s="695">
        <v>2.6852291847395133E-7</v>
      </c>
      <c r="I143" s="695">
        <v>2.6852291847395133E-7</v>
      </c>
      <c r="J143" s="695">
        <v>2.6852291847395133E-7</v>
      </c>
      <c r="K143" s="695">
        <v>2.6852291847395133E-7</v>
      </c>
      <c r="L143" s="695">
        <v>2.6852291847395133E-7</v>
      </c>
      <c r="M143" s="208"/>
      <c r="N143" s="696">
        <v>0</v>
      </c>
      <c r="O143" s="696">
        <v>0</v>
      </c>
      <c r="P143" s="696">
        <v>0</v>
      </c>
      <c r="Q143" s="696">
        <v>0</v>
      </c>
      <c r="R143" s="696">
        <v>0</v>
      </c>
      <c r="S143" s="208"/>
      <c r="T143" s="139">
        <v>0</v>
      </c>
      <c r="U143" s="139">
        <v>0</v>
      </c>
      <c r="V143" s="139">
        <v>0</v>
      </c>
      <c r="W143" s="139">
        <v>0</v>
      </c>
      <c r="X143" s="139">
        <v>0</v>
      </c>
      <c r="Y143" s="208"/>
      <c r="Z143" s="695">
        <v>2.6852291847395133E-7</v>
      </c>
      <c r="AA143" s="139">
        <v>0</v>
      </c>
      <c r="AB143" s="139">
        <v>0</v>
      </c>
      <c r="AC143" s="139">
        <v>0</v>
      </c>
      <c r="AD143" s="139">
        <v>0</v>
      </c>
      <c r="AE143" s="208"/>
      <c r="AF143" s="195"/>
      <c r="AG143" s="143"/>
      <c r="AH143" s="24"/>
      <c r="AI143" s="24"/>
      <c r="AJ143" s="24"/>
      <c r="AK143" s="208"/>
      <c r="AL143" s="762">
        <v>2.0173219194542993E-7</v>
      </c>
      <c r="AM143" s="772">
        <v>2.0173219194542993E-7</v>
      </c>
      <c r="AN143" s="782">
        <v>2.0173219194542993E-7</v>
      </c>
      <c r="AO143" s="792">
        <v>2.0173219194542993E-7</v>
      </c>
      <c r="AP143" s="802">
        <v>2.0173219194542993E-7</v>
      </c>
      <c r="AQ143" s="208"/>
      <c r="AR143" s="195"/>
      <c r="AS143" s="143"/>
      <c r="AT143" s="24"/>
      <c r="AU143" s="24"/>
      <c r="AV143" s="24"/>
      <c r="AW143" s="208"/>
      <c r="AX143" s="195"/>
      <c r="AY143" s="143"/>
      <c r="AZ143" s="24"/>
      <c r="BA143" s="24"/>
      <c r="BB143" s="24"/>
      <c r="BC143" s="208"/>
      <c r="BD143" s="195"/>
      <c r="BE143" s="143"/>
      <c r="BF143" s="24"/>
      <c r="BG143" s="24"/>
      <c r="BH143" s="24"/>
      <c r="BI143" s="208"/>
    </row>
    <row r="144" spans="1:61" ht="12.75" customHeight="1" x14ac:dyDescent="0.2">
      <c r="A144" s="199" t="s">
        <v>33</v>
      </c>
      <c r="B144" s="665">
        <v>0</v>
      </c>
      <c r="C144" s="674">
        <v>0</v>
      </c>
      <c r="D144" s="683">
        <v>0</v>
      </c>
      <c r="E144" s="692">
        <v>0</v>
      </c>
      <c r="F144" s="701">
        <v>0</v>
      </c>
      <c r="G144" s="208"/>
      <c r="H144" s="701">
        <v>0</v>
      </c>
      <c r="I144" s="701">
        <v>0</v>
      </c>
      <c r="J144" s="701">
        <v>0</v>
      </c>
      <c r="K144" s="701">
        <v>0</v>
      </c>
      <c r="L144" s="701">
        <v>0</v>
      </c>
      <c r="M144" s="208"/>
      <c r="N144" s="696">
        <v>0</v>
      </c>
      <c r="O144" s="696">
        <v>0</v>
      </c>
      <c r="P144" s="696">
        <v>0</v>
      </c>
      <c r="Q144" s="696">
        <v>0</v>
      </c>
      <c r="R144" s="696">
        <v>0</v>
      </c>
      <c r="S144" s="208"/>
      <c r="T144" s="139">
        <v>0</v>
      </c>
      <c r="U144" s="139">
        <v>0</v>
      </c>
      <c r="V144" s="139">
        <v>0</v>
      </c>
      <c r="W144" s="139">
        <v>0</v>
      </c>
      <c r="X144" s="139">
        <v>0</v>
      </c>
      <c r="Y144" s="208"/>
      <c r="Z144" s="701">
        <v>0</v>
      </c>
      <c r="AA144" s="139">
        <v>0</v>
      </c>
      <c r="AB144" s="139">
        <v>0</v>
      </c>
      <c r="AC144" s="139">
        <v>0</v>
      </c>
      <c r="AD144" s="139">
        <v>0</v>
      </c>
      <c r="AE144" s="208"/>
      <c r="AF144" s="195"/>
      <c r="AG144" s="143"/>
      <c r="AH144" s="24"/>
      <c r="AI144" s="24"/>
      <c r="AJ144" s="24"/>
      <c r="AK144" s="208"/>
      <c r="AL144" s="770">
        <v>0</v>
      </c>
      <c r="AM144" s="780">
        <v>0</v>
      </c>
      <c r="AN144" s="790">
        <v>0</v>
      </c>
      <c r="AO144" s="800">
        <v>0</v>
      </c>
      <c r="AP144" s="810">
        <v>0</v>
      </c>
      <c r="AQ144" s="208"/>
      <c r="AR144" s="195"/>
      <c r="AS144" s="143"/>
      <c r="AT144" s="24"/>
      <c r="AU144" s="24"/>
      <c r="AV144" s="24"/>
      <c r="AW144" s="208"/>
      <c r="AX144" s="195"/>
      <c r="AY144" s="143"/>
      <c r="AZ144" s="24"/>
      <c r="BA144" s="24"/>
      <c r="BB144" s="24"/>
      <c r="BC144" s="208"/>
      <c r="BD144" s="195"/>
      <c r="BE144" s="143"/>
      <c r="BF144" s="24"/>
      <c r="BG144" s="24"/>
      <c r="BH144" s="24"/>
      <c r="BI144" s="208"/>
    </row>
    <row r="145" spans="1:61" ht="12.75" customHeight="1" x14ac:dyDescent="0.2">
      <c r="A145" s="199" t="s">
        <v>85</v>
      </c>
      <c r="B145" s="665">
        <v>0</v>
      </c>
      <c r="C145" s="674">
        <v>0</v>
      </c>
      <c r="D145" s="683">
        <v>0</v>
      </c>
      <c r="E145" s="692">
        <v>0</v>
      </c>
      <c r="F145" s="701">
        <v>0</v>
      </c>
      <c r="G145" s="208"/>
      <c r="H145" s="701">
        <v>0</v>
      </c>
      <c r="I145" s="701">
        <v>0</v>
      </c>
      <c r="J145" s="701">
        <v>0</v>
      </c>
      <c r="K145" s="701">
        <v>0</v>
      </c>
      <c r="L145" s="701">
        <v>0</v>
      </c>
      <c r="M145" s="208"/>
      <c r="N145" s="696">
        <v>0</v>
      </c>
      <c r="O145" s="696">
        <v>0</v>
      </c>
      <c r="P145" s="696">
        <v>0</v>
      </c>
      <c r="Q145" s="696">
        <v>0</v>
      </c>
      <c r="R145" s="696">
        <v>0</v>
      </c>
      <c r="S145" s="208"/>
      <c r="T145" s="139">
        <v>0</v>
      </c>
      <c r="U145" s="139">
        <v>0</v>
      </c>
      <c r="V145" s="139">
        <v>0</v>
      </c>
      <c r="W145" s="139">
        <v>0</v>
      </c>
      <c r="X145" s="139">
        <v>0</v>
      </c>
      <c r="Y145" s="208"/>
      <c r="Z145" s="701">
        <v>0</v>
      </c>
      <c r="AA145" s="139">
        <v>0</v>
      </c>
      <c r="AB145" s="139">
        <v>0</v>
      </c>
      <c r="AC145" s="139">
        <v>0</v>
      </c>
      <c r="AD145" s="139">
        <v>0</v>
      </c>
      <c r="AE145" s="208"/>
      <c r="AF145" s="182"/>
      <c r="AG145" s="143"/>
      <c r="AH145" s="24"/>
      <c r="AI145" s="24"/>
      <c r="AJ145" s="24"/>
      <c r="AK145" s="208"/>
      <c r="AL145" s="770">
        <v>0</v>
      </c>
      <c r="AM145" s="780">
        <v>0</v>
      </c>
      <c r="AN145" s="790">
        <v>0</v>
      </c>
      <c r="AO145" s="800">
        <v>0</v>
      </c>
      <c r="AP145" s="810">
        <v>0</v>
      </c>
      <c r="AQ145" s="208"/>
      <c r="AR145" s="182"/>
      <c r="AS145" s="143"/>
      <c r="AT145" s="24"/>
      <c r="AU145" s="24"/>
      <c r="AV145" s="24"/>
      <c r="AW145" s="208"/>
      <c r="AX145" s="182"/>
      <c r="AY145" s="143"/>
      <c r="AZ145" s="24"/>
      <c r="BA145" s="24"/>
      <c r="BB145" s="24"/>
      <c r="BC145" s="208"/>
      <c r="BD145" s="182"/>
      <c r="BE145" s="143"/>
      <c r="BF145" s="24"/>
      <c r="BG145" s="24"/>
      <c r="BH145" s="24"/>
      <c r="BI145" s="208"/>
    </row>
    <row r="146" spans="1:61" ht="12.75" customHeight="1" x14ac:dyDescent="0.2">
      <c r="A146" s="200" t="s">
        <v>44</v>
      </c>
      <c r="B146" s="659">
        <v>4.5482530704451626E-11</v>
      </c>
      <c r="C146" s="668">
        <v>4.5482530704451626E-11</v>
      </c>
      <c r="D146" s="677">
        <v>4.5482530704451626E-11</v>
      </c>
      <c r="E146" s="686">
        <v>4.5482530704451626E-11</v>
      </c>
      <c r="F146" s="695">
        <v>4.5482530704451626E-11</v>
      </c>
      <c r="G146" s="208"/>
      <c r="H146" s="695">
        <v>4.5482530704451626E-11</v>
      </c>
      <c r="I146" s="695">
        <v>4.5482530704451626E-11</v>
      </c>
      <c r="J146" s="695">
        <v>4.5482530704451626E-11</v>
      </c>
      <c r="K146" s="695">
        <v>4.5482530704451626E-11</v>
      </c>
      <c r="L146" s="695">
        <v>4.5482530704451626E-11</v>
      </c>
      <c r="M146" s="208"/>
      <c r="N146" s="696">
        <v>0</v>
      </c>
      <c r="O146" s="696">
        <v>0</v>
      </c>
      <c r="P146" s="696">
        <v>0</v>
      </c>
      <c r="Q146" s="696">
        <v>0</v>
      </c>
      <c r="R146" s="696">
        <v>0</v>
      </c>
      <c r="S146" s="208"/>
      <c r="T146" s="139">
        <v>0</v>
      </c>
      <c r="U146" s="139">
        <v>0</v>
      </c>
      <c r="V146" s="139">
        <v>0</v>
      </c>
      <c r="W146" s="139">
        <v>0</v>
      </c>
      <c r="X146" s="139">
        <v>0</v>
      </c>
      <c r="Y146" s="208"/>
      <c r="Z146" s="695">
        <v>4.5482530704451626E-11</v>
      </c>
      <c r="AA146" s="139">
        <v>0</v>
      </c>
      <c r="AB146" s="139">
        <v>0</v>
      </c>
      <c r="AC146" s="139">
        <v>0</v>
      </c>
      <c r="AD146" s="139">
        <v>0</v>
      </c>
      <c r="AE146" s="208"/>
      <c r="AF146" s="195"/>
      <c r="AG146" s="143"/>
      <c r="AH146" s="24"/>
      <c r="AI146" s="24"/>
      <c r="AJ146" s="24"/>
      <c r="AK146" s="208"/>
      <c r="AL146" s="762">
        <v>2.7912617453262492E-11</v>
      </c>
      <c r="AM146" s="772">
        <v>2.7912617453262492E-11</v>
      </c>
      <c r="AN146" s="782">
        <v>2.7912617453262492E-11</v>
      </c>
      <c r="AO146" s="792">
        <v>2.7912617453262492E-11</v>
      </c>
      <c r="AP146" s="802">
        <v>2.7912617453262492E-11</v>
      </c>
      <c r="AQ146" s="208"/>
      <c r="AR146" s="195"/>
      <c r="AS146" s="143"/>
      <c r="AT146" s="24"/>
      <c r="AU146" s="24"/>
      <c r="AV146" s="24"/>
      <c r="AW146" s="208"/>
      <c r="AX146" s="195"/>
      <c r="AY146" s="143"/>
      <c r="AZ146" s="24"/>
      <c r="BA146" s="24"/>
      <c r="BB146" s="24"/>
      <c r="BC146" s="208"/>
      <c r="BD146" s="195"/>
      <c r="BE146" s="143"/>
      <c r="BF146" s="24"/>
      <c r="BG146" s="24"/>
      <c r="BH146" s="24"/>
      <c r="BI146" s="208"/>
    </row>
    <row r="147" spans="1:61" ht="12.75" customHeight="1" x14ac:dyDescent="0.2">
      <c r="A147" s="200" t="s">
        <v>43</v>
      </c>
      <c r="B147" s="659">
        <v>4.615295858135353E-5</v>
      </c>
      <c r="C147" s="668">
        <v>4.615295858135353E-5</v>
      </c>
      <c r="D147" s="677">
        <v>4.615295858135353E-5</v>
      </c>
      <c r="E147" s="686">
        <v>4.615295858135353E-5</v>
      </c>
      <c r="F147" s="695">
        <v>4.615295858135353E-5</v>
      </c>
      <c r="G147" s="208"/>
      <c r="H147" s="695">
        <v>4.615295858135353E-5</v>
      </c>
      <c r="I147" s="695">
        <v>4.615295858135353E-5</v>
      </c>
      <c r="J147" s="695">
        <v>4.615295858135353E-5</v>
      </c>
      <c r="K147" s="695">
        <v>4.615295858135353E-5</v>
      </c>
      <c r="L147" s="695">
        <v>4.615295858135353E-5</v>
      </c>
      <c r="M147" s="208"/>
      <c r="N147" s="696">
        <v>0</v>
      </c>
      <c r="O147" s="696">
        <v>0</v>
      </c>
      <c r="P147" s="696">
        <v>0</v>
      </c>
      <c r="Q147" s="696">
        <v>0</v>
      </c>
      <c r="R147" s="696">
        <v>0</v>
      </c>
      <c r="S147" s="208"/>
      <c r="T147" s="139">
        <v>0</v>
      </c>
      <c r="U147" s="139">
        <v>0</v>
      </c>
      <c r="V147" s="139">
        <v>0</v>
      </c>
      <c r="W147" s="139">
        <v>0</v>
      </c>
      <c r="X147" s="139">
        <v>0</v>
      </c>
      <c r="Y147" s="208"/>
      <c r="Z147" s="695">
        <v>4.615295858135353E-5</v>
      </c>
      <c r="AA147" s="139">
        <v>0</v>
      </c>
      <c r="AB147" s="139">
        <v>0</v>
      </c>
      <c r="AC147" s="139">
        <v>0</v>
      </c>
      <c r="AD147" s="139">
        <v>0</v>
      </c>
      <c r="AE147" s="208"/>
      <c r="AF147" s="195"/>
      <c r="AG147" s="143"/>
      <c r="AH147" s="24"/>
      <c r="AI147" s="24"/>
      <c r="AJ147" s="24"/>
      <c r="AK147" s="208"/>
      <c r="AL147" s="762">
        <v>3.4973192978084534E-5</v>
      </c>
      <c r="AM147" s="772">
        <v>3.4973192978084534E-5</v>
      </c>
      <c r="AN147" s="782">
        <v>3.4973192978084534E-5</v>
      </c>
      <c r="AO147" s="792">
        <v>3.4973192978084534E-5</v>
      </c>
      <c r="AP147" s="802">
        <v>3.4973192978084534E-5</v>
      </c>
      <c r="AQ147" s="208"/>
      <c r="AR147" s="195"/>
      <c r="AS147" s="143"/>
      <c r="AT147" s="24"/>
      <c r="AU147" s="24"/>
      <c r="AV147" s="24"/>
      <c r="AW147" s="208"/>
      <c r="AX147" s="195"/>
      <c r="AY147" s="143"/>
      <c r="AZ147" s="24"/>
      <c r="BA147" s="24"/>
      <c r="BB147" s="24"/>
      <c r="BC147" s="208"/>
      <c r="BD147" s="195"/>
      <c r="BE147" s="143"/>
      <c r="BF147" s="24"/>
      <c r="BG147" s="24"/>
      <c r="BH147" s="24"/>
      <c r="BI147" s="208"/>
    </row>
    <row r="148" spans="1:61" ht="12.75" customHeight="1" x14ac:dyDescent="0.2">
      <c r="A148" s="200" t="s">
        <v>119</v>
      </c>
      <c r="B148" s="659">
        <v>1.48742982117384E-2</v>
      </c>
      <c r="C148" s="668">
        <v>1.48742982117384E-2</v>
      </c>
      <c r="D148" s="677">
        <v>1.48742982117384E-2</v>
      </c>
      <c r="E148" s="686">
        <v>1.48742982117384E-2</v>
      </c>
      <c r="F148" s="695">
        <v>1.48742982117384E-2</v>
      </c>
      <c r="G148" s="208"/>
      <c r="H148" s="695">
        <v>1.48742982117384E-2</v>
      </c>
      <c r="I148" s="695">
        <v>1.48742982117384E-2</v>
      </c>
      <c r="J148" s="695">
        <v>1.48742982117384E-2</v>
      </c>
      <c r="K148" s="695">
        <v>1.48742982117384E-2</v>
      </c>
      <c r="L148" s="695">
        <v>1.48742982117384E-2</v>
      </c>
      <c r="M148" s="208"/>
      <c r="N148" s="696">
        <v>0</v>
      </c>
      <c r="O148" s="696">
        <v>0</v>
      </c>
      <c r="P148" s="696">
        <v>0</v>
      </c>
      <c r="Q148" s="696">
        <v>0</v>
      </c>
      <c r="R148" s="696">
        <v>0</v>
      </c>
      <c r="S148" s="208"/>
      <c r="T148" s="139">
        <v>0</v>
      </c>
      <c r="U148" s="139">
        <v>0</v>
      </c>
      <c r="V148" s="139">
        <v>0</v>
      </c>
      <c r="W148" s="139">
        <v>0</v>
      </c>
      <c r="X148" s="139">
        <v>0</v>
      </c>
      <c r="Y148" s="208"/>
      <c r="Z148" s="695">
        <v>1.48742982117384E-2</v>
      </c>
      <c r="AA148" s="139">
        <v>0</v>
      </c>
      <c r="AB148" s="139">
        <v>0</v>
      </c>
      <c r="AC148" s="139">
        <v>0</v>
      </c>
      <c r="AD148" s="139">
        <v>0</v>
      </c>
      <c r="AE148" s="208"/>
      <c r="AF148" s="195"/>
      <c r="AG148" s="143"/>
      <c r="AH148" s="24"/>
      <c r="AI148" s="24"/>
      <c r="AJ148" s="24"/>
      <c r="AK148" s="208"/>
      <c r="AL148" s="762">
        <v>1.0418188941723231E-2</v>
      </c>
      <c r="AM148" s="772">
        <v>1.0418188941723231E-2</v>
      </c>
      <c r="AN148" s="782">
        <v>1.0418188941723231E-2</v>
      </c>
      <c r="AO148" s="792">
        <v>1.0418188941723231E-2</v>
      </c>
      <c r="AP148" s="802">
        <v>1.0418188941723231E-2</v>
      </c>
      <c r="AQ148" s="208"/>
      <c r="AR148" s="195"/>
      <c r="AS148" s="143"/>
      <c r="AT148" s="24"/>
      <c r="AU148" s="24"/>
      <c r="AV148" s="24"/>
      <c r="AW148" s="208"/>
      <c r="AX148" s="195"/>
      <c r="AY148" s="143"/>
      <c r="AZ148" s="24"/>
      <c r="BA148" s="24"/>
      <c r="BB148" s="24"/>
      <c r="BC148" s="208"/>
      <c r="BD148" s="195"/>
      <c r="BE148" s="143"/>
      <c r="BF148" s="24"/>
      <c r="BG148" s="24"/>
      <c r="BH148" s="24"/>
      <c r="BI148" s="208"/>
    </row>
    <row r="149" spans="1:61" ht="12.75" customHeight="1" x14ac:dyDescent="0.2">
      <c r="A149" s="201" t="s">
        <v>120</v>
      </c>
      <c r="B149" s="661">
        <v>6.8055966300461948E-4</v>
      </c>
      <c r="C149" s="670">
        <v>6.8055966300461948E-4</v>
      </c>
      <c r="D149" s="679">
        <v>6.8055966300461948E-4</v>
      </c>
      <c r="E149" s="688">
        <v>6.8055966300461948E-4</v>
      </c>
      <c r="F149" s="697">
        <v>6.8055966300461948E-4</v>
      </c>
      <c r="G149" s="208"/>
      <c r="H149" s="697">
        <v>6.8055966300461948E-4</v>
      </c>
      <c r="I149" s="697">
        <v>6.8055966300461948E-4</v>
      </c>
      <c r="J149" s="697">
        <v>6.8055966300461948E-4</v>
      </c>
      <c r="K149" s="697">
        <v>6.8055966300461948E-4</v>
      </c>
      <c r="L149" s="697">
        <v>6.8055966300461948E-4</v>
      </c>
      <c r="M149" s="208"/>
      <c r="N149" s="696">
        <v>0</v>
      </c>
      <c r="O149" s="696">
        <v>0</v>
      </c>
      <c r="P149" s="696">
        <v>0</v>
      </c>
      <c r="Q149" s="696">
        <v>0</v>
      </c>
      <c r="R149" s="696">
        <v>0</v>
      </c>
      <c r="S149" s="208"/>
      <c r="T149" s="139">
        <v>0</v>
      </c>
      <c r="U149" s="139">
        <v>0</v>
      </c>
      <c r="V149" s="139">
        <v>0</v>
      </c>
      <c r="W149" s="139">
        <v>0</v>
      </c>
      <c r="X149" s="139">
        <v>0</v>
      </c>
      <c r="Y149" s="208"/>
      <c r="Z149" s="697">
        <v>6.8055966300461948E-4</v>
      </c>
      <c r="AA149" s="139">
        <v>0</v>
      </c>
      <c r="AB149" s="139">
        <v>0</v>
      </c>
      <c r="AC149" s="139">
        <v>0</v>
      </c>
      <c r="AD149" s="139">
        <v>0</v>
      </c>
      <c r="AE149" s="208"/>
      <c r="AF149" s="196"/>
      <c r="AG149" s="144"/>
      <c r="AH149" s="180"/>
      <c r="AI149" s="180"/>
      <c r="AJ149" s="180"/>
      <c r="AK149" s="208"/>
      <c r="AL149" s="766">
        <v>4.7769295285774848E-4</v>
      </c>
      <c r="AM149" s="776">
        <v>4.7769295285774848E-4</v>
      </c>
      <c r="AN149" s="786">
        <v>4.7769295285774848E-4</v>
      </c>
      <c r="AO149" s="796">
        <v>4.7769295285774848E-4</v>
      </c>
      <c r="AP149" s="806">
        <v>4.7769295285774848E-4</v>
      </c>
      <c r="AQ149" s="208"/>
      <c r="AR149" s="196"/>
      <c r="AS149" s="144"/>
      <c r="AT149" s="180"/>
      <c r="AU149" s="180"/>
      <c r="AV149" s="180"/>
      <c r="AW149" s="208"/>
      <c r="AX149" s="196"/>
      <c r="AY149" s="144"/>
      <c r="AZ149" s="180"/>
      <c r="BA149" s="180"/>
      <c r="BB149" s="180"/>
      <c r="BC149" s="208"/>
      <c r="BD149" s="196"/>
      <c r="BE149" s="144"/>
      <c r="BF149" s="180"/>
      <c r="BG149" s="180"/>
      <c r="BH149" s="180"/>
      <c r="BI149" s="208"/>
    </row>
    <row r="150" spans="1:61" ht="12.75" customHeight="1" x14ac:dyDescent="0.2">
      <c r="A150" s="201" t="s">
        <v>121</v>
      </c>
      <c r="B150" s="661">
        <v>8.8438541539467364E-4</v>
      </c>
      <c r="C150" s="670">
        <v>8.8438541539467364E-4</v>
      </c>
      <c r="D150" s="679">
        <v>8.8438541539467364E-4</v>
      </c>
      <c r="E150" s="688">
        <v>8.8438541539467364E-4</v>
      </c>
      <c r="F150" s="697">
        <v>8.8438541539467364E-4</v>
      </c>
      <c r="G150" s="208"/>
      <c r="H150" s="697">
        <v>8.8438541539467364E-4</v>
      </c>
      <c r="I150" s="697">
        <v>8.8438541539467364E-4</v>
      </c>
      <c r="J150" s="697">
        <v>8.8438541539467364E-4</v>
      </c>
      <c r="K150" s="697">
        <v>8.8438541539467364E-4</v>
      </c>
      <c r="L150" s="697">
        <v>8.8438541539467364E-4</v>
      </c>
      <c r="M150" s="208"/>
      <c r="N150" s="696">
        <v>0</v>
      </c>
      <c r="O150" s="696">
        <v>0</v>
      </c>
      <c r="P150" s="696">
        <v>0</v>
      </c>
      <c r="Q150" s="696">
        <v>0</v>
      </c>
      <c r="R150" s="696">
        <v>0</v>
      </c>
      <c r="S150" s="208"/>
      <c r="T150" s="139">
        <v>0</v>
      </c>
      <c r="U150" s="139">
        <v>0</v>
      </c>
      <c r="V150" s="139">
        <v>0</v>
      </c>
      <c r="W150" s="139">
        <v>0</v>
      </c>
      <c r="X150" s="139">
        <v>0</v>
      </c>
      <c r="Y150" s="208"/>
      <c r="Z150" s="697">
        <v>8.8438541539467364E-4</v>
      </c>
      <c r="AA150" s="139">
        <v>0</v>
      </c>
      <c r="AB150" s="139">
        <v>0</v>
      </c>
      <c r="AC150" s="139">
        <v>0</v>
      </c>
      <c r="AD150" s="139">
        <v>0</v>
      </c>
      <c r="AE150" s="208"/>
      <c r="AF150" s="196"/>
      <c r="AG150" s="144"/>
      <c r="AH150" s="180"/>
      <c r="AI150" s="180"/>
      <c r="AJ150" s="180"/>
      <c r="AK150" s="208"/>
      <c r="AL150" s="766">
        <v>6.4636620197507945E-4</v>
      </c>
      <c r="AM150" s="776">
        <v>6.4636620197507945E-4</v>
      </c>
      <c r="AN150" s="786">
        <v>6.4636620197507945E-4</v>
      </c>
      <c r="AO150" s="796">
        <v>6.4636620197507945E-4</v>
      </c>
      <c r="AP150" s="806">
        <v>6.4636620197507945E-4</v>
      </c>
      <c r="AQ150" s="208"/>
      <c r="AR150" s="196"/>
      <c r="AS150" s="144"/>
      <c r="AT150" s="180"/>
      <c r="AU150" s="180"/>
      <c r="AV150" s="180"/>
      <c r="AW150" s="208"/>
      <c r="AX150" s="196"/>
      <c r="AY150" s="144"/>
      <c r="AZ150" s="180"/>
      <c r="BA150" s="180"/>
      <c r="BB150" s="180"/>
      <c r="BC150" s="208"/>
      <c r="BD150" s="196"/>
      <c r="BE150" s="144"/>
      <c r="BF150" s="180"/>
      <c r="BG150" s="180"/>
      <c r="BH150" s="180"/>
      <c r="BI150" s="208"/>
    </row>
    <row r="151" spans="1:61" ht="12.75" customHeight="1" x14ac:dyDescent="0.2">
      <c r="A151" s="201" t="s">
        <v>114</v>
      </c>
      <c r="B151" s="661">
        <v>6.5154526604592586E-4</v>
      </c>
      <c r="C151" s="670">
        <v>6.5154526604592586E-4</v>
      </c>
      <c r="D151" s="679">
        <v>6.5154526604592586E-4</v>
      </c>
      <c r="E151" s="688">
        <v>6.5154526604592586E-4</v>
      </c>
      <c r="F151" s="697">
        <v>6.5154526604592586E-4</v>
      </c>
      <c r="G151" s="208"/>
      <c r="H151" s="697">
        <v>6.5154526604592586E-4</v>
      </c>
      <c r="I151" s="697">
        <v>6.5154526604592586E-4</v>
      </c>
      <c r="J151" s="697">
        <v>6.5154526604592586E-4</v>
      </c>
      <c r="K151" s="697">
        <v>6.5154526604592586E-4</v>
      </c>
      <c r="L151" s="697">
        <v>6.5154526604592586E-4</v>
      </c>
      <c r="M151" s="208"/>
      <c r="N151" s="696">
        <v>0</v>
      </c>
      <c r="O151" s="696">
        <v>0</v>
      </c>
      <c r="P151" s="696">
        <v>0</v>
      </c>
      <c r="Q151" s="696">
        <v>0</v>
      </c>
      <c r="R151" s="696">
        <v>0</v>
      </c>
      <c r="S151" s="208"/>
      <c r="T151" s="139">
        <v>0</v>
      </c>
      <c r="U151" s="139">
        <v>0</v>
      </c>
      <c r="V151" s="139">
        <v>0</v>
      </c>
      <c r="W151" s="139">
        <v>0</v>
      </c>
      <c r="X151" s="139">
        <v>0</v>
      </c>
      <c r="Y151" s="208"/>
      <c r="Z151" s="697">
        <v>6.5154526604592586E-4</v>
      </c>
      <c r="AA151" s="139">
        <v>0</v>
      </c>
      <c r="AB151" s="139">
        <v>0</v>
      </c>
      <c r="AC151" s="139">
        <v>0</v>
      </c>
      <c r="AD151" s="139">
        <v>0</v>
      </c>
      <c r="AE151" s="208"/>
      <c r="AF151" s="196"/>
      <c r="AG151" s="144"/>
      <c r="AH151" s="180"/>
      <c r="AI151" s="180"/>
      <c r="AJ151" s="180"/>
      <c r="AK151" s="208"/>
      <c r="AL151" s="766">
        <v>4.7232370259515347E-4</v>
      </c>
      <c r="AM151" s="776">
        <v>4.7232370259515347E-4</v>
      </c>
      <c r="AN151" s="786">
        <v>4.7232370259515347E-4</v>
      </c>
      <c r="AO151" s="796">
        <v>4.7232370259515347E-4</v>
      </c>
      <c r="AP151" s="806">
        <v>4.7232370259515347E-4</v>
      </c>
      <c r="AQ151" s="208"/>
      <c r="AR151" s="196"/>
      <c r="AS151" s="144"/>
      <c r="AT151" s="180"/>
      <c r="AU151" s="180"/>
      <c r="AV151" s="180"/>
      <c r="AW151" s="208"/>
      <c r="AX151" s="196"/>
      <c r="AY151" s="144"/>
      <c r="AZ151" s="180"/>
      <c r="BA151" s="180"/>
      <c r="BB151" s="180"/>
      <c r="BC151" s="208"/>
      <c r="BD151" s="196"/>
      <c r="BE151" s="144"/>
      <c r="BF151" s="180"/>
      <c r="BG151" s="180"/>
      <c r="BH151" s="180"/>
      <c r="BI151" s="208"/>
    </row>
    <row r="152" spans="1:61" ht="12.75" customHeight="1" x14ac:dyDescent="0.2">
      <c r="A152" s="103" t="s">
        <v>122</v>
      </c>
      <c r="B152" s="658">
        <v>1.6662408885038864E-3</v>
      </c>
      <c r="C152" s="667">
        <v>1.6662408885038864E-3</v>
      </c>
      <c r="D152" s="676">
        <v>1.6662408885038864E-3</v>
      </c>
      <c r="E152" s="685">
        <v>1.6662408885038864E-3</v>
      </c>
      <c r="F152" s="694">
        <v>1.6662408885038864E-3</v>
      </c>
      <c r="G152" s="208"/>
      <c r="H152" s="694">
        <v>1.6662408885038864E-3</v>
      </c>
      <c r="I152" s="694">
        <v>1.6662408885038864E-3</v>
      </c>
      <c r="J152" s="694">
        <v>1.6662408885038864E-3</v>
      </c>
      <c r="K152" s="694">
        <v>1.6662408885038864E-3</v>
      </c>
      <c r="L152" s="694">
        <v>1.6662408885038864E-3</v>
      </c>
      <c r="M152" s="208"/>
      <c r="N152" s="696">
        <v>0</v>
      </c>
      <c r="O152" s="696">
        <v>0</v>
      </c>
      <c r="P152" s="696">
        <v>0</v>
      </c>
      <c r="Q152" s="696">
        <v>0</v>
      </c>
      <c r="R152" s="696">
        <v>0</v>
      </c>
      <c r="S152" s="208"/>
      <c r="T152" s="139">
        <v>0</v>
      </c>
      <c r="U152" s="139">
        <v>0</v>
      </c>
      <c r="V152" s="139">
        <v>0</v>
      </c>
      <c r="W152" s="139">
        <v>0</v>
      </c>
      <c r="X152" s="139">
        <v>0</v>
      </c>
      <c r="Y152" s="208"/>
      <c r="Z152" s="694">
        <v>1.6662408885038864E-3</v>
      </c>
      <c r="AA152" s="139">
        <v>0</v>
      </c>
      <c r="AB152" s="139">
        <v>0</v>
      </c>
      <c r="AC152" s="139">
        <v>0</v>
      </c>
      <c r="AD152" s="139">
        <v>0</v>
      </c>
      <c r="AE152" s="208"/>
      <c r="AF152" s="195"/>
      <c r="AG152" s="143"/>
      <c r="AH152" s="24"/>
      <c r="AI152" s="24"/>
      <c r="AJ152" s="24"/>
      <c r="AK152" s="208"/>
      <c r="AL152" s="764">
        <v>1.176318912480863E-3</v>
      </c>
      <c r="AM152" s="774">
        <v>1.176318912480863E-3</v>
      </c>
      <c r="AN152" s="784">
        <v>1.176318912480863E-3</v>
      </c>
      <c r="AO152" s="794">
        <v>1.176318912480863E-3</v>
      </c>
      <c r="AP152" s="804">
        <v>1.176318912480863E-3</v>
      </c>
      <c r="AQ152" s="208"/>
      <c r="AR152" s="195"/>
      <c r="AS152" s="143"/>
      <c r="AT152" s="24"/>
      <c r="AU152" s="24"/>
      <c r="AV152" s="24"/>
      <c r="AW152" s="208"/>
      <c r="AX152" s="195"/>
      <c r="AY152" s="143"/>
      <c r="AZ152" s="24"/>
      <c r="BA152" s="24"/>
      <c r="BB152" s="24"/>
      <c r="BC152" s="208"/>
      <c r="BD152" s="195"/>
      <c r="BE152" s="143"/>
      <c r="BF152" s="24"/>
      <c r="BG152" s="24"/>
      <c r="BH152" s="24"/>
      <c r="BI152" s="208"/>
    </row>
    <row r="153" spans="1:61" ht="12.75" customHeight="1" x14ac:dyDescent="0.2">
      <c r="A153" s="103" t="s">
        <v>123</v>
      </c>
      <c r="B153" s="657">
        <v>8.2437798196826869E-5</v>
      </c>
      <c r="C153" s="666">
        <v>8.2437798196826869E-5</v>
      </c>
      <c r="D153" s="675">
        <v>8.2437798196826869E-5</v>
      </c>
      <c r="E153" s="684">
        <v>8.2437798196826869E-5</v>
      </c>
      <c r="F153" s="693">
        <v>8.2437798196826869E-5</v>
      </c>
      <c r="G153" s="208"/>
      <c r="H153" s="693">
        <v>8.2437798196826869E-5</v>
      </c>
      <c r="I153" s="693">
        <v>8.2437798196826869E-5</v>
      </c>
      <c r="J153" s="693">
        <v>8.2437798196826869E-5</v>
      </c>
      <c r="K153" s="693">
        <v>8.2437798196826869E-5</v>
      </c>
      <c r="L153" s="693">
        <v>8.2437798196826869E-5</v>
      </c>
      <c r="M153" s="208"/>
      <c r="N153" s="696">
        <v>0</v>
      </c>
      <c r="O153" s="696">
        <v>0</v>
      </c>
      <c r="P153" s="696">
        <v>0</v>
      </c>
      <c r="Q153" s="696">
        <v>0</v>
      </c>
      <c r="R153" s="696">
        <v>0</v>
      </c>
      <c r="S153" s="208"/>
      <c r="T153" s="139">
        <v>0</v>
      </c>
      <c r="U153" s="139">
        <v>0</v>
      </c>
      <c r="V153" s="139">
        <v>0</v>
      </c>
      <c r="W153" s="139">
        <v>0</v>
      </c>
      <c r="X153" s="139">
        <v>0</v>
      </c>
      <c r="Y153" s="208"/>
      <c r="Z153" s="693">
        <v>8.2437798196826869E-5</v>
      </c>
      <c r="AA153" s="139">
        <v>0</v>
      </c>
      <c r="AB153" s="139">
        <v>0</v>
      </c>
      <c r="AC153" s="139">
        <v>0</v>
      </c>
      <c r="AD153" s="139">
        <v>0</v>
      </c>
      <c r="AE153" s="208"/>
      <c r="AF153" s="195"/>
      <c r="AG153" s="143"/>
      <c r="AH153" s="24"/>
      <c r="AI153" s="24"/>
      <c r="AJ153" s="24"/>
      <c r="AK153" s="208"/>
      <c r="AL153" s="761">
        <v>9.4820171019977981E-5</v>
      </c>
      <c r="AM153" s="771">
        <v>9.4820171019977981E-5</v>
      </c>
      <c r="AN153" s="781">
        <v>9.4820171019977981E-5</v>
      </c>
      <c r="AO153" s="791">
        <v>9.4820171019977981E-5</v>
      </c>
      <c r="AP153" s="801">
        <v>9.4820171019977981E-5</v>
      </c>
      <c r="AQ153" s="208"/>
      <c r="AR153" s="195"/>
      <c r="AS153" s="143"/>
      <c r="AT153" s="24"/>
      <c r="AU153" s="24"/>
      <c r="AV153" s="24"/>
      <c r="AW153" s="208"/>
      <c r="AX153" s="195"/>
      <c r="AY153" s="143"/>
      <c r="AZ153" s="24"/>
      <c r="BA153" s="24"/>
      <c r="BB153" s="24"/>
      <c r="BC153" s="208"/>
      <c r="BD153" s="195"/>
      <c r="BE153" s="143"/>
      <c r="BF153" s="24"/>
      <c r="BG153" s="24"/>
      <c r="BH153" s="24"/>
      <c r="BI153" s="208"/>
    </row>
    <row r="154" spans="1:61" ht="12.75" customHeight="1" x14ac:dyDescent="0.2">
      <c r="A154" s="103" t="s">
        <v>91</v>
      </c>
      <c r="B154" s="659">
        <v>6.6697369805980003E-3</v>
      </c>
      <c r="C154" s="668">
        <v>6.6697369805980003E-3</v>
      </c>
      <c r="D154" s="677">
        <v>6.6697369805980003E-3</v>
      </c>
      <c r="E154" s="686">
        <v>6.6697369805980003E-3</v>
      </c>
      <c r="F154" s="695">
        <v>6.6697369805980003E-3</v>
      </c>
      <c r="G154" s="208"/>
      <c r="H154" s="695">
        <v>6.6697369805980003E-3</v>
      </c>
      <c r="I154" s="695">
        <v>6.6697369805980003E-3</v>
      </c>
      <c r="J154" s="695">
        <v>6.6697369805980003E-3</v>
      </c>
      <c r="K154" s="695">
        <v>6.6697369805980003E-3</v>
      </c>
      <c r="L154" s="695">
        <v>6.6697369805980003E-3</v>
      </c>
      <c r="M154" s="208"/>
      <c r="N154" s="696">
        <v>0</v>
      </c>
      <c r="O154" s="696">
        <v>0</v>
      </c>
      <c r="P154" s="696">
        <v>0</v>
      </c>
      <c r="Q154" s="696">
        <v>0</v>
      </c>
      <c r="R154" s="696">
        <v>0</v>
      </c>
      <c r="S154" s="208"/>
      <c r="T154" s="139">
        <v>0</v>
      </c>
      <c r="U154" s="139">
        <v>0</v>
      </c>
      <c r="V154" s="139">
        <v>0</v>
      </c>
      <c r="W154" s="139">
        <v>0</v>
      </c>
      <c r="X154" s="139">
        <v>0</v>
      </c>
      <c r="Y154" s="208"/>
      <c r="Z154" s="695">
        <v>6.6697369805980003E-3</v>
      </c>
      <c r="AA154" s="139">
        <v>0</v>
      </c>
      <c r="AB154" s="139">
        <v>0</v>
      </c>
      <c r="AC154" s="139">
        <v>0</v>
      </c>
      <c r="AD154" s="139">
        <v>0</v>
      </c>
      <c r="AE154" s="208"/>
      <c r="AF154" s="195"/>
      <c r="AG154" s="143"/>
      <c r="AH154" s="24"/>
      <c r="AI154" s="24"/>
      <c r="AJ154" s="24"/>
      <c r="AK154" s="208"/>
      <c r="AL154" s="762">
        <v>4.6505979525586997E-3</v>
      </c>
      <c r="AM154" s="772">
        <v>4.6505979525586997E-3</v>
      </c>
      <c r="AN154" s="782">
        <v>4.6505979525586997E-3</v>
      </c>
      <c r="AO154" s="792">
        <v>4.6505979525586997E-3</v>
      </c>
      <c r="AP154" s="802">
        <v>4.6505979525586997E-3</v>
      </c>
      <c r="AQ154" s="208"/>
      <c r="AR154" s="195"/>
      <c r="AS154" s="143"/>
      <c r="AT154" s="24"/>
      <c r="AU154" s="24"/>
      <c r="AV154" s="24"/>
      <c r="AW154" s="208"/>
      <c r="AX154" s="195"/>
      <c r="AY154" s="143"/>
      <c r="AZ154" s="24"/>
      <c r="BA154" s="24"/>
      <c r="BB154" s="24"/>
      <c r="BC154" s="208"/>
      <c r="BD154" s="195"/>
      <c r="BE154" s="143"/>
      <c r="BF154" s="24"/>
      <c r="BG154" s="24"/>
      <c r="BH154" s="24"/>
      <c r="BI154" s="208"/>
    </row>
    <row r="155" spans="1:61" ht="12.75" customHeight="1" x14ac:dyDescent="0.2">
      <c r="A155" s="104" t="s">
        <v>1</v>
      </c>
      <c r="B155" s="662">
        <v>2.6453966642754341E-3</v>
      </c>
      <c r="C155" s="671">
        <v>2.6453966642754341E-3</v>
      </c>
      <c r="D155" s="680">
        <v>2.6453966642754341E-3</v>
      </c>
      <c r="E155" s="689">
        <v>2.6453966642754341E-3</v>
      </c>
      <c r="F155" s="698">
        <v>2.6453966642754341E-3</v>
      </c>
      <c r="G155" s="208"/>
      <c r="H155" s="698">
        <v>2.6453966642754341E-3</v>
      </c>
      <c r="I155" s="698">
        <v>2.6453966642754341E-3</v>
      </c>
      <c r="J155" s="698">
        <v>2.6453966642754341E-3</v>
      </c>
      <c r="K155" s="698">
        <v>2.6453966642754341E-3</v>
      </c>
      <c r="L155" s="698">
        <v>2.6453966642754341E-3</v>
      </c>
      <c r="M155" s="208"/>
      <c r="N155" s="696">
        <v>0</v>
      </c>
      <c r="O155" s="696">
        <v>0</v>
      </c>
      <c r="P155" s="696">
        <v>0</v>
      </c>
      <c r="Q155" s="696">
        <v>0</v>
      </c>
      <c r="R155" s="696">
        <v>0</v>
      </c>
      <c r="S155" s="208"/>
      <c r="T155" s="139">
        <v>0</v>
      </c>
      <c r="U155" s="139">
        <v>0</v>
      </c>
      <c r="V155" s="139">
        <v>0</v>
      </c>
      <c r="W155" s="139">
        <v>0</v>
      </c>
      <c r="X155" s="139">
        <v>0</v>
      </c>
      <c r="Y155" s="208"/>
      <c r="Z155" s="698">
        <v>2.6453966642754341E-3</v>
      </c>
      <c r="AA155" s="139">
        <v>0</v>
      </c>
      <c r="AB155" s="139">
        <v>0</v>
      </c>
      <c r="AC155" s="139">
        <v>0</v>
      </c>
      <c r="AD155" s="139">
        <v>0</v>
      </c>
      <c r="AE155" s="208"/>
      <c r="AF155" s="197"/>
      <c r="AG155" s="147"/>
      <c r="AH155" s="183"/>
      <c r="AI155" s="183"/>
      <c r="AJ155" s="183"/>
      <c r="AK155" s="208"/>
      <c r="AL155" s="767">
        <v>1.8617967712204727E-3</v>
      </c>
      <c r="AM155" s="777">
        <v>1.8617967712204727E-3</v>
      </c>
      <c r="AN155" s="787">
        <v>1.8617967712204727E-3</v>
      </c>
      <c r="AO155" s="797">
        <v>1.8617967712204727E-3</v>
      </c>
      <c r="AP155" s="807">
        <v>1.8617967712204727E-3</v>
      </c>
      <c r="AQ155" s="208"/>
      <c r="AR155" s="197"/>
      <c r="AS155" s="147"/>
      <c r="AT155" s="183"/>
      <c r="AU155" s="183"/>
      <c r="AV155" s="183"/>
      <c r="AW155" s="208"/>
      <c r="AX155" s="197"/>
      <c r="AY155" s="147"/>
      <c r="AZ155" s="183"/>
      <c r="BA155" s="183"/>
      <c r="BB155" s="183"/>
      <c r="BC155" s="208"/>
      <c r="BD155" s="197"/>
      <c r="BE155" s="147"/>
      <c r="BF155" s="183"/>
      <c r="BG155" s="183"/>
      <c r="BH155" s="183"/>
      <c r="BI155" s="208"/>
    </row>
    <row r="156" spans="1:61" ht="12.75" customHeight="1" x14ac:dyDescent="0.2">
      <c r="A156" s="104" t="s">
        <v>92</v>
      </c>
      <c r="B156" s="662">
        <v>4.1281844799492637E-7</v>
      </c>
      <c r="C156" s="671">
        <v>4.1281844799492637E-7</v>
      </c>
      <c r="D156" s="680">
        <v>4.1281844799492637E-7</v>
      </c>
      <c r="E156" s="689">
        <v>4.1281844799492637E-7</v>
      </c>
      <c r="F156" s="698">
        <v>4.1281844799492637E-7</v>
      </c>
      <c r="G156" s="208"/>
      <c r="H156" s="698">
        <v>4.1281844799492637E-7</v>
      </c>
      <c r="I156" s="698">
        <v>4.1281844799492637E-7</v>
      </c>
      <c r="J156" s="698">
        <v>4.1281844799492637E-7</v>
      </c>
      <c r="K156" s="698">
        <v>4.1281844799492637E-7</v>
      </c>
      <c r="L156" s="698">
        <v>4.1281844799492637E-7</v>
      </c>
      <c r="M156" s="208"/>
      <c r="N156" s="696">
        <v>0</v>
      </c>
      <c r="O156" s="696">
        <v>0</v>
      </c>
      <c r="P156" s="696">
        <v>0</v>
      </c>
      <c r="Q156" s="696">
        <v>0</v>
      </c>
      <c r="R156" s="696">
        <v>0</v>
      </c>
      <c r="S156" s="208"/>
      <c r="T156" s="139">
        <v>0</v>
      </c>
      <c r="U156" s="139">
        <v>0</v>
      </c>
      <c r="V156" s="139">
        <v>0</v>
      </c>
      <c r="W156" s="139">
        <v>0</v>
      </c>
      <c r="X156" s="139">
        <v>0</v>
      </c>
      <c r="Y156" s="208"/>
      <c r="Z156" s="698">
        <v>4.1281844799492637E-7</v>
      </c>
      <c r="AA156" s="139">
        <v>0</v>
      </c>
      <c r="AB156" s="139">
        <v>0</v>
      </c>
      <c r="AC156" s="139">
        <v>0</v>
      </c>
      <c r="AD156" s="139">
        <v>0</v>
      </c>
      <c r="AE156" s="208"/>
      <c r="AF156" s="197"/>
      <c r="AG156" s="147"/>
      <c r="AH156" s="183"/>
      <c r="AI156" s="183"/>
      <c r="AJ156" s="183"/>
      <c r="AK156" s="208"/>
      <c r="AL156" s="767">
        <v>4.7387818590928154E-7</v>
      </c>
      <c r="AM156" s="777">
        <v>4.7387818590928154E-7</v>
      </c>
      <c r="AN156" s="787">
        <v>4.7387818590928154E-7</v>
      </c>
      <c r="AO156" s="797">
        <v>4.7387818590928154E-7</v>
      </c>
      <c r="AP156" s="807">
        <v>4.7387818590928154E-7</v>
      </c>
      <c r="AQ156" s="208"/>
      <c r="AR156" s="197"/>
      <c r="AS156" s="147"/>
      <c r="AT156" s="183"/>
      <c r="AU156" s="183"/>
      <c r="AV156" s="183"/>
      <c r="AW156" s="208"/>
      <c r="AX156" s="197"/>
      <c r="AY156" s="147"/>
      <c r="AZ156" s="183"/>
      <c r="BA156" s="183"/>
      <c r="BB156" s="183"/>
      <c r="BC156" s="208"/>
      <c r="BD156" s="197"/>
      <c r="BE156" s="147"/>
      <c r="BF156" s="183"/>
      <c r="BG156" s="183"/>
      <c r="BH156" s="183"/>
      <c r="BI156" s="208"/>
    </row>
    <row r="157" spans="1:61" ht="12.75" customHeight="1" x14ac:dyDescent="0.2">
      <c r="A157" s="88" t="s">
        <v>124</v>
      </c>
      <c r="B157" s="657">
        <v>4.6567837560732646E-4</v>
      </c>
      <c r="C157" s="666">
        <v>4.6567837560732646E-4</v>
      </c>
      <c r="D157" s="675">
        <v>4.6567837560732646E-4</v>
      </c>
      <c r="E157" s="684">
        <v>4.6567837560732646E-4</v>
      </c>
      <c r="F157" s="693">
        <v>4.6567837560732646E-4</v>
      </c>
      <c r="G157" s="208"/>
      <c r="H157" s="693">
        <v>4.6567837560732646E-4</v>
      </c>
      <c r="I157" s="693">
        <v>4.6567837560732646E-4</v>
      </c>
      <c r="J157" s="693">
        <v>4.6567837560732646E-4</v>
      </c>
      <c r="K157" s="693">
        <v>4.6567837560732646E-4</v>
      </c>
      <c r="L157" s="693">
        <v>4.6567837560732646E-4</v>
      </c>
      <c r="M157" s="208"/>
      <c r="N157" s="696">
        <v>0</v>
      </c>
      <c r="O157" s="696">
        <v>0</v>
      </c>
      <c r="P157" s="696">
        <v>0</v>
      </c>
      <c r="Q157" s="696">
        <v>0</v>
      </c>
      <c r="R157" s="696">
        <v>0</v>
      </c>
      <c r="S157" s="208"/>
      <c r="T157" s="139">
        <v>0</v>
      </c>
      <c r="U157" s="139">
        <v>0</v>
      </c>
      <c r="V157" s="139">
        <v>0</v>
      </c>
      <c r="W157" s="139">
        <v>0</v>
      </c>
      <c r="X157" s="139">
        <v>0</v>
      </c>
      <c r="Y157" s="208"/>
      <c r="Z157" s="693">
        <v>4.6567837560732646E-4</v>
      </c>
      <c r="AA157" s="139">
        <v>0</v>
      </c>
      <c r="AB157" s="139">
        <v>0</v>
      </c>
      <c r="AC157" s="139">
        <v>0</v>
      </c>
      <c r="AD157" s="139">
        <v>0</v>
      </c>
      <c r="AE157" s="208"/>
      <c r="AF157" s="195"/>
      <c r="AG157" s="143"/>
      <c r="AH157" s="24"/>
      <c r="AI157" s="24"/>
      <c r="AJ157" s="24"/>
      <c r="AK157" s="208"/>
      <c r="AL157" s="761">
        <v>4.9745522396897211E-4</v>
      </c>
      <c r="AM157" s="771">
        <v>4.9745522396897211E-4</v>
      </c>
      <c r="AN157" s="781">
        <v>4.9745522396897211E-4</v>
      </c>
      <c r="AO157" s="791">
        <v>4.9745522396897211E-4</v>
      </c>
      <c r="AP157" s="801">
        <v>4.9745522396897211E-4</v>
      </c>
      <c r="AQ157" s="208"/>
      <c r="AR157" s="195"/>
      <c r="AS157" s="143"/>
      <c r="AT157" s="24"/>
      <c r="AU157" s="24"/>
      <c r="AV157" s="24"/>
      <c r="AW157" s="208"/>
      <c r="AX157" s="195"/>
      <c r="AY157" s="143"/>
      <c r="AZ157" s="24"/>
      <c r="BA157" s="24"/>
      <c r="BB157" s="24"/>
      <c r="BC157" s="208"/>
      <c r="BD157" s="195"/>
      <c r="BE157" s="143"/>
      <c r="BF157" s="24"/>
      <c r="BG157" s="24"/>
      <c r="BH157" s="24"/>
      <c r="BI157" s="208"/>
    </row>
    <row r="158" spans="1:61" ht="12.75" customHeight="1" x14ac:dyDescent="0.2">
      <c r="A158" s="88" t="s">
        <v>94</v>
      </c>
      <c r="B158" s="657">
        <v>1.3244054401576062E-3</v>
      </c>
      <c r="C158" s="666">
        <v>1.3244054401576062E-3</v>
      </c>
      <c r="D158" s="675">
        <v>1.3244054401576062E-3</v>
      </c>
      <c r="E158" s="684">
        <v>1.3244054401576062E-3</v>
      </c>
      <c r="F158" s="693">
        <v>1.3244054401576062E-3</v>
      </c>
      <c r="G158" s="208"/>
      <c r="H158" s="693">
        <v>1.3244054401576062E-3</v>
      </c>
      <c r="I158" s="693">
        <v>1.3244054401576062E-3</v>
      </c>
      <c r="J158" s="693">
        <v>1.3244054401576062E-3</v>
      </c>
      <c r="K158" s="693">
        <v>1.3244054401576062E-3</v>
      </c>
      <c r="L158" s="693">
        <v>1.3244054401576062E-3</v>
      </c>
      <c r="M158" s="208"/>
      <c r="N158" s="696">
        <v>0</v>
      </c>
      <c r="O158" s="696">
        <v>0</v>
      </c>
      <c r="P158" s="696">
        <v>0</v>
      </c>
      <c r="Q158" s="696">
        <v>0</v>
      </c>
      <c r="R158" s="696">
        <v>0</v>
      </c>
      <c r="S158" s="208"/>
      <c r="T158" s="139">
        <v>0</v>
      </c>
      <c r="U158" s="139">
        <v>0</v>
      </c>
      <c r="V158" s="139">
        <v>0</v>
      </c>
      <c r="W158" s="139">
        <v>0</v>
      </c>
      <c r="X158" s="139">
        <v>0</v>
      </c>
      <c r="Y158" s="208"/>
      <c r="Z158" s="693">
        <v>1.3244054401576062E-3</v>
      </c>
      <c r="AA158" s="139">
        <v>0</v>
      </c>
      <c r="AB158" s="139">
        <v>0</v>
      </c>
      <c r="AC158" s="139">
        <v>0</v>
      </c>
      <c r="AD158" s="139">
        <v>0</v>
      </c>
      <c r="AE158" s="208"/>
      <c r="AF158" s="195"/>
      <c r="AG158" s="143"/>
      <c r="AH158" s="24"/>
      <c r="AI158" s="24"/>
      <c r="AJ158" s="24"/>
      <c r="AK158" s="208"/>
      <c r="AL158" s="761">
        <v>9.1973825318266073E-4</v>
      </c>
      <c r="AM158" s="771">
        <v>9.1973825318266073E-4</v>
      </c>
      <c r="AN158" s="781">
        <v>9.1973825318266073E-4</v>
      </c>
      <c r="AO158" s="791">
        <v>9.1973825318266073E-4</v>
      </c>
      <c r="AP158" s="801">
        <v>9.1973825318266073E-4</v>
      </c>
      <c r="AQ158" s="208"/>
      <c r="AR158" s="195"/>
      <c r="AS158" s="143"/>
      <c r="AT158" s="24"/>
      <c r="AU158" s="24"/>
      <c r="AV158" s="24"/>
      <c r="AW158" s="208"/>
      <c r="AX158" s="195"/>
      <c r="AY158" s="143"/>
      <c r="AZ158" s="24"/>
      <c r="BA158" s="24"/>
      <c r="BB158" s="24"/>
      <c r="BC158" s="208"/>
      <c r="BD158" s="195"/>
      <c r="BE158" s="143"/>
      <c r="BF158" s="24"/>
      <c r="BG158" s="24"/>
      <c r="BH158" s="24"/>
      <c r="BI158" s="208"/>
    </row>
    <row r="159" spans="1:61" ht="12.75" customHeight="1" x14ac:dyDescent="0.2">
      <c r="A159" s="88" t="s">
        <v>95</v>
      </c>
      <c r="B159" s="659">
        <v>2.8172816522934539E-2</v>
      </c>
      <c r="C159" s="668">
        <v>2.8172816522934539E-2</v>
      </c>
      <c r="D159" s="677">
        <v>2.8172816522934539E-2</v>
      </c>
      <c r="E159" s="686">
        <v>2.8172816522934539E-2</v>
      </c>
      <c r="F159" s="695">
        <v>2.8172816522934539E-2</v>
      </c>
      <c r="G159" s="208"/>
      <c r="H159" s="695">
        <v>2.8172816522934539E-2</v>
      </c>
      <c r="I159" s="695">
        <v>2.8172816522934539E-2</v>
      </c>
      <c r="J159" s="695">
        <v>2.8172816522934539E-2</v>
      </c>
      <c r="K159" s="695">
        <v>2.8172816522934539E-2</v>
      </c>
      <c r="L159" s="695">
        <v>2.8172816522934539E-2</v>
      </c>
      <c r="M159" s="208"/>
      <c r="N159" s="696">
        <v>0</v>
      </c>
      <c r="O159" s="696">
        <v>0</v>
      </c>
      <c r="P159" s="696">
        <v>0</v>
      </c>
      <c r="Q159" s="696">
        <v>0</v>
      </c>
      <c r="R159" s="696">
        <v>0</v>
      </c>
      <c r="S159" s="208"/>
      <c r="T159" s="139">
        <v>0</v>
      </c>
      <c r="U159" s="139">
        <v>0</v>
      </c>
      <c r="V159" s="139">
        <v>0</v>
      </c>
      <c r="W159" s="139">
        <v>0</v>
      </c>
      <c r="X159" s="139">
        <v>0</v>
      </c>
      <c r="Y159" s="208"/>
      <c r="Z159" s="695">
        <v>2.8172816522934539E-2</v>
      </c>
      <c r="AA159" s="139">
        <v>0</v>
      </c>
      <c r="AB159" s="139">
        <v>0</v>
      </c>
      <c r="AC159" s="139">
        <v>0</v>
      </c>
      <c r="AD159" s="139">
        <v>0</v>
      </c>
      <c r="AE159" s="208"/>
      <c r="AF159" s="195"/>
      <c r="AG159" s="143"/>
      <c r="AH159" s="24"/>
      <c r="AI159" s="24"/>
      <c r="AJ159" s="24"/>
      <c r="AK159" s="208"/>
      <c r="AL159" s="762">
        <v>1.9432864943440483E-2</v>
      </c>
      <c r="AM159" s="772">
        <v>1.9432864943440483E-2</v>
      </c>
      <c r="AN159" s="782">
        <v>1.9432864943440483E-2</v>
      </c>
      <c r="AO159" s="792">
        <v>1.9432864943440483E-2</v>
      </c>
      <c r="AP159" s="802">
        <v>1.9432864943440483E-2</v>
      </c>
      <c r="AQ159" s="208"/>
      <c r="AR159" s="195"/>
      <c r="AS159" s="143"/>
      <c r="AT159" s="24"/>
      <c r="AU159" s="24"/>
      <c r="AV159" s="24"/>
      <c r="AW159" s="208"/>
      <c r="AX159" s="195"/>
      <c r="AY159" s="143"/>
      <c r="AZ159" s="24"/>
      <c r="BA159" s="24"/>
      <c r="BB159" s="24"/>
      <c r="BC159" s="208"/>
      <c r="BD159" s="195"/>
      <c r="BE159" s="143"/>
      <c r="BF159" s="24"/>
      <c r="BG159" s="24"/>
      <c r="BH159" s="24"/>
      <c r="BI159" s="208"/>
    </row>
    <row r="160" spans="1:61" ht="12.75" customHeight="1" x14ac:dyDescent="0.2">
      <c r="A160" s="88" t="s">
        <v>96</v>
      </c>
      <c r="B160" s="657">
        <v>1.3265781230920103E-5</v>
      </c>
      <c r="C160" s="666">
        <v>1.3265781230920103E-5</v>
      </c>
      <c r="D160" s="675">
        <v>1.3265781230920103E-5</v>
      </c>
      <c r="E160" s="684">
        <v>1.3265781230920103E-5</v>
      </c>
      <c r="F160" s="693">
        <v>1.3265781230920103E-5</v>
      </c>
      <c r="G160" s="208"/>
      <c r="H160" s="693">
        <v>1.3265781230920103E-5</v>
      </c>
      <c r="I160" s="693">
        <v>1.3265781230920103E-5</v>
      </c>
      <c r="J160" s="693">
        <v>1.3265781230920103E-5</v>
      </c>
      <c r="K160" s="693">
        <v>1.3265781230920103E-5</v>
      </c>
      <c r="L160" s="693">
        <v>1.3265781230920103E-5</v>
      </c>
      <c r="M160" s="208"/>
      <c r="N160" s="696">
        <v>0</v>
      </c>
      <c r="O160" s="696">
        <v>0</v>
      </c>
      <c r="P160" s="696">
        <v>0</v>
      </c>
      <c r="Q160" s="696">
        <v>0</v>
      </c>
      <c r="R160" s="696">
        <v>0</v>
      </c>
      <c r="S160" s="208"/>
      <c r="T160" s="139">
        <v>0</v>
      </c>
      <c r="U160" s="139">
        <v>0</v>
      </c>
      <c r="V160" s="139">
        <v>0</v>
      </c>
      <c r="W160" s="139">
        <v>0</v>
      </c>
      <c r="X160" s="139">
        <v>0</v>
      </c>
      <c r="Y160" s="208"/>
      <c r="Z160" s="693">
        <v>1.3265781230920103E-5</v>
      </c>
      <c r="AA160" s="139">
        <v>0</v>
      </c>
      <c r="AB160" s="139">
        <v>0</v>
      </c>
      <c r="AC160" s="139">
        <v>0</v>
      </c>
      <c r="AD160" s="139">
        <v>0</v>
      </c>
      <c r="AE160" s="208"/>
      <c r="AF160" s="195"/>
      <c r="AG160" s="143"/>
      <c r="AH160" s="24"/>
      <c r="AI160" s="24"/>
      <c r="AJ160" s="24"/>
      <c r="AK160" s="208"/>
      <c r="AL160" s="763">
        <v>9.1912393396646412E-6</v>
      </c>
      <c r="AM160" s="773">
        <v>9.1912393396646412E-6</v>
      </c>
      <c r="AN160" s="783">
        <v>9.1912393396646412E-6</v>
      </c>
      <c r="AO160" s="793">
        <v>9.1912393396646412E-6</v>
      </c>
      <c r="AP160" s="803">
        <v>9.1912393396646412E-6</v>
      </c>
      <c r="AQ160" s="208"/>
      <c r="AR160" s="195"/>
      <c r="AS160" s="143"/>
      <c r="AT160" s="24"/>
      <c r="AU160" s="24"/>
      <c r="AV160" s="24"/>
      <c r="AW160" s="208"/>
      <c r="AX160" s="195"/>
      <c r="AY160" s="143"/>
      <c r="AZ160" s="24"/>
      <c r="BA160" s="24"/>
      <c r="BB160" s="24"/>
      <c r="BC160" s="208"/>
      <c r="BD160" s="195"/>
      <c r="BE160" s="143"/>
      <c r="BF160" s="24"/>
      <c r="BG160" s="24"/>
      <c r="BH160" s="24"/>
      <c r="BI160" s="208"/>
    </row>
    <row r="161" spans="1:61" ht="12.75" customHeight="1" x14ac:dyDescent="0.2">
      <c r="A161" s="88" t="s">
        <v>97</v>
      </c>
      <c r="B161" s="657">
        <v>3.5087794779708664E-6</v>
      </c>
      <c r="C161" s="666">
        <v>3.5087794779708664E-6</v>
      </c>
      <c r="D161" s="675">
        <v>3.5087794779708664E-6</v>
      </c>
      <c r="E161" s="684">
        <v>3.5087794779708664E-6</v>
      </c>
      <c r="F161" s="693">
        <v>3.5087794779708664E-6</v>
      </c>
      <c r="G161" s="208"/>
      <c r="H161" s="693">
        <v>3.5087794779708664E-6</v>
      </c>
      <c r="I161" s="693">
        <v>3.5087794779708664E-6</v>
      </c>
      <c r="J161" s="693">
        <v>3.5087794779708664E-6</v>
      </c>
      <c r="K161" s="693">
        <v>3.5087794779708664E-6</v>
      </c>
      <c r="L161" s="693">
        <v>3.5087794779708664E-6</v>
      </c>
      <c r="M161" s="208"/>
      <c r="N161" s="696">
        <v>0</v>
      </c>
      <c r="O161" s="696">
        <v>0</v>
      </c>
      <c r="P161" s="696">
        <v>0</v>
      </c>
      <c r="Q161" s="696">
        <v>0</v>
      </c>
      <c r="R161" s="696">
        <v>0</v>
      </c>
      <c r="S161" s="208"/>
      <c r="T161" s="139">
        <v>0</v>
      </c>
      <c r="U161" s="139">
        <v>0</v>
      </c>
      <c r="V161" s="139">
        <v>0</v>
      </c>
      <c r="W161" s="139">
        <v>0</v>
      </c>
      <c r="X161" s="139">
        <v>0</v>
      </c>
      <c r="Y161" s="208"/>
      <c r="Z161" s="693">
        <v>3.5087794779708664E-6</v>
      </c>
      <c r="AA161" s="139">
        <v>0</v>
      </c>
      <c r="AB161" s="139">
        <v>0</v>
      </c>
      <c r="AC161" s="139">
        <v>0</v>
      </c>
      <c r="AD161" s="139">
        <v>0</v>
      </c>
      <c r="AE161" s="208"/>
      <c r="AF161" s="195"/>
      <c r="AG161" s="143"/>
      <c r="AH161" s="24"/>
      <c r="AI161" s="24"/>
      <c r="AJ161" s="24"/>
      <c r="AK161" s="208"/>
      <c r="AL161" s="761">
        <v>2.2319240989790521E-6</v>
      </c>
      <c r="AM161" s="771">
        <v>2.2319240989790521E-6</v>
      </c>
      <c r="AN161" s="781">
        <v>2.2319240989790521E-6</v>
      </c>
      <c r="AO161" s="791">
        <v>2.2319240989790521E-6</v>
      </c>
      <c r="AP161" s="801">
        <v>2.2319240989790521E-6</v>
      </c>
      <c r="AQ161" s="208"/>
      <c r="AR161" s="195"/>
      <c r="AS161" s="143"/>
      <c r="AT161" s="24"/>
      <c r="AU161" s="24"/>
      <c r="AV161" s="24"/>
      <c r="AW161" s="208"/>
      <c r="AX161" s="195"/>
      <c r="AY161" s="143"/>
      <c r="AZ161" s="24"/>
      <c r="BA161" s="24"/>
      <c r="BB161" s="24"/>
      <c r="BC161" s="208"/>
      <c r="BD161" s="195"/>
      <c r="BE161" s="143"/>
      <c r="BF161" s="24"/>
      <c r="BG161" s="24"/>
      <c r="BH161" s="24"/>
      <c r="BI161" s="208"/>
    </row>
    <row r="162" spans="1:61" ht="12.75" customHeight="1" x14ac:dyDescent="0.2">
      <c r="A162" s="88" t="s">
        <v>125</v>
      </c>
      <c r="B162" s="657">
        <v>1.4305565206670747E-4</v>
      </c>
      <c r="C162" s="666">
        <v>1.4305565206670747E-4</v>
      </c>
      <c r="D162" s="675">
        <v>1.4305565206670747E-4</v>
      </c>
      <c r="E162" s="684">
        <v>1.4305565206670747E-4</v>
      </c>
      <c r="F162" s="693">
        <v>1.4305565206670747E-4</v>
      </c>
      <c r="G162" s="208"/>
      <c r="H162" s="693">
        <v>1.4305565206670747E-4</v>
      </c>
      <c r="I162" s="693">
        <v>1.4305565206670747E-4</v>
      </c>
      <c r="J162" s="693">
        <v>1.4305565206670747E-4</v>
      </c>
      <c r="K162" s="693">
        <v>1.4305565206670747E-4</v>
      </c>
      <c r="L162" s="693">
        <v>1.4305565206670747E-4</v>
      </c>
      <c r="M162" s="208"/>
      <c r="N162" s="696">
        <v>0</v>
      </c>
      <c r="O162" s="696">
        <v>0</v>
      </c>
      <c r="P162" s="696">
        <v>0</v>
      </c>
      <c r="Q162" s="696">
        <v>0</v>
      </c>
      <c r="R162" s="696">
        <v>0</v>
      </c>
      <c r="S162" s="208"/>
      <c r="T162" s="139">
        <v>0</v>
      </c>
      <c r="U162" s="139">
        <v>0</v>
      </c>
      <c r="V162" s="139">
        <v>0</v>
      </c>
      <c r="W162" s="139">
        <v>0</v>
      </c>
      <c r="X162" s="139">
        <v>0</v>
      </c>
      <c r="Y162" s="208"/>
      <c r="Z162" s="693">
        <v>1.4305565206670747E-4</v>
      </c>
      <c r="AA162" s="139">
        <v>0</v>
      </c>
      <c r="AB162" s="139">
        <v>0</v>
      </c>
      <c r="AC162" s="139">
        <v>0</v>
      </c>
      <c r="AD162" s="139">
        <v>0</v>
      </c>
      <c r="AE162" s="208"/>
      <c r="AF162" s="195"/>
      <c r="AG162" s="143"/>
      <c r="AH162" s="24"/>
      <c r="AI162" s="24"/>
      <c r="AJ162" s="24"/>
      <c r="AK162" s="208"/>
      <c r="AL162" s="761">
        <v>9.8332029205903097E-5</v>
      </c>
      <c r="AM162" s="771">
        <v>9.8332029205903097E-5</v>
      </c>
      <c r="AN162" s="781">
        <v>9.8332029205903097E-5</v>
      </c>
      <c r="AO162" s="791">
        <v>9.8332029205903097E-5</v>
      </c>
      <c r="AP162" s="801">
        <v>9.8332029205903097E-5</v>
      </c>
      <c r="AQ162" s="208"/>
      <c r="AR162" s="195"/>
      <c r="AS162" s="143"/>
      <c r="AT162" s="24"/>
      <c r="AU162" s="24"/>
      <c r="AV162" s="24"/>
      <c r="AW162" s="208"/>
      <c r="AX162" s="195"/>
      <c r="AY162" s="143"/>
      <c r="AZ162" s="24"/>
      <c r="BA162" s="24"/>
      <c r="BB162" s="24"/>
      <c r="BC162" s="208"/>
      <c r="BD162" s="195"/>
      <c r="BE162" s="143"/>
      <c r="BF162" s="24"/>
      <c r="BG162" s="24"/>
      <c r="BH162" s="24"/>
      <c r="BI162" s="208"/>
    </row>
    <row r="163" spans="1:61" ht="12.75" customHeight="1" x14ac:dyDescent="0.2">
      <c r="A163" s="88" t="s">
        <v>126</v>
      </c>
      <c r="B163" s="657">
        <v>4.7622106089379312E-5</v>
      </c>
      <c r="C163" s="666">
        <v>4.7622106089379312E-5</v>
      </c>
      <c r="D163" s="675">
        <v>4.7622106089379312E-5</v>
      </c>
      <c r="E163" s="684">
        <v>4.7622106089379312E-5</v>
      </c>
      <c r="F163" s="693">
        <v>4.7622106089379312E-5</v>
      </c>
      <c r="G163" s="208"/>
      <c r="H163" s="693">
        <v>0</v>
      </c>
      <c r="I163" s="693">
        <v>0</v>
      </c>
      <c r="J163" s="693">
        <v>0</v>
      </c>
      <c r="K163" s="693">
        <v>0</v>
      </c>
      <c r="L163" s="693">
        <v>0</v>
      </c>
      <c r="M163" s="208"/>
      <c r="N163" s="696">
        <v>0</v>
      </c>
      <c r="O163" s="696">
        <v>0</v>
      </c>
      <c r="P163" s="696">
        <v>0</v>
      </c>
      <c r="Q163" s="696">
        <v>0</v>
      </c>
      <c r="R163" s="696">
        <v>0</v>
      </c>
      <c r="S163" s="208"/>
      <c r="T163" s="139">
        <v>0</v>
      </c>
      <c r="U163" s="139">
        <v>0</v>
      </c>
      <c r="V163" s="139">
        <v>0</v>
      </c>
      <c r="W163" s="139">
        <v>0</v>
      </c>
      <c r="X163" s="139">
        <v>0</v>
      </c>
      <c r="Y163" s="208"/>
      <c r="Z163" s="693">
        <v>0</v>
      </c>
      <c r="AA163" s="139">
        <v>0</v>
      </c>
      <c r="AB163" s="139">
        <v>0</v>
      </c>
      <c r="AC163" s="139">
        <v>0</v>
      </c>
      <c r="AD163" s="139">
        <v>0</v>
      </c>
      <c r="AE163" s="208"/>
      <c r="AF163" s="195"/>
      <c r="AG163" s="143"/>
      <c r="AH163" s="24"/>
      <c r="AI163" s="24"/>
      <c r="AJ163" s="24"/>
      <c r="AK163" s="208"/>
      <c r="AL163" s="761">
        <v>4.2150489153983955E-5</v>
      </c>
      <c r="AM163" s="771">
        <v>4.2150489153983955E-5</v>
      </c>
      <c r="AN163" s="781">
        <v>4.2150489153983955E-5</v>
      </c>
      <c r="AO163" s="791">
        <v>4.2150489153983955E-5</v>
      </c>
      <c r="AP163" s="801">
        <v>4.2150489153983955E-5</v>
      </c>
      <c r="AQ163" s="208"/>
      <c r="AR163" s="195"/>
      <c r="AS163" s="143"/>
      <c r="AT163" s="24"/>
      <c r="AU163" s="24"/>
      <c r="AV163" s="24"/>
      <c r="AW163" s="208"/>
      <c r="AX163" s="195"/>
      <c r="AY163" s="143"/>
      <c r="AZ163" s="24"/>
      <c r="BA163" s="24"/>
      <c r="BB163" s="24"/>
      <c r="BC163" s="208"/>
      <c r="BD163" s="195"/>
      <c r="BE163" s="143"/>
      <c r="BF163" s="24"/>
      <c r="BG163" s="24"/>
      <c r="BH163" s="24"/>
      <c r="BI163" s="208"/>
    </row>
    <row r="164" spans="1:61" ht="12.75" customHeight="1" x14ac:dyDescent="0.2">
      <c r="A164" s="88" t="s">
        <v>127</v>
      </c>
      <c r="B164" s="657">
        <v>3.5648930100570073E-3</v>
      </c>
      <c r="C164" s="666">
        <v>3.5648930100570073E-3</v>
      </c>
      <c r="D164" s="675">
        <v>3.5648930100570073E-3</v>
      </c>
      <c r="E164" s="684">
        <v>3.5648930100570073E-3</v>
      </c>
      <c r="F164" s="693">
        <v>3.5648930100570073E-3</v>
      </c>
      <c r="G164" s="208"/>
      <c r="H164" s="693">
        <v>3.5648930100570073E-3</v>
      </c>
      <c r="I164" s="693">
        <v>3.5648930100570073E-3</v>
      </c>
      <c r="J164" s="693">
        <v>3.5648930100570073E-3</v>
      </c>
      <c r="K164" s="693">
        <v>3.5648930100570073E-3</v>
      </c>
      <c r="L164" s="693">
        <v>3.5648930100570073E-3</v>
      </c>
      <c r="M164" s="208"/>
      <c r="N164" s="696">
        <v>0</v>
      </c>
      <c r="O164" s="696">
        <v>0</v>
      </c>
      <c r="P164" s="696">
        <v>0</v>
      </c>
      <c r="Q164" s="696">
        <v>0</v>
      </c>
      <c r="R164" s="696">
        <v>0</v>
      </c>
      <c r="S164" s="208"/>
      <c r="T164" s="139">
        <v>0</v>
      </c>
      <c r="U164" s="139">
        <v>0</v>
      </c>
      <c r="V164" s="139">
        <v>0</v>
      </c>
      <c r="W164" s="139">
        <v>0</v>
      </c>
      <c r="X164" s="139">
        <v>0</v>
      </c>
      <c r="Y164" s="208"/>
      <c r="Z164" s="693">
        <v>3.5648930100570073E-3</v>
      </c>
      <c r="AA164" s="139">
        <v>0</v>
      </c>
      <c r="AB164" s="139">
        <v>0</v>
      </c>
      <c r="AC164" s="139">
        <v>0</v>
      </c>
      <c r="AD164" s="139">
        <v>0</v>
      </c>
      <c r="AE164" s="208"/>
      <c r="AF164" s="195"/>
      <c r="AG164" s="143"/>
      <c r="AH164" s="24"/>
      <c r="AI164" s="24"/>
      <c r="AJ164" s="24"/>
      <c r="AK164" s="208"/>
      <c r="AL164" s="761">
        <v>2.4831552364511576E-3</v>
      </c>
      <c r="AM164" s="771">
        <v>2.4831552364511576E-3</v>
      </c>
      <c r="AN164" s="781">
        <v>2.4831552364511576E-3</v>
      </c>
      <c r="AO164" s="791">
        <v>2.4831552364511576E-3</v>
      </c>
      <c r="AP164" s="801">
        <v>2.4831552364511576E-3</v>
      </c>
      <c r="AQ164" s="208"/>
      <c r="AR164" s="195"/>
      <c r="AS164" s="143"/>
      <c r="AT164" s="24"/>
      <c r="AU164" s="24"/>
      <c r="AV164" s="24"/>
      <c r="AW164" s="208"/>
      <c r="AX164" s="195"/>
      <c r="AY164" s="143"/>
      <c r="AZ164" s="24"/>
      <c r="BA164" s="24"/>
      <c r="BB164" s="24"/>
      <c r="BC164" s="208"/>
      <c r="BD164" s="195"/>
      <c r="BE164" s="143"/>
      <c r="BF164" s="24"/>
      <c r="BG164" s="24"/>
      <c r="BH164" s="24"/>
      <c r="BI164" s="208"/>
    </row>
    <row r="165" spans="1:61" ht="12.75" customHeight="1" x14ac:dyDescent="0.2">
      <c r="A165" s="202" t="s">
        <v>34</v>
      </c>
      <c r="B165" s="659">
        <v>8.3130987513993959E-4</v>
      </c>
      <c r="C165" s="668">
        <v>8.3130987513993959E-4</v>
      </c>
      <c r="D165" s="677">
        <v>8.3130987513993959E-4</v>
      </c>
      <c r="E165" s="686">
        <v>8.3130987513993959E-4</v>
      </c>
      <c r="F165" s="695">
        <v>8.3130987513993959E-4</v>
      </c>
      <c r="G165" s="208"/>
      <c r="H165" s="695">
        <v>8.3130987513993959E-4</v>
      </c>
      <c r="I165" s="695">
        <v>8.3130987513993959E-4</v>
      </c>
      <c r="J165" s="695">
        <v>8.3130987513993959E-4</v>
      </c>
      <c r="K165" s="695">
        <v>8.3130987513993959E-4</v>
      </c>
      <c r="L165" s="695">
        <v>8.3130987513993959E-4</v>
      </c>
      <c r="M165" s="208"/>
      <c r="N165" s="696">
        <v>0</v>
      </c>
      <c r="O165" s="696">
        <v>0</v>
      </c>
      <c r="P165" s="696">
        <v>0</v>
      </c>
      <c r="Q165" s="696">
        <v>0</v>
      </c>
      <c r="R165" s="696">
        <v>0</v>
      </c>
      <c r="S165" s="208"/>
      <c r="T165" s="139">
        <v>0</v>
      </c>
      <c r="U165" s="139">
        <v>0</v>
      </c>
      <c r="V165" s="139">
        <v>0</v>
      </c>
      <c r="W165" s="139">
        <v>0</v>
      </c>
      <c r="X165" s="139">
        <v>0</v>
      </c>
      <c r="Y165" s="208"/>
      <c r="Z165" s="695">
        <v>8.3130987513993959E-4</v>
      </c>
      <c r="AA165" s="139">
        <v>0</v>
      </c>
      <c r="AB165" s="139">
        <v>0</v>
      </c>
      <c r="AC165" s="139">
        <v>0</v>
      </c>
      <c r="AD165" s="139">
        <v>0</v>
      </c>
      <c r="AE165" s="208"/>
      <c r="AF165" s="195"/>
      <c r="AG165" s="143"/>
      <c r="AH165" s="24"/>
      <c r="AI165" s="24"/>
      <c r="AJ165" s="24"/>
      <c r="AK165" s="208"/>
      <c r="AL165" s="762">
        <v>5.7687645996961658E-4</v>
      </c>
      <c r="AM165" s="772">
        <v>5.7687645996961658E-4</v>
      </c>
      <c r="AN165" s="782">
        <v>5.7687645996961658E-4</v>
      </c>
      <c r="AO165" s="792">
        <v>5.7687645996961658E-4</v>
      </c>
      <c r="AP165" s="802">
        <v>5.7687645996961658E-4</v>
      </c>
      <c r="AQ165" s="208"/>
      <c r="AR165" s="195"/>
      <c r="AS165" s="143"/>
      <c r="AT165" s="24"/>
      <c r="AU165" s="24"/>
      <c r="AV165" s="24"/>
      <c r="AW165" s="208"/>
      <c r="AX165" s="195"/>
      <c r="AY165" s="143"/>
      <c r="AZ165" s="24"/>
      <c r="BA165" s="24"/>
      <c r="BB165" s="24"/>
      <c r="BC165" s="208"/>
      <c r="BD165" s="195"/>
      <c r="BE165" s="143"/>
      <c r="BF165" s="24"/>
      <c r="BG165" s="24"/>
      <c r="BH165" s="24"/>
      <c r="BI165" s="208"/>
    </row>
    <row r="166" spans="1:61" ht="12.75" customHeight="1" x14ac:dyDescent="0.2">
      <c r="A166" s="202" t="s">
        <v>128</v>
      </c>
      <c r="B166" s="659">
        <v>3.1713563828987735E-4</v>
      </c>
      <c r="C166" s="668">
        <v>3.1713563828987735E-4</v>
      </c>
      <c r="D166" s="677">
        <v>3.1713563828987735E-4</v>
      </c>
      <c r="E166" s="686">
        <v>3.1713563828987735E-4</v>
      </c>
      <c r="F166" s="695">
        <v>3.1713563828987735E-4</v>
      </c>
      <c r="G166" s="208"/>
      <c r="H166" s="695">
        <v>3.1713563828987735E-4</v>
      </c>
      <c r="I166" s="695">
        <v>3.1713563828987735E-4</v>
      </c>
      <c r="J166" s="695">
        <v>3.1713563828987735E-4</v>
      </c>
      <c r="K166" s="695">
        <v>3.1713563828987735E-4</v>
      </c>
      <c r="L166" s="695">
        <v>3.1713563828987735E-4</v>
      </c>
      <c r="M166" s="208"/>
      <c r="N166" s="696">
        <v>0</v>
      </c>
      <c r="O166" s="696">
        <v>0</v>
      </c>
      <c r="P166" s="696">
        <v>0</v>
      </c>
      <c r="Q166" s="696">
        <v>0</v>
      </c>
      <c r="R166" s="696">
        <v>0</v>
      </c>
      <c r="S166" s="208"/>
      <c r="T166" s="139">
        <v>0</v>
      </c>
      <c r="U166" s="139">
        <v>0</v>
      </c>
      <c r="V166" s="139">
        <v>0</v>
      </c>
      <c r="W166" s="139">
        <v>0</v>
      </c>
      <c r="X166" s="139">
        <v>0</v>
      </c>
      <c r="Y166" s="208"/>
      <c r="Z166" s="695">
        <v>3.1713563828987735E-4</v>
      </c>
      <c r="AA166" s="139">
        <v>0</v>
      </c>
      <c r="AB166" s="139">
        <v>0</v>
      </c>
      <c r="AC166" s="139">
        <v>0</v>
      </c>
      <c r="AD166" s="139">
        <v>0</v>
      </c>
      <c r="AE166" s="208"/>
      <c r="AF166" s="195"/>
      <c r="AG166" s="143"/>
      <c r="AH166" s="24"/>
      <c r="AI166" s="24"/>
      <c r="AJ166" s="24"/>
      <c r="AK166" s="208"/>
      <c r="AL166" s="762">
        <v>2.2561244091041043E-4</v>
      </c>
      <c r="AM166" s="772">
        <v>2.2561244091041043E-4</v>
      </c>
      <c r="AN166" s="782">
        <v>2.2561244091041043E-4</v>
      </c>
      <c r="AO166" s="792">
        <v>2.2561244091041043E-4</v>
      </c>
      <c r="AP166" s="802">
        <v>2.2561244091041043E-4</v>
      </c>
      <c r="AQ166" s="208"/>
      <c r="AR166" s="195"/>
      <c r="AS166" s="143"/>
      <c r="AT166" s="24"/>
      <c r="AU166" s="24"/>
      <c r="AV166" s="24"/>
      <c r="AW166" s="208"/>
      <c r="AX166" s="195"/>
      <c r="AY166" s="143"/>
      <c r="AZ166" s="24"/>
      <c r="BA166" s="24"/>
      <c r="BB166" s="24"/>
      <c r="BC166" s="208"/>
      <c r="BD166" s="195"/>
      <c r="BE166" s="143"/>
      <c r="BF166" s="24"/>
      <c r="BG166" s="24"/>
      <c r="BH166" s="24"/>
      <c r="BI166" s="208"/>
    </row>
    <row r="167" spans="1:61" ht="12.75" customHeight="1" x14ac:dyDescent="0.2">
      <c r="A167" s="201" t="s">
        <v>41</v>
      </c>
      <c r="B167" s="661">
        <v>8.9555921334303872E-5</v>
      </c>
      <c r="C167" s="670">
        <v>8.9555921334303872E-5</v>
      </c>
      <c r="D167" s="679">
        <v>8.9555921334303872E-5</v>
      </c>
      <c r="E167" s="688">
        <v>8.9555921334303872E-5</v>
      </c>
      <c r="F167" s="697">
        <v>8.9555921334303872E-5</v>
      </c>
      <c r="G167" s="208"/>
      <c r="H167" s="697">
        <v>8.9555921334303872E-5</v>
      </c>
      <c r="I167" s="697">
        <v>8.9555921334303872E-5</v>
      </c>
      <c r="J167" s="697">
        <v>8.9555921334303872E-5</v>
      </c>
      <c r="K167" s="697">
        <v>8.9555921334303872E-5</v>
      </c>
      <c r="L167" s="697">
        <v>8.9555921334303872E-5</v>
      </c>
      <c r="M167" s="208"/>
      <c r="N167" s="696">
        <v>0</v>
      </c>
      <c r="O167" s="696">
        <v>0</v>
      </c>
      <c r="P167" s="696">
        <v>0</v>
      </c>
      <c r="Q167" s="696">
        <v>0</v>
      </c>
      <c r="R167" s="696">
        <v>0</v>
      </c>
      <c r="S167" s="208"/>
      <c r="T167" s="139">
        <v>0</v>
      </c>
      <c r="U167" s="139">
        <v>0</v>
      </c>
      <c r="V167" s="139">
        <v>0</v>
      </c>
      <c r="W167" s="139">
        <v>0</v>
      </c>
      <c r="X167" s="139">
        <v>0</v>
      </c>
      <c r="Y167" s="208"/>
      <c r="Z167" s="697">
        <v>8.9555921334303872E-5</v>
      </c>
      <c r="AA167" s="139">
        <v>0</v>
      </c>
      <c r="AB167" s="139">
        <v>0</v>
      </c>
      <c r="AC167" s="139">
        <v>0</v>
      </c>
      <c r="AD167" s="139">
        <v>0</v>
      </c>
      <c r="AE167" s="208"/>
      <c r="AF167" s="196"/>
      <c r="AG167" s="144"/>
      <c r="AH167" s="180"/>
      <c r="AI167" s="180"/>
      <c r="AJ167" s="180"/>
      <c r="AK167" s="208"/>
      <c r="AL167" s="766">
        <v>6.6213372852413099E-5</v>
      </c>
      <c r="AM167" s="776">
        <v>6.6213372852413099E-5</v>
      </c>
      <c r="AN167" s="786">
        <v>6.6213372852413099E-5</v>
      </c>
      <c r="AO167" s="796">
        <v>6.6213372852413099E-5</v>
      </c>
      <c r="AP167" s="806">
        <v>6.6213372852413099E-5</v>
      </c>
      <c r="AQ167" s="208"/>
      <c r="AR167" s="196"/>
      <c r="AS167" s="144"/>
      <c r="AT167" s="180"/>
      <c r="AU167" s="180"/>
      <c r="AV167" s="180"/>
      <c r="AW167" s="208"/>
      <c r="AX167" s="196"/>
      <c r="AY167" s="144"/>
      <c r="AZ167" s="180"/>
      <c r="BA167" s="180"/>
      <c r="BB167" s="180"/>
      <c r="BC167" s="208"/>
      <c r="BD167" s="196"/>
      <c r="BE167" s="144"/>
      <c r="BF167" s="180"/>
      <c r="BG167" s="180"/>
      <c r="BH167" s="180"/>
      <c r="BI167" s="208"/>
    </row>
    <row r="168" spans="1:61" ht="12.75" customHeight="1" x14ac:dyDescent="0.2">
      <c r="A168" s="201" t="s">
        <v>30</v>
      </c>
      <c r="B168" s="661">
        <v>4.530354301509356E-3</v>
      </c>
      <c r="C168" s="670">
        <v>4.530354301509356E-3</v>
      </c>
      <c r="D168" s="679">
        <v>4.530354301509356E-3</v>
      </c>
      <c r="E168" s="688">
        <v>4.530354301509356E-3</v>
      </c>
      <c r="F168" s="697">
        <v>4.530354301509356E-3</v>
      </c>
      <c r="G168" s="208"/>
      <c r="H168" s="697">
        <v>4.530354301509356E-3</v>
      </c>
      <c r="I168" s="697">
        <v>4.530354301509356E-3</v>
      </c>
      <c r="J168" s="697">
        <v>4.530354301509356E-3</v>
      </c>
      <c r="K168" s="697">
        <v>4.530354301509356E-3</v>
      </c>
      <c r="L168" s="697">
        <v>4.530354301509356E-3</v>
      </c>
      <c r="M168" s="208"/>
      <c r="N168" s="696">
        <v>0</v>
      </c>
      <c r="O168" s="696">
        <v>0</v>
      </c>
      <c r="P168" s="696">
        <v>0</v>
      </c>
      <c r="Q168" s="696">
        <v>0</v>
      </c>
      <c r="R168" s="696">
        <v>0</v>
      </c>
      <c r="S168" s="208"/>
      <c r="T168" s="139">
        <v>0</v>
      </c>
      <c r="U168" s="139">
        <v>0</v>
      </c>
      <c r="V168" s="139">
        <v>0</v>
      </c>
      <c r="W168" s="139">
        <v>0</v>
      </c>
      <c r="X168" s="139">
        <v>0</v>
      </c>
      <c r="Y168" s="208"/>
      <c r="Z168" s="697">
        <v>4.530354301509356E-3</v>
      </c>
      <c r="AA168" s="139">
        <v>0</v>
      </c>
      <c r="AB168" s="139">
        <v>0</v>
      </c>
      <c r="AC168" s="139">
        <v>0</v>
      </c>
      <c r="AD168" s="139">
        <v>0</v>
      </c>
      <c r="AE168" s="208"/>
      <c r="AF168" s="196"/>
      <c r="AG168" s="144"/>
      <c r="AH168" s="180"/>
      <c r="AI168" s="180"/>
      <c r="AJ168" s="180"/>
      <c r="AK168" s="208"/>
      <c r="AL168" s="766">
        <v>3.166610786422502E-3</v>
      </c>
      <c r="AM168" s="776">
        <v>3.166610786422502E-3</v>
      </c>
      <c r="AN168" s="786">
        <v>3.166610786422502E-3</v>
      </c>
      <c r="AO168" s="796">
        <v>3.166610786422502E-3</v>
      </c>
      <c r="AP168" s="806">
        <v>3.166610786422502E-3</v>
      </c>
      <c r="AQ168" s="208"/>
      <c r="AR168" s="196"/>
      <c r="AS168" s="144"/>
      <c r="AT168" s="180"/>
      <c r="AU168" s="180"/>
      <c r="AV168" s="180"/>
      <c r="AW168" s="208"/>
      <c r="AX168" s="196"/>
      <c r="AY168" s="144"/>
      <c r="AZ168" s="180"/>
      <c r="BA168" s="180"/>
      <c r="BB168" s="180"/>
      <c r="BC168" s="208"/>
      <c r="BD168" s="196"/>
      <c r="BE168" s="144"/>
      <c r="BF168" s="180"/>
      <c r="BG168" s="180"/>
      <c r="BH168" s="180"/>
      <c r="BI168" s="208"/>
    </row>
    <row r="169" spans="1:61" ht="12.75" customHeight="1" x14ac:dyDescent="0.2">
      <c r="A169" s="201" t="s">
        <v>129</v>
      </c>
      <c r="B169" s="661">
        <v>3.8932408962683166E-3</v>
      </c>
      <c r="C169" s="670">
        <v>3.8932408962683166E-3</v>
      </c>
      <c r="D169" s="679">
        <v>3.8932408962683166E-3</v>
      </c>
      <c r="E169" s="688">
        <v>3.8932408962683166E-3</v>
      </c>
      <c r="F169" s="697">
        <v>3.8932408962683166E-3</v>
      </c>
      <c r="G169" s="208"/>
      <c r="H169" s="697">
        <v>3.8932408962683166E-3</v>
      </c>
      <c r="I169" s="697">
        <v>3.8932408962683166E-3</v>
      </c>
      <c r="J169" s="697">
        <v>3.8932408962683166E-3</v>
      </c>
      <c r="K169" s="697">
        <v>3.8932408962683166E-3</v>
      </c>
      <c r="L169" s="697">
        <v>3.8932408962683166E-3</v>
      </c>
      <c r="M169" s="208"/>
      <c r="N169" s="696">
        <v>0</v>
      </c>
      <c r="O169" s="696">
        <v>0</v>
      </c>
      <c r="P169" s="696">
        <v>0</v>
      </c>
      <c r="Q169" s="696">
        <v>0</v>
      </c>
      <c r="R169" s="696">
        <v>0</v>
      </c>
      <c r="S169" s="208"/>
      <c r="T169" s="139">
        <v>0</v>
      </c>
      <c r="U169" s="139">
        <v>0</v>
      </c>
      <c r="V169" s="139">
        <v>0</v>
      </c>
      <c r="W169" s="139">
        <v>0</v>
      </c>
      <c r="X169" s="139">
        <v>0</v>
      </c>
      <c r="Y169" s="208"/>
      <c r="Z169" s="697">
        <v>3.8932408962683166E-3</v>
      </c>
      <c r="AA169" s="139">
        <v>0</v>
      </c>
      <c r="AB169" s="139">
        <v>0</v>
      </c>
      <c r="AC169" s="139">
        <v>0</v>
      </c>
      <c r="AD169" s="139">
        <v>0</v>
      </c>
      <c r="AE169" s="208"/>
      <c r="AF169" s="196"/>
      <c r="AG169" s="144"/>
      <c r="AH169" s="180"/>
      <c r="AI169" s="180"/>
      <c r="AJ169" s="180"/>
      <c r="AK169" s="208"/>
      <c r="AL169" s="766">
        <v>2.7930023164388076E-3</v>
      </c>
      <c r="AM169" s="776">
        <v>2.7930023164388076E-3</v>
      </c>
      <c r="AN169" s="786">
        <v>2.7930023164388076E-3</v>
      </c>
      <c r="AO169" s="796">
        <v>2.7930023164388076E-3</v>
      </c>
      <c r="AP169" s="806">
        <v>2.7930023164388076E-3</v>
      </c>
      <c r="AQ169" s="208"/>
      <c r="AR169" s="196"/>
      <c r="AS169" s="144"/>
      <c r="AT169" s="180"/>
      <c r="AU169" s="180"/>
      <c r="AV169" s="180"/>
      <c r="AW169" s="208"/>
      <c r="AX169" s="196"/>
      <c r="AY169" s="144"/>
      <c r="AZ169" s="180"/>
      <c r="BA169" s="180"/>
      <c r="BB169" s="180"/>
      <c r="BC169" s="208"/>
      <c r="BD169" s="196"/>
      <c r="BE169" s="144"/>
      <c r="BF169" s="180"/>
      <c r="BG169" s="180"/>
      <c r="BH169" s="180"/>
      <c r="BI169" s="208"/>
    </row>
    <row r="170" spans="1:61" ht="12.75" customHeight="1" x14ac:dyDescent="0.2">
      <c r="A170" s="201" t="s">
        <v>113</v>
      </c>
      <c r="B170" s="661">
        <v>3.9962518221485005E-3</v>
      </c>
      <c r="C170" s="670">
        <v>3.9962518221485005E-3</v>
      </c>
      <c r="D170" s="679">
        <v>3.9962518221485005E-3</v>
      </c>
      <c r="E170" s="688">
        <v>3.9962518221485005E-3</v>
      </c>
      <c r="F170" s="697">
        <v>3.9962518221485005E-3</v>
      </c>
      <c r="G170" s="208"/>
      <c r="H170" s="697">
        <v>0</v>
      </c>
      <c r="I170" s="697">
        <v>0</v>
      </c>
      <c r="J170" s="697">
        <v>0</v>
      </c>
      <c r="K170" s="697">
        <v>0</v>
      </c>
      <c r="L170" s="697">
        <v>0</v>
      </c>
      <c r="M170" s="208"/>
      <c r="N170" s="696">
        <v>0</v>
      </c>
      <c r="O170" s="696">
        <v>0</v>
      </c>
      <c r="P170" s="696">
        <v>0</v>
      </c>
      <c r="Q170" s="696">
        <v>0</v>
      </c>
      <c r="R170" s="696">
        <v>0</v>
      </c>
      <c r="S170" s="208"/>
      <c r="T170" s="139">
        <v>0</v>
      </c>
      <c r="U170" s="139">
        <v>0</v>
      </c>
      <c r="V170" s="139">
        <v>0</v>
      </c>
      <c r="W170" s="139">
        <v>0</v>
      </c>
      <c r="X170" s="139">
        <v>0</v>
      </c>
      <c r="Y170" s="208"/>
      <c r="Z170" s="697">
        <v>0</v>
      </c>
      <c r="AA170" s="139">
        <v>0</v>
      </c>
      <c r="AB170" s="139">
        <v>0</v>
      </c>
      <c r="AC170" s="139">
        <v>0</v>
      </c>
      <c r="AD170" s="139">
        <v>0</v>
      </c>
      <c r="AE170" s="208"/>
      <c r="AF170" s="196"/>
      <c r="AG170" s="144"/>
      <c r="AH170" s="180"/>
      <c r="AI170" s="180"/>
      <c r="AJ170" s="180"/>
      <c r="AK170" s="208"/>
      <c r="AL170" s="766">
        <v>2.803273264709737E-3</v>
      </c>
      <c r="AM170" s="776">
        <v>2.803273264709737E-3</v>
      </c>
      <c r="AN170" s="786">
        <v>2.803273264709737E-3</v>
      </c>
      <c r="AO170" s="796">
        <v>2.803273264709737E-3</v>
      </c>
      <c r="AP170" s="806">
        <v>2.803273264709737E-3</v>
      </c>
      <c r="AQ170" s="208"/>
      <c r="AR170" s="196"/>
      <c r="AS170" s="144"/>
      <c r="AT170" s="180"/>
      <c r="AU170" s="180"/>
      <c r="AV170" s="180"/>
      <c r="AW170" s="208"/>
      <c r="AX170" s="196"/>
      <c r="AY170" s="144"/>
      <c r="AZ170" s="180"/>
      <c r="BA170" s="180"/>
      <c r="BB170" s="180"/>
      <c r="BC170" s="208"/>
      <c r="BD170" s="196"/>
      <c r="BE170" s="144"/>
      <c r="BF170" s="180"/>
      <c r="BG170" s="180"/>
      <c r="BH170" s="180"/>
      <c r="BI170" s="208"/>
    </row>
    <row r="171" spans="1:61" ht="12.75" customHeight="1" x14ac:dyDescent="0.2">
      <c r="A171" s="201" t="s">
        <v>130</v>
      </c>
      <c r="B171" s="661">
        <v>4.7098358146765362E-3</v>
      </c>
      <c r="C171" s="670">
        <v>4.7098358146765362E-3</v>
      </c>
      <c r="D171" s="679">
        <v>4.7098358146765362E-3</v>
      </c>
      <c r="E171" s="688">
        <v>4.7098358146765362E-3</v>
      </c>
      <c r="F171" s="697">
        <v>4.7098358146765362E-3</v>
      </c>
      <c r="G171" s="208"/>
      <c r="H171" s="697">
        <v>0</v>
      </c>
      <c r="I171" s="697">
        <v>0</v>
      </c>
      <c r="J171" s="697">
        <v>0</v>
      </c>
      <c r="K171" s="697">
        <v>0</v>
      </c>
      <c r="L171" s="697">
        <v>0</v>
      </c>
      <c r="M171" s="208"/>
      <c r="N171" s="696">
        <v>0</v>
      </c>
      <c r="O171" s="696">
        <v>0</v>
      </c>
      <c r="P171" s="696">
        <v>0</v>
      </c>
      <c r="Q171" s="696">
        <v>0</v>
      </c>
      <c r="R171" s="696">
        <v>0</v>
      </c>
      <c r="S171" s="208"/>
      <c r="T171" s="139">
        <v>0</v>
      </c>
      <c r="U171" s="139">
        <v>0</v>
      </c>
      <c r="V171" s="139">
        <v>0</v>
      </c>
      <c r="W171" s="139">
        <v>0</v>
      </c>
      <c r="X171" s="139">
        <v>0</v>
      </c>
      <c r="Y171" s="208"/>
      <c r="Z171" s="697">
        <v>0</v>
      </c>
      <c r="AA171" s="139">
        <v>0</v>
      </c>
      <c r="AB171" s="139">
        <v>0</v>
      </c>
      <c r="AC171" s="139">
        <v>0</v>
      </c>
      <c r="AD171" s="139">
        <v>0</v>
      </c>
      <c r="AE171" s="208"/>
      <c r="AF171" s="196"/>
      <c r="AG171" s="144"/>
      <c r="AH171" s="180"/>
      <c r="AI171" s="180"/>
      <c r="AJ171" s="180"/>
      <c r="AK171" s="208"/>
      <c r="AL171" s="766">
        <v>3.1840726232633507E-3</v>
      </c>
      <c r="AM171" s="776">
        <v>3.1840726232633507E-3</v>
      </c>
      <c r="AN171" s="786">
        <v>3.1840726232633507E-3</v>
      </c>
      <c r="AO171" s="796">
        <v>3.1840726232633507E-3</v>
      </c>
      <c r="AP171" s="806">
        <v>3.1840726232633507E-3</v>
      </c>
      <c r="AQ171" s="208"/>
      <c r="AR171" s="196"/>
      <c r="AS171" s="144"/>
      <c r="AT171" s="180"/>
      <c r="AU171" s="180"/>
      <c r="AV171" s="180"/>
      <c r="AW171" s="208"/>
      <c r="AX171" s="196"/>
      <c r="AY171" s="144"/>
      <c r="AZ171" s="180"/>
      <c r="BA171" s="180"/>
      <c r="BB171" s="180"/>
      <c r="BC171" s="208"/>
      <c r="BD171" s="196"/>
      <c r="BE171" s="144"/>
      <c r="BF171" s="180"/>
      <c r="BG171" s="180"/>
      <c r="BH171" s="180"/>
      <c r="BI171" s="208"/>
    </row>
    <row r="172" spans="1:61" ht="12.75" customHeight="1" x14ac:dyDescent="0.2">
      <c r="A172" s="107" t="s">
        <v>131</v>
      </c>
      <c r="B172" s="657">
        <v>4.2939457060277427E-4</v>
      </c>
      <c r="C172" s="666">
        <v>4.2939457060277427E-4</v>
      </c>
      <c r="D172" s="675">
        <v>4.2939457060277427E-4</v>
      </c>
      <c r="E172" s="684">
        <v>4.2939457060277427E-4</v>
      </c>
      <c r="F172" s="693">
        <v>4.2939457060277427E-4</v>
      </c>
      <c r="G172" s="208"/>
      <c r="H172" s="693">
        <v>0</v>
      </c>
      <c r="I172" s="693">
        <v>0</v>
      </c>
      <c r="J172" s="693">
        <v>0</v>
      </c>
      <c r="K172" s="693">
        <v>0</v>
      </c>
      <c r="L172" s="693">
        <v>0</v>
      </c>
      <c r="M172" s="208"/>
      <c r="N172" s="696">
        <v>0</v>
      </c>
      <c r="O172" s="696">
        <v>0</v>
      </c>
      <c r="P172" s="696">
        <v>0</v>
      </c>
      <c r="Q172" s="696">
        <v>0</v>
      </c>
      <c r="R172" s="696">
        <v>0</v>
      </c>
      <c r="S172" s="208"/>
      <c r="T172" s="139">
        <v>0</v>
      </c>
      <c r="U172" s="139">
        <v>0</v>
      </c>
      <c r="V172" s="139">
        <v>0</v>
      </c>
      <c r="W172" s="139">
        <v>0</v>
      </c>
      <c r="X172" s="139">
        <v>0</v>
      </c>
      <c r="Y172" s="208"/>
      <c r="Z172" s="693">
        <v>0</v>
      </c>
      <c r="AA172" s="139">
        <v>0</v>
      </c>
      <c r="AB172" s="139">
        <v>0</v>
      </c>
      <c r="AC172" s="139">
        <v>0</v>
      </c>
      <c r="AD172" s="139">
        <v>0</v>
      </c>
      <c r="AE172" s="208"/>
      <c r="AF172" s="195"/>
      <c r="AG172" s="143"/>
      <c r="AH172" s="24"/>
      <c r="AI172" s="24"/>
      <c r="AJ172" s="24"/>
      <c r="AK172" s="208"/>
      <c r="AL172" s="761">
        <v>4.8070478667400565E-4</v>
      </c>
      <c r="AM172" s="771">
        <v>4.8070478667400565E-4</v>
      </c>
      <c r="AN172" s="781">
        <v>4.8070478667400565E-4</v>
      </c>
      <c r="AO172" s="791">
        <v>4.8070478667400565E-4</v>
      </c>
      <c r="AP172" s="801">
        <v>4.8070478667400565E-4</v>
      </c>
      <c r="AQ172" s="208"/>
      <c r="AR172" s="195"/>
      <c r="AS172" s="143"/>
      <c r="AT172" s="24"/>
      <c r="AU172" s="24"/>
      <c r="AV172" s="24"/>
      <c r="AW172" s="208"/>
      <c r="AX172" s="195"/>
      <c r="AY172" s="143"/>
      <c r="AZ172" s="24"/>
      <c r="BA172" s="24"/>
      <c r="BB172" s="24"/>
      <c r="BC172" s="208"/>
      <c r="BD172" s="195"/>
      <c r="BE172" s="143"/>
      <c r="BF172" s="24"/>
      <c r="BG172" s="24"/>
      <c r="BH172" s="24"/>
      <c r="BI172" s="208"/>
    </row>
    <row r="173" spans="1:61" ht="12.75" customHeight="1" x14ac:dyDescent="0.2">
      <c r="A173" s="107" t="s">
        <v>105</v>
      </c>
      <c r="B173" s="657">
        <v>6.3431995575394761E-4</v>
      </c>
      <c r="C173" s="666">
        <v>6.3431995575394761E-4</v>
      </c>
      <c r="D173" s="675">
        <v>6.3431995575394761E-4</v>
      </c>
      <c r="E173" s="684">
        <v>6.3431995575394761E-4</v>
      </c>
      <c r="F173" s="693">
        <v>6.3431995575394761E-4</v>
      </c>
      <c r="G173" s="208"/>
      <c r="H173" s="693">
        <v>0</v>
      </c>
      <c r="I173" s="693">
        <v>0</v>
      </c>
      <c r="J173" s="693">
        <v>0</v>
      </c>
      <c r="K173" s="693">
        <v>0</v>
      </c>
      <c r="L173" s="693">
        <v>0</v>
      </c>
      <c r="M173" s="208"/>
      <c r="N173" s="696">
        <v>0</v>
      </c>
      <c r="O173" s="696">
        <v>0</v>
      </c>
      <c r="P173" s="696">
        <v>0</v>
      </c>
      <c r="Q173" s="696">
        <v>0</v>
      </c>
      <c r="R173" s="696">
        <v>0</v>
      </c>
      <c r="S173" s="208"/>
      <c r="T173" s="139">
        <v>0</v>
      </c>
      <c r="U173" s="139">
        <v>0</v>
      </c>
      <c r="V173" s="139">
        <v>0</v>
      </c>
      <c r="W173" s="139">
        <v>0</v>
      </c>
      <c r="X173" s="139">
        <v>0</v>
      </c>
      <c r="Y173" s="208"/>
      <c r="Z173" s="693">
        <v>0</v>
      </c>
      <c r="AA173" s="139">
        <v>0</v>
      </c>
      <c r="AB173" s="139">
        <v>0</v>
      </c>
      <c r="AC173" s="139">
        <v>0</v>
      </c>
      <c r="AD173" s="139">
        <v>0</v>
      </c>
      <c r="AE173" s="208"/>
      <c r="AF173" s="195"/>
      <c r="AG173" s="143"/>
      <c r="AH173" s="24"/>
      <c r="AI173" s="24"/>
      <c r="AJ173" s="24"/>
      <c r="AK173" s="208"/>
      <c r="AL173" s="761">
        <v>5.7530994596831483E-4</v>
      </c>
      <c r="AM173" s="771">
        <v>5.7530994596831483E-4</v>
      </c>
      <c r="AN173" s="781">
        <v>5.7530994596831483E-4</v>
      </c>
      <c r="AO173" s="791">
        <v>5.7530994596831483E-4</v>
      </c>
      <c r="AP173" s="801">
        <v>5.7530994596831483E-4</v>
      </c>
      <c r="AQ173" s="208"/>
      <c r="AR173" s="195"/>
      <c r="AS173" s="143"/>
      <c r="AT173" s="24"/>
      <c r="AU173" s="24"/>
      <c r="AV173" s="24"/>
      <c r="AW173" s="208"/>
      <c r="AX173" s="195"/>
      <c r="AY173" s="143"/>
      <c r="AZ173" s="24"/>
      <c r="BA173" s="24"/>
      <c r="BB173" s="24"/>
      <c r="BC173" s="208"/>
      <c r="BD173" s="195"/>
      <c r="BE173" s="143"/>
      <c r="BF173" s="24"/>
      <c r="BG173" s="24"/>
      <c r="BH173" s="24"/>
      <c r="BI173" s="208"/>
    </row>
    <row r="174" spans="1:61" ht="12.75" customHeight="1" x14ac:dyDescent="0.2">
      <c r="A174" s="107" t="s">
        <v>106</v>
      </c>
      <c r="B174" s="665">
        <v>0</v>
      </c>
      <c r="C174" s="674">
        <v>0</v>
      </c>
      <c r="D174" s="683">
        <v>0</v>
      </c>
      <c r="E174" s="692">
        <v>0</v>
      </c>
      <c r="F174" s="701">
        <v>0</v>
      </c>
      <c r="G174" s="208"/>
      <c r="H174" s="701">
        <v>0</v>
      </c>
      <c r="I174" s="701">
        <v>0</v>
      </c>
      <c r="J174" s="701">
        <v>0</v>
      </c>
      <c r="K174" s="701">
        <v>0</v>
      </c>
      <c r="L174" s="701">
        <v>0</v>
      </c>
      <c r="M174" s="208"/>
      <c r="N174" s="696">
        <v>0</v>
      </c>
      <c r="O174" s="696">
        <v>0</v>
      </c>
      <c r="P174" s="696">
        <v>0</v>
      </c>
      <c r="Q174" s="696">
        <v>0</v>
      </c>
      <c r="R174" s="696">
        <v>0</v>
      </c>
      <c r="S174" s="208"/>
      <c r="T174" s="139">
        <v>0</v>
      </c>
      <c r="U174" s="139">
        <v>0</v>
      </c>
      <c r="V174" s="139">
        <v>0</v>
      </c>
      <c r="W174" s="139">
        <v>0</v>
      </c>
      <c r="X174" s="139">
        <v>0</v>
      </c>
      <c r="Y174" s="208"/>
      <c r="Z174" s="701">
        <v>0</v>
      </c>
      <c r="AA174" s="139">
        <v>0</v>
      </c>
      <c r="AB174" s="139">
        <v>0</v>
      </c>
      <c r="AC174" s="139">
        <v>0</v>
      </c>
      <c r="AD174" s="139">
        <v>0</v>
      </c>
      <c r="AE174" s="208"/>
      <c r="AF174" s="195"/>
      <c r="AG174" s="143"/>
      <c r="AH174" s="24"/>
      <c r="AI174" s="24"/>
      <c r="AJ174" s="24"/>
      <c r="AK174" s="208"/>
      <c r="AL174" s="770">
        <v>0</v>
      </c>
      <c r="AM174" s="780">
        <v>0</v>
      </c>
      <c r="AN174" s="790">
        <v>0</v>
      </c>
      <c r="AO174" s="800">
        <v>0</v>
      </c>
      <c r="AP174" s="810">
        <v>0</v>
      </c>
      <c r="AQ174" s="208"/>
      <c r="AR174" s="195"/>
      <c r="AS174" s="143"/>
      <c r="AT174" s="24"/>
      <c r="AU174" s="24"/>
      <c r="AV174" s="24"/>
      <c r="AW174" s="208"/>
      <c r="AX174" s="195"/>
      <c r="AY174" s="143"/>
      <c r="AZ174" s="24"/>
      <c r="BA174" s="24"/>
      <c r="BB174" s="24"/>
      <c r="BC174" s="208"/>
      <c r="BD174" s="195"/>
      <c r="BE174" s="143"/>
      <c r="BF174" s="24"/>
      <c r="BG174" s="24"/>
      <c r="BH174" s="24"/>
      <c r="BI174" s="208"/>
    </row>
    <row r="175" spans="1:61" ht="12.75" customHeight="1" x14ac:dyDescent="0.2">
      <c r="A175" s="107" t="s">
        <v>107</v>
      </c>
      <c r="B175" s="657">
        <v>6.8433304768209294E-4</v>
      </c>
      <c r="C175" s="666">
        <v>6.8433304768209294E-4</v>
      </c>
      <c r="D175" s="675">
        <v>6.8433304768209294E-4</v>
      </c>
      <c r="E175" s="684">
        <v>6.8433304768209294E-4</v>
      </c>
      <c r="F175" s="693">
        <v>6.8433304768209294E-4</v>
      </c>
      <c r="G175" s="208"/>
      <c r="H175" s="693">
        <v>0</v>
      </c>
      <c r="I175" s="693">
        <v>0</v>
      </c>
      <c r="J175" s="693">
        <v>0</v>
      </c>
      <c r="K175" s="693">
        <v>0</v>
      </c>
      <c r="L175" s="693">
        <v>0</v>
      </c>
      <c r="M175" s="208"/>
      <c r="N175" s="696">
        <v>0</v>
      </c>
      <c r="O175" s="696">
        <v>0</v>
      </c>
      <c r="P175" s="696">
        <v>0</v>
      </c>
      <c r="Q175" s="696">
        <v>0</v>
      </c>
      <c r="R175" s="696">
        <v>0</v>
      </c>
      <c r="S175" s="208"/>
      <c r="T175" s="139">
        <v>0</v>
      </c>
      <c r="U175" s="139">
        <v>0</v>
      </c>
      <c r="V175" s="139">
        <v>0</v>
      </c>
      <c r="W175" s="139">
        <v>0</v>
      </c>
      <c r="X175" s="139">
        <v>0</v>
      </c>
      <c r="Y175" s="208"/>
      <c r="Z175" s="693">
        <v>0</v>
      </c>
      <c r="AA175" s="139">
        <v>0</v>
      </c>
      <c r="AB175" s="139">
        <v>0</v>
      </c>
      <c r="AC175" s="139">
        <v>0</v>
      </c>
      <c r="AD175" s="139">
        <v>0</v>
      </c>
      <c r="AE175" s="208"/>
      <c r="AF175" s="195"/>
      <c r="AG175" s="143"/>
      <c r="AH175" s="24"/>
      <c r="AI175" s="24"/>
      <c r="AJ175" s="24"/>
      <c r="AK175" s="208"/>
      <c r="AL175" s="761">
        <v>3.574211586369087E-4</v>
      </c>
      <c r="AM175" s="771">
        <v>3.574211586369087E-4</v>
      </c>
      <c r="AN175" s="781">
        <v>3.574211586369087E-4</v>
      </c>
      <c r="AO175" s="791">
        <v>3.574211586369087E-4</v>
      </c>
      <c r="AP175" s="801">
        <v>3.574211586369087E-4</v>
      </c>
      <c r="AQ175" s="208"/>
      <c r="AR175" s="195"/>
      <c r="AS175" s="143"/>
      <c r="AT175" s="24"/>
      <c r="AU175" s="24"/>
      <c r="AV175" s="24"/>
      <c r="AW175" s="208"/>
      <c r="AX175" s="195"/>
      <c r="AY175" s="143"/>
      <c r="AZ175" s="24"/>
      <c r="BA175" s="24"/>
      <c r="BB175" s="24"/>
      <c r="BC175" s="208"/>
      <c r="BD175" s="195"/>
      <c r="BE175" s="143"/>
      <c r="BF175" s="24"/>
      <c r="BG175" s="24"/>
      <c r="BH175" s="24"/>
      <c r="BI175" s="208"/>
    </row>
    <row r="176" spans="1:61" ht="12.75" customHeight="1" x14ac:dyDescent="0.2">
      <c r="A176" s="107" t="s">
        <v>108</v>
      </c>
      <c r="B176" s="657">
        <v>5.0631789258989875E-4</v>
      </c>
      <c r="C176" s="666">
        <v>5.0631789258989875E-4</v>
      </c>
      <c r="D176" s="675">
        <v>5.0631789258989875E-4</v>
      </c>
      <c r="E176" s="684">
        <v>5.0631789258989875E-4</v>
      </c>
      <c r="F176" s="693">
        <v>5.0631789258989875E-4</v>
      </c>
      <c r="G176" s="208"/>
      <c r="H176" s="693">
        <v>5.0631789258989875E-4</v>
      </c>
      <c r="I176" s="693">
        <v>5.0631789258989875E-4</v>
      </c>
      <c r="J176" s="693">
        <v>5.0631789258989875E-4</v>
      </c>
      <c r="K176" s="693">
        <v>5.0631789258989875E-4</v>
      </c>
      <c r="L176" s="693">
        <v>5.0631789258989875E-4</v>
      </c>
      <c r="M176" s="208"/>
      <c r="N176" s="696">
        <v>0</v>
      </c>
      <c r="O176" s="696">
        <v>0</v>
      </c>
      <c r="P176" s="696">
        <v>0</v>
      </c>
      <c r="Q176" s="696">
        <v>0</v>
      </c>
      <c r="R176" s="696">
        <v>0</v>
      </c>
      <c r="S176" s="208"/>
      <c r="T176" s="139">
        <v>0</v>
      </c>
      <c r="U176" s="139">
        <v>0</v>
      </c>
      <c r="V176" s="139">
        <v>0</v>
      </c>
      <c r="W176" s="139">
        <v>0</v>
      </c>
      <c r="X176" s="139">
        <v>0</v>
      </c>
      <c r="Y176" s="208"/>
      <c r="Z176" s="693">
        <v>5.0631789258989875E-4</v>
      </c>
      <c r="AA176" s="139">
        <v>0</v>
      </c>
      <c r="AB176" s="139">
        <v>0</v>
      </c>
      <c r="AC176" s="139">
        <v>0</v>
      </c>
      <c r="AD176" s="139">
        <v>0</v>
      </c>
      <c r="AE176" s="208"/>
      <c r="AF176" s="195"/>
      <c r="AG176" s="143"/>
      <c r="AH176" s="24"/>
      <c r="AI176" s="24"/>
      <c r="AJ176" s="24"/>
      <c r="AK176" s="208"/>
      <c r="AL176" s="761">
        <v>3.6340053234122438E-4</v>
      </c>
      <c r="AM176" s="771">
        <v>3.6340053234122438E-4</v>
      </c>
      <c r="AN176" s="781">
        <v>3.6340053234122438E-4</v>
      </c>
      <c r="AO176" s="791">
        <v>3.6340053234122438E-4</v>
      </c>
      <c r="AP176" s="801">
        <v>3.6340053234122438E-4</v>
      </c>
      <c r="AQ176" s="208"/>
      <c r="AR176" s="195"/>
      <c r="AS176" s="143"/>
      <c r="AT176" s="24"/>
      <c r="AU176" s="24"/>
      <c r="AV176" s="24"/>
      <c r="AW176" s="208"/>
      <c r="AX176" s="195"/>
      <c r="AY176" s="143"/>
      <c r="AZ176" s="24"/>
      <c r="BA176" s="24"/>
      <c r="BB176" s="24"/>
      <c r="BC176" s="208"/>
      <c r="BD176" s="195"/>
      <c r="BE176" s="143"/>
      <c r="BF176" s="24"/>
      <c r="BG176" s="24"/>
      <c r="BH176" s="24"/>
      <c r="BI176" s="208"/>
    </row>
    <row r="177" spans="1:61" ht="12.75" customHeight="1" x14ac:dyDescent="0.2">
      <c r="A177" s="107" t="s">
        <v>109</v>
      </c>
      <c r="B177" s="657">
        <v>3.2266410797746479E-5</v>
      </c>
      <c r="C177" s="666">
        <v>3.2266410797746479E-5</v>
      </c>
      <c r="D177" s="675">
        <v>3.2266410797746479E-5</v>
      </c>
      <c r="E177" s="684">
        <v>3.2266410797746479E-5</v>
      </c>
      <c r="F177" s="693">
        <v>3.2266410797746479E-5</v>
      </c>
      <c r="G177" s="208"/>
      <c r="H177" s="693">
        <v>0</v>
      </c>
      <c r="I177" s="693">
        <v>0</v>
      </c>
      <c r="J177" s="693">
        <v>0</v>
      </c>
      <c r="K177" s="693">
        <v>0</v>
      </c>
      <c r="L177" s="693">
        <v>0</v>
      </c>
      <c r="M177" s="208"/>
      <c r="N177" s="696">
        <v>0</v>
      </c>
      <c r="O177" s="696">
        <v>0</v>
      </c>
      <c r="P177" s="696">
        <v>0</v>
      </c>
      <c r="Q177" s="696">
        <v>0</v>
      </c>
      <c r="R177" s="696">
        <v>0</v>
      </c>
      <c r="S177" s="208"/>
      <c r="T177" s="139">
        <v>0</v>
      </c>
      <c r="U177" s="139">
        <v>0</v>
      </c>
      <c r="V177" s="139">
        <v>0</v>
      </c>
      <c r="W177" s="139">
        <v>0</v>
      </c>
      <c r="X177" s="139">
        <v>0</v>
      </c>
      <c r="Y177" s="208"/>
      <c r="Z177" s="693">
        <v>0</v>
      </c>
      <c r="AA177" s="139">
        <v>0</v>
      </c>
      <c r="AB177" s="139">
        <v>0</v>
      </c>
      <c r="AC177" s="139">
        <v>0</v>
      </c>
      <c r="AD177" s="139">
        <v>0</v>
      </c>
      <c r="AE177" s="208"/>
      <c r="AF177" s="195"/>
      <c r="AG177" s="143"/>
      <c r="AH177" s="24"/>
      <c r="AI177" s="24"/>
      <c r="AJ177" s="24"/>
      <c r="AK177" s="208"/>
      <c r="AL177" s="761">
        <v>2.1911742576379968E-5</v>
      </c>
      <c r="AM177" s="771">
        <v>2.1911742576379968E-5</v>
      </c>
      <c r="AN177" s="781">
        <v>2.1911742576379968E-5</v>
      </c>
      <c r="AO177" s="791">
        <v>2.1911742576379968E-5</v>
      </c>
      <c r="AP177" s="801">
        <v>2.1911742576379968E-5</v>
      </c>
      <c r="AQ177" s="208"/>
      <c r="AR177" s="195"/>
      <c r="AS177" s="143"/>
      <c r="AT177" s="24"/>
      <c r="AU177" s="24"/>
      <c r="AV177" s="24"/>
      <c r="AW177" s="208"/>
      <c r="AX177" s="195"/>
      <c r="AY177" s="143"/>
      <c r="AZ177" s="24"/>
      <c r="BA177" s="24"/>
      <c r="BB177" s="24"/>
      <c r="BC177" s="208"/>
      <c r="BD177" s="195"/>
      <c r="BE177" s="143"/>
      <c r="BF177" s="24"/>
      <c r="BG177" s="24"/>
      <c r="BH177" s="24"/>
      <c r="BI177" s="208"/>
    </row>
    <row r="178" spans="1:61" ht="12.75" customHeight="1" x14ac:dyDescent="0.2">
      <c r="A178" s="107" t="s">
        <v>110</v>
      </c>
      <c r="B178" s="657">
        <v>1.0421635808692734E-4</v>
      </c>
      <c r="C178" s="666">
        <v>1.0421635808692734E-4</v>
      </c>
      <c r="D178" s="675">
        <v>1.0421635808692734E-4</v>
      </c>
      <c r="E178" s="684">
        <v>1.0421635808692734E-4</v>
      </c>
      <c r="F178" s="693">
        <v>1.0421635808692734E-4</v>
      </c>
      <c r="G178" s="208"/>
      <c r="H178" s="693">
        <v>1.0421635808692734E-4</v>
      </c>
      <c r="I178" s="693">
        <v>1.0421635808692734E-4</v>
      </c>
      <c r="J178" s="693">
        <v>1.0421635808692734E-4</v>
      </c>
      <c r="K178" s="693">
        <v>1.0421635808692734E-4</v>
      </c>
      <c r="L178" s="693">
        <v>1.0421635808692734E-4</v>
      </c>
      <c r="M178" s="208"/>
      <c r="N178" s="696">
        <v>0</v>
      </c>
      <c r="O178" s="696">
        <v>0</v>
      </c>
      <c r="P178" s="696">
        <v>0</v>
      </c>
      <c r="Q178" s="696">
        <v>0</v>
      </c>
      <c r="R178" s="696">
        <v>0</v>
      </c>
      <c r="S178" s="208"/>
      <c r="T178" s="139">
        <v>0</v>
      </c>
      <c r="U178" s="139">
        <v>0</v>
      </c>
      <c r="V178" s="139">
        <v>0</v>
      </c>
      <c r="W178" s="139">
        <v>0</v>
      </c>
      <c r="X178" s="139">
        <v>0</v>
      </c>
      <c r="Y178" s="208"/>
      <c r="Z178" s="693">
        <v>1.0421635808692734E-4</v>
      </c>
      <c r="AA178" s="139">
        <v>0</v>
      </c>
      <c r="AB178" s="139">
        <v>0</v>
      </c>
      <c r="AC178" s="139">
        <v>0</v>
      </c>
      <c r="AD178" s="139">
        <v>0</v>
      </c>
      <c r="AE178" s="208"/>
      <c r="AF178" s="195"/>
      <c r="AG178" s="143"/>
      <c r="AH178" s="24"/>
      <c r="AI178" s="24"/>
      <c r="AJ178" s="24"/>
      <c r="AK178" s="208"/>
      <c r="AL178" s="761">
        <v>8.2001376708671177E-5</v>
      </c>
      <c r="AM178" s="771">
        <v>8.2001376708671177E-5</v>
      </c>
      <c r="AN178" s="781">
        <v>8.2001376708671177E-5</v>
      </c>
      <c r="AO178" s="791">
        <v>8.2001376708671177E-5</v>
      </c>
      <c r="AP178" s="801">
        <v>8.2001376708671177E-5</v>
      </c>
      <c r="AQ178" s="208"/>
      <c r="AR178" s="195"/>
      <c r="AS178" s="143"/>
      <c r="AT178" s="24"/>
      <c r="AU178" s="24"/>
      <c r="AV178" s="24"/>
      <c r="AW178" s="208"/>
      <c r="AX178" s="195"/>
      <c r="AY178" s="143"/>
      <c r="AZ178" s="24"/>
      <c r="BA178" s="24"/>
      <c r="BB178" s="24"/>
      <c r="BC178" s="208"/>
      <c r="BD178" s="195"/>
      <c r="BE178" s="143"/>
      <c r="BF178" s="24"/>
      <c r="BG178" s="24"/>
      <c r="BH178" s="24"/>
      <c r="BI178" s="208"/>
    </row>
    <row r="179" spans="1:61" ht="12.75" customHeight="1" x14ac:dyDescent="0.2">
      <c r="A179" s="107" t="s">
        <v>111</v>
      </c>
      <c r="B179" s="657">
        <v>9.9643377815466813E-10</v>
      </c>
      <c r="C179" s="666">
        <v>9.9643377815466813E-10</v>
      </c>
      <c r="D179" s="675">
        <v>9.9643377815466813E-10</v>
      </c>
      <c r="E179" s="684">
        <v>9.9643377815466813E-10</v>
      </c>
      <c r="F179" s="693">
        <v>9.9643377815466813E-10</v>
      </c>
      <c r="G179" s="208"/>
      <c r="H179" s="693">
        <v>9.9643377815466813E-10</v>
      </c>
      <c r="I179" s="693">
        <v>9.9643377815466813E-10</v>
      </c>
      <c r="J179" s="693">
        <v>9.9643377815466813E-10</v>
      </c>
      <c r="K179" s="693">
        <v>9.9643377815466813E-10</v>
      </c>
      <c r="L179" s="693">
        <v>9.9643377815466813E-10</v>
      </c>
      <c r="M179" s="208"/>
      <c r="N179" s="696">
        <v>0</v>
      </c>
      <c r="O179" s="696">
        <v>0</v>
      </c>
      <c r="P179" s="696">
        <v>0</v>
      </c>
      <c r="Q179" s="696">
        <v>0</v>
      </c>
      <c r="R179" s="696">
        <v>0</v>
      </c>
      <c r="S179" s="208"/>
      <c r="T179" s="139">
        <v>0</v>
      </c>
      <c r="U179" s="139">
        <v>0</v>
      </c>
      <c r="V179" s="139">
        <v>0</v>
      </c>
      <c r="W179" s="139">
        <v>0</v>
      </c>
      <c r="X179" s="139">
        <v>0</v>
      </c>
      <c r="Y179" s="208"/>
      <c r="Z179" s="693">
        <v>9.9643377815466813E-10</v>
      </c>
      <c r="AA179" s="139">
        <v>0</v>
      </c>
      <c r="AB179" s="139">
        <v>0</v>
      </c>
      <c r="AC179" s="139">
        <v>0</v>
      </c>
      <c r="AD179" s="139">
        <v>0</v>
      </c>
      <c r="AE179" s="208"/>
      <c r="AF179" s="165"/>
      <c r="AG179" s="143"/>
      <c r="AH179" s="24"/>
      <c r="AI179" s="24"/>
      <c r="AJ179" s="24"/>
      <c r="AK179" s="208"/>
      <c r="AL179" s="761">
        <v>6.8046091847400253E-10</v>
      </c>
      <c r="AM179" s="771">
        <v>6.8046091847400253E-10</v>
      </c>
      <c r="AN179" s="781">
        <v>6.8046091847400253E-10</v>
      </c>
      <c r="AO179" s="791">
        <v>6.8046091847400253E-10</v>
      </c>
      <c r="AP179" s="801">
        <v>6.8046091847400253E-10</v>
      </c>
      <c r="AQ179" s="208"/>
      <c r="AR179" s="165"/>
      <c r="AS179" s="143"/>
      <c r="AT179" s="24"/>
      <c r="AU179" s="24"/>
      <c r="AV179" s="24"/>
      <c r="AW179" s="208"/>
      <c r="AX179" s="165"/>
      <c r="AY179" s="143"/>
      <c r="AZ179" s="24"/>
      <c r="BA179" s="24"/>
      <c r="BB179" s="24"/>
      <c r="BC179" s="208"/>
      <c r="BD179" s="165"/>
      <c r="BE179" s="143"/>
      <c r="BF179" s="24"/>
      <c r="BG179" s="24"/>
      <c r="BH179" s="24"/>
      <c r="BI179" s="208"/>
    </row>
    <row r="180" spans="1:61" ht="12.75" customHeight="1" x14ac:dyDescent="0.2">
      <c r="A180" s="107" t="s">
        <v>132</v>
      </c>
      <c r="B180" s="657">
        <v>2.8501086811833033E-2</v>
      </c>
      <c r="C180" s="666">
        <v>2.8501086811833033E-2</v>
      </c>
      <c r="D180" s="675">
        <v>2.8501086811833033E-2</v>
      </c>
      <c r="E180" s="684">
        <v>2.8501086811833033E-2</v>
      </c>
      <c r="F180" s="693">
        <v>2.8501086811833033E-2</v>
      </c>
      <c r="G180" s="208"/>
      <c r="H180" s="693">
        <v>2.8501086811833033E-2</v>
      </c>
      <c r="I180" s="693">
        <v>2.8501086811833033E-2</v>
      </c>
      <c r="J180" s="693">
        <v>2.8501086811833033E-2</v>
      </c>
      <c r="K180" s="693">
        <v>2.8501086811833033E-2</v>
      </c>
      <c r="L180" s="693">
        <v>2.8501086811833033E-2</v>
      </c>
      <c r="M180" s="208"/>
      <c r="N180" s="139">
        <v>0.101109</v>
      </c>
      <c r="O180" s="139">
        <v>0.101109</v>
      </c>
      <c r="P180" s="139">
        <v>0.101109</v>
      </c>
      <c r="Q180" s="139">
        <v>0.101109</v>
      </c>
      <c r="R180" s="139">
        <v>0.101109</v>
      </c>
      <c r="S180" s="208"/>
      <c r="T180" s="139">
        <v>0.10112600000000001</v>
      </c>
      <c r="U180" s="139">
        <v>0.10112600000000001</v>
      </c>
      <c r="V180" s="139">
        <v>0.10112600000000001</v>
      </c>
      <c r="W180" s="139">
        <v>0.10112600000000001</v>
      </c>
      <c r="X180" s="139">
        <v>0.10112600000000001</v>
      </c>
      <c r="Y180" s="208"/>
      <c r="Z180" s="693">
        <v>2.8501086811833033E-2</v>
      </c>
      <c r="AA180" s="139">
        <v>0.10112600000000001</v>
      </c>
      <c r="AB180" s="139">
        <v>0.10112600000000001</v>
      </c>
      <c r="AC180" s="139">
        <v>0.10112600000000001</v>
      </c>
      <c r="AD180" s="139">
        <v>0.10112600000000001</v>
      </c>
      <c r="AE180" s="208"/>
      <c r="AF180" s="165"/>
      <c r="AG180" s="143"/>
      <c r="AH180" s="24"/>
      <c r="AI180" s="24"/>
      <c r="AJ180" s="24"/>
      <c r="AK180" s="208"/>
      <c r="AL180" s="761">
        <v>1.9798515651442007E-2</v>
      </c>
      <c r="AM180" s="771">
        <v>1.9798515651442007E-2</v>
      </c>
      <c r="AN180" s="781">
        <v>1.9798515651442007E-2</v>
      </c>
      <c r="AO180" s="791">
        <v>1.9798515651442007E-2</v>
      </c>
      <c r="AP180" s="801">
        <v>1.9798515651442007E-2</v>
      </c>
      <c r="AQ180" s="208"/>
      <c r="AR180" s="165"/>
      <c r="AS180" s="143"/>
      <c r="AT180" s="24"/>
      <c r="AU180" s="24"/>
      <c r="AV180" s="24"/>
      <c r="AW180" s="208"/>
      <c r="AX180" s="165"/>
      <c r="AY180" s="143"/>
      <c r="AZ180" s="24"/>
      <c r="BA180" s="24"/>
      <c r="BB180" s="24"/>
      <c r="BC180" s="208"/>
      <c r="BD180" s="165">
        <v>7.6600000000000001E-2</v>
      </c>
      <c r="BE180" s="165">
        <v>7.6600000000000001E-2</v>
      </c>
      <c r="BF180" s="165">
        <v>7.6600000000000001E-2</v>
      </c>
      <c r="BG180" s="165">
        <v>7.6600000000000001E-2</v>
      </c>
      <c r="BH180" s="165">
        <v>7.6600000000000001E-2</v>
      </c>
      <c r="BI180" s="208"/>
    </row>
    <row r="181" spans="1:61" ht="12.75" customHeight="1" x14ac:dyDescent="0.2">
      <c r="A181" s="111" t="s">
        <v>133</v>
      </c>
      <c r="B181" s="83">
        <f>SUM(B100:B180)</f>
        <v>1.0000000000000004</v>
      </c>
      <c r="C181" s="83">
        <f>SUM(C100:C180)</f>
        <v>1.0000000000000004</v>
      </c>
      <c r="D181" s="83">
        <f>SUM(D100:D180)</f>
        <v>1.0000000000000004</v>
      </c>
      <c r="E181" s="83">
        <f>SUM(E100:E180)</f>
        <v>1.0000000000000004</v>
      </c>
      <c r="F181" s="83">
        <f>SUM(F100:F180)</f>
        <v>1.0000000000000004</v>
      </c>
      <c r="G181" s="208"/>
      <c r="H181" s="83">
        <f>SUM(H100:H180)</f>
        <v>0.99999872990759964</v>
      </c>
      <c r="I181" s="83">
        <f>SUM(I100:I180)</f>
        <v>0.99999872990759964</v>
      </c>
      <c r="J181" s="83">
        <f>SUM(J100:J180)</f>
        <v>0.99999872990759964</v>
      </c>
      <c r="K181" s="83">
        <f>SUM(K100:K180)</f>
        <v>0.99999872990759964</v>
      </c>
      <c r="L181" s="83">
        <f>SUM(L100:L180)</f>
        <v>0.99999872990759964</v>
      </c>
      <c r="M181" s="208"/>
      <c r="N181" s="83">
        <f>SUM(N100:N180)</f>
        <v>0.99999900000000008</v>
      </c>
      <c r="O181" s="83">
        <f>SUM(O100:O180)</f>
        <v>0.99999900000000008</v>
      </c>
      <c r="P181" s="83">
        <f>SUM(P100:P180)</f>
        <v>0.99999900000000008</v>
      </c>
      <c r="Q181" s="83">
        <f>SUM(Q100:Q180)</f>
        <v>0.99999900000000008</v>
      </c>
      <c r="R181" s="83">
        <f>SUM(R100:R180)</f>
        <v>0.99999900000000008</v>
      </c>
      <c r="S181" s="208"/>
      <c r="T181" s="83">
        <f>SUM(T100:T180)</f>
        <v>0.99999999999999989</v>
      </c>
      <c r="U181" s="83">
        <f>SUM(U100:U180)</f>
        <v>0.99999999999999989</v>
      </c>
      <c r="V181" s="83">
        <f>SUM(V100:V180)</f>
        <v>0.99999999999999989</v>
      </c>
      <c r="W181" s="83">
        <f>SUM(W100:W180)</f>
        <v>0.99999999999999989</v>
      </c>
      <c r="X181" s="83">
        <f>SUM(X100:X180)</f>
        <v>0.99999999999999989</v>
      </c>
      <c r="Y181" s="208"/>
      <c r="Z181" s="83">
        <f>SUM(Z100:Z180)</f>
        <v>0.99999872990759964</v>
      </c>
      <c r="AA181" s="83">
        <f>SUM(AA100:AA180)</f>
        <v>0.99999999999999989</v>
      </c>
      <c r="AB181" s="83">
        <f>SUM(AB100:AB180)</f>
        <v>0.99999999999999989</v>
      </c>
      <c r="AC181" s="83">
        <f>SUM(AC100:AC180)</f>
        <v>0.99999999999999989</v>
      </c>
      <c r="AD181" s="83">
        <f>SUM(AD100:AD180)</f>
        <v>0.99999999999999989</v>
      </c>
      <c r="AE181" s="208"/>
      <c r="AF181" s="83">
        <f>SUM(AF100:AF180)</f>
        <v>0</v>
      </c>
      <c r="AG181" s="83">
        <f>SUM(AG100:AG180)</f>
        <v>0</v>
      </c>
      <c r="AH181" s="83">
        <f>SUM(AH100:AH180)</f>
        <v>0</v>
      </c>
      <c r="AI181" s="83">
        <f>SUM(AI100:AI180)</f>
        <v>0</v>
      </c>
      <c r="AJ181" s="83">
        <f>SUM(AJ100:AJ180)</f>
        <v>0</v>
      </c>
      <c r="AK181" s="208"/>
      <c r="AL181" s="83">
        <f>SUM(AL100:AL180)</f>
        <v>0.99999999999999989</v>
      </c>
      <c r="AM181" s="83">
        <f>SUM(AM100:AM180)</f>
        <v>0.99999999999999989</v>
      </c>
      <c r="AN181" s="83">
        <f>SUM(AN100:AN180)</f>
        <v>0.99999999999999989</v>
      </c>
      <c r="AO181" s="83">
        <f>SUM(AO100:AO180)</f>
        <v>0.99999999999999989</v>
      </c>
      <c r="AP181" s="83">
        <f>SUM(AP100:AP180)</f>
        <v>0.99999999999999989</v>
      </c>
      <c r="AQ181" s="208"/>
      <c r="AR181" s="83">
        <f>SUM(AR100:AR180)</f>
        <v>0.1362696036020965</v>
      </c>
      <c r="AS181" s="83">
        <f>SUM(AS100:AS180)</f>
        <v>0</v>
      </c>
      <c r="AT181" s="83">
        <f>SUM(AT100:AT180)</f>
        <v>0</v>
      </c>
      <c r="AU181" s="83">
        <f>SUM(AU100:AU180)</f>
        <v>0</v>
      </c>
      <c r="AV181" s="83">
        <f>SUM(AV100:AV180)</f>
        <v>0</v>
      </c>
      <c r="AW181" s="208"/>
      <c r="AX181" s="83">
        <f>SUM(AX100:AX180)</f>
        <v>0</v>
      </c>
      <c r="AY181" s="83">
        <f>SUM(AY100:AY180)</f>
        <v>0</v>
      </c>
      <c r="AZ181" s="83">
        <f>SUM(AZ100:AZ180)</f>
        <v>0</v>
      </c>
      <c r="BA181" s="83">
        <f>SUM(BA100:BA180)</f>
        <v>0</v>
      </c>
      <c r="BB181" s="83">
        <f>SUM(BB100:BB180)</f>
        <v>0</v>
      </c>
      <c r="BC181" s="208"/>
      <c r="BD181" s="83">
        <f>SUM(BD100:BD180)</f>
        <v>1</v>
      </c>
      <c r="BE181" s="83">
        <f>SUM(BE100:BE180)</f>
        <v>1</v>
      </c>
      <c r="BF181" s="83">
        <f>SUM(BF100:BF180)</f>
        <v>1</v>
      </c>
      <c r="BG181" s="83">
        <f>SUM(BG100:BG180)</f>
        <v>1</v>
      </c>
      <c r="BH181" s="83">
        <f>SUM(BH100:BH180)</f>
        <v>1</v>
      </c>
      <c r="BI181" s="208"/>
    </row>
    <row r="182" spans="1:61" ht="12.75" customHeight="1" x14ac:dyDescent="0.2">
      <c r="A182" s="127" t="s">
        <v>136</v>
      </c>
      <c r="B182" s="164"/>
      <c r="C182" s="142"/>
      <c r="D182" s="142"/>
      <c r="E182" s="142"/>
      <c r="F182" s="142"/>
      <c r="G182" s="208"/>
      <c r="H182" s="142"/>
      <c r="I182" s="142"/>
      <c r="J182" s="142"/>
      <c r="K182" s="142"/>
      <c r="L182" s="142"/>
      <c r="M182" s="208"/>
      <c r="N182" s="164"/>
      <c r="O182" s="142"/>
      <c r="P182" s="142"/>
      <c r="Q182" s="142"/>
      <c r="R182" s="142"/>
      <c r="S182" s="208"/>
      <c r="T182" s="164"/>
      <c r="U182" s="142"/>
      <c r="V182" s="142"/>
      <c r="W182" s="142"/>
      <c r="X182" s="142"/>
      <c r="Y182" s="208"/>
      <c r="Z182" s="142"/>
      <c r="AA182" s="142"/>
      <c r="AB182" s="142"/>
      <c r="AC182" s="142"/>
      <c r="AD182" s="142"/>
      <c r="AE182" s="208"/>
      <c r="AF182" s="164"/>
      <c r="AG182" s="142"/>
      <c r="AH182" s="142"/>
      <c r="AI182" s="142"/>
      <c r="AJ182" s="142"/>
      <c r="AK182" s="208"/>
      <c r="AL182" s="164"/>
      <c r="AM182" s="142"/>
      <c r="AN182" s="142"/>
      <c r="AO182" s="142"/>
      <c r="AP182" s="142"/>
      <c r="AQ182" s="208"/>
      <c r="AR182" s="164"/>
      <c r="AS182" s="142"/>
      <c r="AT182" s="142"/>
      <c r="AU182" s="142"/>
      <c r="AV182" s="142"/>
      <c r="AW182" s="208"/>
      <c r="AX182" s="164"/>
      <c r="AY182" s="142"/>
      <c r="AZ182" s="142"/>
      <c r="BA182" s="142"/>
      <c r="BB182" s="142"/>
      <c r="BC182" s="208"/>
      <c r="BD182" s="164"/>
      <c r="BE182" s="142"/>
      <c r="BF182" s="142"/>
      <c r="BG182" s="142"/>
      <c r="BH182" s="142"/>
      <c r="BI182" s="208"/>
    </row>
    <row r="183" spans="1:61" ht="12.75" customHeight="1" x14ac:dyDescent="0.2">
      <c r="A183" s="119" t="s">
        <v>31</v>
      </c>
      <c r="B183" s="170"/>
      <c r="C183" s="150"/>
      <c r="D183" s="150"/>
      <c r="E183" s="150"/>
      <c r="F183" s="150"/>
      <c r="G183" s="208"/>
      <c r="H183" s="150"/>
      <c r="I183" s="150"/>
      <c r="J183" s="150"/>
      <c r="K183" s="150"/>
      <c r="L183" s="150"/>
      <c r="M183" s="208"/>
      <c r="N183" s="170"/>
      <c r="O183" s="150"/>
      <c r="P183" s="150"/>
      <c r="Q183" s="150"/>
      <c r="R183" s="150"/>
      <c r="S183" s="208"/>
      <c r="T183" s="170"/>
      <c r="U183" s="150"/>
      <c r="V183" s="150"/>
      <c r="W183" s="150"/>
      <c r="X183" s="150"/>
      <c r="Y183" s="208"/>
      <c r="Z183" s="150"/>
      <c r="AA183" s="150"/>
      <c r="AB183" s="150"/>
      <c r="AC183" s="150"/>
      <c r="AD183" s="150"/>
      <c r="AE183" s="208"/>
      <c r="AF183" s="170"/>
      <c r="AG183" s="150"/>
      <c r="AH183" s="150"/>
      <c r="AI183" s="150"/>
      <c r="AJ183" s="150"/>
      <c r="AK183" s="208"/>
      <c r="AL183" s="170"/>
      <c r="AM183" s="150"/>
      <c r="AN183" s="150"/>
      <c r="AO183" s="150"/>
      <c r="AP183" s="150"/>
      <c r="AQ183" s="208"/>
      <c r="AR183" s="170"/>
      <c r="AS183" s="150"/>
      <c r="AT183" s="150"/>
      <c r="AU183" s="150"/>
      <c r="AV183" s="150"/>
      <c r="AW183" s="208"/>
      <c r="AX183" s="170"/>
      <c r="AY183" s="150"/>
      <c r="AZ183" s="150"/>
      <c r="BA183" s="150"/>
      <c r="BB183" s="150"/>
      <c r="BC183" s="208"/>
      <c r="BD183" s="170"/>
      <c r="BE183" s="150"/>
      <c r="BF183" s="150"/>
      <c r="BG183" s="150"/>
      <c r="BH183" s="150"/>
      <c r="BI183" s="208"/>
    </row>
    <row r="184" spans="1:61" ht="12.75" customHeight="1" x14ac:dyDescent="0.2">
      <c r="A184" s="120" t="s">
        <v>32</v>
      </c>
      <c r="B184" s="171"/>
      <c r="C184" s="151"/>
      <c r="D184" s="151"/>
      <c r="E184" s="151"/>
      <c r="F184" s="151"/>
      <c r="G184" s="208"/>
      <c r="H184" s="151"/>
      <c r="I184" s="151"/>
      <c r="J184" s="151"/>
      <c r="K184" s="151"/>
      <c r="L184" s="151"/>
      <c r="M184" s="208"/>
      <c r="N184" s="171"/>
      <c r="O184" s="151"/>
      <c r="P184" s="151"/>
      <c r="Q184" s="151"/>
      <c r="R184" s="151"/>
      <c r="S184" s="208"/>
      <c r="T184" s="171"/>
      <c r="U184" s="151"/>
      <c r="V184" s="151"/>
      <c r="W184" s="151"/>
      <c r="X184" s="151"/>
      <c r="Y184" s="208"/>
      <c r="Z184" s="151"/>
      <c r="AA184" s="151"/>
      <c r="AB184" s="151"/>
      <c r="AC184" s="151"/>
      <c r="AD184" s="151"/>
      <c r="AE184" s="208"/>
      <c r="AF184" s="171"/>
      <c r="AG184" s="151"/>
      <c r="AH184" s="151"/>
      <c r="AI184" s="151"/>
      <c r="AJ184" s="151"/>
      <c r="AK184" s="208"/>
      <c r="AL184" s="171"/>
      <c r="AM184" s="151"/>
      <c r="AN184" s="151"/>
      <c r="AO184" s="151"/>
      <c r="AP184" s="151"/>
      <c r="AQ184" s="208"/>
      <c r="AR184" s="171"/>
      <c r="AS184" s="151"/>
      <c r="AT184" s="151"/>
      <c r="AU184" s="151"/>
      <c r="AV184" s="151"/>
      <c r="AW184" s="208"/>
      <c r="AX184" s="171"/>
      <c r="AY184" s="151"/>
      <c r="AZ184" s="151"/>
      <c r="BA184" s="151"/>
      <c r="BB184" s="151"/>
      <c r="BC184" s="208"/>
      <c r="BD184" s="171"/>
      <c r="BE184" s="151"/>
      <c r="BF184" s="151"/>
      <c r="BG184" s="151"/>
      <c r="BH184" s="151"/>
      <c r="BI184" s="208"/>
    </row>
    <row r="185" spans="1:61" ht="12.75" customHeight="1" x14ac:dyDescent="0.2">
      <c r="A185" s="119" t="s">
        <v>2</v>
      </c>
      <c r="B185" s="172"/>
      <c r="C185" s="152"/>
      <c r="D185" s="152"/>
      <c r="E185" s="152"/>
      <c r="F185" s="152"/>
      <c r="G185" s="208"/>
      <c r="H185" s="152"/>
      <c r="I185" s="152"/>
      <c r="J185" s="152"/>
      <c r="K185" s="152"/>
      <c r="L185" s="152"/>
      <c r="M185" s="208"/>
      <c r="N185" s="172"/>
      <c r="O185" s="152"/>
      <c r="P185" s="152"/>
      <c r="Q185" s="152"/>
      <c r="R185" s="152"/>
      <c r="S185" s="208"/>
      <c r="T185" s="172"/>
      <c r="U185" s="152"/>
      <c r="V185" s="152"/>
      <c r="W185" s="152"/>
      <c r="X185" s="152"/>
      <c r="Y185" s="208"/>
      <c r="Z185" s="152"/>
      <c r="AA185" s="152"/>
      <c r="AB185" s="152"/>
      <c r="AC185" s="152"/>
      <c r="AD185" s="152"/>
      <c r="AE185" s="208"/>
      <c r="AF185" s="172"/>
      <c r="AG185" s="152"/>
      <c r="AH185" s="152"/>
      <c r="AI185" s="152"/>
      <c r="AJ185" s="152"/>
      <c r="AK185" s="208"/>
      <c r="AL185" s="172"/>
      <c r="AM185" s="152"/>
      <c r="AN185" s="152"/>
      <c r="AO185" s="152"/>
      <c r="AP185" s="152"/>
      <c r="AQ185" s="208"/>
      <c r="AR185" s="172"/>
      <c r="AS185" s="152"/>
      <c r="AT185" s="152"/>
      <c r="AU185" s="152"/>
      <c r="AV185" s="152"/>
      <c r="AW185" s="208"/>
      <c r="AX185" s="172"/>
      <c r="AY185" s="152"/>
      <c r="AZ185" s="152"/>
      <c r="BA185" s="152"/>
      <c r="BB185" s="152"/>
      <c r="BC185" s="208"/>
      <c r="BD185" s="172"/>
      <c r="BE185" s="152"/>
      <c r="BF185" s="152"/>
      <c r="BG185" s="152"/>
      <c r="BH185" s="152"/>
      <c r="BI185" s="208"/>
    </row>
    <row r="186" spans="1:61" ht="12.75" customHeight="1" x14ac:dyDescent="0.2">
      <c r="A186" s="120" t="s">
        <v>3</v>
      </c>
      <c r="B186" s="171"/>
      <c r="C186" s="151"/>
      <c r="D186" s="151"/>
      <c r="E186" s="151"/>
      <c r="F186" s="151"/>
      <c r="G186" s="208"/>
      <c r="H186" s="151"/>
      <c r="I186" s="151"/>
      <c r="J186" s="151"/>
      <c r="K186" s="151"/>
      <c r="L186" s="151"/>
      <c r="M186" s="208"/>
      <c r="N186" s="171"/>
      <c r="O186" s="151"/>
      <c r="P186" s="151"/>
      <c r="Q186" s="151"/>
      <c r="R186" s="151"/>
      <c r="S186" s="208"/>
      <c r="T186" s="171"/>
      <c r="U186" s="151"/>
      <c r="V186" s="151"/>
      <c r="W186" s="151"/>
      <c r="X186" s="151"/>
      <c r="Y186" s="208"/>
      <c r="Z186" s="151"/>
      <c r="AA186" s="151"/>
      <c r="AB186" s="151"/>
      <c r="AC186" s="151"/>
      <c r="AD186" s="151"/>
      <c r="AE186" s="208"/>
      <c r="AF186" s="171"/>
      <c r="AG186" s="151"/>
      <c r="AH186" s="151"/>
      <c r="AI186" s="151"/>
      <c r="AJ186" s="151"/>
      <c r="AK186" s="208"/>
      <c r="AL186" s="171"/>
      <c r="AM186" s="151"/>
      <c r="AN186" s="151"/>
      <c r="AO186" s="151"/>
      <c r="AP186" s="151"/>
      <c r="AQ186" s="208"/>
      <c r="AR186" s="171"/>
      <c r="AS186" s="151"/>
      <c r="AT186" s="151"/>
      <c r="AU186" s="151"/>
      <c r="AV186" s="151"/>
      <c r="AW186" s="208"/>
      <c r="AX186" s="171"/>
      <c r="AY186" s="151"/>
      <c r="AZ186" s="151"/>
      <c r="BA186" s="151"/>
      <c r="BB186" s="151"/>
      <c r="BC186" s="208"/>
      <c r="BD186" s="171"/>
      <c r="BE186" s="151"/>
      <c r="BF186" s="151"/>
      <c r="BG186" s="151"/>
      <c r="BH186" s="151"/>
      <c r="BI186" s="208"/>
    </row>
    <row r="187" spans="1:61" ht="12.75" customHeight="1" x14ac:dyDescent="0.2">
      <c r="A187" s="119" t="s">
        <v>4</v>
      </c>
      <c r="B187" s="172"/>
      <c r="C187" s="152"/>
      <c r="D187" s="152"/>
      <c r="E187" s="152"/>
      <c r="F187" s="152"/>
      <c r="G187" s="208"/>
      <c r="H187" s="152"/>
      <c r="I187" s="152"/>
      <c r="J187" s="152"/>
      <c r="K187" s="152"/>
      <c r="L187" s="152"/>
      <c r="M187" s="208"/>
      <c r="N187" s="172"/>
      <c r="O187" s="152"/>
      <c r="P187" s="152"/>
      <c r="Q187" s="152"/>
      <c r="R187" s="152"/>
      <c r="S187" s="208"/>
      <c r="T187" s="172"/>
      <c r="U187" s="152"/>
      <c r="V187" s="152"/>
      <c r="W187" s="152"/>
      <c r="X187" s="152"/>
      <c r="Y187" s="208"/>
      <c r="Z187" s="152"/>
      <c r="AA187" s="152"/>
      <c r="AB187" s="152"/>
      <c r="AC187" s="152"/>
      <c r="AD187" s="152"/>
      <c r="AE187" s="208"/>
      <c r="AF187" s="172"/>
      <c r="AG187" s="152"/>
      <c r="AH187" s="152"/>
      <c r="AI187" s="152"/>
      <c r="AJ187" s="152"/>
      <c r="AK187" s="208"/>
      <c r="AL187" s="172"/>
      <c r="AM187" s="152"/>
      <c r="AN187" s="152"/>
      <c r="AO187" s="152"/>
      <c r="AP187" s="152"/>
      <c r="AQ187" s="208"/>
      <c r="AR187" s="172"/>
      <c r="AS187" s="152"/>
      <c r="AT187" s="152"/>
      <c r="AU187" s="152"/>
      <c r="AV187" s="152"/>
      <c r="AW187" s="208"/>
      <c r="AX187" s="172"/>
      <c r="AY187" s="152"/>
      <c r="AZ187" s="152"/>
      <c r="BA187" s="152"/>
      <c r="BB187" s="152"/>
      <c r="BC187" s="208"/>
      <c r="BD187" s="172"/>
      <c r="BE187" s="152"/>
      <c r="BF187" s="152"/>
      <c r="BG187" s="152"/>
      <c r="BH187" s="152"/>
      <c r="BI187" s="208"/>
    </row>
    <row r="188" spans="1:61" ht="12.75" customHeight="1" x14ac:dyDescent="0.2">
      <c r="A188" s="119" t="s">
        <v>5</v>
      </c>
      <c r="B188" s="172"/>
      <c r="C188" s="152"/>
      <c r="D188" s="152"/>
      <c r="E188" s="152"/>
      <c r="F188" s="152"/>
      <c r="G188" s="208"/>
      <c r="H188" s="152"/>
      <c r="I188" s="152"/>
      <c r="J188" s="152"/>
      <c r="K188" s="152"/>
      <c r="L188" s="152"/>
      <c r="M188" s="208"/>
      <c r="N188" s="172"/>
      <c r="O188" s="152"/>
      <c r="P188" s="152"/>
      <c r="Q188" s="152"/>
      <c r="R188" s="152"/>
      <c r="S188" s="208"/>
      <c r="T188" s="172"/>
      <c r="U188" s="152"/>
      <c r="V188" s="152"/>
      <c r="W188" s="152"/>
      <c r="X188" s="152"/>
      <c r="Y188" s="208"/>
      <c r="Z188" s="152"/>
      <c r="AA188" s="152"/>
      <c r="AB188" s="152"/>
      <c r="AC188" s="152"/>
      <c r="AD188" s="152"/>
      <c r="AE188" s="208"/>
      <c r="AF188" s="172"/>
      <c r="AG188" s="152"/>
      <c r="AH188" s="152"/>
      <c r="AI188" s="152"/>
      <c r="AJ188" s="152"/>
      <c r="AK188" s="208"/>
      <c r="AL188" s="172"/>
      <c r="AM188" s="152"/>
      <c r="AN188" s="152"/>
      <c r="AO188" s="152"/>
      <c r="AP188" s="152"/>
      <c r="AQ188" s="208"/>
      <c r="AR188" s="172"/>
      <c r="AS188" s="152"/>
      <c r="AT188" s="152"/>
      <c r="AU188" s="152"/>
      <c r="AV188" s="152"/>
      <c r="AW188" s="208"/>
      <c r="AX188" s="172"/>
      <c r="AY188" s="152"/>
      <c r="AZ188" s="152"/>
      <c r="BA188" s="152"/>
      <c r="BB188" s="152"/>
      <c r="BC188" s="208"/>
      <c r="BD188" s="172"/>
      <c r="BE188" s="152"/>
      <c r="BF188" s="152"/>
      <c r="BG188" s="152"/>
      <c r="BH188" s="152"/>
      <c r="BI188" s="208"/>
    </row>
    <row r="189" spans="1:61" ht="12.75" customHeight="1" x14ac:dyDescent="0.2">
      <c r="A189" s="121" t="s">
        <v>6</v>
      </c>
      <c r="B189" s="172"/>
      <c r="C189" s="152"/>
      <c r="D189" s="152"/>
      <c r="E189" s="152"/>
      <c r="F189" s="152"/>
      <c r="G189" s="208"/>
      <c r="H189" s="152"/>
      <c r="I189" s="152"/>
      <c r="J189" s="152"/>
      <c r="K189" s="152"/>
      <c r="L189" s="152"/>
      <c r="M189" s="208"/>
      <c r="N189" s="172"/>
      <c r="O189" s="152"/>
      <c r="P189" s="152"/>
      <c r="Q189" s="152"/>
      <c r="R189" s="152"/>
      <c r="S189" s="208"/>
      <c r="T189" s="172"/>
      <c r="U189" s="152"/>
      <c r="V189" s="152"/>
      <c r="W189" s="152"/>
      <c r="X189" s="152"/>
      <c r="Y189" s="208"/>
      <c r="Z189" s="152"/>
      <c r="AA189" s="152"/>
      <c r="AB189" s="152"/>
      <c r="AC189" s="152"/>
      <c r="AD189" s="152"/>
      <c r="AE189" s="208"/>
      <c r="AF189" s="172"/>
      <c r="AG189" s="152"/>
      <c r="AH189" s="152"/>
      <c r="AI189" s="152"/>
      <c r="AJ189" s="152"/>
      <c r="AK189" s="208"/>
      <c r="AL189" s="172"/>
      <c r="AM189" s="152"/>
      <c r="AN189" s="152"/>
      <c r="AO189" s="152"/>
      <c r="AP189" s="152"/>
      <c r="AQ189" s="208"/>
      <c r="AR189" s="172"/>
      <c r="AS189" s="152"/>
      <c r="AT189" s="152"/>
      <c r="AU189" s="152"/>
      <c r="AV189" s="152"/>
      <c r="AW189" s="208"/>
      <c r="AX189" s="172"/>
      <c r="AY189" s="152"/>
      <c r="AZ189" s="152"/>
      <c r="BA189" s="152"/>
      <c r="BB189" s="152"/>
      <c r="BC189" s="208"/>
      <c r="BD189" s="172"/>
      <c r="BE189" s="152"/>
      <c r="BF189" s="152"/>
      <c r="BG189" s="152"/>
      <c r="BH189" s="152"/>
      <c r="BI189" s="208"/>
    </row>
    <row r="190" spans="1:61" ht="12.75" customHeight="1" x14ac:dyDescent="0.2">
      <c r="A190" s="121" t="s">
        <v>7</v>
      </c>
      <c r="B190" s="172"/>
      <c r="C190" s="152"/>
      <c r="D190" s="152"/>
      <c r="E190" s="152"/>
      <c r="F190" s="152"/>
      <c r="G190" s="208"/>
      <c r="H190" s="152"/>
      <c r="I190" s="152"/>
      <c r="J190" s="152"/>
      <c r="K190" s="152"/>
      <c r="L190" s="152"/>
      <c r="M190" s="208"/>
      <c r="N190" s="172"/>
      <c r="O190" s="152"/>
      <c r="P190" s="152"/>
      <c r="Q190" s="152"/>
      <c r="R190" s="152"/>
      <c r="S190" s="208"/>
      <c r="T190" s="172"/>
      <c r="U190" s="152"/>
      <c r="V190" s="152"/>
      <c r="W190" s="152"/>
      <c r="X190" s="152"/>
      <c r="Y190" s="208"/>
      <c r="Z190" s="152"/>
      <c r="AA190" s="152"/>
      <c r="AB190" s="152"/>
      <c r="AC190" s="152"/>
      <c r="AD190" s="152"/>
      <c r="AE190" s="208"/>
      <c r="AF190" s="172"/>
      <c r="AG190" s="152"/>
      <c r="AH190" s="152"/>
      <c r="AI190" s="152"/>
      <c r="AJ190" s="152"/>
      <c r="AK190" s="208"/>
      <c r="AL190" s="172"/>
      <c r="AM190" s="152"/>
      <c r="AN190" s="152"/>
      <c r="AO190" s="152"/>
      <c r="AP190" s="152"/>
      <c r="AQ190" s="208"/>
      <c r="AR190" s="172"/>
      <c r="AS190" s="152"/>
      <c r="AT190" s="152"/>
      <c r="AU190" s="152"/>
      <c r="AV190" s="152"/>
      <c r="AW190" s="208"/>
      <c r="AX190" s="172"/>
      <c r="AY190" s="152"/>
      <c r="AZ190" s="152"/>
      <c r="BA190" s="152"/>
      <c r="BB190" s="152"/>
      <c r="BC190" s="208"/>
      <c r="BD190" s="172"/>
      <c r="BE190" s="152"/>
      <c r="BF190" s="152"/>
      <c r="BG190" s="152"/>
      <c r="BH190" s="152"/>
      <c r="BI190" s="208"/>
    </row>
    <row r="191" spans="1:61" ht="12.75" customHeight="1" x14ac:dyDescent="0.2">
      <c r="A191" s="122" t="s">
        <v>8</v>
      </c>
      <c r="B191" s="173"/>
      <c r="C191" s="153"/>
      <c r="D191" s="153"/>
      <c r="E191" s="153"/>
      <c r="F191" s="153"/>
      <c r="G191" s="208"/>
      <c r="H191" s="153"/>
      <c r="I191" s="153"/>
      <c r="J191" s="153"/>
      <c r="K191" s="153"/>
      <c r="L191" s="153"/>
      <c r="M191" s="208"/>
      <c r="N191" s="173"/>
      <c r="O191" s="153"/>
      <c r="P191" s="153"/>
      <c r="Q191" s="153"/>
      <c r="R191" s="153"/>
      <c r="S191" s="208"/>
      <c r="T191" s="173"/>
      <c r="U191" s="153"/>
      <c r="V191" s="153"/>
      <c r="W191" s="153"/>
      <c r="X191" s="153"/>
      <c r="Y191" s="208"/>
      <c r="Z191" s="153"/>
      <c r="AA191" s="153"/>
      <c r="AB191" s="153"/>
      <c r="AC191" s="153"/>
      <c r="AD191" s="153"/>
      <c r="AE191" s="208"/>
      <c r="AF191" s="173"/>
      <c r="AG191" s="153"/>
      <c r="AH191" s="153"/>
      <c r="AI191" s="153"/>
      <c r="AJ191" s="153"/>
      <c r="AK191" s="208"/>
      <c r="AL191" s="173"/>
      <c r="AM191" s="153"/>
      <c r="AN191" s="153"/>
      <c r="AO191" s="153"/>
      <c r="AP191" s="153"/>
      <c r="AQ191" s="208"/>
      <c r="AR191" s="173"/>
      <c r="AS191" s="153"/>
      <c r="AT191" s="153"/>
      <c r="AU191" s="153"/>
      <c r="AV191" s="153"/>
      <c r="AW191" s="208"/>
      <c r="AX191" s="173"/>
      <c r="AY191" s="153"/>
      <c r="AZ191" s="153"/>
      <c r="BA191" s="153"/>
      <c r="BB191" s="153"/>
      <c r="BC191" s="208"/>
      <c r="BD191" s="173"/>
      <c r="BE191" s="153"/>
      <c r="BF191" s="153"/>
      <c r="BG191" s="153"/>
      <c r="BH191" s="153"/>
      <c r="BI191" s="208"/>
    </row>
    <row r="192" spans="1:61" ht="12.75" customHeight="1" x14ac:dyDescent="0.2">
      <c r="A192" s="121" t="s">
        <v>9</v>
      </c>
      <c r="B192" s="172"/>
      <c r="C192" s="152"/>
      <c r="D192" s="152"/>
      <c r="E192" s="152"/>
      <c r="F192" s="152"/>
      <c r="G192" s="208"/>
      <c r="H192" s="152"/>
      <c r="I192" s="152"/>
      <c r="J192" s="152"/>
      <c r="K192" s="152"/>
      <c r="L192" s="152"/>
      <c r="M192" s="208"/>
      <c r="N192" s="172"/>
      <c r="O192" s="152"/>
      <c r="P192" s="152"/>
      <c r="Q192" s="152"/>
      <c r="R192" s="152"/>
      <c r="S192" s="208"/>
      <c r="T192" s="172"/>
      <c r="U192" s="152"/>
      <c r="V192" s="152"/>
      <c r="W192" s="152"/>
      <c r="X192" s="152"/>
      <c r="Y192" s="208"/>
      <c r="Z192" s="152"/>
      <c r="AA192" s="152"/>
      <c r="AB192" s="152"/>
      <c r="AC192" s="152"/>
      <c r="AD192" s="152"/>
      <c r="AE192" s="208"/>
      <c r="AF192" s="172"/>
      <c r="AG192" s="152"/>
      <c r="AH192" s="152"/>
      <c r="AI192" s="152"/>
      <c r="AJ192" s="152"/>
      <c r="AK192" s="208"/>
      <c r="AL192" s="172"/>
      <c r="AM192" s="152"/>
      <c r="AN192" s="152"/>
      <c r="AO192" s="152"/>
      <c r="AP192" s="152"/>
      <c r="AQ192" s="208"/>
      <c r="AR192" s="172"/>
      <c r="AS192" s="152"/>
      <c r="AT192" s="152"/>
      <c r="AU192" s="152"/>
      <c r="AV192" s="152"/>
      <c r="AW192" s="208"/>
      <c r="AX192" s="172"/>
      <c r="AY192" s="152"/>
      <c r="AZ192" s="152"/>
      <c r="BA192" s="152"/>
      <c r="BB192" s="152"/>
      <c r="BC192" s="208"/>
      <c r="BD192" s="172"/>
      <c r="BE192" s="152"/>
      <c r="BF192" s="152"/>
      <c r="BG192" s="152"/>
      <c r="BH192" s="152"/>
      <c r="BI192" s="208"/>
    </row>
    <row r="193" spans="1:61" ht="12.75" customHeight="1" x14ac:dyDescent="0.2">
      <c r="A193" s="122" t="s">
        <v>10</v>
      </c>
      <c r="B193" s="173"/>
      <c r="C193" s="153"/>
      <c r="D193" s="153"/>
      <c r="E193" s="153"/>
      <c r="F193" s="153"/>
      <c r="G193" s="208"/>
      <c r="H193" s="153"/>
      <c r="I193" s="153"/>
      <c r="J193" s="153"/>
      <c r="K193" s="153"/>
      <c r="L193" s="153"/>
      <c r="M193" s="208"/>
      <c r="N193" s="173"/>
      <c r="O193" s="153"/>
      <c r="P193" s="153"/>
      <c r="Q193" s="153"/>
      <c r="R193" s="153"/>
      <c r="S193" s="208"/>
      <c r="T193" s="173"/>
      <c r="U193" s="153"/>
      <c r="V193" s="153"/>
      <c r="W193" s="153"/>
      <c r="X193" s="153"/>
      <c r="Y193" s="208"/>
      <c r="Z193" s="153"/>
      <c r="AA193" s="153"/>
      <c r="AB193" s="153"/>
      <c r="AC193" s="153"/>
      <c r="AD193" s="153"/>
      <c r="AE193" s="208"/>
      <c r="AF193" s="173"/>
      <c r="AG193" s="153"/>
      <c r="AH193" s="153"/>
      <c r="AI193" s="153"/>
      <c r="AJ193" s="153"/>
      <c r="AK193" s="208"/>
      <c r="AL193" s="173"/>
      <c r="AM193" s="153"/>
      <c r="AN193" s="153"/>
      <c r="AO193" s="153"/>
      <c r="AP193" s="153"/>
      <c r="AQ193" s="208"/>
      <c r="AR193" s="173"/>
      <c r="AS193" s="153"/>
      <c r="AT193" s="153"/>
      <c r="AU193" s="153"/>
      <c r="AV193" s="153"/>
      <c r="AW193" s="208"/>
      <c r="AX193" s="173"/>
      <c r="AY193" s="153"/>
      <c r="AZ193" s="153"/>
      <c r="BA193" s="153"/>
      <c r="BB193" s="153"/>
      <c r="BC193" s="208"/>
      <c r="BD193" s="173"/>
      <c r="BE193" s="153"/>
      <c r="BF193" s="153"/>
      <c r="BG193" s="153"/>
      <c r="BH193" s="153"/>
      <c r="BI193" s="208"/>
    </row>
    <row r="194" spans="1:61" ht="12.75" customHeight="1" x14ac:dyDescent="0.2">
      <c r="A194" s="121" t="s">
        <v>11</v>
      </c>
      <c r="B194" s="172"/>
      <c r="C194" s="152"/>
      <c r="D194" s="152"/>
      <c r="E194" s="152"/>
      <c r="F194" s="152"/>
      <c r="G194" s="208"/>
      <c r="H194" s="152"/>
      <c r="I194" s="152"/>
      <c r="J194" s="152"/>
      <c r="K194" s="152"/>
      <c r="L194" s="152"/>
      <c r="M194" s="208"/>
      <c r="N194" s="172"/>
      <c r="O194" s="152"/>
      <c r="P194" s="152"/>
      <c r="Q194" s="152"/>
      <c r="R194" s="152"/>
      <c r="S194" s="208"/>
      <c r="T194" s="172"/>
      <c r="U194" s="152"/>
      <c r="V194" s="152"/>
      <c r="W194" s="152"/>
      <c r="X194" s="152"/>
      <c r="Y194" s="208"/>
      <c r="Z194" s="152"/>
      <c r="AA194" s="152"/>
      <c r="AB194" s="152"/>
      <c r="AC194" s="152"/>
      <c r="AD194" s="152"/>
      <c r="AE194" s="208"/>
      <c r="AF194" s="172"/>
      <c r="AG194" s="152"/>
      <c r="AH194" s="152"/>
      <c r="AI194" s="152"/>
      <c r="AJ194" s="152"/>
      <c r="AK194" s="208"/>
      <c r="AL194" s="172"/>
      <c r="AM194" s="152"/>
      <c r="AN194" s="152"/>
      <c r="AO194" s="152"/>
      <c r="AP194" s="152"/>
      <c r="AQ194" s="208"/>
      <c r="AR194" s="172"/>
      <c r="AS194" s="152"/>
      <c r="AT194" s="152"/>
      <c r="AU194" s="152"/>
      <c r="AV194" s="152"/>
      <c r="AW194" s="208"/>
      <c r="AX194" s="172"/>
      <c r="AY194" s="152"/>
      <c r="AZ194" s="152"/>
      <c r="BA194" s="152"/>
      <c r="BB194" s="152"/>
      <c r="BC194" s="208"/>
      <c r="BD194" s="172"/>
      <c r="BE194" s="152"/>
      <c r="BF194" s="152"/>
      <c r="BG194" s="152"/>
      <c r="BH194" s="152"/>
      <c r="BI194" s="208"/>
    </row>
    <row r="195" spans="1:61" ht="12.75" customHeight="1" x14ac:dyDescent="0.2">
      <c r="A195" s="121" t="s">
        <v>12</v>
      </c>
      <c r="B195" s="172"/>
      <c r="C195" s="152"/>
      <c r="D195" s="152"/>
      <c r="E195" s="152"/>
      <c r="F195" s="152"/>
      <c r="G195" s="208"/>
      <c r="H195" s="152"/>
      <c r="I195" s="152"/>
      <c r="J195" s="152"/>
      <c r="K195" s="152"/>
      <c r="L195" s="152"/>
      <c r="M195" s="208"/>
      <c r="N195" s="172"/>
      <c r="O195" s="152"/>
      <c r="P195" s="152"/>
      <c r="Q195" s="152"/>
      <c r="R195" s="152"/>
      <c r="S195" s="208"/>
      <c r="T195" s="172"/>
      <c r="U195" s="152"/>
      <c r="V195" s="152"/>
      <c r="W195" s="152"/>
      <c r="X195" s="152"/>
      <c r="Y195" s="208"/>
      <c r="Z195" s="152"/>
      <c r="AA195" s="152"/>
      <c r="AB195" s="152"/>
      <c r="AC195" s="152"/>
      <c r="AD195" s="152"/>
      <c r="AE195" s="208"/>
      <c r="AF195" s="172"/>
      <c r="AG195" s="152"/>
      <c r="AH195" s="152"/>
      <c r="AI195" s="152"/>
      <c r="AJ195" s="152"/>
      <c r="AK195" s="208"/>
      <c r="AL195" s="172"/>
      <c r="AM195" s="152"/>
      <c r="AN195" s="152"/>
      <c r="AO195" s="152"/>
      <c r="AP195" s="152"/>
      <c r="AQ195" s="208"/>
      <c r="AR195" s="172"/>
      <c r="AS195" s="152"/>
      <c r="AT195" s="152"/>
      <c r="AU195" s="152"/>
      <c r="AV195" s="152"/>
      <c r="AW195" s="208"/>
      <c r="AX195" s="172"/>
      <c r="AY195" s="152"/>
      <c r="AZ195" s="152"/>
      <c r="BA195" s="152"/>
      <c r="BB195" s="152"/>
      <c r="BC195" s="208"/>
      <c r="BD195" s="172"/>
      <c r="BE195" s="152"/>
      <c r="BF195" s="152"/>
      <c r="BG195" s="152"/>
      <c r="BH195" s="152"/>
      <c r="BI195" s="208"/>
    </row>
    <row r="196" spans="1:61" ht="12.75" customHeight="1" x14ac:dyDescent="0.2">
      <c r="A196" s="121" t="s">
        <v>13</v>
      </c>
      <c r="B196" s="172"/>
      <c r="C196" s="152"/>
      <c r="D196" s="152"/>
      <c r="E196" s="152"/>
      <c r="F196" s="152"/>
      <c r="G196" s="208"/>
      <c r="H196" s="152"/>
      <c r="I196" s="152"/>
      <c r="J196" s="152"/>
      <c r="K196" s="152"/>
      <c r="L196" s="152"/>
      <c r="M196" s="208"/>
      <c r="N196" s="172"/>
      <c r="O196" s="152"/>
      <c r="P196" s="152"/>
      <c r="Q196" s="152"/>
      <c r="R196" s="152"/>
      <c r="S196" s="208"/>
      <c r="T196" s="172"/>
      <c r="U196" s="152"/>
      <c r="V196" s="152"/>
      <c r="W196" s="152"/>
      <c r="X196" s="152"/>
      <c r="Y196" s="208"/>
      <c r="Z196" s="152"/>
      <c r="AA196" s="152"/>
      <c r="AB196" s="152"/>
      <c r="AC196" s="152"/>
      <c r="AD196" s="152"/>
      <c r="AE196" s="208"/>
      <c r="AF196" s="172"/>
      <c r="AG196" s="152"/>
      <c r="AH196" s="152"/>
      <c r="AI196" s="152"/>
      <c r="AJ196" s="152"/>
      <c r="AK196" s="208"/>
      <c r="AL196" s="172"/>
      <c r="AM196" s="152"/>
      <c r="AN196" s="152"/>
      <c r="AO196" s="152"/>
      <c r="AP196" s="152"/>
      <c r="AQ196" s="208"/>
      <c r="AR196" s="172"/>
      <c r="AS196" s="152"/>
      <c r="AT196" s="152"/>
      <c r="AU196" s="152"/>
      <c r="AV196" s="152"/>
      <c r="AW196" s="208"/>
      <c r="AX196" s="172"/>
      <c r="AY196" s="152"/>
      <c r="AZ196" s="152"/>
      <c r="BA196" s="152"/>
      <c r="BB196" s="152"/>
      <c r="BC196" s="208"/>
      <c r="BD196" s="172"/>
      <c r="BE196" s="152"/>
      <c r="BF196" s="152"/>
      <c r="BG196" s="152"/>
      <c r="BH196" s="152"/>
      <c r="BI196" s="208"/>
    </row>
    <row r="197" spans="1:61" ht="12.75" customHeight="1" x14ac:dyDescent="0.2">
      <c r="A197" s="122" t="s">
        <v>35</v>
      </c>
      <c r="B197" s="173"/>
      <c r="C197" s="153"/>
      <c r="D197" s="153"/>
      <c r="E197" s="153"/>
      <c r="F197" s="153"/>
      <c r="G197" s="208"/>
      <c r="H197" s="153"/>
      <c r="I197" s="153"/>
      <c r="J197" s="153"/>
      <c r="K197" s="153"/>
      <c r="L197" s="153"/>
      <c r="M197" s="208"/>
      <c r="N197" s="173"/>
      <c r="O197" s="153"/>
      <c r="P197" s="153"/>
      <c r="Q197" s="153"/>
      <c r="R197" s="153"/>
      <c r="S197" s="208"/>
      <c r="T197" s="173"/>
      <c r="U197" s="153"/>
      <c r="V197" s="153"/>
      <c r="W197" s="153"/>
      <c r="X197" s="153"/>
      <c r="Y197" s="208"/>
      <c r="Z197" s="153"/>
      <c r="AA197" s="153"/>
      <c r="AB197" s="153"/>
      <c r="AC197" s="153"/>
      <c r="AD197" s="153"/>
      <c r="AE197" s="208"/>
      <c r="AF197" s="173"/>
      <c r="AG197" s="153"/>
      <c r="AH197" s="153"/>
      <c r="AI197" s="153"/>
      <c r="AJ197" s="153"/>
      <c r="AK197" s="208"/>
      <c r="AL197" s="173"/>
      <c r="AM197" s="153"/>
      <c r="AN197" s="153"/>
      <c r="AO197" s="153"/>
      <c r="AP197" s="153"/>
      <c r="AQ197" s="208"/>
      <c r="AR197" s="173"/>
      <c r="AS197" s="153"/>
      <c r="AT197" s="153"/>
      <c r="AU197" s="153"/>
      <c r="AV197" s="153"/>
      <c r="AW197" s="208"/>
      <c r="AX197" s="173"/>
      <c r="AY197" s="153"/>
      <c r="AZ197" s="153"/>
      <c r="BA197" s="153"/>
      <c r="BB197" s="153"/>
      <c r="BC197" s="208"/>
      <c r="BD197" s="173"/>
      <c r="BE197" s="153"/>
      <c r="BF197" s="153"/>
      <c r="BG197" s="153"/>
      <c r="BH197" s="153"/>
      <c r="BI197" s="208"/>
    </row>
    <row r="198" spans="1:61" ht="12.75" customHeight="1" x14ac:dyDescent="0.2">
      <c r="A198" s="121" t="s">
        <v>14</v>
      </c>
      <c r="B198" s="172"/>
      <c r="C198" s="152"/>
      <c r="D198" s="152"/>
      <c r="E198" s="152"/>
      <c r="F198" s="152"/>
      <c r="G198" s="208"/>
      <c r="H198" s="152"/>
      <c r="I198" s="152"/>
      <c r="J198" s="152"/>
      <c r="K198" s="152"/>
      <c r="L198" s="152"/>
      <c r="M198" s="208"/>
      <c r="N198" s="172"/>
      <c r="O198" s="152"/>
      <c r="P198" s="152"/>
      <c r="Q198" s="152"/>
      <c r="R198" s="152"/>
      <c r="S198" s="208"/>
      <c r="T198" s="172"/>
      <c r="U198" s="152"/>
      <c r="V198" s="152"/>
      <c r="W198" s="152"/>
      <c r="X198" s="152"/>
      <c r="Y198" s="208"/>
      <c r="Z198" s="152"/>
      <c r="AA198" s="152"/>
      <c r="AB198" s="152"/>
      <c r="AC198" s="152"/>
      <c r="AD198" s="152"/>
      <c r="AE198" s="208"/>
      <c r="AF198" s="172"/>
      <c r="AG198" s="152"/>
      <c r="AH198" s="152"/>
      <c r="AI198" s="152"/>
      <c r="AJ198" s="152"/>
      <c r="AK198" s="208"/>
      <c r="AL198" s="172"/>
      <c r="AM198" s="152"/>
      <c r="AN198" s="152"/>
      <c r="AO198" s="152"/>
      <c r="AP198" s="152"/>
      <c r="AQ198" s="208"/>
      <c r="AR198" s="172"/>
      <c r="AS198" s="152"/>
      <c r="AT198" s="152"/>
      <c r="AU198" s="152"/>
      <c r="AV198" s="152"/>
      <c r="AW198" s="208"/>
      <c r="AX198" s="172"/>
      <c r="AY198" s="152"/>
      <c r="AZ198" s="152"/>
      <c r="BA198" s="152"/>
      <c r="BB198" s="152"/>
      <c r="BC198" s="208"/>
      <c r="BD198" s="172"/>
      <c r="BE198" s="152"/>
      <c r="BF198" s="152"/>
      <c r="BG198" s="152"/>
      <c r="BH198" s="152"/>
      <c r="BI198" s="208"/>
    </row>
    <row r="199" spans="1:61" ht="12.75" customHeight="1" x14ac:dyDescent="0.2">
      <c r="A199" s="121" t="s">
        <v>15</v>
      </c>
      <c r="B199" s="172"/>
      <c r="C199" s="152"/>
      <c r="D199" s="152"/>
      <c r="E199" s="152"/>
      <c r="F199" s="152"/>
      <c r="G199" s="208"/>
      <c r="H199" s="152"/>
      <c r="I199" s="152"/>
      <c r="J199" s="152"/>
      <c r="K199" s="152"/>
      <c r="L199" s="152"/>
      <c r="M199" s="208"/>
      <c r="N199" s="172"/>
      <c r="O199" s="152"/>
      <c r="P199" s="152"/>
      <c r="Q199" s="152"/>
      <c r="R199" s="152"/>
      <c r="S199" s="208"/>
      <c r="T199" s="172"/>
      <c r="U199" s="152"/>
      <c r="V199" s="152"/>
      <c r="W199" s="152"/>
      <c r="X199" s="152"/>
      <c r="Y199" s="208"/>
      <c r="Z199" s="152"/>
      <c r="AA199" s="152"/>
      <c r="AB199" s="152"/>
      <c r="AC199" s="152"/>
      <c r="AD199" s="152"/>
      <c r="AE199" s="208"/>
      <c r="AF199" s="172"/>
      <c r="AG199" s="152"/>
      <c r="AH199" s="152"/>
      <c r="AI199" s="152"/>
      <c r="AJ199" s="152"/>
      <c r="AK199" s="208"/>
      <c r="AL199" s="172"/>
      <c r="AM199" s="152"/>
      <c r="AN199" s="152"/>
      <c r="AO199" s="152"/>
      <c r="AP199" s="152"/>
      <c r="AQ199" s="208"/>
      <c r="AR199" s="172"/>
      <c r="AS199" s="152"/>
      <c r="AT199" s="152"/>
      <c r="AU199" s="152"/>
      <c r="AV199" s="152"/>
      <c r="AW199" s="208"/>
      <c r="AX199" s="172"/>
      <c r="AY199" s="152"/>
      <c r="AZ199" s="152"/>
      <c r="BA199" s="152"/>
      <c r="BB199" s="152"/>
      <c r="BC199" s="208"/>
      <c r="BD199" s="172"/>
      <c r="BE199" s="152"/>
      <c r="BF199" s="152"/>
      <c r="BG199" s="152"/>
      <c r="BH199" s="152"/>
      <c r="BI199" s="208"/>
    </row>
    <row r="200" spans="1:61" ht="12.75" customHeight="1" x14ac:dyDescent="0.2">
      <c r="A200" s="122" t="s">
        <v>16</v>
      </c>
      <c r="B200" s="173"/>
      <c r="C200" s="153"/>
      <c r="D200" s="153"/>
      <c r="E200" s="153"/>
      <c r="F200" s="153"/>
      <c r="G200" s="208"/>
      <c r="H200" s="153"/>
      <c r="I200" s="153"/>
      <c r="J200" s="153"/>
      <c r="K200" s="153"/>
      <c r="L200" s="153"/>
      <c r="M200" s="208"/>
      <c r="N200" s="173"/>
      <c r="O200" s="153"/>
      <c r="P200" s="153"/>
      <c r="Q200" s="153"/>
      <c r="R200" s="153"/>
      <c r="S200" s="208"/>
      <c r="T200" s="173"/>
      <c r="U200" s="153"/>
      <c r="V200" s="153"/>
      <c r="W200" s="153"/>
      <c r="X200" s="153"/>
      <c r="Y200" s="208"/>
      <c r="Z200" s="153"/>
      <c r="AA200" s="153"/>
      <c r="AB200" s="153"/>
      <c r="AC200" s="153"/>
      <c r="AD200" s="153"/>
      <c r="AE200" s="208"/>
      <c r="AF200" s="173"/>
      <c r="AG200" s="153"/>
      <c r="AH200" s="153"/>
      <c r="AI200" s="153"/>
      <c r="AJ200" s="153"/>
      <c r="AK200" s="208"/>
      <c r="AL200" s="173"/>
      <c r="AM200" s="153"/>
      <c r="AN200" s="153"/>
      <c r="AO200" s="153"/>
      <c r="AP200" s="153"/>
      <c r="AQ200" s="208"/>
      <c r="AR200" s="173"/>
      <c r="AS200" s="153"/>
      <c r="AT200" s="153"/>
      <c r="AU200" s="153"/>
      <c r="AV200" s="153"/>
      <c r="AW200" s="208"/>
      <c r="AX200" s="173"/>
      <c r="AY200" s="153"/>
      <c r="AZ200" s="153"/>
      <c r="BA200" s="153"/>
      <c r="BB200" s="153"/>
      <c r="BC200" s="208"/>
      <c r="BD200" s="173"/>
      <c r="BE200" s="153"/>
      <c r="BF200" s="153"/>
      <c r="BG200" s="153"/>
      <c r="BH200" s="153"/>
      <c r="BI200" s="208"/>
    </row>
    <row r="201" spans="1:61" ht="12.75" customHeight="1" x14ac:dyDescent="0.2">
      <c r="A201" s="121" t="s">
        <v>17</v>
      </c>
      <c r="B201" s="172"/>
      <c r="C201" s="152"/>
      <c r="D201" s="152"/>
      <c r="E201" s="152"/>
      <c r="F201" s="152"/>
      <c r="G201" s="208"/>
      <c r="H201" s="152"/>
      <c r="I201" s="152"/>
      <c r="J201" s="152"/>
      <c r="K201" s="152"/>
      <c r="L201" s="152"/>
      <c r="M201" s="208"/>
      <c r="N201" s="172"/>
      <c r="O201" s="152"/>
      <c r="P201" s="152"/>
      <c r="Q201" s="152"/>
      <c r="R201" s="152"/>
      <c r="S201" s="208"/>
      <c r="T201" s="172"/>
      <c r="U201" s="152"/>
      <c r="V201" s="152"/>
      <c r="W201" s="152"/>
      <c r="X201" s="152"/>
      <c r="Y201" s="208"/>
      <c r="Z201" s="152"/>
      <c r="AA201" s="152"/>
      <c r="AB201" s="152"/>
      <c r="AC201" s="152"/>
      <c r="AD201" s="152"/>
      <c r="AE201" s="208"/>
      <c r="AF201" s="172"/>
      <c r="AG201" s="152"/>
      <c r="AH201" s="152"/>
      <c r="AI201" s="152"/>
      <c r="AJ201" s="152"/>
      <c r="AK201" s="208"/>
      <c r="AL201" s="172"/>
      <c r="AM201" s="152"/>
      <c r="AN201" s="152"/>
      <c r="AO201" s="152"/>
      <c r="AP201" s="152"/>
      <c r="AQ201" s="208"/>
      <c r="AR201" s="172"/>
      <c r="AS201" s="152"/>
      <c r="AT201" s="152"/>
      <c r="AU201" s="152"/>
      <c r="AV201" s="152"/>
      <c r="AW201" s="208"/>
      <c r="AX201" s="172"/>
      <c r="AY201" s="152"/>
      <c r="AZ201" s="152"/>
      <c r="BA201" s="152"/>
      <c r="BB201" s="152"/>
      <c r="BC201" s="208"/>
      <c r="BD201" s="172"/>
      <c r="BE201" s="152"/>
      <c r="BF201" s="152"/>
      <c r="BG201" s="152"/>
      <c r="BH201" s="152"/>
      <c r="BI201" s="208"/>
    </row>
    <row r="202" spans="1:61" ht="12.75" customHeight="1" x14ac:dyDescent="0.2">
      <c r="A202" s="122" t="s">
        <v>18</v>
      </c>
      <c r="B202" s="173"/>
      <c r="C202" s="153"/>
      <c r="D202" s="153"/>
      <c r="E202" s="153"/>
      <c r="F202" s="153"/>
      <c r="G202" s="208"/>
      <c r="H202" s="153"/>
      <c r="I202" s="153"/>
      <c r="J202" s="153"/>
      <c r="K202" s="153"/>
      <c r="L202" s="153"/>
      <c r="M202" s="208"/>
      <c r="N202" s="173"/>
      <c r="O202" s="153"/>
      <c r="P202" s="153"/>
      <c r="Q202" s="153"/>
      <c r="R202" s="153"/>
      <c r="S202" s="208"/>
      <c r="T202" s="173"/>
      <c r="U202" s="153"/>
      <c r="V202" s="153"/>
      <c r="W202" s="153"/>
      <c r="X202" s="153"/>
      <c r="Y202" s="208"/>
      <c r="Z202" s="153"/>
      <c r="AA202" s="153"/>
      <c r="AB202" s="153"/>
      <c r="AC202" s="153"/>
      <c r="AD202" s="153"/>
      <c r="AE202" s="208"/>
      <c r="AF202" s="173"/>
      <c r="AG202" s="153"/>
      <c r="AH202" s="153"/>
      <c r="AI202" s="153"/>
      <c r="AJ202" s="153"/>
      <c r="AK202" s="208"/>
      <c r="AL202" s="173"/>
      <c r="AM202" s="153"/>
      <c r="AN202" s="153"/>
      <c r="AO202" s="153"/>
      <c r="AP202" s="153"/>
      <c r="AQ202" s="208"/>
      <c r="AR202" s="173"/>
      <c r="AS202" s="153"/>
      <c r="AT202" s="153"/>
      <c r="AU202" s="153"/>
      <c r="AV202" s="153"/>
      <c r="AW202" s="208"/>
      <c r="AX202" s="173"/>
      <c r="AY202" s="153"/>
      <c r="AZ202" s="153"/>
      <c r="BA202" s="153"/>
      <c r="BB202" s="153"/>
      <c r="BC202" s="208"/>
      <c r="BD202" s="173"/>
      <c r="BE202" s="153"/>
      <c r="BF202" s="153"/>
      <c r="BG202" s="153"/>
      <c r="BH202" s="153"/>
      <c r="BI202" s="208"/>
    </row>
    <row r="203" spans="1:61" ht="12.75" customHeight="1" x14ac:dyDescent="0.2">
      <c r="A203" s="121" t="s">
        <v>19</v>
      </c>
      <c r="B203" s="172"/>
      <c r="C203" s="152"/>
      <c r="D203" s="152"/>
      <c r="E203" s="152"/>
      <c r="F203" s="152"/>
      <c r="G203" s="208"/>
      <c r="H203" s="152"/>
      <c r="I203" s="152"/>
      <c r="J203" s="152"/>
      <c r="K203" s="152"/>
      <c r="L203" s="152"/>
      <c r="M203" s="208"/>
      <c r="N203" s="172"/>
      <c r="O203" s="152"/>
      <c r="P203" s="152"/>
      <c r="Q203" s="152"/>
      <c r="R203" s="152"/>
      <c r="S203" s="208"/>
      <c r="T203" s="172"/>
      <c r="U203" s="152"/>
      <c r="V203" s="152"/>
      <c r="W203" s="152"/>
      <c r="X203" s="152"/>
      <c r="Y203" s="208"/>
      <c r="Z203" s="152"/>
      <c r="AA203" s="152"/>
      <c r="AB203" s="152"/>
      <c r="AC203" s="152"/>
      <c r="AD203" s="152"/>
      <c r="AE203" s="208"/>
      <c r="AF203" s="172"/>
      <c r="AG203" s="152"/>
      <c r="AH203" s="152"/>
      <c r="AI203" s="152"/>
      <c r="AJ203" s="152"/>
      <c r="AK203" s="208"/>
      <c r="AL203" s="172"/>
      <c r="AM203" s="152"/>
      <c r="AN203" s="152"/>
      <c r="AO203" s="152"/>
      <c r="AP203" s="152"/>
      <c r="AQ203" s="208"/>
      <c r="AR203" s="172"/>
      <c r="AS203" s="152"/>
      <c r="AT203" s="152"/>
      <c r="AU203" s="152"/>
      <c r="AV203" s="152"/>
      <c r="AW203" s="208"/>
      <c r="AX203" s="172"/>
      <c r="AY203" s="152"/>
      <c r="AZ203" s="152"/>
      <c r="BA203" s="152"/>
      <c r="BB203" s="152"/>
      <c r="BC203" s="208"/>
      <c r="BD203" s="172"/>
      <c r="BE203" s="152"/>
      <c r="BF203" s="152"/>
      <c r="BG203" s="152"/>
      <c r="BH203" s="152"/>
      <c r="BI203" s="208"/>
    </row>
    <row r="204" spans="1:61" ht="12.75" customHeight="1" x14ac:dyDescent="0.2">
      <c r="A204" s="122" t="s">
        <v>20</v>
      </c>
      <c r="B204" s="173"/>
      <c r="C204" s="153"/>
      <c r="D204" s="153"/>
      <c r="E204" s="153"/>
      <c r="F204" s="153"/>
      <c r="G204" s="208"/>
      <c r="H204" s="153"/>
      <c r="I204" s="153"/>
      <c r="J204" s="153"/>
      <c r="K204" s="153"/>
      <c r="L204" s="153"/>
      <c r="M204" s="208"/>
      <c r="N204" s="173"/>
      <c r="O204" s="153"/>
      <c r="P204" s="153"/>
      <c r="Q204" s="153"/>
      <c r="R204" s="153"/>
      <c r="S204" s="208"/>
      <c r="T204" s="173"/>
      <c r="U204" s="153"/>
      <c r="V204" s="153"/>
      <c r="W204" s="153"/>
      <c r="X204" s="153"/>
      <c r="Y204" s="208"/>
      <c r="Z204" s="153"/>
      <c r="AA204" s="153"/>
      <c r="AB204" s="153"/>
      <c r="AC204" s="153"/>
      <c r="AD204" s="153"/>
      <c r="AE204" s="208"/>
      <c r="AF204" s="173"/>
      <c r="AG204" s="153"/>
      <c r="AH204" s="153"/>
      <c r="AI204" s="153"/>
      <c r="AJ204" s="153"/>
      <c r="AK204" s="208"/>
      <c r="AL204" s="173"/>
      <c r="AM204" s="153"/>
      <c r="AN204" s="153"/>
      <c r="AO204" s="153"/>
      <c r="AP204" s="153"/>
      <c r="AQ204" s="208"/>
      <c r="AR204" s="173"/>
      <c r="AS204" s="153"/>
      <c r="AT204" s="153"/>
      <c r="AU204" s="153"/>
      <c r="AV204" s="153"/>
      <c r="AW204" s="208"/>
      <c r="AX204" s="173"/>
      <c r="AY204" s="153"/>
      <c r="AZ204" s="153"/>
      <c r="BA204" s="153"/>
      <c r="BB204" s="153"/>
      <c r="BC204" s="208"/>
      <c r="BD204" s="173"/>
      <c r="BE204" s="153"/>
      <c r="BF204" s="153"/>
      <c r="BG204" s="153"/>
      <c r="BH204" s="153"/>
      <c r="BI204" s="208"/>
    </row>
    <row r="205" spans="1:61" ht="12.75" customHeight="1" x14ac:dyDescent="0.2">
      <c r="A205" s="121" t="s">
        <v>21</v>
      </c>
      <c r="B205" s="172"/>
      <c r="C205" s="152"/>
      <c r="D205" s="152"/>
      <c r="E205" s="152"/>
      <c r="F205" s="152"/>
      <c r="G205" s="208"/>
      <c r="H205" s="152"/>
      <c r="I205" s="152"/>
      <c r="J205" s="152"/>
      <c r="K205" s="152"/>
      <c r="L205" s="152"/>
      <c r="M205" s="208"/>
      <c r="N205" s="172"/>
      <c r="O205" s="152"/>
      <c r="P205" s="152"/>
      <c r="Q205" s="152"/>
      <c r="R205" s="152"/>
      <c r="S205" s="208"/>
      <c r="T205" s="172"/>
      <c r="U205" s="152"/>
      <c r="V205" s="152"/>
      <c r="W205" s="152"/>
      <c r="X205" s="152"/>
      <c r="Y205" s="208"/>
      <c r="Z205" s="152"/>
      <c r="AA205" s="152"/>
      <c r="AB205" s="152"/>
      <c r="AC205" s="152"/>
      <c r="AD205" s="152"/>
      <c r="AE205" s="208"/>
      <c r="AF205" s="172"/>
      <c r="AG205" s="152"/>
      <c r="AH205" s="152"/>
      <c r="AI205" s="152"/>
      <c r="AJ205" s="152"/>
      <c r="AK205" s="208"/>
      <c r="AL205" s="172"/>
      <c r="AM205" s="152"/>
      <c r="AN205" s="152"/>
      <c r="AO205" s="152"/>
      <c r="AP205" s="152"/>
      <c r="AQ205" s="208"/>
      <c r="AR205" s="172"/>
      <c r="AS205" s="152"/>
      <c r="AT205" s="152"/>
      <c r="AU205" s="152"/>
      <c r="AV205" s="152"/>
      <c r="AW205" s="208"/>
      <c r="AX205" s="172"/>
      <c r="AY205" s="152"/>
      <c r="AZ205" s="152"/>
      <c r="BA205" s="152"/>
      <c r="BB205" s="152"/>
      <c r="BC205" s="208"/>
      <c r="BD205" s="172"/>
      <c r="BE205" s="152"/>
      <c r="BF205" s="152"/>
      <c r="BG205" s="152"/>
      <c r="BH205" s="152"/>
      <c r="BI205" s="208"/>
    </row>
    <row r="206" spans="1:61" ht="12.75" customHeight="1" x14ac:dyDescent="0.2">
      <c r="A206" s="121" t="s">
        <v>36</v>
      </c>
      <c r="B206" s="172"/>
      <c r="C206" s="152"/>
      <c r="D206" s="152"/>
      <c r="E206" s="152"/>
      <c r="F206" s="152"/>
      <c r="G206" s="208"/>
      <c r="H206" s="152"/>
      <c r="I206" s="152"/>
      <c r="J206" s="152"/>
      <c r="K206" s="152"/>
      <c r="L206" s="152"/>
      <c r="M206" s="208"/>
      <c r="N206" s="172"/>
      <c r="O206" s="152"/>
      <c r="P206" s="152"/>
      <c r="Q206" s="152"/>
      <c r="R206" s="152"/>
      <c r="S206" s="208"/>
      <c r="T206" s="172"/>
      <c r="U206" s="152"/>
      <c r="V206" s="152"/>
      <c r="W206" s="152"/>
      <c r="X206" s="152"/>
      <c r="Y206" s="208"/>
      <c r="Z206" s="152"/>
      <c r="AA206" s="152"/>
      <c r="AB206" s="152"/>
      <c r="AC206" s="152"/>
      <c r="AD206" s="152"/>
      <c r="AE206" s="208"/>
      <c r="AF206" s="172"/>
      <c r="AG206" s="152"/>
      <c r="AH206" s="152"/>
      <c r="AI206" s="152"/>
      <c r="AJ206" s="152"/>
      <c r="AK206" s="208"/>
      <c r="AL206" s="172"/>
      <c r="AM206" s="152"/>
      <c r="AN206" s="152"/>
      <c r="AO206" s="152"/>
      <c r="AP206" s="152"/>
      <c r="AQ206" s="208"/>
      <c r="AR206" s="172"/>
      <c r="AS206" s="152"/>
      <c r="AT206" s="152"/>
      <c r="AU206" s="152"/>
      <c r="AV206" s="152"/>
      <c r="AW206" s="208"/>
      <c r="AX206" s="172"/>
      <c r="AY206" s="152"/>
      <c r="AZ206" s="152"/>
      <c r="BA206" s="152"/>
      <c r="BB206" s="152"/>
      <c r="BC206" s="208"/>
      <c r="BD206" s="172"/>
      <c r="BE206" s="152"/>
      <c r="BF206" s="152"/>
      <c r="BG206" s="152"/>
      <c r="BH206" s="152"/>
      <c r="BI206" s="208"/>
    </row>
    <row r="207" spans="1:61" ht="12.75" customHeight="1" x14ac:dyDescent="0.2">
      <c r="A207" s="121" t="s">
        <v>83</v>
      </c>
      <c r="B207" s="172"/>
      <c r="C207" s="152"/>
      <c r="D207" s="152"/>
      <c r="E207" s="152"/>
      <c r="F207" s="152"/>
      <c r="G207" s="208"/>
      <c r="H207" s="152"/>
      <c r="I207" s="152"/>
      <c r="J207" s="152"/>
      <c r="K207" s="152"/>
      <c r="L207" s="152"/>
      <c r="M207" s="208"/>
      <c r="N207" s="172"/>
      <c r="O207" s="152"/>
      <c r="P207" s="152"/>
      <c r="Q207" s="152"/>
      <c r="R207" s="152"/>
      <c r="S207" s="208"/>
      <c r="T207" s="172"/>
      <c r="U207" s="152"/>
      <c r="V207" s="152"/>
      <c r="W207" s="152"/>
      <c r="X207" s="152"/>
      <c r="Y207" s="208"/>
      <c r="Z207" s="152"/>
      <c r="AA207" s="152"/>
      <c r="AB207" s="152"/>
      <c r="AC207" s="152"/>
      <c r="AD207" s="152"/>
      <c r="AE207" s="208"/>
      <c r="AF207" s="172"/>
      <c r="AG207" s="152"/>
      <c r="AH207" s="152"/>
      <c r="AI207" s="152"/>
      <c r="AJ207" s="152"/>
      <c r="AK207" s="208"/>
      <c r="AL207" s="172"/>
      <c r="AM207" s="152"/>
      <c r="AN207" s="152"/>
      <c r="AO207" s="152"/>
      <c r="AP207" s="152"/>
      <c r="AQ207" s="208"/>
      <c r="AR207" s="172"/>
      <c r="AS207" s="152"/>
      <c r="AT207" s="152"/>
      <c r="AU207" s="152"/>
      <c r="AV207" s="152"/>
      <c r="AW207" s="208"/>
      <c r="AX207" s="172"/>
      <c r="AY207" s="152"/>
      <c r="AZ207" s="152"/>
      <c r="BA207" s="152"/>
      <c r="BB207" s="152"/>
      <c r="BC207" s="208"/>
      <c r="BD207" s="172"/>
      <c r="BE207" s="152"/>
      <c r="BF207" s="152"/>
      <c r="BG207" s="152"/>
      <c r="BH207" s="152"/>
      <c r="BI207" s="208"/>
    </row>
    <row r="208" spans="1:61" ht="12.75" customHeight="1" x14ac:dyDescent="0.2">
      <c r="A208" s="122" t="s">
        <v>39</v>
      </c>
      <c r="B208" s="173"/>
      <c r="C208" s="153"/>
      <c r="D208" s="153"/>
      <c r="E208" s="153"/>
      <c r="F208" s="153"/>
      <c r="G208" s="208"/>
      <c r="H208" s="153"/>
      <c r="I208" s="153"/>
      <c r="J208" s="153"/>
      <c r="K208" s="153"/>
      <c r="L208" s="153"/>
      <c r="M208" s="208"/>
      <c r="N208" s="173"/>
      <c r="O208" s="153"/>
      <c r="P208" s="153"/>
      <c r="Q208" s="153"/>
      <c r="R208" s="153"/>
      <c r="S208" s="208"/>
      <c r="T208" s="173"/>
      <c r="U208" s="153"/>
      <c r="V208" s="153"/>
      <c r="W208" s="153"/>
      <c r="X208" s="153"/>
      <c r="Y208" s="208"/>
      <c r="Z208" s="153"/>
      <c r="AA208" s="153"/>
      <c r="AB208" s="153"/>
      <c r="AC208" s="153"/>
      <c r="AD208" s="153"/>
      <c r="AE208" s="208"/>
      <c r="AF208" s="173"/>
      <c r="AG208" s="153"/>
      <c r="AH208" s="153"/>
      <c r="AI208" s="153"/>
      <c r="AJ208" s="153"/>
      <c r="AK208" s="208"/>
      <c r="AL208" s="173"/>
      <c r="AM208" s="153"/>
      <c r="AN208" s="153"/>
      <c r="AO208" s="153"/>
      <c r="AP208" s="153"/>
      <c r="AQ208" s="208"/>
      <c r="AR208" s="173"/>
      <c r="AS208" s="153"/>
      <c r="AT208" s="153"/>
      <c r="AU208" s="153"/>
      <c r="AV208" s="153"/>
      <c r="AW208" s="208"/>
      <c r="AX208" s="173"/>
      <c r="AY208" s="153"/>
      <c r="AZ208" s="153"/>
      <c r="BA208" s="153"/>
      <c r="BB208" s="153"/>
      <c r="BC208" s="208"/>
      <c r="BD208" s="173"/>
      <c r="BE208" s="153"/>
      <c r="BF208" s="153"/>
      <c r="BG208" s="153"/>
      <c r="BH208" s="153"/>
      <c r="BI208" s="208"/>
    </row>
    <row r="209" spans="1:61" ht="12.75" customHeight="1" x14ac:dyDescent="0.2">
      <c r="A209" s="121" t="s">
        <v>37</v>
      </c>
      <c r="B209" s="172"/>
      <c r="C209" s="152"/>
      <c r="D209" s="152"/>
      <c r="E209" s="152"/>
      <c r="F209" s="152"/>
      <c r="G209" s="208"/>
      <c r="H209" s="152"/>
      <c r="I209" s="152"/>
      <c r="J209" s="152"/>
      <c r="K209" s="152"/>
      <c r="L209" s="152"/>
      <c r="M209" s="208"/>
      <c r="N209" s="172"/>
      <c r="O209" s="152"/>
      <c r="P209" s="152"/>
      <c r="Q209" s="152"/>
      <c r="R209" s="152"/>
      <c r="S209" s="208"/>
      <c r="T209" s="172"/>
      <c r="U209" s="152"/>
      <c r="V209" s="152"/>
      <c r="W209" s="152"/>
      <c r="X209" s="152"/>
      <c r="Y209" s="208"/>
      <c r="Z209" s="152"/>
      <c r="AA209" s="152"/>
      <c r="AB209" s="152"/>
      <c r="AC209" s="152"/>
      <c r="AD209" s="152"/>
      <c r="AE209" s="208"/>
      <c r="AF209" s="172"/>
      <c r="AG209" s="152"/>
      <c r="AH209" s="152"/>
      <c r="AI209" s="152"/>
      <c r="AJ209" s="152"/>
      <c r="AK209" s="208"/>
      <c r="AL209" s="172"/>
      <c r="AM209" s="152"/>
      <c r="AN209" s="152"/>
      <c r="AO209" s="152"/>
      <c r="AP209" s="152"/>
      <c r="AQ209" s="208"/>
      <c r="AR209" s="172"/>
      <c r="AS209" s="152"/>
      <c r="AT209" s="152"/>
      <c r="AU209" s="152"/>
      <c r="AV209" s="152"/>
      <c r="AW209" s="208"/>
      <c r="AX209" s="172"/>
      <c r="AY209" s="152"/>
      <c r="AZ209" s="152"/>
      <c r="BA209" s="152"/>
      <c r="BB209" s="152"/>
      <c r="BC209" s="208"/>
      <c r="BD209" s="172"/>
      <c r="BE209" s="152"/>
      <c r="BF209" s="152"/>
      <c r="BG209" s="152"/>
      <c r="BH209" s="152"/>
      <c r="BI209" s="208"/>
    </row>
    <row r="210" spans="1:61" ht="12.75" customHeight="1" x14ac:dyDescent="0.2">
      <c r="A210" s="122" t="s">
        <v>40</v>
      </c>
      <c r="B210" s="173"/>
      <c r="C210" s="153"/>
      <c r="D210" s="153"/>
      <c r="E210" s="153"/>
      <c r="F210" s="153"/>
      <c r="G210" s="208"/>
      <c r="H210" s="153"/>
      <c r="I210" s="153"/>
      <c r="J210" s="153"/>
      <c r="K210" s="153"/>
      <c r="L210" s="153"/>
      <c r="M210" s="208"/>
      <c r="N210" s="173"/>
      <c r="O210" s="153"/>
      <c r="P210" s="153"/>
      <c r="Q210" s="153"/>
      <c r="R210" s="153"/>
      <c r="S210" s="208"/>
      <c r="T210" s="173"/>
      <c r="U210" s="153"/>
      <c r="V210" s="153"/>
      <c r="W210" s="153"/>
      <c r="X210" s="153"/>
      <c r="Y210" s="208"/>
      <c r="Z210" s="153"/>
      <c r="AA210" s="153"/>
      <c r="AB210" s="153"/>
      <c r="AC210" s="153"/>
      <c r="AD210" s="153"/>
      <c r="AE210" s="208"/>
      <c r="AF210" s="173"/>
      <c r="AG210" s="153"/>
      <c r="AH210" s="153"/>
      <c r="AI210" s="153"/>
      <c r="AJ210" s="153"/>
      <c r="AK210" s="208"/>
      <c r="AL210" s="173"/>
      <c r="AM210" s="153"/>
      <c r="AN210" s="153"/>
      <c r="AO210" s="153"/>
      <c r="AP210" s="153"/>
      <c r="AQ210" s="208"/>
      <c r="AR210" s="173"/>
      <c r="AS210" s="153"/>
      <c r="AT210" s="153"/>
      <c r="AU210" s="153"/>
      <c r="AV210" s="153"/>
      <c r="AW210" s="208"/>
      <c r="AX210" s="173"/>
      <c r="AY210" s="153"/>
      <c r="AZ210" s="153"/>
      <c r="BA210" s="153"/>
      <c r="BB210" s="153"/>
      <c r="BC210" s="208"/>
      <c r="BD210" s="173"/>
      <c r="BE210" s="153"/>
      <c r="BF210" s="153"/>
      <c r="BG210" s="153"/>
      <c r="BH210" s="153"/>
      <c r="BI210" s="208"/>
    </row>
    <row r="211" spans="1:61" ht="12.75" customHeight="1" x14ac:dyDescent="0.2">
      <c r="A211" s="121" t="s">
        <v>64</v>
      </c>
      <c r="B211" s="172"/>
      <c r="C211" s="152"/>
      <c r="D211" s="152"/>
      <c r="E211" s="152"/>
      <c r="F211" s="152"/>
      <c r="G211" s="208"/>
      <c r="H211" s="152"/>
      <c r="I211" s="152"/>
      <c r="J211" s="152"/>
      <c r="K211" s="152"/>
      <c r="L211" s="152"/>
      <c r="M211" s="208"/>
      <c r="N211" s="172"/>
      <c r="O211" s="152"/>
      <c r="P211" s="152"/>
      <c r="Q211" s="152"/>
      <c r="R211" s="152"/>
      <c r="S211" s="208"/>
      <c r="T211" s="172"/>
      <c r="U211" s="152"/>
      <c r="V211" s="152"/>
      <c r="W211" s="152"/>
      <c r="X211" s="152"/>
      <c r="Y211" s="208"/>
      <c r="Z211" s="152"/>
      <c r="AA211" s="152"/>
      <c r="AB211" s="152"/>
      <c r="AC211" s="152"/>
      <c r="AD211" s="152"/>
      <c r="AE211" s="208"/>
      <c r="AF211" s="172"/>
      <c r="AG211" s="152"/>
      <c r="AH211" s="152"/>
      <c r="AI211" s="152"/>
      <c r="AJ211" s="152"/>
      <c r="AK211" s="208"/>
      <c r="AL211" s="172"/>
      <c r="AM211" s="152"/>
      <c r="AN211" s="152"/>
      <c r="AO211" s="152"/>
      <c r="AP211" s="152"/>
      <c r="AQ211" s="208"/>
      <c r="AR211" s="172"/>
      <c r="AS211" s="152"/>
      <c r="AT211" s="152"/>
      <c r="AU211" s="152"/>
      <c r="AV211" s="152"/>
      <c r="AW211" s="208"/>
      <c r="AX211" s="172"/>
      <c r="AY211" s="152"/>
      <c r="AZ211" s="152"/>
      <c r="BA211" s="152"/>
      <c r="BB211" s="152"/>
      <c r="BC211" s="208"/>
      <c r="BD211" s="172"/>
      <c r="BE211" s="152"/>
      <c r="BF211" s="152"/>
      <c r="BG211" s="152"/>
      <c r="BH211" s="152"/>
      <c r="BI211" s="208"/>
    </row>
    <row r="212" spans="1:61" ht="12.75" customHeight="1" x14ac:dyDescent="0.2">
      <c r="A212" s="199" t="s">
        <v>42</v>
      </c>
      <c r="B212" s="203">
        <v>0</v>
      </c>
      <c r="C212" s="203">
        <v>0</v>
      </c>
      <c r="D212" s="203">
        <v>0</v>
      </c>
      <c r="E212" s="203">
        <v>0</v>
      </c>
      <c r="F212" s="203">
        <v>0</v>
      </c>
      <c r="G212" s="208"/>
      <c r="H212" s="203">
        <v>0</v>
      </c>
      <c r="I212" s="203">
        <v>0</v>
      </c>
      <c r="J212" s="203">
        <v>0</v>
      </c>
      <c r="K212" s="203">
        <v>0</v>
      </c>
      <c r="L212" s="203">
        <v>0</v>
      </c>
      <c r="M212" s="208"/>
      <c r="N212" s="203">
        <v>0</v>
      </c>
      <c r="O212" s="203">
        <v>0</v>
      </c>
      <c r="P212" s="203">
        <v>0</v>
      </c>
      <c r="Q212" s="203">
        <v>0</v>
      </c>
      <c r="R212" s="203">
        <v>0</v>
      </c>
      <c r="S212" s="208"/>
      <c r="T212" s="203">
        <v>0</v>
      </c>
      <c r="U212" s="203">
        <v>0</v>
      </c>
      <c r="V212" s="203">
        <v>0</v>
      </c>
      <c r="W212" s="203">
        <v>0</v>
      </c>
      <c r="X212" s="203">
        <v>0</v>
      </c>
      <c r="Y212" s="208"/>
      <c r="Z212" s="203">
        <v>0</v>
      </c>
      <c r="AA212" s="203">
        <v>0</v>
      </c>
      <c r="AB212" s="203">
        <v>0</v>
      </c>
      <c r="AC212" s="203">
        <v>0</v>
      </c>
      <c r="AD212" s="203">
        <v>0</v>
      </c>
      <c r="AE212" s="208"/>
      <c r="AF212" s="203">
        <v>0</v>
      </c>
      <c r="AG212" s="203">
        <v>0</v>
      </c>
      <c r="AH212" s="203">
        <v>0</v>
      </c>
      <c r="AI212" s="203">
        <v>0</v>
      </c>
      <c r="AJ212" s="203">
        <v>0</v>
      </c>
      <c r="AK212" s="208"/>
      <c r="AL212" s="203">
        <v>0</v>
      </c>
      <c r="AM212" s="203">
        <v>0</v>
      </c>
      <c r="AN212" s="203">
        <v>0</v>
      </c>
      <c r="AO212" s="203">
        <v>0</v>
      </c>
      <c r="AP212" s="203">
        <v>0</v>
      </c>
      <c r="AQ212" s="208"/>
      <c r="AR212" s="203">
        <v>0</v>
      </c>
      <c r="AS212" s="203">
        <v>0</v>
      </c>
      <c r="AT212" s="203">
        <v>0</v>
      </c>
      <c r="AU212" s="203">
        <v>0</v>
      </c>
      <c r="AV212" s="203">
        <v>0</v>
      </c>
      <c r="AW212" s="208"/>
      <c r="AX212" s="203">
        <v>0</v>
      </c>
      <c r="AY212" s="203">
        <v>0</v>
      </c>
      <c r="AZ212" s="203">
        <v>0</v>
      </c>
      <c r="BA212" s="203">
        <v>0</v>
      </c>
      <c r="BB212" s="203">
        <v>0</v>
      </c>
      <c r="BC212" s="208"/>
      <c r="BD212" s="203">
        <v>0</v>
      </c>
      <c r="BE212" s="203">
        <v>0</v>
      </c>
      <c r="BF212" s="203">
        <v>0</v>
      </c>
      <c r="BG212" s="203">
        <v>0</v>
      </c>
      <c r="BH212" s="203">
        <v>0</v>
      </c>
      <c r="BI212" s="208"/>
    </row>
    <row r="213" spans="1:61" ht="12.75" customHeight="1" x14ac:dyDescent="0.2">
      <c r="A213" s="199" t="s">
        <v>33</v>
      </c>
      <c r="B213" s="203">
        <v>0</v>
      </c>
      <c r="C213" s="203">
        <v>0</v>
      </c>
      <c r="D213" s="203">
        <v>0</v>
      </c>
      <c r="E213" s="203">
        <v>0</v>
      </c>
      <c r="F213" s="203">
        <v>0</v>
      </c>
      <c r="G213" s="208"/>
      <c r="H213" s="203">
        <v>0</v>
      </c>
      <c r="I213" s="203">
        <v>0</v>
      </c>
      <c r="J213" s="203">
        <v>0</v>
      </c>
      <c r="K213" s="203">
        <v>0</v>
      </c>
      <c r="L213" s="203">
        <v>0</v>
      </c>
      <c r="M213" s="208"/>
      <c r="N213" s="203">
        <v>0</v>
      </c>
      <c r="O213" s="203">
        <v>0</v>
      </c>
      <c r="P213" s="203">
        <v>0</v>
      </c>
      <c r="Q213" s="203">
        <v>0</v>
      </c>
      <c r="R213" s="203">
        <v>0</v>
      </c>
      <c r="S213" s="208"/>
      <c r="T213" s="203">
        <v>0</v>
      </c>
      <c r="U213" s="203">
        <v>0</v>
      </c>
      <c r="V213" s="203">
        <v>0</v>
      </c>
      <c r="W213" s="203">
        <v>0</v>
      </c>
      <c r="X213" s="203">
        <v>0</v>
      </c>
      <c r="Y213" s="208"/>
      <c r="Z213" s="203">
        <v>0</v>
      </c>
      <c r="AA213" s="203">
        <v>0</v>
      </c>
      <c r="AB213" s="203">
        <v>0</v>
      </c>
      <c r="AC213" s="203">
        <v>0</v>
      </c>
      <c r="AD213" s="203">
        <v>0</v>
      </c>
      <c r="AE213" s="208"/>
      <c r="AF213" s="203">
        <v>0</v>
      </c>
      <c r="AG213" s="203">
        <v>0</v>
      </c>
      <c r="AH213" s="203">
        <v>0</v>
      </c>
      <c r="AI213" s="203">
        <v>0</v>
      </c>
      <c r="AJ213" s="203">
        <v>0</v>
      </c>
      <c r="AK213" s="208"/>
      <c r="AL213" s="203">
        <v>0</v>
      </c>
      <c r="AM213" s="203">
        <v>0</v>
      </c>
      <c r="AN213" s="203">
        <v>0</v>
      </c>
      <c r="AO213" s="203">
        <v>0</v>
      </c>
      <c r="AP213" s="203">
        <v>0</v>
      </c>
      <c r="AQ213" s="208"/>
      <c r="AR213" s="203">
        <v>0</v>
      </c>
      <c r="AS213" s="203">
        <v>0</v>
      </c>
      <c r="AT213" s="203">
        <v>0</v>
      </c>
      <c r="AU213" s="203">
        <v>0</v>
      </c>
      <c r="AV213" s="203">
        <v>0</v>
      </c>
      <c r="AW213" s="208"/>
      <c r="AX213" s="203">
        <v>0</v>
      </c>
      <c r="AY213" s="203">
        <v>0</v>
      </c>
      <c r="AZ213" s="203">
        <v>0</v>
      </c>
      <c r="BA213" s="203">
        <v>0</v>
      </c>
      <c r="BB213" s="203">
        <v>0</v>
      </c>
      <c r="BC213" s="208"/>
      <c r="BD213" s="203">
        <v>0</v>
      </c>
      <c r="BE213" s="203">
        <v>0</v>
      </c>
      <c r="BF213" s="203">
        <v>0</v>
      </c>
      <c r="BG213" s="203">
        <v>0</v>
      </c>
      <c r="BH213" s="203">
        <v>0</v>
      </c>
      <c r="BI213" s="208"/>
    </row>
    <row r="214" spans="1:61" ht="12.75" customHeight="1" x14ac:dyDescent="0.2">
      <c r="A214" s="199" t="s">
        <v>85</v>
      </c>
      <c r="B214" s="203">
        <v>0</v>
      </c>
      <c r="C214" s="203">
        <v>0</v>
      </c>
      <c r="D214" s="203">
        <v>0</v>
      </c>
      <c r="E214" s="203">
        <v>0</v>
      </c>
      <c r="F214" s="203">
        <v>0</v>
      </c>
      <c r="G214" s="208"/>
      <c r="H214" s="203">
        <v>0</v>
      </c>
      <c r="I214" s="203">
        <v>0</v>
      </c>
      <c r="J214" s="203">
        <v>0</v>
      </c>
      <c r="K214" s="203">
        <v>0</v>
      </c>
      <c r="L214" s="203">
        <v>0</v>
      </c>
      <c r="M214" s="208"/>
      <c r="N214" s="203">
        <v>0</v>
      </c>
      <c r="O214" s="203">
        <v>0</v>
      </c>
      <c r="P214" s="203">
        <v>0</v>
      </c>
      <c r="Q214" s="203">
        <v>0</v>
      </c>
      <c r="R214" s="203">
        <v>0</v>
      </c>
      <c r="S214" s="208"/>
      <c r="T214" s="203">
        <v>0</v>
      </c>
      <c r="U214" s="203">
        <v>0</v>
      </c>
      <c r="V214" s="203">
        <v>0</v>
      </c>
      <c r="W214" s="203">
        <v>0</v>
      </c>
      <c r="X214" s="203">
        <v>0</v>
      </c>
      <c r="Y214" s="208"/>
      <c r="Z214" s="203">
        <v>0</v>
      </c>
      <c r="AA214" s="203">
        <v>0</v>
      </c>
      <c r="AB214" s="203">
        <v>0</v>
      </c>
      <c r="AC214" s="203">
        <v>0</v>
      </c>
      <c r="AD214" s="203">
        <v>0</v>
      </c>
      <c r="AE214" s="208"/>
      <c r="AF214" s="203">
        <v>0</v>
      </c>
      <c r="AG214" s="203">
        <v>0</v>
      </c>
      <c r="AH214" s="203">
        <v>0</v>
      </c>
      <c r="AI214" s="203">
        <v>0</v>
      </c>
      <c r="AJ214" s="203">
        <v>0</v>
      </c>
      <c r="AK214" s="208"/>
      <c r="AL214" s="203">
        <v>0</v>
      </c>
      <c r="AM214" s="203">
        <v>0</v>
      </c>
      <c r="AN214" s="203">
        <v>0</v>
      </c>
      <c r="AO214" s="203">
        <v>0</v>
      </c>
      <c r="AP214" s="203">
        <v>0</v>
      </c>
      <c r="AQ214" s="208"/>
      <c r="AR214" s="203">
        <v>0</v>
      </c>
      <c r="AS214" s="203">
        <v>0</v>
      </c>
      <c r="AT214" s="203">
        <v>0</v>
      </c>
      <c r="AU214" s="203">
        <v>0</v>
      </c>
      <c r="AV214" s="203">
        <v>0</v>
      </c>
      <c r="AW214" s="208"/>
      <c r="AX214" s="203">
        <v>0</v>
      </c>
      <c r="AY214" s="203">
        <v>0</v>
      </c>
      <c r="AZ214" s="203">
        <v>0</v>
      </c>
      <c r="BA214" s="203">
        <v>0</v>
      </c>
      <c r="BB214" s="203">
        <v>0</v>
      </c>
      <c r="BC214" s="208"/>
      <c r="BD214" s="203">
        <v>0</v>
      </c>
      <c r="BE214" s="203">
        <v>0</v>
      </c>
      <c r="BF214" s="203">
        <v>0</v>
      </c>
      <c r="BG214" s="203">
        <v>0</v>
      </c>
      <c r="BH214" s="203">
        <v>0</v>
      </c>
      <c r="BI214" s="208"/>
    </row>
    <row r="215" spans="1:61" ht="12.75" customHeight="1" x14ac:dyDescent="0.2">
      <c r="A215" s="200" t="s">
        <v>44</v>
      </c>
      <c r="B215" s="203">
        <v>0</v>
      </c>
      <c r="C215" s="203">
        <v>0</v>
      </c>
      <c r="D215" s="203">
        <v>0</v>
      </c>
      <c r="E215" s="203">
        <v>0</v>
      </c>
      <c r="F215" s="203">
        <v>0</v>
      </c>
      <c r="G215" s="208"/>
      <c r="H215" s="203">
        <v>0</v>
      </c>
      <c r="I215" s="203">
        <v>0</v>
      </c>
      <c r="J215" s="203">
        <v>0</v>
      </c>
      <c r="K215" s="203">
        <v>0</v>
      </c>
      <c r="L215" s="203">
        <v>0</v>
      </c>
      <c r="M215" s="208"/>
      <c r="N215" s="203">
        <v>0</v>
      </c>
      <c r="O215" s="203">
        <v>0</v>
      </c>
      <c r="P215" s="203">
        <v>0</v>
      </c>
      <c r="Q215" s="203">
        <v>0</v>
      </c>
      <c r="R215" s="203">
        <v>0</v>
      </c>
      <c r="S215" s="208"/>
      <c r="T215" s="203">
        <v>0</v>
      </c>
      <c r="U215" s="203">
        <v>0</v>
      </c>
      <c r="V215" s="203">
        <v>0</v>
      </c>
      <c r="W215" s="203">
        <v>0</v>
      </c>
      <c r="X215" s="203">
        <v>0</v>
      </c>
      <c r="Y215" s="208"/>
      <c r="Z215" s="203">
        <v>0</v>
      </c>
      <c r="AA215" s="203">
        <v>0</v>
      </c>
      <c r="AB215" s="203">
        <v>0</v>
      </c>
      <c r="AC215" s="203">
        <v>0</v>
      </c>
      <c r="AD215" s="203">
        <v>0</v>
      </c>
      <c r="AE215" s="208"/>
      <c r="AF215" s="203">
        <v>0</v>
      </c>
      <c r="AG215" s="203">
        <v>0</v>
      </c>
      <c r="AH215" s="203">
        <v>0</v>
      </c>
      <c r="AI215" s="203">
        <v>0</v>
      </c>
      <c r="AJ215" s="203">
        <v>0</v>
      </c>
      <c r="AK215" s="208"/>
      <c r="AL215" s="203">
        <v>0</v>
      </c>
      <c r="AM215" s="203">
        <v>0</v>
      </c>
      <c r="AN215" s="203">
        <v>0</v>
      </c>
      <c r="AO215" s="203">
        <v>0</v>
      </c>
      <c r="AP215" s="203">
        <v>0</v>
      </c>
      <c r="AQ215" s="208"/>
      <c r="AR215" s="203">
        <v>0</v>
      </c>
      <c r="AS215" s="203">
        <v>0</v>
      </c>
      <c r="AT215" s="203">
        <v>0</v>
      </c>
      <c r="AU215" s="203">
        <v>0</v>
      </c>
      <c r="AV215" s="203">
        <v>0</v>
      </c>
      <c r="AW215" s="208"/>
      <c r="AX215" s="203">
        <v>0</v>
      </c>
      <c r="AY215" s="203">
        <v>0</v>
      </c>
      <c r="AZ215" s="203">
        <v>0</v>
      </c>
      <c r="BA215" s="203">
        <v>0</v>
      </c>
      <c r="BB215" s="203">
        <v>0</v>
      </c>
      <c r="BC215" s="208"/>
      <c r="BD215" s="203">
        <v>0</v>
      </c>
      <c r="BE215" s="203">
        <v>0</v>
      </c>
      <c r="BF215" s="203">
        <v>0</v>
      </c>
      <c r="BG215" s="203">
        <v>0</v>
      </c>
      <c r="BH215" s="203">
        <v>0</v>
      </c>
      <c r="BI215" s="208"/>
    </row>
    <row r="216" spans="1:61" ht="12.75" customHeight="1" x14ac:dyDescent="0.2">
      <c r="A216" s="200" t="s">
        <v>43</v>
      </c>
      <c r="B216" s="203">
        <v>0</v>
      </c>
      <c r="C216" s="203">
        <v>0</v>
      </c>
      <c r="D216" s="203">
        <v>0</v>
      </c>
      <c r="E216" s="203">
        <v>0</v>
      </c>
      <c r="F216" s="203">
        <v>0</v>
      </c>
      <c r="G216" s="208"/>
      <c r="H216" s="203">
        <v>0</v>
      </c>
      <c r="I216" s="203">
        <v>0</v>
      </c>
      <c r="J216" s="203">
        <v>0</v>
      </c>
      <c r="K216" s="203">
        <v>0</v>
      </c>
      <c r="L216" s="203">
        <v>0</v>
      </c>
      <c r="M216" s="208"/>
      <c r="N216" s="203">
        <v>0</v>
      </c>
      <c r="O216" s="203">
        <v>0</v>
      </c>
      <c r="P216" s="203">
        <v>0</v>
      </c>
      <c r="Q216" s="203">
        <v>0</v>
      </c>
      <c r="R216" s="203">
        <v>0</v>
      </c>
      <c r="S216" s="208"/>
      <c r="T216" s="203">
        <v>0</v>
      </c>
      <c r="U216" s="203">
        <v>0</v>
      </c>
      <c r="V216" s="203">
        <v>0</v>
      </c>
      <c r="W216" s="203">
        <v>0</v>
      </c>
      <c r="X216" s="203">
        <v>0</v>
      </c>
      <c r="Y216" s="208"/>
      <c r="Z216" s="203">
        <v>0</v>
      </c>
      <c r="AA216" s="203">
        <v>0</v>
      </c>
      <c r="AB216" s="203">
        <v>0</v>
      </c>
      <c r="AC216" s="203">
        <v>0</v>
      </c>
      <c r="AD216" s="203">
        <v>0</v>
      </c>
      <c r="AE216" s="208"/>
      <c r="AF216" s="203">
        <v>0</v>
      </c>
      <c r="AG216" s="203">
        <v>0</v>
      </c>
      <c r="AH216" s="203">
        <v>0</v>
      </c>
      <c r="AI216" s="203">
        <v>0</v>
      </c>
      <c r="AJ216" s="203">
        <v>0</v>
      </c>
      <c r="AK216" s="208"/>
      <c r="AL216" s="203">
        <v>0</v>
      </c>
      <c r="AM216" s="203">
        <v>0</v>
      </c>
      <c r="AN216" s="203">
        <v>0</v>
      </c>
      <c r="AO216" s="203">
        <v>0</v>
      </c>
      <c r="AP216" s="203">
        <v>0</v>
      </c>
      <c r="AQ216" s="208"/>
      <c r="AR216" s="203">
        <v>0</v>
      </c>
      <c r="AS216" s="203">
        <v>0</v>
      </c>
      <c r="AT216" s="203">
        <v>0</v>
      </c>
      <c r="AU216" s="203">
        <v>0</v>
      </c>
      <c r="AV216" s="203">
        <v>0</v>
      </c>
      <c r="AW216" s="208"/>
      <c r="AX216" s="203">
        <v>0</v>
      </c>
      <c r="AY216" s="203">
        <v>0</v>
      </c>
      <c r="AZ216" s="203">
        <v>0</v>
      </c>
      <c r="BA216" s="203">
        <v>0</v>
      </c>
      <c r="BB216" s="203">
        <v>0</v>
      </c>
      <c r="BC216" s="208"/>
      <c r="BD216" s="203">
        <v>0</v>
      </c>
      <c r="BE216" s="203">
        <v>0</v>
      </c>
      <c r="BF216" s="203">
        <v>0</v>
      </c>
      <c r="BG216" s="203">
        <v>0</v>
      </c>
      <c r="BH216" s="203">
        <v>0</v>
      </c>
      <c r="BI216" s="208"/>
    </row>
    <row r="217" spans="1:61" ht="12.75" customHeight="1" x14ac:dyDescent="0.2">
      <c r="A217" s="200" t="s">
        <v>119</v>
      </c>
      <c r="B217" s="203">
        <v>0</v>
      </c>
      <c r="C217" s="203">
        <v>0</v>
      </c>
      <c r="D217" s="203">
        <v>0</v>
      </c>
      <c r="E217" s="203">
        <v>0</v>
      </c>
      <c r="F217" s="203">
        <v>0</v>
      </c>
      <c r="G217" s="208"/>
      <c r="H217" s="203">
        <v>0</v>
      </c>
      <c r="I217" s="203">
        <v>0</v>
      </c>
      <c r="J217" s="203">
        <v>0</v>
      </c>
      <c r="K217" s="203">
        <v>0</v>
      </c>
      <c r="L217" s="203">
        <v>0</v>
      </c>
      <c r="M217" s="208"/>
      <c r="N217" s="203">
        <v>0</v>
      </c>
      <c r="O217" s="203">
        <v>0</v>
      </c>
      <c r="P217" s="203">
        <v>0</v>
      </c>
      <c r="Q217" s="203">
        <v>0</v>
      </c>
      <c r="R217" s="203">
        <v>0</v>
      </c>
      <c r="S217" s="208"/>
      <c r="T217" s="203">
        <v>0</v>
      </c>
      <c r="U217" s="203">
        <v>0</v>
      </c>
      <c r="V217" s="203">
        <v>0</v>
      </c>
      <c r="W217" s="203">
        <v>0</v>
      </c>
      <c r="X217" s="203">
        <v>0</v>
      </c>
      <c r="Y217" s="208"/>
      <c r="Z217" s="203">
        <v>0</v>
      </c>
      <c r="AA217" s="203">
        <v>0</v>
      </c>
      <c r="AB217" s="203">
        <v>0</v>
      </c>
      <c r="AC217" s="203">
        <v>0</v>
      </c>
      <c r="AD217" s="203">
        <v>0</v>
      </c>
      <c r="AE217" s="208"/>
      <c r="AF217" s="203">
        <v>0</v>
      </c>
      <c r="AG217" s="203">
        <v>0</v>
      </c>
      <c r="AH217" s="203">
        <v>0</v>
      </c>
      <c r="AI217" s="203">
        <v>0</v>
      </c>
      <c r="AJ217" s="203">
        <v>0</v>
      </c>
      <c r="AK217" s="208"/>
      <c r="AL217" s="203">
        <v>0</v>
      </c>
      <c r="AM217" s="203">
        <v>0</v>
      </c>
      <c r="AN217" s="203">
        <v>0</v>
      </c>
      <c r="AO217" s="203">
        <v>0</v>
      </c>
      <c r="AP217" s="203">
        <v>0</v>
      </c>
      <c r="AQ217" s="208"/>
      <c r="AR217" s="203">
        <v>0</v>
      </c>
      <c r="AS217" s="203">
        <v>0</v>
      </c>
      <c r="AT217" s="203">
        <v>0</v>
      </c>
      <c r="AU217" s="203">
        <v>0</v>
      </c>
      <c r="AV217" s="203">
        <v>0</v>
      </c>
      <c r="AW217" s="208"/>
      <c r="AX217" s="203">
        <v>0</v>
      </c>
      <c r="AY217" s="203">
        <v>0</v>
      </c>
      <c r="AZ217" s="203">
        <v>0</v>
      </c>
      <c r="BA217" s="203">
        <v>0</v>
      </c>
      <c r="BB217" s="203">
        <v>0</v>
      </c>
      <c r="BC217" s="208"/>
      <c r="BD217" s="203">
        <v>0</v>
      </c>
      <c r="BE217" s="203">
        <v>0</v>
      </c>
      <c r="BF217" s="203">
        <v>0</v>
      </c>
      <c r="BG217" s="203">
        <v>0</v>
      </c>
      <c r="BH217" s="203">
        <v>0</v>
      </c>
      <c r="BI217" s="208"/>
    </row>
    <row r="218" spans="1:61" ht="12.75" customHeight="1" x14ac:dyDescent="0.2">
      <c r="A218" s="201" t="s">
        <v>120</v>
      </c>
      <c r="B218" s="203">
        <v>0</v>
      </c>
      <c r="C218" s="203">
        <v>0</v>
      </c>
      <c r="D218" s="203">
        <v>0</v>
      </c>
      <c r="E218" s="203">
        <v>0</v>
      </c>
      <c r="F218" s="203">
        <v>0</v>
      </c>
      <c r="G218" s="208"/>
      <c r="H218" s="203">
        <v>0</v>
      </c>
      <c r="I218" s="203">
        <v>0</v>
      </c>
      <c r="J218" s="203">
        <v>0</v>
      </c>
      <c r="K218" s="203">
        <v>0</v>
      </c>
      <c r="L218" s="203">
        <v>0</v>
      </c>
      <c r="M218" s="208"/>
      <c r="N218" s="203">
        <v>0</v>
      </c>
      <c r="O218" s="203">
        <v>0</v>
      </c>
      <c r="P218" s="203">
        <v>0</v>
      </c>
      <c r="Q218" s="203">
        <v>0</v>
      </c>
      <c r="R218" s="203">
        <v>0</v>
      </c>
      <c r="S218" s="208"/>
      <c r="T218" s="203">
        <v>0</v>
      </c>
      <c r="U218" s="203">
        <v>0</v>
      </c>
      <c r="V218" s="203">
        <v>0</v>
      </c>
      <c r="W218" s="203">
        <v>0</v>
      </c>
      <c r="X218" s="203">
        <v>0</v>
      </c>
      <c r="Y218" s="208"/>
      <c r="Z218" s="203">
        <v>0</v>
      </c>
      <c r="AA218" s="203">
        <v>0</v>
      </c>
      <c r="AB218" s="203">
        <v>0</v>
      </c>
      <c r="AC218" s="203">
        <v>0</v>
      </c>
      <c r="AD218" s="203">
        <v>0</v>
      </c>
      <c r="AE218" s="208"/>
      <c r="AF218" s="203">
        <v>0</v>
      </c>
      <c r="AG218" s="203">
        <v>0</v>
      </c>
      <c r="AH218" s="203">
        <v>0</v>
      </c>
      <c r="AI218" s="203">
        <v>0</v>
      </c>
      <c r="AJ218" s="203">
        <v>0</v>
      </c>
      <c r="AK218" s="208"/>
      <c r="AL218" s="203">
        <v>0</v>
      </c>
      <c r="AM218" s="203">
        <v>0</v>
      </c>
      <c r="AN218" s="203">
        <v>0</v>
      </c>
      <c r="AO218" s="203">
        <v>0</v>
      </c>
      <c r="AP218" s="203">
        <v>0</v>
      </c>
      <c r="AQ218" s="208"/>
      <c r="AR218" s="203">
        <v>0</v>
      </c>
      <c r="AS218" s="203">
        <v>0</v>
      </c>
      <c r="AT218" s="203">
        <v>0</v>
      </c>
      <c r="AU218" s="203">
        <v>0</v>
      </c>
      <c r="AV218" s="203">
        <v>0</v>
      </c>
      <c r="AW218" s="208"/>
      <c r="AX218" s="203">
        <v>0</v>
      </c>
      <c r="AY218" s="203">
        <v>0</v>
      </c>
      <c r="AZ218" s="203">
        <v>0</v>
      </c>
      <c r="BA218" s="203">
        <v>0</v>
      </c>
      <c r="BB218" s="203">
        <v>0</v>
      </c>
      <c r="BC218" s="208"/>
      <c r="BD218" s="203">
        <v>0</v>
      </c>
      <c r="BE218" s="203">
        <v>0</v>
      </c>
      <c r="BF218" s="203">
        <v>0</v>
      </c>
      <c r="BG218" s="203">
        <v>0</v>
      </c>
      <c r="BH218" s="203">
        <v>0</v>
      </c>
      <c r="BI218" s="208"/>
    </row>
    <row r="219" spans="1:61" ht="12.75" customHeight="1" x14ac:dyDescent="0.2">
      <c r="A219" s="201" t="s">
        <v>121</v>
      </c>
      <c r="B219" s="203">
        <v>0</v>
      </c>
      <c r="C219" s="203">
        <v>0</v>
      </c>
      <c r="D219" s="203">
        <v>0</v>
      </c>
      <c r="E219" s="203">
        <v>0</v>
      </c>
      <c r="F219" s="203">
        <v>0</v>
      </c>
      <c r="G219" s="208"/>
      <c r="H219" s="203">
        <v>0</v>
      </c>
      <c r="I219" s="203">
        <v>0</v>
      </c>
      <c r="J219" s="203">
        <v>0</v>
      </c>
      <c r="K219" s="203">
        <v>0</v>
      </c>
      <c r="L219" s="203">
        <v>0</v>
      </c>
      <c r="M219" s="208"/>
      <c r="N219" s="203">
        <v>0</v>
      </c>
      <c r="O219" s="203">
        <v>0</v>
      </c>
      <c r="P219" s="203">
        <v>0</v>
      </c>
      <c r="Q219" s="203">
        <v>0</v>
      </c>
      <c r="R219" s="203">
        <v>0</v>
      </c>
      <c r="S219" s="208"/>
      <c r="T219" s="203">
        <v>0</v>
      </c>
      <c r="U219" s="203">
        <v>0</v>
      </c>
      <c r="V219" s="203">
        <v>0</v>
      </c>
      <c r="W219" s="203">
        <v>0</v>
      </c>
      <c r="X219" s="203">
        <v>0</v>
      </c>
      <c r="Y219" s="208"/>
      <c r="Z219" s="203">
        <v>0</v>
      </c>
      <c r="AA219" s="203">
        <v>0</v>
      </c>
      <c r="AB219" s="203">
        <v>0</v>
      </c>
      <c r="AC219" s="203">
        <v>0</v>
      </c>
      <c r="AD219" s="203">
        <v>0</v>
      </c>
      <c r="AE219" s="208"/>
      <c r="AF219" s="203">
        <v>0</v>
      </c>
      <c r="AG219" s="203">
        <v>0</v>
      </c>
      <c r="AH219" s="203">
        <v>0</v>
      </c>
      <c r="AI219" s="203">
        <v>0</v>
      </c>
      <c r="AJ219" s="203">
        <v>0</v>
      </c>
      <c r="AK219" s="208"/>
      <c r="AL219" s="203">
        <v>0</v>
      </c>
      <c r="AM219" s="203">
        <v>0</v>
      </c>
      <c r="AN219" s="203">
        <v>0</v>
      </c>
      <c r="AO219" s="203">
        <v>0</v>
      </c>
      <c r="AP219" s="203">
        <v>0</v>
      </c>
      <c r="AQ219" s="208"/>
      <c r="AR219" s="203">
        <v>0</v>
      </c>
      <c r="AS219" s="203">
        <v>0</v>
      </c>
      <c r="AT219" s="203">
        <v>0</v>
      </c>
      <c r="AU219" s="203">
        <v>0</v>
      </c>
      <c r="AV219" s="203">
        <v>0</v>
      </c>
      <c r="AW219" s="208"/>
      <c r="AX219" s="203">
        <v>0</v>
      </c>
      <c r="AY219" s="203">
        <v>0</v>
      </c>
      <c r="AZ219" s="203">
        <v>0</v>
      </c>
      <c r="BA219" s="203">
        <v>0</v>
      </c>
      <c r="BB219" s="203">
        <v>0</v>
      </c>
      <c r="BC219" s="208"/>
      <c r="BD219" s="203">
        <v>0</v>
      </c>
      <c r="BE219" s="203">
        <v>0</v>
      </c>
      <c r="BF219" s="203">
        <v>0</v>
      </c>
      <c r="BG219" s="203">
        <v>0</v>
      </c>
      <c r="BH219" s="203">
        <v>0</v>
      </c>
      <c r="BI219" s="208"/>
    </row>
    <row r="220" spans="1:61" ht="12.75" customHeight="1" x14ac:dyDescent="0.2">
      <c r="A220" s="201" t="s">
        <v>114</v>
      </c>
      <c r="B220" s="203">
        <v>0</v>
      </c>
      <c r="C220" s="203">
        <v>0</v>
      </c>
      <c r="D220" s="203">
        <v>0</v>
      </c>
      <c r="E220" s="203">
        <v>0</v>
      </c>
      <c r="F220" s="203">
        <v>0</v>
      </c>
      <c r="G220" s="208"/>
      <c r="H220" s="203">
        <v>0</v>
      </c>
      <c r="I220" s="203">
        <v>0</v>
      </c>
      <c r="J220" s="203">
        <v>0</v>
      </c>
      <c r="K220" s="203">
        <v>0</v>
      </c>
      <c r="L220" s="203">
        <v>0</v>
      </c>
      <c r="M220" s="208"/>
      <c r="N220" s="203">
        <v>0</v>
      </c>
      <c r="O220" s="203">
        <v>0</v>
      </c>
      <c r="P220" s="203">
        <v>0</v>
      </c>
      <c r="Q220" s="203">
        <v>0</v>
      </c>
      <c r="R220" s="203">
        <v>0</v>
      </c>
      <c r="S220" s="208"/>
      <c r="T220" s="203">
        <v>0</v>
      </c>
      <c r="U220" s="203">
        <v>0</v>
      </c>
      <c r="V220" s="203">
        <v>0</v>
      </c>
      <c r="W220" s="203">
        <v>0</v>
      </c>
      <c r="X220" s="203">
        <v>0</v>
      </c>
      <c r="Y220" s="208"/>
      <c r="Z220" s="203">
        <v>0</v>
      </c>
      <c r="AA220" s="203">
        <v>0</v>
      </c>
      <c r="AB220" s="203">
        <v>0</v>
      </c>
      <c r="AC220" s="203">
        <v>0</v>
      </c>
      <c r="AD220" s="203">
        <v>0</v>
      </c>
      <c r="AE220" s="208"/>
      <c r="AF220" s="203">
        <v>0</v>
      </c>
      <c r="AG220" s="203">
        <v>0</v>
      </c>
      <c r="AH220" s="203">
        <v>0</v>
      </c>
      <c r="AI220" s="203">
        <v>0</v>
      </c>
      <c r="AJ220" s="203">
        <v>0</v>
      </c>
      <c r="AK220" s="208"/>
      <c r="AL220" s="203">
        <v>0</v>
      </c>
      <c r="AM220" s="203">
        <v>0</v>
      </c>
      <c r="AN220" s="203">
        <v>0</v>
      </c>
      <c r="AO220" s="203">
        <v>0</v>
      </c>
      <c r="AP220" s="203">
        <v>0</v>
      </c>
      <c r="AQ220" s="208"/>
      <c r="AR220" s="203">
        <v>0</v>
      </c>
      <c r="AS220" s="203">
        <v>0</v>
      </c>
      <c r="AT220" s="203">
        <v>0</v>
      </c>
      <c r="AU220" s="203">
        <v>0</v>
      </c>
      <c r="AV220" s="203">
        <v>0</v>
      </c>
      <c r="AW220" s="208"/>
      <c r="AX220" s="203">
        <v>0</v>
      </c>
      <c r="AY220" s="203">
        <v>0</v>
      </c>
      <c r="AZ220" s="203">
        <v>0</v>
      </c>
      <c r="BA220" s="203">
        <v>0</v>
      </c>
      <c r="BB220" s="203">
        <v>0</v>
      </c>
      <c r="BC220" s="208"/>
      <c r="BD220" s="203">
        <v>0</v>
      </c>
      <c r="BE220" s="203">
        <v>0</v>
      </c>
      <c r="BF220" s="203">
        <v>0</v>
      </c>
      <c r="BG220" s="203">
        <v>0</v>
      </c>
      <c r="BH220" s="203">
        <v>0</v>
      </c>
      <c r="BI220" s="208"/>
    </row>
    <row r="221" spans="1:61" ht="12.75" customHeight="1" x14ac:dyDescent="0.2">
      <c r="A221" s="103" t="s">
        <v>122</v>
      </c>
      <c r="B221" s="203">
        <v>0</v>
      </c>
      <c r="C221" s="203">
        <v>0</v>
      </c>
      <c r="D221" s="203">
        <v>0</v>
      </c>
      <c r="E221" s="203">
        <v>0</v>
      </c>
      <c r="F221" s="203">
        <v>0</v>
      </c>
      <c r="G221" s="208"/>
      <c r="H221" s="203">
        <v>0</v>
      </c>
      <c r="I221" s="203">
        <v>0</v>
      </c>
      <c r="J221" s="203">
        <v>0</v>
      </c>
      <c r="K221" s="203">
        <v>0</v>
      </c>
      <c r="L221" s="203">
        <v>0</v>
      </c>
      <c r="M221" s="208"/>
      <c r="N221" s="203">
        <v>0</v>
      </c>
      <c r="O221" s="203">
        <v>0</v>
      </c>
      <c r="P221" s="203">
        <v>0</v>
      </c>
      <c r="Q221" s="203">
        <v>0</v>
      </c>
      <c r="R221" s="203">
        <v>0</v>
      </c>
      <c r="S221" s="208"/>
      <c r="T221" s="203">
        <v>0</v>
      </c>
      <c r="U221" s="203">
        <v>0</v>
      </c>
      <c r="V221" s="203">
        <v>0</v>
      </c>
      <c r="W221" s="203">
        <v>0</v>
      </c>
      <c r="X221" s="203">
        <v>0</v>
      </c>
      <c r="Y221" s="208"/>
      <c r="Z221" s="203">
        <v>0</v>
      </c>
      <c r="AA221" s="203">
        <v>0</v>
      </c>
      <c r="AB221" s="203">
        <v>0</v>
      </c>
      <c r="AC221" s="203">
        <v>0</v>
      </c>
      <c r="AD221" s="203">
        <v>0</v>
      </c>
      <c r="AE221" s="208"/>
      <c r="AF221" s="203">
        <v>0</v>
      </c>
      <c r="AG221" s="203">
        <v>0</v>
      </c>
      <c r="AH221" s="203">
        <v>0</v>
      </c>
      <c r="AI221" s="203">
        <v>0</v>
      </c>
      <c r="AJ221" s="203">
        <v>0</v>
      </c>
      <c r="AK221" s="208"/>
      <c r="AL221" s="203">
        <v>0</v>
      </c>
      <c r="AM221" s="203">
        <v>0</v>
      </c>
      <c r="AN221" s="203">
        <v>0</v>
      </c>
      <c r="AO221" s="203">
        <v>0</v>
      </c>
      <c r="AP221" s="203">
        <v>0</v>
      </c>
      <c r="AQ221" s="208"/>
      <c r="AR221" s="203">
        <v>0</v>
      </c>
      <c r="AS221" s="203">
        <v>0</v>
      </c>
      <c r="AT221" s="203">
        <v>0</v>
      </c>
      <c r="AU221" s="203">
        <v>0</v>
      </c>
      <c r="AV221" s="203">
        <v>0</v>
      </c>
      <c r="AW221" s="208"/>
      <c r="AX221" s="203">
        <v>0</v>
      </c>
      <c r="AY221" s="203">
        <v>0</v>
      </c>
      <c r="AZ221" s="203">
        <v>0</v>
      </c>
      <c r="BA221" s="203">
        <v>0</v>
      </c>
      <c r="BB221" s="203">
        <v>0</v>
      </c>
      <c r="BC221" s="208"/>
      <c r="BD221" s="203">
        <v>0</v>
      </c>
      <c r="BE221" s="203">
        <v>0</v>
      </c>
      <c r="BF221" s="203">
        <v>0</v>
      </c>
      <c r="BG221" s="203">
        <v>0</v>
      </c>
      <c r="BH221" s="203">
        <v>0</v>
      </c>
      <c r="BI221" s="208"/>
    </row>
    <row r="222" spans="1:61" ht="12.75" customHeight="1" x14ac:dyDescent="0.2">
      <c r="A222" s="103" t="s">
        <v>123</v>
      </c>
      <c r="B222" s="203">
        <v>0</v>
      </c>
      <c r="C222" s="203">
        <v>0</v>
      </c>
      <c r="D222" s="203">
        <v>0</v>
      </c>
      <c r="E222" s="203">
        <v>0</v>
      </c>
      <c r="F222" s="203">
        <v>0</v>
      </c>
      <c r="G222" s="208"/>
      <c r="H222" s="203">
        <v>0</v>
      </c>
      <c r="I222" s="203">
        <v>0</v>
      </c>
      <c r="J222" s="203">
        <v>0</v>
      </c>
      <c r="K222" s="203">
        <v>0</v>
      </c>
      <c r="L222" s="203">
        <v>0</v>
      </c>
      <c r="M222" s="208"/>
      <c r="N222" s="203">
        <v>0</v>
      </c>
      <c r="O222" s="203">
        <v>0</v>
      </c>
      <c r="P222" s="203">
        <v>0</v>
      </c>
      <c r="Q222" s="203">
        <v>0</v>
      </c>
      <c r="R222" s="203">
        <v>0</v>
      </c>
      <c r="S222" s="208"/>
      <c r="T222" s="203">
        <v>0</v>
      </c>
      <c r="U222" s="203">
        <v>0</v>
      </c>
      <c r="V222" s="203">
        <v>0</v>
      </c>
      <c r="W222" s="203">
        <v>0</v>
      </c>
      <c r="X222" s="203">
        <v>0</v>
      </c>
      <c r="Y222" s="208"/>
      <c r="Z222" s="203">
        <v>0</v>
      </c>
      <c r="AA222" s="203">
        <v>0</v>
      </c>
      <c r="AB222" s="203">
        <v>0</v>
      </c>
      <c r="AC222" s="203">
        <v>0</v>
      </c>
      <c r="AD222" s="203">
        <v>0</v>
      </c>
      <c r="AE222" s="208"/>
      <c r="AF222" s="203">
        <v>0</v>
      </c>
      <c r="AG222" s="203">
        <v>0</v>
      </c>
      <c r="AH222" s="203">
        <v>0</v>
      </c>
      <c r="AI222" s="203">
        <v>0</v>
      </c>
      <c r="AJ222" s="203">
        <v>0</v>
      </c>
      <c r="AK222" s="208"/>
      <c r="AL222" s="203">
        <v>0</v>
      </c>
      <c r="AM222" s="203">
        <v>0</v>
      </c>
      <c r="AN222" s="203">
        <v>0</v>
      </c>
      <c r="AO222" s="203">
        <v>0</v>
      </c>
      <c r="AP222" s="203">
        <v>0</v>
      </c>
      <c r="AQ222" s="208"/>
      <c r="AR222" s="203">
        <v>0</v>
      </c>
      <c r="AS222" s="203">
        <v>0</v>
      </c>
      <c r="AT222" s="203">
        <v>0</v>
      </c>
      <c r="AU222" s="203">
        <v>0</v>
      </c>
      <c r="AV222" s="203">
        <v>0</v>
      </c>
      <c r="AW222" s="208"/>
      <c r="AX222" s="203">
        <v>0</v>
      </c>
      <c r="AY222" s="203">
        <v>0</v>
      </c>
      <c r="AZ222" s="203">
        <v>0</v>
      </c>
      <c r="BA222" s="203">
        <v>0</v>
      </c>
      <c r="BB222" s="203">
        <v>0</v>
      </c>
      <c r="BC222" s="208"/>
      <c r="BD222" s="203">
        <v>0</v>
      </c>
      <c r="BE222" s="203">
        <v>0</v>
      </c>
      <c r="BF222" s="203">
        <v>0</v>
      </c>
      <c r="BG222" s="203">
        <v>0</v>
      </c>
      <c r="BH222" s="203">
        <v>0</v>
      </c>
      <c r="BI222" s="208"/>
    </row>
    <row r="223" spans="1:61" ht="12.75" customHeight="1" x14ac:dyDescent="0.2">
      <c r="A223" s="103" t="s">
        <v>91</v>
      </c>
      <c r="B223" s="203">
        <v>0</v>
      </c>
      <c r="C223" s="203">
        <v>0</v>
      </c>
      <c r="D223" s="203">
        <v>0</v>
      </c>
      <c r="E223" s="203">
        <v>0</v>
      </c>
      <c r="F223" s="203">
        <v>0</v>
      </c>
      <c r="G223" s="208"/>
      <c r="H223" s="203">
        <v>0</v>
      </c>
      <c r="I223" s="203">
        <v>0</v>
      </c>
      <c r="J223" s="203">
        <v>0</v>
      </c>
      <c r="K223" s="203">
        <v>0</v>
      </c>
      <c r="L223" s="203">
        <v>0</v>
      </c>
      <c r="M223" s="208"/>
      <c r="N223" s="203">
        <v>0</v>
      </c>
      <c r="O223" s="203">
        <v>0</v>
      </c>
      <c r="P223" s="203">
        <v>0</v>
      </c>
      <c r="Q223" s="203">
        <v>0</v>
      </c>
      <c r="R223" s="203">
        <v>0</v>
      </c>
      <c r="S223" s="208"/>
      <c r="T223" s="203">
        <v>0</v>
      </c>
      <c r="U223" s="203">
        <v>0</v>
      </c>
      <c r="V223" s="203">
        <v>0</v>
      </c>
      <c r="W223" s="203">
        <v>0</v>
      </c>
      <c r="X223" s="203">
        <v>0</v>
      </c>
      <c r="Y223" s="208"/>
      <c r="Z223" s="203">
        <v>0</v>
      </c>
      <c r="AA223" s="203">
        <v>0</v>
      </c>
      <c r="AB223" s="203">
        <v>0</v>
      </c>
      <c r="AC223" s="203">
        <v>0</v>
      </c>
      <c r="AD223" s="203">
        <v>0</v>
      </c>
      <c r="AE223" s="208"/>
      <c r="AF223" s="203">
        <v>0</v>
      </c>
      <c r="AG223" s="203">
        <v>0</v>
      </c>
      <c r="AH223" s="203">
        <v>0</v>
      </c>
      <c r="AI223" s="203">
        <v>0</v>
      </c>
      <c r="AJ223" s="203">
        <v>0</v>
      </c>
      <c r="AK223" s="208"/>
      <c r="AL223" s="203">
        <v>0</v>
      </c>
      <c r="AM223" s="203">
        <v>0</v>
      </c>
      <c r="AN223" s="203">
        <v>0</v>
      </c>
      <c r="AO223" s="203">
        <v>0</v>
      </c>
      <c r="AP223" s="203">
        <v>0</v>
      </c>
      <c r="AQ223" s="208"/>
      <c r="AR223" s="203">
        <v>0</v>
      </c>
      <c r="AS223" s="203">
        <v>0</v>
      </c>
      <c r="AT223" s="203">
        <v>0</v>
      </c>
      <c r="AU223" s="203">
        <v>0</v>
      </c>
      <c r="AV223" s="203">
        <v>0</v>
      </c>
      <c r="AW223" s="208"/>
      <c r="AX223" s="203">
        <v>0</v>
      </c>
      <c r="AY223" s="203">
        <v>0</v>
      </c>
      <c r="AZ223" s="203">
        <v>0</v>
      </c>
      <c r="BA223" s="203">
        <v>0</v>
      </c>
      <c r="BB223" s="203">
        <v>0</v>
      </c>
      <c r="BC223" s="208"/>
      <c r="BD223" s="203">
        <v>0</v>
      </c>
      <c r="BE223" s="203">
        <v>0</v>
      </c>
      <c r="BF223" s="203">
        <v>0</v>
      </c>
      <c r="BG223" s="203">
        <v>0</v>
      </c>
      <c r="BH223" s="203">
        <v>0</v>
      </c>
      <c r="BI223" s="208"/>
    </row>
    <row r="224" spans="1:61" ht="12.75" customHeight="1" x14ac:dyDescent="0.2">
      <c r="A224" s="104" t="s">
        <v>1</v>
      </c>
      <c r="B224" s="203">
        <v>0</v>
      </c>
      <c r="C224" s="203">
        <v>0</v>
      </c>
      <c r="D224" s="203">
        <v>0</v>
      </c>
      <c r="E224" s="203">
        <v>0</v>
      </c>
      <c r="F224" s="203">
        <v>0</v>
      </c>
      <c r="G224" s="208"/>
      <c r="H224" s="203">
        <v>0</v>
      </c>
      <c r="I224" s="203">
        <v>0</v>
      </c>
      <c r="J224" s="203">
        <v>0</v>
      </c>
      <c r="K224" s="203">
        <v>0</v>
      </c>
      <c r="L224" s="203">
        <v>0</v>
      </c>
      <c r="M224" s="208"/>
      <c r="N224" s="203">
        <v>0</v>
      </c>
      <c r="O224" s="203">
        <v>0</v>
      </c>
      <c r="P224" s="203">
        <v>0</v>
      </c>
      <c r="Q224" s="203">
        <v>0</v>
      </c>
      <c r="R224" s="203">
        <v>0</v>
      </c>
      <c r="S224" s="208"/>
      <c r="T224" s="203">
        <v>0</v>
      </c>
      <c r="U224" s="203">
        <v>0</v>
      </c>
      <c r="V224" s="203">
        <v>0</v>
      </c>
      <c r="W224" s="203">
        <v>0</v>
      </c>
      <c r="X224" s="203">
        <v>0</v>
      </c>
      <c r="Y224" s="208"/>
      <c r="Z224" s="203">
        <v>0</v>
      </c>
      <c r="AA224" s="203">
        <v>0</v>
      </c>
      <c r="AB224" s="203">
        <v>0</v>
      </c>
      <c r="AC224" s="203">
        <v>0</v>
      </c>
      <c r="AD224" s="203">
        <v>0</v>
      </c>
      <c r="AE224" s="208"/>
      <c r="AF224" s="203">
        <v>0</v>
      </c>
      <c r="AG224" s="203">
        <v>0</v>
      </c>
      <c r="AH224" s="203">
        <v>0</v>
      </c>
      <c r="AI224" s="203">
        <v>0</v>
      </c>
      <c r="AJ224" s="203">
        <v>0</v>
      </c>
      <c r="AK224" s="208"/>
      <c r="AL224" s="203">
        <v>0</v>
      </c>
      <c r="AM224" s="203">
        <v>0</v>
      </c>
      <c r="AN224" s="203">
        <v>0</v>
      </c>
      <c r="AO224" s="203">
        <v>0</v>
      </c>
      <c r="AP224" s="203">
        <v>0</v>
      </c>
      <c r="AQ224" s="208"/>
      <c r="AR224" s="203">
        <v>0</v>
      </c>
      <c r="AS224" s="203">
        <v>0</v>
      </c>
      <c r="AT224" s="203">
        <v>0</v>
      </c>
      <c r="AU224" s="203">
        <v>0</v>
      </c>
      <c r="AV224" s="203">
        <v>0</v>
      </c>
      <c r="AW224" s="208"/>
      <c r="AX224" s="203">
        <v>0</v>
      </c>
      <c r="AY224" s="203">
        <v>0</v>
      </c>
      <c r="AZ224" s="203">
        <v>0</v>
      </c>
      <c r="BA224" s="203">
        <v>0</v>
      </c>
      <c r="BB224" s="203">
        <v>0</v>
      </c>
      <c r="BC224" s="208"/>
      <c r="BD224" s="203">
        <v>0</v>
      </c>
      <c r="BE224" s="203">
        <v>0</v>
      </c>
      <c r="BF224" s="203">
        <v>0</v>
      </c>
      <c r="BG224" s="203">
        <v>0</v>
      </c>
      <c r="BH224" s="203">
        <v>0</v>
      </c>
      <c r="BI224" s="208"/>
    </row>
    <row r="225" spans="1:61" ht="12.75" customHeight="1" x14ac:dyDescent="0.2">
      <c r="A225" s="104" t="s">
        <v>92</v>
      </c>
      <c r="B225" s="203">
        <v>0</v>
      </c>
      <c r="C225" s="203">
        <v>0</v>
      </c>
      <c r="D225" s="203">
        <v>0</v>
      </c>
      <c r="E225" s="203">
        <v>0</v>
      </c>
      <c r="F225" s="203">
        <v>0</v>
      </c>
      <c r="G225" s="208"/>
      <c r="H225" s="203">
        <v>0</v>
      </c>
      <c r="I225" s="203">
        <v>0</v>
      </c>
      <c r="J225" s="203">
        <v>0</v>
      </c>
      <c r="K225" s="203">
        <v>0</v>
      </c>
      <c r="L225" s="203">
        <v>0</v>
      </c>
      <c r="M225" s="208"/>
      <c r="N225" s="203">
        <v>0</v>
      </c>
      <c r="O225" s="203">
        <v>0</v>
      </c>
      <c r="P225" s="203">
        <v>0</v>
      </c>
      <c r="Q225" s="203">
        <v>0</v>
      </c>
      <c r="R225" s="203">
        <v>0</v>
      </c>
      <c r="S225" s="208"/>
      <c r="T225" s="203">
        <v>0</v>
      </c>
      <c r="U225" s="203">
        <v>0</v>
      </c>
      <c r="V225" s="203">
        <v>0</v>
      </c>
      <c r="W225" s="203">
        <v>0</v>
      </c>
      <c r="X225" s="203">
        <v>0</v>
      </c>
      <c r="Y225" s="208"/>
      <c r="Z225" s="203">
        <v>0</v>
      </c>
      <c r="AA225" s="203">
        <v>0</v>
      </c>
      <c r="AB225" s="203">
        <v>0</v>
      </c>
      <c r="AC225" s="203">
        <v>0</v>
      </c>
      <c r="AD225" s="203">
        <v>0</v>
      </c>
      <c r="AE225" s="208"/>
      <c r="AF225" s="203">
        <v>0</v>
      </c>
      <c r="AG225" s="203">
        <v>0</v>
      </c>
      <c r="AH225" s="203">
        <v>0</v>
      </c>
      <c r="AI225" s="203">
        <v>0</v>
      </c>
      <c r="AJ225" s="203">
        <v>0</v>
      </c>
      <c r="AK225" s="208"/>
      <c r="AL225" s="203">
        <v>0</v>
      </c>
      <c r="AM225" s="203">
        <v>0</v>
      </c>
      <c r="AN225" s="203">
        <v>0</v>
      </c>
      <c r="AO225" s="203">
        <v>0</v>
      </c>
      <c r="AP225" s="203">
        <v>0</v>
      </c>
      <c r="AQ225" s="208"/>
      <c r="AR225" s="203">
        <v>0</v>
      </c>
      <c r="AS225" s="203">
        <v>0</v>
      </c>
      <c r="AT225" s="203">
        <v>0</v>
      </c>
      <c r="AU225" s="203">
        <v>0</v>
      </c>
      <c r="AV225" s="203">
        <v>0</v>
      </c>
      <c r="AW225" s="208"/>
      <c r="AX225" s="203">
        <v>0</v>
      </c>
      <c r="AY225" s="203">
        <v>0</v>
      </c>
      <c r="AZ225" s="203">
        <v>0</v>
      </c>
      <c r="BA225" s="203">
        <v>0</v>
      </c>
      <c r="BB225" s="203">
        <v>0</v>
      </c>
      <c r="BC225" s="208"/>
      <c r="BD225" s="203">
        <v>0</v>
      </c>
      <c r="BE225" s="203">
        <v>0</v>
      </c>
      <c r="BF225" s="203">
        <v>0</v>
      </c>
      <c r="BG225" s="203">
        <v>0</v>
      </c>
      <c r="BH225" s="203">
        <v>0</v>
      </c>
      <c r="BI225" s="208"/>
    </row>
    <row r="226" spans="1:61" ht="12.75" customHeight="1" x14ac:dyDescent="0.2">
      <c r="A226" s="88" t="s">
        <v>124</v>
      </c>
      <c r="B226" s="203">
        <v>0</v>
      </c>
      <c r="C226" s="203">
        <v>0</v>
      </c>
      <c r="D226" s="203">
        <v>0</v>
      </c>
      <c r="E226" s="203">
        <v>0</v>
      </c>
      <c r="F226" s="203">
        <v>0</v>
      </c>
      <c r="G226" s="208"/>
      <c r="H226" s="203">
        <v>0</v>
      </c>
      <c r="I226" s="203">
        <v>0</v>
      </c>
      <c r="J226" s="203">
        <v>0</v>
      </c>
      <c r="K226" s="203">
        <v>0</v>
      </c>
      <c r="L226" s="203">
        <v>0</v>
      </c>
      <c r="M226" s="208"/>
      <c r="N226" s="203">
        <v>0</v>
      </c>
      <c r="O226" s="203">
        <v>0</v>
      </c>
      <c r="P226" s="203">
        <v>0</v>
      </c>
      <c r="Q226" s="203">
        <v>0</v>
      </c>
      <c r="R226" s="203">
        <v>0</v>
      </c>
      <c r="S226" s="208"/>
      <c r="T226" s="203">
        <v>0</v>
      </c>
      <c r="U226" s="203">
        <v>0</v>
      </c>
      <c r="V226" s="203">
        <v>0</v>
      </c>
      <c r="W226" s="203">
        <v>0</v>
      </c>
      <c r="X226" s="203">
        <v>0</v>
      </c>
      <c r="Y226" s="208"/>
      <c r="Z226" s="203">
        <v>0</v>
      </c>
      <c r="AA226" s="203">
        <v>0</v>
      </c>
      <c r="AB226" s="203">
        <v>0</v>
      </c>
      <c r="AC226" s="203">
        <v>0</v>
      </c>
      <c r="AD226" s="203">
        <v>0</v>
      </c>
      <c r="AE226" s="208"/>
      <c r="AF226" s="203">
        <v>0</v>
      </c>
      <c r="AG226" s="203">
        <v>0</v>
      </c>
      <c r="AH226" s="203">
        <v>0</v>
      </c>
      <c r="AI226" s="203">
        <v>0</v>
      </c>
      <c r="AJ226" s="203">
        <v>0</v>
      </c>
      <c r="AK226" s="208"/>
      <c r="AL226" s="203">
        <v>0</v>
      </c>
      <c r="AM226" s="203">
        <v>0</v>
      </c>
      <c r="AN226" s="203">
        <v>0</v>
      </c>
      <c r="AO226" s="203">
        <v>0</v>
      </c>
      <c r="AP226" s="203">
        <v>0</v>
      </c>
      <c r="AQ226" s="208"/>
      <c r="AR226" s="203">
        <v>0</v>
      </c>
      <c r="AS226" s="203">
        <v>0</v>
      </c>
      <c r="AT226" s="203">
        <v>0</v>
      </c>
      <c r="AU226" s="203">
        <v>0</v>
      </c>
      <c r="AV226" s="203">
        <v>0</v>
      </c>
      <c r="AW226" s="208"/>
      <c r="AX226" s="203">
        <v>0</v>
      </c>
      <c r="AY226" s="203">
        <v>0</v>
      </c>
      <c r="AZ226" s="203">
        <v>0</v>
      </c>
      <c r="BA226" s="203">
        <v>0</v>
      </c>
      <c r="BB226" s="203">
        <v>0</v>
      </c>
      <c r="BC226" s="208"/>
      <c r="BD226" s="203">
        <v>0</v>
      </c>
      <c r="BE226" s="203">
        <v>0</v>
      </c>
      <c r="BF226" s="203">
        <v>0</v>
      </c>
      <c r="BG226" s="203">
        <v>0</v>
      </c>
      <c r="BH226" s="203">
        <v>0</v>
      </c>
      <c r="BI226" s="208"/>
    </row>
    <row r="227" spans="1:61" ht="12.75" customHeight="1" x14ac:dyDescent="0.2">
      <c r="A227" s="88" t="s">
        <v>94</v>
      </c>
      <c r="B227" s="203">
        <v>0</v>
      </c>
      <c r="C227" s="203">
        <v>0</v>
      </c>
      <c r="D227" s="203">
        <v>0</v>
      </c>
      <c r="E227" s="203">
        <v>0</v>
      </c>
      <c r="F227" s="203">
        <v>0</v>
      </c>
      <c r="G227" s="208"/>
      <c r="H227" s="203">
        <v>0</v>
      </c>
      <c r="I227" s="203">
        <v>0</v>
      </c>
      <c r="J227" s="203">
        <v>0</v>
      </c>
      <c r="K227" s="203">
        <v>0</v>
      </c>
      <c r="L227" s="203">
        <v>0</v>
      </c>
      <c r="M227" s="208"/>
      <c r="N227" s="203">
        <v>0</v>
      </c>
      <c r="O227" s="203">
        <v>0</v>
      </c>
      <c r="P227" s="203">
        <v>0</v>
      </c>
      <c r="Q227" s="203">
        <v>0</v>
      </c>
      <c r="R227" s="203">
        <v>0</v>
      </c>
      <c r="S227" s="208"/>
      <c r="T227" s="203">
        <v>0</v>
      </c>
      <c r="U227" s="203">
        <v>0</v>
      </c>
      <c r="V227" s="203">
        <v>0</v>
      </c>
      <c r="W227" s="203">
        <v>0</v>
      </c>
      <c r="X227" s="203">
        <v>0</v>
      </c>
      <c r="Y227" s="208"/>
      <c r="Z227" s="203">
        <v>0</v>
      </c>
      <c r="AA227" s="203">
        <v>0</v>
      </c>
      <c r="AB227" s="203">
        <v>0</v>
      </c>
      <c r="AC227" s="203">
        <v>0</v>
      </c>
      <c r="AD227" s="203">
        <v>0</v>
      </c>
      <c r="AE227" s="208"/>
      <c r="AF227" s="203">
        <v>0</v>
      </c>
      <c r="AG227" s="203">
        <v>0</v>
      </c>
      <c r="AH227" s="203">
        <v>0</v>
      </c>
      <c r="AI227" s="203">
        <v>0</v>
      </c>
      <c r="AJ227" s="203">
        <v>0</v>
      </c>
      <c r="AK227" s="208"/>
      <c r="AL227" s="203">
        <v>0</v>
      </c>
      <c r="AM227" s="203">
        <v>0</v>
      </c>
      <c r="AN227" s="203">
        <v>0</v>
      </c>
      <c r="AO227" s="203">
        <v>0</v>
      </c>
      <c r="AP227" s="203">
        <v>0</v>
      </c>
      <c r="AQ227" s="208"/>
      <c r="AR227" s="203">
        <v>0</v>
      </c>
      <c r="AS227" s="203">
        <v>0</v>
      </c>
      <c r="AT227" s="203">
        <v>0</v>
      </c>
      <c r="AU227" s="203">
        <v>0</v>
      </c>
      <c r="AV227" s="203">
        <v>0</v>
      </c>
      <c r="AW227" s="208"/>
      <c r="AX227" s="203">
        <v>0</v>
      </c>
      <c r="AY227" s="203">
        <v>0</v>
      </c>
      <c r="AZ227" s="203">
        <v>0</v>
      </c>
      <c r="BA227" s="203">
        <v>0</v>
      </c>
      <c r="BB227" s="203">
        <v>0</v>
      </c>
      <c r="BC227" s="208"/>
      <c r="BD227" s="203">
        <v>0</v>
      </c>
      <c r="BE227" s="203">
        <v>0</v>
      </c>
      <c r="BF227" s="203">
        <v>0</v>
      </c>
      <c r="BG227" s="203">
        <v>0</v>
      </c>
      <c r="BH227" s="203">
        <v>0</v>
      </c>
      <c r="BI227" s="208"/>
    </row>
    <row r="228" spans="1:61" ht="12.75" customHeight="1" x14ac:dyDescent="0.2">
      <c r="A228" s="88" t="s">
        <v>95</v>
      </c>
      <c r="B228" s="203">
        <v>0</v>
      </c>
      <c r="C228" s="203">
        <v>0</v>
      </c>
      <c r="D228" s="203">
        <v>0</v>
      </c>
      <c r="E228" s="203">
        <v>0</v>
      </c>
      <c r="F228" s="203">
        <v>0</v>
      </c>
      <c r="G228" s="208"/>
      <c r="H228" s="203">
        <v>0</v>
      </c>
      <c r="I228" s="203">
        <v>0</v>
      </c>
      <c r="J228" s="203">
        <v>0</v>
      </c>
      <c r="K228" s="203">
        <v>0</v>
      </c>
      <c r="L228" s="203">
        <v>0</v>
      </c>
      <c r="M228" s="208"/>
      <c r="N228" s="203">
        <v>0</v>
      </c>
      <c r="O228" s="203">
        <v>0</v>
      </c>
      <c r="P228" s="203">
        <v>0</v>
      </c>
      <c r="Q228" s="203">
        <v>0</v>
      </c>
      <c r="R228" s="203">
        <v>0</v>
      </c>
      <c r="S228" s="208"/>
      <c r="T228" s="203">
        <v>0</v>
      </c>
      <c r="U228" s="203">
        <v>0</v>
      </c>
      <c r="V228" s="203">
        <v>0</v>
      </c>
      <c r="W228" s="203">
        <v>0</v>
      </c>
      <c r="X228" s="203">
        <v>0</v>
      </c>
      <c r="Y228" s="208"/>
      <c r="Z228" s="203">
        <v>0</v>
      </c>
      <c r="AA228" s="203">
        <v>0</v>
      </c>
      <c r="AB228" s="203">
        <v>0</v>
      </c>
      <c r="AC228" s="203">
        <v>0</v>
      </c>
      <c r="AD228" s="203">
        <v>0</v>
      </c>
      <c r="AE228" s="208"/>
      <c r="AF228" s="203">
        <v>0</v>
      </c>
      <c r="AG228" s="203">
        <v>0</v>
      </c>
      <c r="AH228" s="203">
        <v>0</v>
      </c>
      <c r="AI228" s="203">
        <v>0</v>
      </c>
      <c r="AJ228" s="203">
        <v>0</v>
      </c>
      <c r="AK228" s="208"/>
      <c r="AL228" s="203">
        <v>0</v>
      </c>
      <c r="AM228" s="203">
        <v>0</v>
      </c>
      <c r="AN228" s="203">
        <v>0</v>
      </c>
      <c r="AO228" s="203">
        <v>0</v>
      </c>
      <c r="AP228" s="203">
        <v>0</v>
      </c>
      <c r="AQ228" s="208"/>
      <c r="AR228" s="203">
        <v>0</v>
      </c>
      <c r="AS228" s="203">
        <v>0</v>
      </c>
      <c r="AT228" s="203">
        <v>0</v>
      </c>
      <c r="AU228" s="203">
        <v>0</v>
      </c>
      <c r="AV228" s="203">
        <v>0</v>
      </c>
      <c r="AW228" s="208"/>
      <c r="AX228" s="203">
        <v>0</v>
      </c>
      <c r="AY228" s="203">
        <v>0</v>
      </c>
      <c r="AZ228" s="203">
        <v>0</v>
      </c>
      <c r="BA228" s="203">
        <v>0</v>
      </c>
      <c r="BB228" s="203">
        <v>0</v>
      </c>
      <c r="BC228" s="208"/>
      <c r="BD228" s="203">
        <v>0</v>
      </c>
      <c r="BE228" s="203">
        <v>0</v>
      </c>
      <c r="BF228" s="203">
        <v>0</v>
      </c>
      <c r="BG228" s="203">
        <v>0</v>
      </c>
      <c r="BH228" s="203">
        <v>0</v>
      </c>
      <c r="BI228" s="208"/>
    </row>
    <row r="229" spans="1:61" ht="12.75" customHeight="1" x14ac:dyDescent="0.2">
      <c r="A229" s="88" t="s">
        <v>96</v>
      </c>
      <c r="B229" s="203">
        <v>0</v>
      </c>
      <c r="C229" s="203">
        <v>0</v>
      </c>
      <c r="D229" s="203">
        <v>0</v>
      </c>
      <c r="E229" s="203">
        <v>0</v>
      </c>
      <c r="F229" s="203">
        <v>0</v>
      </c>
      <c r="G229" s="208"/>
      <c r="H229" s="203">
        <v>0</v>
      </c>
      <c r="I229" s="203">
        <v>0</v>
      </c>
      <c r="J229" s="203">
        <v>0</v>
      </c>
      <c r="K229" s="203">
        <v>0</v>
      </c>
      <c r="L229" s="203">
        <v>0</v>
      </c>
      <c r="M229" s="208"/>
      <c r="N229" s="203">
        <v>0</v>
      </c>
      <c r="O229" s="203">
        <v>0</v>
      </c>
      <c r="P229" s="203">
        <v>0</v>
      </c>
      <c r="Q229" s="203">
        <v>0</v>
      </c>
      <c r="R229" s="203">
        <v>0</v>
      </c>
      <c r="S229" s="208"/>
      <c r="T229" s="203">
        <v>0</v>
      </c>
      <c r="U229" s="203">
        <v>0</v>
      </c>
      <c r="V229" s="203">
        <v>0</v>
      </c>
      <c r="W229" s="203">
        <v>0</v>
      </c>
      <c r="X229" s="203">
        <v>0</v>
      </c>
      <c r="Y229" s="208"/>
      <c r="Z229" s="203">
        <v>0</v>
      </c>
      <c r="AA229" s="203">
        <v>0</v>
      </c>
      <c r="AB229" s="203">
        <v>0</v>
      </c>
      <c r="AC229" s="203">
        <v>0</v>
      </c>
      <c r="AD229" s="203">
        <v>0</v>
      </c>
      <c r="AE229" s="208"/>
      <c r="AF229" s="203">
        <v>0</v>
      </c>
      <c r="AG229" s="203">
        <v>0</v>
      </c>
      <c r="AH229" s="203">
        <v>0</v>
      </c>
      <c r="AI229" s="203">
        <v>0</v>
      </c>
      <c r="AJ229" s="203">
        <v>0</v>
      </c>
      <c r="AK229" s="208"/>
      <c r="AL229" s="203">
        <v>0</v>
      </c>
      <c r="AM229" s="203">
        <v>0</v>
      </c>
      <c r="AN229" s="203">
        <v>0</v>
      </c>
      <c r="AO229" s="203">
        <v>0</v>
      </c>
      <c r="AP229" s="203">
        <v>0</v>
      </c>
      <c r="AQ229" s="208"/>
      <c r="AR229" s="203">
        <v>0</v>
      </c>
      <c r="AS229" s="203">
        <v>0</v>
      </c>
      <c r="AT229" s="203">
        <v>0</v>
      </c>
      <c r="AU229" s="203">
        <v>0</v>
      </c>
      <c r="AV229" s="203">
        <v>0</v>
      </c>
      <c r="AW229" s="208"/>
      <c r="AX229" s="203">
        <v>0</v>
      </c>
      <c r="AY229" s="203">
        <v>0</v>
      </c>
      <c r="AZ229" s="203">
        <v>0</v>
      </c>
      <c r="BA229" s="203">
        <v>0</v>
      </c>
      <c r="BB229" s="203">
        <v>0</v>
      </c>
      <c r="BC229" s="208"/>
      <c r="BD229" s="203">
        <v>0</v>
      </c>
      <c r="BE229" s="203">
        <v>0</v>
      </c>
      <c r="BF229" s="203">
        <v>0</v>
      </c>
      <c r="BG229" s="203">
        <v>0</v>
      </c>
      <c r="BH229" s="203">
        <v>0</v>
      </c>
      <c r="BI229" s="208"/>
    </row>
    <row r="230" spans="1:61" ht="12.75" customHeight="1" x14ac:dyDescent="0.2">
      <c r="A230" s="88" t="s">
        <v>97</v>
      </c>
      <c r="B230" s="203">
        <v>0</v>
      </c>
      <c r="C230" s="203">
        <v>0</v>
      </c>
      <c r="D230" s="203">
        <v>0</v>
      </c>
      <c r="E230" s="203">
        <v>0</v>
      </c>
      <c r="F230" s="203">
        <v>0</v>
      </c>
      <c r="G230" s="208"/>
      <c r="H230" s="203">
        <v>0</v>
      </c>
      <c r="I230" s="203">
        <v>0</v>
      </c>
      <c r="J230" s="203">
        <v>0</v>
      </c>
      <c r="K230" s="203">
        <v>0</v>
      </c>
      <c r="L230" s="203">
        <v>0</v>
      </c>
      <c r="M230" s="208"/>
      <c r="N230" s="203">
        <v>0</v>
      </c>
      <c r="O230" s="203">
        <v>0</v>
      </c>
      <c r="P230" s="203">
        <v>0</v>
      </c>
      <c r="Q230" s="203">
        <v>0</v>
      </c>
      <c r="R230" s="203">
        <v>0</v>
      </c>
      <c r="S230" s="208"/>
      <c r="T230" s="203">
        <v>0</v>
      </c>
      <c r="U230" s="203">
        <v>0</v>
      </c>
      <c r="V230" s="203">
        <v>0</v>
      </c>
      <c r="W230" s="203">
        <v>0</v>
      </c>
      <c r="X230" s="203">
        <v>0</v>
      </c>
      <c r="Y230" s="208"/>
      <c r="Z230" s="203">
        <v>0</v>
      </c>
      <c r="AA230" s="203">
        <v>0</v>
      </c>
      <c r="AB230" s="203">
        <v>0</v>
      </c>
      <c r="AC230" s="203">
        <v>0</v>
      </c>
      <c r="AD230" s="203">
        <v>0</v>
      </c>
      <c r="AE230" s="208"/>
      <c r="AF230" s="203">
        <v>0</v>
      </c>
      <c r="AG230" s="203">
        <v>0</v>
      </c>
      <c r="AH230" s="203">
        <v>0</v>
      </c>
      <c r="AI230" s="203">
        <v>0</v>
      </c>
      <c r="AJ230" s="203">
        <v>0</v>
      </c>
      <c r="AK230" s="208"/>
      <c r="AL230" s="203">
        <v>0</v>
      </c>
      <c r="AM230" s="203">
        <v>0</v>
      </c>
      <c r="AN230" s="203">
        <v>0</v>
      </c>
      <c r="AO230" s="203">
        <v>0</v>
      </c>
      <c r="AP230" s="203">
        <v>0</v>
      </c>
      <c r="AQ230" s="208"/>
      <c r="AR230" s="203">
        <v>0</v>
      </c>
      <c r="AS230" s="203">
        <v>0</v>
      </c>
      <c r="AT230" s="203">
        <v>0</v>
      </c>
      <c r="AU230" s="203">
        <v>0</v>
      </c>
      <c r="AV230" s="203">
        <v>0</v>
      </c>
      <c r="AW230" s="208"/>
      <c r="AX230" s="203">
        <v>0</v>
      </c>
      <c r="AY230" s="203">
        <v>0</v>
      </c>
      <c r="AZ230" s="203">
        <v>0</v>
      </c>
      <c r="BA230" s="203">
        <v>0</v>
      </c>
      <c r="BB230" s="203">
        <v>0</v>
      </c>
      <c r="BC230" s="208"/>
      <c r="BD230" s="203">
        <v>0</v>
      </c>
      <c r="BE230" s="203">
        <v>0</v>
      </c>
      <c r="BF230" s="203">
        <v>0</v>
      </c>
      <c r="BG230" s="203">
        <v>0</v>
      </c>
      <c r="BH230" s="203">
        <v>0</v>
      </c>
      <c r="BI230" s="208"/>
    </row>
    <row r="231" spans="1:61" ht="12.75" customHeight="1" x14ac:dyDescent="0.2">
      <c r="A231" s="88" t="s">
        <v>125</v>
      </c>
      <c r="B231" s="203">
        <v>0</v>
      </c>
      <c r="C231" s="203">
        <v>0</v>
      </c>
      <c r="D231" s="203">
        <v>0</v>
      </c>
      <c r="E231" s="203">
        <v>0</v>
      </c>
      <c r="F231" s="203">
        <v>0</v>
      </c>
      <c r="G231" s="208"/>
      <c r="H231" s="203">
        <v>0</v>
      </c>
      <c r="I231" s="203">
        <v>0</v>
      </c>
      <c r="J231" s="203">
        <v>0</v>
      </c>
      <c r="K231" s="203">
        <v>0</v>
      </c>
      <c r="L231" s="203">
        <v>0</v>
      </c>
      <c r="M231" s="208"/>
      <c r="N231" s="203">
        <v>0</v>
      </c>
      <c r="O231" s="203">
        <v>0</v>
      </c>
      <c r="P231" s="203">
        <v>0</v>
      </c>
      <c r="Q231" s="203">
        <v>0</v>
      </c>
      <c r="R231" s="203">
        <v>0</v>
      </c>
      <c r="S231" s="208"/>
      <c r="T231" s="203">
        <v>0</v>
      </c>
      <c r="U231" s="203">
        <v>0</v>
      </c>
      <c r="V231" s="203">
        <v>0</v>
      </c>
      <c r="W231" s="203">
        <v>0</v>
      </c>
      <c r="X231" s="203">
        <v>0</v>
      </c>
      <c r="Y231" s="208"/>
      <c r="Z231" s="203">
        <v>0</v>
      </c>
      <c r="AA231" s="203">
        <v>0</v>
      </c>
      <c r="AB231" s="203">
        <v>0</v>
      </c>
      <c r="AC231" s="203">
        <v>0</v>
      </c>
      <c r="AD231" s="203">
        <v>0</v>
      </c>
      <c r="AE231" s="208"/>
      <c r="AF231" s="203">
        <v>0</v>
      </c>
      <c r="AG231" s="203">
        <v>0</v>
      </c>
      <c r="AH231" s="203">
        <v>0</v>
      </c>
      <c r="AI231" s="203">
        <v>0</v>
      </c>
      <c r="AJ231" s="203">
        <v>0</v>
      </c>
      <c r="AK231" s="208"/>
      <c r="AL231" s="203">
        <v>0</v>
      </c>
      <c r="AM231" s="203">
        <v>0</v>
      </c>
      <c r="AN231" s="203">
        <v>0</v>
      </c>
      <c r="AO231" s="203">
        <v>0</v>
      </c>
      <c r="AP231" s="203">
        <v>0</v>
      </c>
      <c r="AQ231" s="208"/>
      <c r="AR231" s="203">
        <v>0</v>
      </c>
      <c r="AS231" s="203">
        <v>0</v>
      </c>
      <c r="AT231" s="203">
        <v>0</v>
      </c>
      <c r="AU231" s="203">
        <v>0</v>
      </c>
      <c r="AV231" s="203">
        <v>0</v>
      </c>
      <c r="AW231" s="208"/>
      <c r="AX231" s="203">
        <v>0</v>
      </c>
      <c r="AY231" s="203">
        <v>0</v>
      </c>
      <c r="AZ231" s="203">
        <v>0</v>
      </c>
      <c r="BA231" s="203">
        <v>0</v>
      </c>
      <c r="BB231" s="203">
        <v>0</v>
      </c>
      <c r="BC231" s="208"/>
      <c r="BD231" s="203">
        <v>0</v>
      </c>
      <c r="BE231" s="203">
        <v>0</v>
      </c>
      <c r="BF231" s="203">
        <v>0</v>
      </c>
      <c r="BG231" s="203">
        <v>0</v>
      </c>
      <c r="BH231" s="203">
        <v>0</v>
      </c>
      <c r="BI231" s="208"/>
    </row>
    <row r="232" spans="1:61" ht="12.75" customHeight="1" x14ac:dyDescent="0.2">
      <c r="A232" s="88" t="s">
        <v>126</v>
      </c>
      <c r="B232" s="203">
        <v>0</v>
      </c>
      <c r="C232" s="203">
        <v>0</v>
      </c>
      <c r="D232" s="203">
        <v>0</v>
      </c>
      <c r="E232" s="203">
        <v>0</v>
      </c>
      <c r="F232" s="203">
        <v>0</v>
      </c>
      <c r="G232" s="208"/>
      <c r="H232" s="203">
        <v>0</v>
      </c>
      <c r="I232" s="203">
        <v>0</v>
      </c>
      <c r="J232" s="203">
        <v>0</v>
      </c>
      <c r="K232" s="203">
        <v>0</v>
      </c>
      <c r="L232" s="203">
        <v>0</v>
      </c>
      <c r="M232" s="208"/>
      <c r="N232" s="203">
        <v>0</v>
      </c>
      <c r="O232" s="203">
        <v>0</v>
      </c>
      <c r="P232" s="203">
        <v>0</v>
      </c>
      <c r="Q232" s="203">
        <v>0</v>
      </c>
      <c r="R232" s="203">
        <v>0</v>
      </c>
      <c r="S232" s="208"/>
      <c r="T232" s="203">
        <v>0</v>
      </c>
      <c r="U232" s="203">
        <v>0</v>
      </c>
      <c r="V232" s="203">
        <v>0</v>
      </c>
      <c r="W232" s="203">
        <v>0</v>
      </c>
      <c r="X232" s="203">
        <v>0</v>
      </c>
      <c r="Y232" s="208"/>
      <c r="Z232" s="203">
        <v>0</v>
      </c>
      <c r="AA232" s="203">
        <v>0</v>
      </c>
      <c r="AB232" s="203">
        <v>0</v>
      </c>
      <c r="AC232" s="203">
        <v>0</v>
      </c>
      <c r="AD232" s="203">
        <v>0</v>
      </c>
      <c r="AE232" s="208"/>
      <c r="AF232" s="203">
        <v>0</v>
      </c>
      <c r="AG232" s="203">
        <v>0</v>
      </c>
      <c r="AH232" s="203">
        <v>0</v>
      </c>
      <c r="AI232" s="203">
        <v>0</v>
      </c>
      <c r="AJ232" s="203">
        <v>0</v>
      </c>
      <c r="AK232" s="208"/>
      <c r="AL232" s="203">
        <v>0</v>
      </c>
      <c r="AM232" s="203">
        <v>0</v>
      </c>
      <c r="AN232" s="203">
        <v>0</v>
      </c>
      <c r="AO232" s="203">
        <v>0</v>
      </c>
      <c r="AP232" s="203">
        <v>0</v>
      </c>
      <c r="AQ232" s="208"/>
      <c r="AR232" s="203">
        <v>0</v>
      </c>
      <c r="AS232" s="203">
        <v>0</v>
      </c>
      <c r="AT232" s="203">
        <v>0</v>
      </c>
      <c r="AU232" s="203">
        <v>0</v>
      </c>
      <c r="AV232" s="203">
        <v>0</v>
      </c>
      <c r="AW232" s="208"/>
      <c r="AX232" s="203">
        <v>0</v>
      </c>
      <c r="AY232" s="203">
        <v>0</v>
      </c>
      <c r="AZ232" s="203">
        <v>0</v>
      </c>
      <c r="BA232" s="203">
        <v>0</v>
      </c>
      <c r="BB232" s="203">
        <v>0</v>
      </c>
      <c r="BC232" s="208"/>
      <c r="BD232" s="203">
        <v>0</v>
      </c>
      <c r="BE232" s="203">
        <v>0</v>
      </c>
      <c r="BF232" s="203">
        <v>0</v>
      </c>
      <c r="BG232" s="203">
        <v>0</v>
      </c>
      <c r="BH232" s="203">
        <v>0</v>
      </c>
      <c r="BI232" s="208"/>
    </row>
    <row r="233" spans="1:61" ht="12.75" customHeight="1" x14ac:dyDescent="0.2">
      <c r="A233" s="88" t="s">
        <v>127</v>
      </c>
      <c r="B233" s="203">
        <v>0</v>
      </c>
      <c r="C233" s="203">
        <v>0</v>
      </c>
      <c r="D233" s="203">
        <v>0</v>
      </c>
      <c r="E233" s="203">
        <v>0</v>
      </c>
      <c r="F233" s="203">
        <v>0</v>
      </c>
      <c r="G233" s="208"/>
      <c r="H233" s="203">
        <v>0</v>
      </c>
      <c r="I233" s="203">
        <v>0</v>
      </c>
      <c r="J233" s="203">
        <v>0</v>
      </c>
      <c r="K233" s="203">
        <v>0</v>
      </c>
      <c r="L233" s="203">
        <v>0</v>
      </c>
      <c r="M233" s="208"/>
      <c r="N233" s="203">
        <v>0</v>
      </c>
      <c r="O233" s="203">
        <v>0</v>
      </c>
      <c r="P233" s="203">
        <v>0</v>
      </c>
      <c r="Q233" s="203">
        <v>0</v>
      </c>
      <c r="R233" s="203">
        <v>0</v>
      </c>
      <c r="S233" s="208"/>
      <c r="T233" s="203">
        <v>0</v>
      </c>
      <c r="U233" s="203">
        <v>0</v>
      </c>
      <c r="V233" s="203">
        <v>0</v>
      </c>
      <c r="W233" s="203">
        <v>0</v>
      </c>
      <c r="X233" s="203">
        <v>0</v>
      </c>
      <c r="Y233" s="208"/>
      <c r="Z233" s="203">
        <v>0</v>
      </c>
      <c r="AA233" s="203">
        <v>0</v>
      </c>
      <c r="AB233" s="203">
        <v>0</v>
      </c>
      <c r="AC233" s="203">
        <v>0</v>
      </c>
      <c r="AD233" s="203">
        <v>0</v>
      </c>
      <c r="AE233" s="208"/>
      <c r="AF233" s="203">
        <v>0</v>
      </c>
      <c r="AG233" s="203">
        <v>0</v>
      </c>
      <c r="AH233" s="203">
        <v>0</v>
      </c>
      <c r="AI233" s="203">
        <v>0</v>
      </c>
      <c r="AJ233" s="203">
        <v>0</v>
      </c>
      <c r="AK233" s="208"/>
      <c r="AL233" s="203">
        <v>0</v>
      </c>
      <c r="AM233" s="203">
        <v>0</v>
      </c>
      <c r="AN233" s="203">
        <v>0</v>
      </c>
      <c r="AO233" s="203">
        <v>0</v>
      </c>
      <c r="AP233" s="203">
        <v>0</v>
      </c>
      <c r="AQ233" s="208"/>
      <c r="AR233" s="203">
        <v>0</v>
      </c>
      <c r="AS233" s="203">
        <v>0</v>
      </c>
      <c r="AT233" s="203">
        <v>0</v>
      </c>
      <c r="AU233" s="203">
        <v>0</v>
      </c>
      <c r="AV233" s="203">
        <v>0</v>
      </c>
      <c r="AW233" s="208"/>
      <c r="AX233" s="203">
        <v>0</v>
      </c>
      <c r="AY233" s="203">
        <v>0</v>
      </c>
      <c r="AZ233" s="203">
        <v>0</v>
      </c>
      <c r="BA233" s="203">
        <v>0</v>
      </c>
      <c r="BB233" s="203">
        <v>0</v>
      </c>
      <c r="BC233" s="208"/>
      <c r="BD233" s="203">
        <v>0</v>
      </c>
      <c r="BE233" s="203">
        <v>0</v>
      </c>
      <c r="BF233" s="203">
        <v>0</v>
      </c>
      <c r="BG233" s="203">
        <v>0</v>
      </c>
      <c r="BH233" s="203">
        <v>0</v>
      </c>
      <c r="BI233" s="208"/>
    </row>
    <row r="234" spans="1:61" ht="12.75" customHeight="1" x14ac:dyDescent="0.2">
      <c r="A234" s="202" t="s">
        <v>34</v>
      </c>
      <c r="B234" s="203">
        <v>0</v>
      </c>
      <c r="C234" s="203">
        <v>0</v>
      </c>
      <c r="D234" s="203">
        <v>0</v>
      </c>
      <c r="E234" s="203">
        <v>0</v>
      </c>
      <c r="F234" s="203">
        <v>0</v>
      </c>
      <c r="G234" s="208"/>
      <c r="H234" s="203">
        <v>0</v>
      </c>
      <c r="I234" s="203">
        <v>0</v>
      </c>
      <c r="J234" s="203">
        <v>0</v>
      </c>
      <c r="K234" s="203">
        <v>0</v>
      </c>
      <c r="L234" s="203">
        <v>0</v>
      </c>
      <c r="M234" s="208"/>
      <c r="N234" s="203">
        <v>0</v>
      </c>
      <c r="O234" s="203">
        <v>0</v>
      </c>
      <c r="P234" s="203">
        <v>0</v>
      </c>
      <c r="Q234" s="203">
        <v>0</v>
      </c>
      <c r="R234" s="203">
        <v>0</v>
      </c>
      <c r="S234" s="208"/>
      <c r="T234" s="203">
        <v>0</v>
      </c>
      <c r="U234" s="203">
        <v>0</v>
      </c>
      <c r="V234" s="203">
        <v>0</v>
      </c>
      <c r="W234" s="203">
        <v>0</v>
      </c>
      <c r="X234" s="203">
        <v>0</v>
      </c>
      <c r="Y234" s="208"/>
      <c r="Z234" s="203">
        <v>0</v>
      </c>
      <c r="AA234" s="203">
        <v>0</v>
      </c>
      <c r="AB234" s="203">
        <v>0</v>
      </c>
      <c r="AC234" s="203">
        <v>0</v>
      </c>
      <c r="AD234" s="203">
        <v>0</v>
      </c>
      <c r="AE234" s="208"/>
      <c r="AF234" s="203">
        <v>0</v>
      </c>
      <c r="AG234" s="203">
        <v>0</v>
      </c>
      <c r="AH234" s="203">
        <v>0</v>
      </c>
      <c r="AI234" s="203">
        <v>0</v>
      </c>
      <c r="AJ234" s="203">
        <v>0</v>
      </c>
      <c r="AK234" s="208"/>
      <c r="AL234" s="203">
        <v>0</v>
      </c>
      <c r="AM234" s="203">
        <v>0</v>
      </c>
      <c r="AN234" s="203">
        <v>0</v>
      </c>
      <c r="AO234" s="203">
        <v>0</v>
      </c>
      <c r="AP234" s="203">
        <v>0</v>
      </c>
      <c r="AQ234" s="208"/>
      <c r="AR234" s="203">
        <v>0</v>
      </c>
      <c r="AS234" s="203">
        <v>0</v>
      </c>
      <c r="AT234" s="203">
        <v>0</v>
      </c>
      <c r="AU234" s="203">
        <v>0</v>
      </c>
      <c r="AV234" s="203">
        <v>0</v>
      </c>
      <c r="AW234" s="208"/>
      <c r="AX234" s="203">
        <v>0</v>
      </c>
      <c r="AY234" s="203">
        <v>0</v>
      </c>
      <c r="AZ234" s="203">
        <v>0</v>
      </c>
      <c r="BA234" s="203">
        <v>0</v>
      </c>
      <c r="BB234" s="203">
        <v>0</v>
      </c>
      <c r="BC234" s="208"/>
      <c r="BD234" s="203">
        <v>0</v>
      </c>
      <c r="BE234" s="203">
        <v>0</v>
      </c>
      <c r="BF234" s="203">
        <v>0</v>
      </c>
      <c r="BG234" s="203">
        <v>0</v>
      </c>
      <c r="BH234" s="203">
        <v>0</v>
      </c>
      <c r="BI234" s="208"/>
    </row>
    <row r="235" spans="1:61" ht="12.75" customHeight="1" x14ac:dyDescent="0.2">
      <c r="A235" s="202" t="s">
        <v>128</v>
      </c>
      <c r="B235" s="203">
        <v>0</v>
      </c>
      <c r="C235" s="203">
        <v>0</v>
      </c>
      <c r="D235" s="203">
        <v>0</v>
      </c>
      <c r="E235" s="203">
        <v>0</v>
      </c>
      <c r="F235" s="203">
        <v>0</v>
      </c>
      <c r="G235" s="208"/>
      <c r="H235" s="203">
        <v>0</v>
      </c>
      <c r="I235" s="203">
        <v>0</v>
      </c>
      <c r="J235" s="203">
        <v>0</v>
      </c>
      <c r="K235" s="203">
        <v>0</v>
      </c>
      <c r="L235" s="203">
        <v>0</v>
      </c>
      <c r="M235" s="208"/>
      <c r="N235" s="203">
        <v>0</v>
      </c>
      <c r="O235" s="203">
        <v>0</v>
      </c>
      <c r="P235" s="203">
        <v>0</v>
      </c>
      <c r="Q235" s="203">
        <v>0</v>
      </c>
      <c r="R235" s="203">
        <v>0</v>
      </c>
      <c r="S235" s="208"/>
      <c r="T235" s="203">
        <v>0</v>
      </c>
      <c r="U235" s="203">
        <v>0</v>
      </c>
      <c r="V235" s="203">
        <v>0</v>
      </c>
      <c r="W235" s="203">
        <v>0</v>
      </c>
      <c r="X235" s="203">
        <v>0</v>
      </c>
      <c r="Y235" s="208"/>
      <c r="Z235" s="203">
        <v>0</v>
      </c>
      <c r="AA235" s="203">
        <v>0</v>
      </c>
      <c r="AB235" s="203">
        <v>0</v>
      </c>
      <c r="AC235" s="203">
        <v>0</v>
      </c>
      <c r="AD235" s="203">
        <v>0</v>
      </c>
      <c r="AE235" s="208"/>
      <c r="AF235" s="203">
        <v>0</v>
      </c>
      <c r="AG235" s="203">
        <v>0</v>
      </c>
      <c r="AH235" s="203">
        <v>0</v>
      </c>
      <c r="AI235" s="203">
        <v>0</v>
      </c>
      <c r="AJ235" s="203">
        <v>0</v>
      </c>
      <c r="AK235" s="208"/>
      <c r="AL235" s="203">
        <v>0</v>
      </c>
      <c r="AM235" s="203">
        <v>0</v>
      </c>
      <c r="AN235" s="203">
        <v>0</v>
      </c>
      <c r="AO235" s="203">
        <v>0</v>
      </c>
      <c r="AP235" s="203">
        <v>0</v>
      </c>
      <c r="AQ235" s="208"/>
      <c r="AR235" s="203">
        <v>0</v>
      </c>
      <c r="AS235" s="203">
        <v>0</v>
      </c>
      <c r="AT235" s="203">
        <v>0</v>
      </c>
      <c r="AU235" s="203">
        <v>0</v>
      </c>
      <c r="AV235" s="203">
        <v>0</v>
      </c>
      <c r="AW235" s="208"/>
      <c r="AX235" s="203">
        <v>0</v>
      </c>
      <c r="AY235" s="203">
        <v>0</v>
      </c>
      <c r="AZ235" s="203">
        <v>0</v>
      </c>
      <c r="BA235" s="203">
        <v>0</v>
      </c>
      <c r="BB235" s="203">
        <v>0</v>
      </c>
      <c r="BC235" s="208"/>
      <c r="BD235" s="203">
        <v>0</v>
      </c>
      <c r="BE235" s="203">
        <v>0</v>
      </c>
      <c r="BF235" s="203">
        <v>0</v>
      </c>
      <c r="BG235" s="203">
        <v>0</v>
      </c>
      <c r="BH235" s="203">
        <v>0</v>
      </c>
      <c r="BI235" s="208"/>
    </row>
    <row r="236" spans="1:61" ht="12.75" customHeight="1" x14ac:dyDescent="0.2">
      <c r="A236" s="201" t="s">
        <v>41</v>
      </c>
      <c r="B236" s="203">
        <v>0</v>
      </c>
      <c r="C236" s="203">
        <v>0</v>
      </c>
      <c r="D236" s="203">
        <v>0</v>
      </c>
      <c r="E236" s="203">
        <v>0</v>
      </c>
      <c r="F236" s="203">
        <v>0</v>
      </c>
      <c r="G236" s="208"/>
      <c r="H236" s="203">
        <v>0</v>
      </c>
      <c r="I236" s="203">
        <v>0</v>
      </c>
      <c r="J236" s="203">
        <v>0</v>
      </c>
      <c r="K236" s="203">
        <v>0</v>
      </c>
      <c r="L236" s="203">
        <v>0</v>
      </c>
      <c r="M236" s="208"/>
      <c r="N236" s="203">
        <v>0</v>
      </c>
      <c r="O236" s="203">
        <v>0</v>
      </c>
      <c r="P236" s="203">
        <v>0</v>
      </c>
      <c r="Q236" s="203">
        <v>0</v>
      </c>
      <c r="R236" s="203">
        <v>0</v>
      </c>
      <c r="S236" s="208"/>
      <c r="T236" s="203">
        <v>0</v>
      </c>
      <c r="U236" s="203">
        <v>0</v>
      </c>
      <c r="V236" s="203">
        <v>0</v>
      </c>
      <c r="W236" s="203">
        <v>0</v>
      </c>
      <c r="X236" s="203">
        <v>0</v>
      </c>
      <c r="Y236" s="208"/>
      <c r="Z236" s="203">
        <v>0</v>
      </c>
      <c r="AA236" s="203">
        <v>0</v>
      </c>
      <c r="AB236" s="203">
        <v>0</v>
      </c>
      <c r="AC236" s="203">
        <v>0</v>
      </c>
      <c r="AD236" s="203">
        <v>0</v>
      </c>
      <c r="AE236" s="208"/>
      <c r="AF236" s="203">
        <v>0</v>
      </c>
      <c r="AG236" s="203">
        <v>0</v>
      </c>
      <c r="AH236" s="203">
        <v>0</v>
      </c>
      <c r="AI236" s="203">
        <v>0</v>
      </c>
      <c r="AJ236" s="203">
        <v>0</v>
      </c>
      <c r="AK236" s="208"/>
      <c r="AL236" s="203">
        <v>0</v>
      </c>
      <c r="AM236" s="203">
        <v>0</v>
      </c>
      <c r="AN236" s="203">
        <v>0</v>
      </c>
      <c r="AO236" s="203">
        <v>0</v>
      </c>
      <c r="AP236" s="203">
        <v>0</v>
      </c>
      <c r="AQ236" s="208"/>
      <c r="AR236" s="203">
        <v>0</v>
      </c>
      <c r="AS236" s="203">
        <v>0</v>
      </c>
      <c r="AT236" s="203">
        <v>0</v>
      </c>
      <c r="AU236" s="203">
        <v>0</v>
      </c>
      <c r="AV236" s="203">
        <v>0</v>
      </c>
      <c r="AW236" s="208"/>
      <c r="AX236" s="203">
        <v>0</v>
      </c>
      <c r="AY236" s="203">
        <v>0</v>
      </c>
      <c r="AZ236" s="203">
        <v>0</v>
      </c>
      <c r="BA236" s="203">
        <v>0</v>
      </c>
      <c r="BB236" s="203">
        <v>0</v>
      </c>
      <c r="BC236" s="208"/>
      <c r="BD236" s="203">
        <v>0</v>
      </c>
      <c r="BE236" s="203">
        <v>0</v>
      </c>
      <c r="BF236" s="203">
        <v>0</v>
      </c>
      <c r="BG236" s="203">
        <v>0</v>
      </c>
      <c r="BH236" s="203">
        <v>0</v>
      </c>
      <c r="BI236" s="208"/>
    </row>
    <row r="237" spans="1:61" ht="12.75" customHeight="1" x14ac:dyDescent="0.2">
      <c r="A237" s="201" t="s">
        <v>30</v>
      </c>
      <c r="B237" s="203">
        <v>0</v>
      </c>
      <c r="C237" s="203">
        <v>0</v>
      </c>
      <c r="D237" s="203">
        <v>0</v>
      </c>
      <c r="E237" s="203">
        <v>0</v>
      </c>
      <c r="F237" s="203">
        <v>0</v>
      </c>
      <c r="G237" s="208"/>
      <c r="H237" s="203">
        <v>0</v>
      </c>
      <c r="I237" s="203">
        <v>0</v>
      </c>
      <c r="J237" s="203">
        <v>0</v>
      </c>
      <c r="K237" s="203">
        <v>0</v>
      </c>
      <c r="L237" s="203">
        <v>0</v>
      </c>
      <c r="M237" s="208"/>
      <c r="N237" s="203">
        <v>0</v>
      </c>
      <c r="O237" s="203">
        <v>0</v>
      </c>
      <c r="P237" s="203">
        <v>0</v>
      </c>
      <c r="Q237" s="203">
        <v>0</v>
      </c>
      <c r="R237" s="203">
        <v>0</v>
      </c>
      <c r="S237" s="208"/>
      <c r="T237" s="203">
        <v>0</v>
      </c>
      <c r="U237" s="203">
        <v>0</v>
      </c>
      <c r="V237" s="203">
        <v>0</v>
      </c>
      <c r="W237" s="203">
        <v>0</v>
      </c>
      <c r="X237" s="203">
        <v>0</v>
      </c>
      <c r="Y237" s="208"/>
      <c r="Z237" s="203">
        <v>0</v>
      </c>
      <c r="AA237" s="203">
        <v>0</v>
      </c>
      <c r="AB237" s="203">
        <v>0</v>
      </c>
      <c r="AC237" s="203">
        <v>0</v>
      </c>
      <c r="AD237" s="203">
        <v>0</v>
      </c>
      <c r="AE237" s="208"/>
      <c r="AF237" s="203">
        <v>0</v>
      </c>
      <c r="AG237" s="203">
        <v>0</v>
      </c>
      <c r="AH237" s="203">
        <v>0</v>
      </c>
      <c r="AI237" s="203">
        <v>0</v>
      </c>
      <c r="AJ237" s="203">
        <v>0</v>
      </c>
      <c r="AK237" s="208"/>
      <c r="AL237" s="203">
        <v>0</v>
      </c>
      <c r="AM237" s="203">
        <v>0</v>
      </c>
      <c r="AN237" s="203">
        <v>0</v>
      </c>
      <c r="AO237" s="203">
        <v>0</v>
      </c>
      <c r="AP237" s="203">
        <v>0</v>
      </c>
      <c r="AQ237" s="208"/>
      <c r="AR237" s="203">
        <v>0</v>
      </c>
      <c r="AS237" s="203">
        <v>0</v>
      </c>
      <c r="AT237" s="203">
        <v>0</v>
      </c>
      <c r="AU237" s="203">
        <v>0</v>
      </c>
      <c r="AV237" s="203">
        <v>0</v>
      </c>
      <c r="AW237" s="208"/>
      <c r="AX237" s="203">
        <v>0</v>
      </c>
      <c r="AY237" s="203">
        <v>0</v>
      </c>
      <c r="AZ237" s="203">
        <v>0</v>
      </c>
      <c r="BA237" s="203">
        <v>0</v>
      </c>
      <c r="BB237" s="203">
        <v>0</v>
      </c>
      <c r="BC237" s="208"/>
      <c r="BD237" s="203">
        <v>0</v>
      </c>
      <c r="BE237" s="203">
        <v>0</v>
      </c>
      <c r="BF237" s="203">
        <v>0</v>
      </c>
      <c r="BG237" s="203">
        <v>0</v>
      </c>
      <c r="BH237" s="203">
        <v>0</v>
      </c>
      <c r="BI237" s="208"/>
    </row>
    <row r="238" spans="1:61" ht="12.75" customHeight="1" x14ac:dyDescent="0.2">
      <c r="A238" s="201" t="s">
        <v>129</v>
      </c>
      <c r="B238" s="203">
        <v>0</v>
      </c>
      <c r="C238" s="203">
        <v>0</v>
      </c>
      <c r="D238" s="203">
        <v>0</v>
      </c>
      <c r="E238" s="203">
        <v>0</v>
      </c>
      <c r="F238" s="203">
        <v>0</v>
      </c>
      <c r="G238" s="208"/>
      <c r="H238" s="203">
        <v>0</v>
      </c>
      <c r="I238" s="203">
        <v>0</v>
      </c>
      <c r="J238" s="203">
        <v>0</v>
      </c>
      <c r="K238" s="203">
        <v>0</v>
      </c>
      <c r="L238" s="203">
        <v>0</v>
      </c>
      <c r="M238" s="208"/>
      <c r="N238" s="203">
        <v>0</v>
      </c>
      <c r="O238" s="203">
        <v>0</v>
      </c>
      <c r="P238" s="203">
        <v>0</v>
      </c>
      <c r="Q238" s="203">
        <v>0</v>
      </c>
      <c r="R238" s="203">
        <v>0</v>
      </c>
      <c r="S238" s="208"/>
      <c r="T238" s="203">
        <v>0</v>
      </c>
      <c r="U238" s="203">
        <v>0</v>
      </c>
      <c r="V238" s="203">
        <v>0</v>
      </c>
      <c r="W238" s="203">
        <v>0</v>
      </c>
      <c r="X238" s="203">
        <v>0</v>
      </c>
      <c r="Y238" s="208"/>
      <c r="Z238" s="203">
        <v>0</v>
      </c>
      <c r="AA238" s="203">
        <v>0</v>
      </c>
      <c r="AB238" s="203">
        <v>0</v>
      </c>
      <c r="AC238" s="203">
        <v>0</v>
      </c>
      <c r="AD238" s="203">
        <v>0</v>
      </c>
      <c r="AE238" s="208"/>
      <c r="AF238" s="203">
        <v>0</v>
      </c>
      <c r="AG238" s="203">
        <v>0</v>
      </c>
      <c r="AH238" s="203">
        <v>0</v>
      </c>
      <c r="AI238" s="203">
        <v>0</v>
      </c>
      <c r="AJ238" s="203">
        <v>0</v>
      </c>
      <c r="AK238" s="208"/>
      <c r="AL238" s="203">
        <v>0</v>
      </c>
      <c r="AM238" s="203">
        <v>0</v>
      </c>
      <c r="AN238" s="203">
        <v>0</v>
      </c>
      <c r="AO238" s="203">
        <v>0</v>
      </c>
      <c r="AP238" s="203">
        <v>0</v>
      </c>
      <c r="AQ238" s="208"/>
      <c r="AR238" s="203">
        <v>0</v>
      </c>
      <c r="AS238" s="203">
        <v>0</v>
      </c>
      <c r="AT238" s="203">
        <v>0</v>
      </c>
      <c r="AU238" s="203">
        <v>0</v>
      </c>
      <c r="AV238" s="203">
        <v>0</v>
      </c>
      <c r="AW238" s="208"/>
      <c r="AX238" s="203">
        <v>0</v>
      </c>
      <c r="AY238" s="203">
        <v>0</v>
      </c>
      <c r="AZ238" s="203">
        <v>0</v>
      </c>
      <c r="BA238" s="203">
        <v>0</v>
      </c>
      <c r="BB238" s="203">
        <v>0</v>
      </c>
      <c r="BC238" s="208"/>
      <c r="BD238" s="203">
        <v>0</v>
      </c>
      <c r="BE238" s="203">
        <v>0</v>
      </c>
      <c r="BF238" s="203">
        <v>0</v>
      </c>
      <c r="BG238" s="203">
        <v>0</v>
      </c>
      <c r="BH238" s="203">
        <v>0</v>
      </c>
      <c r="BI238" s="208"/>
    </row>
    <row r="239" spans="1:61" ht="12.75" customHeight="1" x14ac:dyDescent="0.2">
      <c r="A239" s="201" t="s">
        <v>113</v>
      </c>
      <c r="B239" s="203">
        <v>0</v>
      </c>
      <c r="C239" s="203">
        <v>0</v>
      </c>
      <c r="D239" s="203">
        <v>0</v>
      </c>
      <c r="E239" s="203">
        <v>0</v>
      </c>
      <c r="F239" s="203">
        <v>0</v>
      </c>
      <c r="G239" s="208"/>
      <c r="H239" s="203">
        <v>0</v>
      </c>
      <c r="I239" s="203">
        <v>0</v>
      </c>
      <c r="J239" s="203">
        <v>0</v>
      </c>
      <c r="K239" s="203">
        <v>0</v>
      </c>
      <c r="L239" s="203">
        <v>0</v>
      </c>
      <c r="M239" s="208"/>
      <c r="N239" s="203">
        <v>0</v>
      </c>
      <c r="O239" s="203">
        <v>0</v>
      </c>
      <c r="P239" s="203">
        <v>0</v>
      </c>
      <c r="Q239" s="203">
        <v>0</v>
      </c>
      <c r="R239" s="203">
        <v>0</v>
      </c>
      <c r="S239" s="208"/>
      <c r="T239" s="203">
        <v>0</v>
      </c>
      <c r="U239" s="203">
        <v>0</v>
      </c>
      <c r="V239" s="203">
        <v>0</v>
      </c>
      <c r="W239" s="203">
        <v>0</v>
      </c>
      <c r="X239" s="203">
        <v>0</v>
      </c>
      <c r="Y239" s="208"/>
      <c r="Z239" s="203">
        <v>0</v>
      </c>
      <c r="AA239" s="203">
        <v>0</v>
      </c>
      <c r="AB239" s="203">
        <v>0</v>
      </c>
      <c r="AC239" s="203">
        <v>0</v>
      </c>
      <c r="AD239" s="203">
        <v>0</v>
      </c>
      <c r="AE239" s="208"/>
      <c r="AF239" s="203">
        <v>0</v>
      </c>
      <c r="AG239" s="203">
        <v>0</v>
      </c>
      <c r="AH239" s="203">
        <v>0</v>
      </c>
      <c r="AI239" s="203">
        <v>0</v>
      </c>
      <c r="AJ239" s="203">
        <v>0</v>
      </c>
      <c r="AK239" s="208"/>
      <c r="AL239" s="203">
        <v>0</v>
      </c>
      <c r="AM239" s="203">
        <v>0</v>
      </c>
      <c r="AN239" s="203">
        <v>0</v>
      </c>
      <c r="AO239" s="203">
        <v>0</v>
      </c>
      <c r="AP239" s="203">
        <v>0</v>
      </c>
      <c r="AQ239" s="208"/>
      <c r="AR239" s="203">
        <v>0</v>
      </c>
      <c r="AS239" s="203">
        <v>0</v>
      </c>
      <c r="AT239" s="203">
        <v>0</v>
      </c>
      <c r="AU239" s="203">
        <v>0</v>
      </c>
      <c r="AV239" s="203">
        <v>0</v>
      </c>
      <c r="AW239" s="208"/>
      <c r="AX239" s="203">
        <v>0</v>
      </c>
      <c r="AY239" s="203">
        <v>0</v>
      </c>
      <c r="AZ239" s="203">
        <v>0</v>
      </c>
      <c r="BA239" s="203">
        <v>0</v>
      </c>
      <c r="BB239" s="203">
        <v>0</v>
      </c>
      <c r="BC239" s="208"/>
      <c r="BD239" s="203">
        <v>0</v>
      </c>
      <c r="BE239" s="203">
        <v>0</v>
      </c>
      <c r="BF239" s="203">
        <v>0</v>
      </c>
      <c r="BG239" s="203">
        <v>0</v>
      </c>
      <c r="BH239" s="203">
        <v>0</v>
      </c>
      <c r="BI239" s="208"/>
    </row>
    <row r="240" spans="1:61" ht="12.75" customHeight="1" x14ac:dyDescent="0.2">
      <c r="A240" s="201" t="s">
        <v>130</v>
      </c>
      <c r="B240" s="203">
        <v>0</v>
      </c>
      <c r="C240" s="203">
        <v>0</v>
      </c>
      <c r="D240" s="203">
        <v>0</v>
      </c>
      <c r="E240" s="203">
        <v>0</v>
      </c>
      <c r="F240" s="203">
        <v>0</v>
      </c>
      <c r="G240" s="208"/>
      <c r="H240" s="203">
        <v>0</v>
      </c>
      <c r="I240" s="203">
        <v>0</v>
      </c>
      <c r="J240" s="203">
        <v>0</v>
      </c>
      <c r="K240" s="203">
        <v>0</v>
      </c>
      <c r="L240" s="203">
        <v>0</v>
      </c>
      <c r="M240" s="208"/>
      <c r="N240" s="203">
        <v>0</v>
      </c>
      <c r="O240" s="203">
        <v>0</v>
      </c>
      <c r="P240" s="203">
        <v>0</v>
      </c>
      <c r="Q240" s="203">
        <v>0</v>
      </c>
      <c r="R240" s="203">
        <v>0</v>
      </c>
      <c r="S240" s="208"/>
      <c r="T240" s="203">
        <v>0</v>
      </c>
      <c r="U240" s="203">
        <v>0</v>
      </c>
      <c r="V240" s="203">
        <v>0</v>
      </c>
      <c r="W240" s="203">
        <v>0</v>
      </c>
      <c r="X240" s="203">
        <v>0</v>
      </c>
      <c r="Y240" s="208"/>
      <c r="Z240" s="203">
        <v>0</v>
      </c>
      <c r="AA240" s="203">
        <v>0</v>
      </c>
      <c r="AB240" s="203">
        <v>0</v>
      </c>
      <c r="AC240" s="203">
        <v>0</v>
      </c>
      <c r="AD240" s="203">
        <v>0</v>
      </c>
      <c r="AE240" s="208"/>
      <c r="AF240" s="203">
        <v>0</v>
      </c>
      <c r="AG240" s="203">
        <v>0</v>
      </c>
      <c r="AH240" s="203">
        <v>0</v>
      </c>
      <c r="AI240" s="203">
        <v>0</v>
      </c>
      <c r="AJ240" s="203">
        <v>0</v>
      </c>
      <c r="AK240" s="208"/>
      <c r="AL240" s="203">
        <v>0</v>
      </c>
      <c r="AM240" s="203">
        <v>0</v>
      </c>
      <c r="AN240" s="203">
        <v>0</v>
      </c>
      <c r="AO240" s="203">
        <v>0</v>
      </c>
      <c r="AP240" s="203">
        <v>0</v>
      </c>
      <c r="AQ240" s="208"/>
      <c r="AR240" s="203">
        <v>0</v>
      </c>
      <c r="AS240" s="203">
        <v>0</v>
      </c>
      <c r="AT240" s="203">
        <v>0</v>
      </c>
      <c r="AU240" s="203">
        <v>0</v>
      </c>
      <c r="AV240" s="203">
        <v>0</v>
      </c>
      <c r="AW240" s="208"/>
      <c r="AX240" s="203">
        <v>0</v>
      </c>
      <c r="AY240" s="203">
        <v>0</v>
      </c>
      <c r="AZ240" s="203">
        <v>0</v>
      </c>
      <c r="BA240" s="203">
        <v>0</v>
      </c>
      <c r="BB240" s="203">
        <v>0</v>
      </c>
      <c r="BC240" s="208"/>
      <c r="BD240" s="203">
        <v>0</v>
      </c>
      <c r="BE240" s="203">
        <v>0</v>
      </c>
      <c r="BF240" s="203">
        <v>0</v>
      </c>
      <c r="BG240" s="203">
        <v>0</v>
      </c>
      <c r="BH240" s="203">
        <v>0</v>
      </c>
      <c r="BI240" s="208"/>
    </row>
    <row r="241" spans="1:61" ht="12.75" customHeight="1" x14ac:dyDescent="0.2">
      <c r="A241" s="107" t="s">
        <v>131</v>
      </c>
      <c r="B241" s="203">
        <v>0</v>
      </c>
      <c r="C241" s="203">
        <v>0</v>
      </c>
      <c r="D241" s="203">
        <v>0</v>
      </c>
      <c r="E241" s="203">
        <v>0</v>
      </c>
      <c r="F241" s="203">
        <v>0</v>
      </c>
      <c r="G241" s="208"/>
      <c r="H241" s="203">
        <v>0</v>
      </c>
      <c r="I241" s="203">
        <v>0</v>
      </c>
      <c r="J241" s="203">
        <v>0</v>
      </c>
      <c r="K241" s="203">
        <v>0</v>
      </c>
      <c r="L241" s="203">
        <v>0</v>
      </c>
      <c r="M241" s="208"/>
      <c r="N241" s="203">
        <v>0</v>
      </c>
      <c r="O241" s="203">
        <v>0</v>
      </c>
      <c r="P241" s="203">
        <v>0</v>
      </c>
      <c r="Q241" s="203">
        <v>0</v>
      </c>
      <c r="R241" s="203">
        <v>0</v>
      </c>
      <c r="S241" s="208"/>
      <c r="T241" s="203">
        <v>0</v>
      </c>
      <c r="U241" s="203">
        <v>0</v>
      </c>
      <c r="V241" s="203">
        <v>0</v>
      </c>
      <c r="W241" s="203">
        <v>0</v>
      </c>
      <c r="X241" s="203">
        <v>0</v>
      </c>
      <c r="Y241" s="208"/>
      <c r="Z241" s="203">
        <v>0</v>
      </c>
      <c r="AA241" s="203">
        <v>0</v>
      </c>
      <c r="AB241" s="203">
        <v>0</v>
      </c>
      <c r="AC241" s="203">
        <v>0</v>
      </c>
      <c r="AD241" s="203">
        <v>0</v>
      </c>
      <c r="AE241" s="208"/>
      <c r="AF241" s="203">
        <v>0</v>
      </c>
      <c r="AG241" s="203">
        <v>0</v>
      </c>
      <c r="AH241" s="203">
        <v>0</v>
      </c>
      <c r="AI241" s="203">
        <v>0</v>
      </c>
      <c r="AJ241" s="203">
        <v>0</v>
      </c>
      <c r="AK241" s="208"/>
      <c r="AL241" s="203">
        <v>0</v>
      </c>
      <c r="AM241" s="203">
        <v>0</v>
      </c>
      <c r="AN241" s="203">
        <v>0</v>
      </c>
      <c r="AO241" s="203">
        <v>0</v>
      </c>
      <c r="AP241" s="203">
        <v>0</v>
      </c>
      <c r="AQ241" s="208"/>
      <c r="AR241" s="203">
        <v>0</v>
      </c>
      <c r="AS241" s="203">
        <v>0</v>
      </c>
      <c r="AT241" s="203">
        <v>0</v>
      </c>
      <c r="AU241" s="203">
        <v>0</v>
      </c>
      <c r="AV241" s="203">
        <v>0</v>
      </c>
      <c r="AW241" s="208"/>
      <c r="AX241" s="203">
        <v>0</v>
      </c>
      <c r="AY241" s="203">
        <v>0</v>
      </c>
      <c r="AZ241" s="203">
        <v>0</v>
      </c>
      <c r="BA241" s="203">
        <v>0</v>
      </c>
      <c r="BB241" s="203">
        <v>0</v>
      </c>
      <c r="BC241" s="208"/>
      <c r="BD241" s="203">
        <v>0</v>
      </c>
      <c r="BE241" s="203">
        <v>0</v>
      </c>
      <c r="BF241" s="203">
        <v>0</v>
      </c>
      <c r="BG241" s="203">
        <v>0</v>
      </c>
      <c r="BH241" s="203">
        <v>0</v>
      </c>
      <c r="BI241" s="208"/>
    </row>
    <row r="242" spans="1:61" ht="12.75" customHeight="1" x14ac:dyDescent="0.2">
      <c r="A242" s="107" t="s">
        <v>105</v>
      </c>
      <c r="B242" s="203">
        <v>0</v>
      </c>
      <c r="C242" s="203">
        <v>0</v>
      </c>
      <c r="D242" s="203">
        <v>0</v>
      </c>
      <c r="E242" s="203">
        <v>0</v>
      </c>
      <c r="F242" s="203">
        <v>0</v>
      </c>
      <c r="G242" s="208"/>
      <c r="H242" s="203">
        <v>0</v>
      </c>
      <c r="I242" s="203">
        <v>0</v>
      </c>
      <c r="J242" s="203">
        <v>0</v>
      </c>
      <c r="K242" s="203">
        <v>0</v>
      </c>
      <c r="L242" s="203">
        <v>0</v>
      </c>
      <c r="M242" s="208"/>
      <c r="N242" s="203">
        <v>0</v>
      </c>
      <c r="O242" s="203">
        <v>0</v>
      </c>
      <c r="P242" s="203">
        <v>0</v>
      </c>
      <c r="Q242" s="203">
        <v>0</v>
      </c>
      <c r="R242" s="203">
        <v>0</v>
      </c>
      <c r="S242" s="208"/>
      <c r="T242" s="203">
        <v>0</v>
      </c>
      <c r="U242" s="203">
        <v>0</v>
      </c>
      <c r="V242" s="203">
        <v>0</v>
      </c>
      <c r="W242" s="203">
        <v>0</v>
      </c>
      <c r="X242" s="203">
        <v>0</v>
      </c>
      <c r="Y242" s="208"/>
      <c r="Z242" s="203">
        <v>0</v>
      </c>
      <c r="AA242" s="203">
        <v>0</v>
      </c>
      <c r="AB242" s="203">
        <v>0</v>
      </c>
      <c r="AC242" s="203">
        <v>0</v>
      </c>
      <c r="AD242" s="203">
        <v>0</v>
      </c>
      <c r="AE242" s="208"/>
      <c r="AF242" s="203">
        <v>0</v>
      </c>
      <c r="AG242" s="203">
        <v>0</v>
      </c>
      <c r="AH242" s="203">
        <v>0</v>
      </c>
      <c r="AI242" s="203">
        <v>0</v>
      </c>
      <c r="AJ242" s="203">
        <v>0</v>
      </c>
      <c r="AK242" s="208"/>
      <c r="AL242" s="203">
        <v>0</v>
      </c>
      <c r="AM242" s="203">
        <v>0</v>
      </c>
      <c r="AN242" s="203">
        <v>0</v>
      </c>
      <c r="AO242" s="203">
        <v>0</v>
      </c>
      <c r="AP242" s="203">
        <v>0</v>
      </c>
      <c r="AQ242" s="208"/>
      <c r="AR242" s="203">
        <v>0</v>
      </c>
      <c r="AS242" s="203">
        <v>0</v>
      </c>
      <c r="AT242" s="203">
        <v>0</v>
      </c>
      <c r="AU242" s="203">
        <v>0</v>
      </c>
      <c r="AV242" s="203">
        <v>0</v>
      </c>
      <c r="AW242" s="208"/>
      <c r="AX242" s="203">
        <v>0</v>
      </c>
      <c r="AY242" s="203">
        <v>0</v>
      </c>
      <c r="AZ242" s="203">
        <v>0</v>
      </c>
      <c r="BA242" s="203">
        <v>0</v>
      </c>
      <c r="BB242" s="203">
        <v>0</v>
      </c>
      <c r="BC242" s="208"/>
      <c r="BD242" s="203">
        <v>0</v>
      </c>
      <c r="BE242" s="203">
        <v>0</v>
      </c>
      <c r="BF242" s="203">
        <v>0</v>
      </c>
      <c r="BG242" s="203">
        <v>0</v>
      </c>
      <c r="BH242" s="203">
        <v>0</v>
      </c>
      <c r="BI242" s="208"/>
    </row>
    <row r="243" spans="1:61" ht="12.75" customHeight="1" x14ac:dyDescent="0.2">
      <c r="A243" s="107" t="s">
        <v>106</v>
      </c>
      <c r="B243" s="203">
        <v>0</v>
      </c>
      <c r="C243" s="203">
        <v>0</v>
      </c>
      <c r="D243" s="203">
        <v>0</v>
      </c>
      <c r="E243" s="203">
        <v>0</v>
      </c>
      <c r="F243" s="203">
        <v>0</v>
      </c>
      <c r="G243" s="208"/>
      <c r="H243" s="203">
        <v>0</v>
      </c>
      <c r="I243" s="203">
        <v>0</v>
      </c>
      <c r="J243" s="203">
        <v>0</v>
      </c>
      <c r="K243" s="203">
        <v>0</v>
      </c>
      <c r="L243" s="203">
        <v>0</v>
      </c>
      <c r="M243" s="208"/>
      <c r="N243" s="203">
        <v>0</v>
      </c>
      <c r="O243" s="203">
        <v>0</v>
      </c>
      <c r="P243" s="203">
        <v>0</v>
      </c>
      <c r="Q243" s="203">
        <v>0</v>
      </c>
      <c r="R243" s="203">
        <v>0</v>
      </c>
      <c r="S243" s="208"/>
      <c r="T243" s="203">
        <v>0</v>
      </c>
      <c r="U243" s="203">
        <v>0</v>
      </c>
      <c r="V243" s="203">
        <v>0</v>
      </c>
      <c r="W243" s="203">
        <v>0</v>
      </c>
      <c r="X243" s="203">
        <v>0</v>
      </c>
      <c r="Y243" s="208"/>
      <c r="Z243" s="203">
        <v>0</v>
      </c>
      <c r="AA243" s="203">
        <v>0</v>
      </c>
      <c r="AB243" s="203">
        <v>0</v>
      </c>
      <c r="AC243" s="203">
        <v>0</v>
      </c>
      <c r="AD243" s="203">
        <v>0</v>
      </c>
      <c r="AE243" s="208"/>
      <c r="AF243" s="203">
        <v>0</v>
      </c>
      <c r="AG243" s="203">
        <v>0</v>
      </c>
      <c r="AH243" s="203">
        <v>0</v>
      </c>
      <c r="AI243" s="203">
        <v>0</v>
      </c>
      <c r="AJ243" s="203">
        <v>0</v>
      </c>
      <c r="AK243" s="208"/>
      <c r="AL243" s="203">
        <v>0</v>
      </c>
      <c r="AM243" s="203">
        <v>0</v>
      </c>
      <c r="AN243" s="203">
        <v>0</v>
      </c>
      <c r="AO243" s="203">
        <v>0</v>
      </c>
      <c r="AP243" s="203">
        <v>0</v>
      </c>
      <c r="AQ243" s="208"/>
      <c r="AR243" s="203">
        <v>0</v>
      </c>
      <c r="AS243" s="203">
        <v>0</v>
      </c>
      <c r="AT243" s="203">
        <v>0</v>
      </c>
      <c r="AU243" s="203">
        <v>0</v>
      </c>
      <c r="AV243" s="203">
        <v>0</v>
      </c>
      <c r="AW243" s="208"/>
      <c r="AX243" s="203">
        <v>0</v>
      </c>
      <c r="AY243" s="203">
        <v>0</v>
      </c>
      <c r="AZ243" s="203">
        <v>0</v>
      </c>
      <c r="BA243" s="203">
        <v>0</v>
      </c>
      <c r="BB243" s="203">
        <v>0</v>
      </c>
      <c r="BC243" s="208"/>
      <c r="BD243" s="203">
        <v>0</v>
      </c>
      <c r="BE243" s="203">
        <v>0</v>
      </c>
      <c r="BF243" s="203">
        <v>0</v>
      </c>
      <c r="BG243" s="203">
        <v>0</v>
      </c>
      <c r="BH243" s="203">
        <v>0</v>
      </c>
      <c r="BI243" s="208"/>
    </row>
    <row r="244" spans="1:61" ht="12.75" customHeight="1" x14ac:dyDescent="0.2">
      <c r="A244" s="107" t="s">
        <v>107</v>
      </c>
      <c r="B244" s="203">
        <v>0</v>
      </c>
      <c r="C244" s="203">
        <v>0</v>
      </c>
      <c r="D244" s="203">
        <v>0</v>
      </c>
      <c r="E244" s="203">
        <v>0</v>
      </c>
      <c r="F244" s="203">
        <v>0</v>
      </c>
      <c r="G244" s="208"/>
      <c r="H244" s="203">
        <v>0</v>
      </c>
      <c r="I244" s="203">
        <v>0</v>
      </c>
      <c r="J244" s="203">
        <v>0</v>
      </c>
      <c r="K244" s="203">
        <v>0</v>
      </c>
      <c r="L244" s="203">
        <v>0</v>
      </c>
      <c r="M244" s="208"/>
      <c r="N244" s="203">
        <v>0</v>
      </c>
      <c r="O244" s="203">
        <v>0</v>
      </c>
      <c r="P244" s="203">
        <v>0</v>
      </c>
      <c r="Q244" s="203">
        <v>0</v>
      </c>
      <c r="R244" s="203">
        <v>0</v>
      </c>
      <c r="S244" s="208"/>
      <c r="T244" s="203">
        <v>0</v>
      </c>
      <c r="U244" s="203">
        <v>0</v>
      </c>
      <c r="V244" s="203">
        <v>0</v>
      </c>
      <c r="W244" s="203">
        <v>0</v>
      </c>
      <c r="X244" s="203">
        <v>0</v>
      </c>
      <c r="Y244" s="208"/>
      <c r="Z244" s="203">
        <v>0</v>
      </c>
      <c r="AA244" s="203">
        <v>0</v>
      </c>
      <c r="AB244" s="203">
        <v>0</v>
      </c>
      <c r="AC244" s="203">
        <v>0</v>
      </c>
      <c r="AD244" s="203">
        <v>0</v>
      </c>
      <c r="AE244" s="208"/>
      <c r="AF244" s="203">
        <v>0</v>
      </c>
      <c r="AG244" s="203">
        <v>0</v>
      </c>
      <c r="AH244" s="203">
        <v>0</v>
      </c>
      <c r="AI244" s="203">
        <v>0</v>
      </c>
      <c r="AJ244" s="203">
        <v>0</v>
      </c>
      <c r="AK244" s="208"/>
      <c r="AL244" s="203">
        <v>0</v>
      </c>
      <c r="AM244" s="203">
        <v>0</v>
      </c>
      <c r="AN244" s="203">
        <v>0</v>
      </c>
      <c r="AO244" s="203">
        <v>0</v>
      </c>
      <c r="AP244" s="203">
        <v>0</v>
      </c>
      <c r="AQ244" s="208"/>
      <c r="AR244" s="203">
        <v>0</v>
      </c>
      <c r="AS244" s="203">
        <v>0</v>
      </c>
      <c r="AT244" s="203">
        <v>0</v>
      </c>
      <c r="AU244" s="203">
        <v>0</v>
      </c>
      <c r="AV244" s="203">
        <v>0</v>
      </c>
      <c r="AW244" s="208"/>
      <c r="AX244" s="203">
        <v>0</v>
      </c>
      <c r="AY244" s="203">
        <v>0</v>
      </c>
      <c r="AZ244" s="203">
        <v>0</v>
      </c>
      <c r="BA244" s="203">
        <v>0</v>
      </c>
      <c r="BB244" s="203">
        <v>0</v>
      </c>
      <c r="BC244" s="208"/>
      <c r="BD244" s="203">
        <v>0</v>
      </c>
      <c r="BE244" s="203">
        <v>0</v>
      </c>
      <c r="BF244" s="203">
        <v>0</v>
      </c>
      <c r="BG244" s="203">
        <v>0</v>
      </c>
      <c r="BH244" s="203">
        <v>0</v>
      </c>
      <c r="BI244" s="208"/>
    </row>
    <row r="245" spans="1:61" ht="12.75" customHeight="1" x14ac:dyDescent="0.2">
      <c r="A245" s="107" t="s">
        <v>108</v>
      </c>
      <c r="B245" s="203">
        <v>0</v>
      </c>
      <c r="C245" s="203">
        <v>0</v>
      </c>
      <c r="D245" s="203">
        <v>0</v>
      </c>
      <c r="E245" s="203">
        <v>0</v>
      </c>
      <c r="F245" s="203">
        <v>0</v>
      </c>
      <c r="G245" s="208"/>
      <c r="H245" s="203">
        <v>0</v>
      </c>
      <c r="I245" s="203">
        <v>0</v>
      </c>
      <c r="J245" s="203">
        <v>0</v>
      </c>
      <c r="K245" s="203">
        <v>0</v>
      </c>
      <c r="L245" s="203">
        <v>0</v>
      </c>
      <c r="M245" s="208"/>
      <c r="N245" s="203">
        <v>0</v>
      </c>
      <c r="O245" s="203">
        <v>0</v>
      </c>
      <c r="P245" s="203">
        <v>0</v>
      </c>
      <c r="Q245" s="203">
        <v>0</v>
      </c>
      <c r="R245" s="203">
        <v>0</v>
      </c>
      <c r="S245" s="208"/>
      <c r="T245" s="203">
        <v>0</v>
      </c>
      <c r="U245" s="203">
        <v>0</v>
      </c>
      <c r="V245" s="203">
        <v>0</v>
      </c>
      <c r="W245" s="203">
        <v>0</v>
      </c>
      <c r="X245" s="203">
        <v>0</v>
      </c>
      <c r="Y245" s="208"/>
      <c r="Z245" s="203">
        <v>0</v>
      </c>
      <c r="AA245" s="203">
        <v>0</v>
      </c>
      <c r="AB245" s="203">
        <v>0</v>
      </c>
      <c r="AC245" s="203">
        <v>0</v>
      </c>
      <c r="AD245" s="203">
        <v>0</v>
      </c>
      <c r="AE245" s="208"/>
      <c r="AF245" s="203">
        <v>0</v>
      </c>
      <c r="AG245" s="203">
        <v>0</v>
      </c>
      <c r="AH245" s="203">
        <v>0</v>
      </c>
      <c r="AI245" s="203">
        <v>0</v>
      </c>
      <c r="AJ245" s="203">
        <v>0</v>
      </c>
      <c r="AK245" s="208"/>
      <c r="AL245" s="203">
        <v>0</v>
      </c>
      <c r="AM245" s="203">
        <v>0</v>
      </c>
      <c r="AN245" s="203">
        <v>0</v>
      </c>
      <c r="AO245" s="203">
        <v>0</v>
      </c>
      <c r="AP245" s="203">
        <v>0</v>
      </c>
      <c r="AQ245" s="208"/>
      <c r="AR245" s="203">
        <v>0</v>
      </c>
      <c r="AS245" s="203">
        <v>0</v>
      </c>
      <c r="AT245" s="203">
        <v>0</v>
      </c>
      <c r="AU245" s="203">
        <v>0</v>
      </c>
      <c r="AV245" s="203">
        <v>0</v>
      </c>
      <c r="AW245" s="208"/>
      <c r="AX245" s="203">
        <v>0</v>
      </c>
      <c r="AY245" s="203">
        <v>0</v>
      </c>
      <c r="AZ245" s="203">
        <v>0</v>
      </c>
      <c r="BA245" s="203">
        <v>0</v>
      </c>
      <c r="BB245" s="203">
        <v>0</v>
      </c>
      <c r="BC245" s="208"/>
      <c r="BD245" s="203">
        <v>0</v>
      </c>
      <c r="BE245" s="203">
        <v>0</v>
      </c>
      <c r="BF245" s="203">
        <v>0</v>
      </c>
      <c r="BG245" s="203">
        <v>0</v>
      </c>
      <c r="BH245" s="203">
        <v>0</v>
      </c>
      <c r="BI245" s="208"/>
    </row>
    <row r="246" spans="1:61" ht="12.75" customHeight="1" x14ac:dyDescent="0.2">
      <c r="A246" s="107" t="s">
        <v>109</v>
      </c>
      <c r="B246" s="203">
        <v>0</v>
      </c>
      <c r="C246" s="203">
        <v>0</v>
      </c>
      <c r="D246" s="203">
        <v>0</v>
      </c>
      <c r="E246" s="203">
        <v>0</v>
      </c>
      <c r="F246" s="203">
        <v>0</v>
      </c>
      <c r="G246" s="208"/>
      <c r="H246" s="203">
        <v>0</v>
      </c>
      <c r="I246" s="203">
        <v>0</v>
      </c>
      <c r="J246" s="203">
        <v>0</v>
      </c>
      <c r="K246" s="203">
        <v>0</v>
      </c>
      <c r="L246" s="203">
        <v>0</v>
      </c>
      <c r="M246" s="208"/>
      <c r="N246" s="203">
        <v>0</v>
      </c>
      <c r="O246" s="203">
        <v>0</v>
      </c>
      <c r="P246" s="203">
        <v>0</v>
      </c>
      <c r="Q246" s="203">
        <v>0</v>
      </c>
      <c r="R246" s="203">
        <v>0</v>
      </c>
      <c r="S246" s="208"/>
      <c r="T246" s="203">
        <v>0</v>
      </c>
      <c r="U246" s="203">
        <v>0</v>
      </c>
      <c r="V246" s="203">
        <v>0</v>
      </c>
      <c r="W246" s="203">
        <v>0</v>
      </c>
      <c r="X246" s="203">
        <v>0</v>
      </c>
      <c r="Y246" s="208"/>
      <c r="Z246" s="203">
        <v>0</v>
      </c>
      <c r="AA246" s="203">
        <v>0</v>
      </c>
      <c r="AB246" s="203">
        <v>0</v>
      </c>
      <c r="AC246" s="203">
        <v>0</v>
      </c>
      <c r="AD246" s="203">
        <v>0</v>
      </c>
      <c r="AE246" s="208"/>
      <c r="AF246" s="203">
        <v>0</v>
      </c>
      <c r="AG246" s="203">
        <v>0</v>
      </c>
      <c r="AH246" s="203">
        <v>0</v>
      </c>
      <c r="AI246" s="203">
        <v>0</v>
      </c>
      <c r="AJ246" s="203">
        <v>0</v>
      </c>
      <c r="AK246" s="208"/>
      <c r="AL246" s="203">
        <v>0</v>
      </c>
      <c r="AM246" s="203">
        <v>0</v>
      </c>
      <c r="AN246" s="203">
        <v>0</v>
      </c>
      <c r="AO246" s="203">
        <v>0</v>
      </c>
      <c r="AP246" s="203">
        <v>0</v>
      </c>
      <c r="AQ246" s="208"/>
      <c r="AR246" s="203">
        <v>0</v>
      </c>
      <c r="AS246" s="203">
        <v>0</v>
      </c>
      <c r="AT246" s="203">
        <v>0</v>
      </c>
      <c r="AU246" s="203">
        <v>0</v>
      </c>
      <c r="AV246" s="203">
        <v>0</v>
      </c>
      <c r="AW246" s="208"/>
      <c r="AX246" s="203">
        <v>0</v>
      </c>
      <c r="AY246" s="203">
        <v>0</v>
      </c>
      <c r="AZ246" s="203">
        <v>0</v>
      </c>
      <c r="BA246" s="203">
        <v>0</v>
      </c>
      <c r="BB246" s="203">
        <v>0</v>
      </c>
      <c r="BC246" s="208"/>
      <c r="BD246" s="203">
        <v>0</v>
      </c>
      <c r="BE246" s="203">
        <v>0</v>
      </c>
      <c r="BF246" s="203">
        <v>0</v>
      </c>
      <c r="BG246" s="203">
        <v>0</v>
      </c>
      <c r="BH246" s="203">
        <v>0</v>
      </c>
      <c r="BI246" s="208"/>
    </row>
    <row r="247" spans="1:61" ht="12.75" customHeight="1" x14ac:dyDescent="0.2">
      <c r="A247" s="107" t="s">
        <v>110</v>
      </c>
      <c r="B247" s="203">
        <v>0</v>
      </c>
      <c r="C247" s="203">
        <v>0</v>
      </c>
      <c r="D247" s="203">
        <v>0</v>
      </c>
      <c r="E247" s="203">
        <v>0</v>
      </c>
      <c r="F247" s="203">
        <v>0</v>
      </c>
      <c r="G247" s="208"/>
      <c r="H247" s="203">
        <v>0</v>
      </c>
      <c r="I247" s="203">
        <v>0</v>
      </c>
      <c r="J247" s="203">
        <v>0</v>
      </c>
      <c r="K247" s="203">
        <v>0</v>
      </c>
      <c r="L247" s="203">
        <v>0</v>
      </c>
      <c r="M247" s="208"/>
      <c r="N247" s="203">
        <v>0</v>
      </c>
      <c r="O247" s="203">
        <v>0</v>
      </c>
      <c r="P247" s="203">
        <v>0</v>
      </c>
      <c r="Q247" s="203">
        <v>0</v>
      </c>
      <c r="R247" s="203">
        <v>0</v>
      </c>
      <c r="S247" s="208"/>
      <c r="T247" s="203">
        <v>0</v>
      </c>
      <c r="U247" s="203">
        <v>0</v>
      </c>
      <c r="V247" s="203">
        <v>0</v>
      </c>
      <c r="W247" s="203">
        <v>0</v>
      </c>
      <c r="X247" s="203">
        <v>0</v>
      </c>
      <c r="Y247" s="208"/>
      <c r="Z247" s="203">
        <v>0</v>
      </c>
      <c r="AA247" s="203">
        <v>0</v>
      </c>
      <c r="AB247" s="203">
        <v>0</v>
      </c>
      <c r="AC247" s="203">
        <v>0</v>
      </c>
      <c r="AD247" s="203">
        <v>0</v>
      </c>
      <c r="AE247" s="208"/>
      <c r="AF247" s="203">
        <v>0</v>
      </c>
      <c r="AG247" s="203">
        <v>0</v>
      </c>
      <c r="AH247" s="203">
        <v>0</v>
      </c>
      <c r="AI247" s="203">
        <v>0</v>
      </c>
      <c r="AJ247" s="203">
        <v>0</v>
      </c>
      <c r="AK247" s="208"/>
      <c r="AL247" s="203">
        <v>0</v>
      </c>
      <c r="AM247" s="203">
        <v>0</v>
      </c>
      <c r="AN247" s="203">
        <v>0</v>
      </c>
      <c r="AO247" s="203">
        <v>0</v>
      </c>
      <c r="AP247" s="203">
        <v>0</v>
      </c>
      <c r="AQ247" s="208"/>
      <c r="AR247" s="203">
        <v>0</v>
      </c>
      <c r="AS247" s="203">
        <v>0</v>
      </c>
      <c r="AT247" s="203">
        <v>0</v>
      </c>
      <c r="AU247" s="203">
        <v>0</v>
      </c>
      <c r="AV247" s="203">
        <v>0</v>
      </c>
      <c r="AW247" s="208"/>
      <c r="AX247" s="203">
        <v>0</v>
      </c>
      <c r="AY247" s="203">
        <v>0</v>
      </c>
      <c r="AZ247" s="203">
        <v>0</v>
      </c>
      <c r="BA247" s="203">
        <v>0</v>
      </c>
      <c r="BB247" s="203">
        <v>0</v>
      </c>
      <c r="BC247" s="208"/>
      <c r="BD247" s="203">
        <v>0</v>
      </c>
      <c r="BE247" s="203">
        <v>0</v>
      </c>
      <c r="BF247" s="203">
        <v>0</v>
      </c>
      <c r="BG247" s="203">
        <v>0</v>
      </c>
      <c r="BH247" s="203">
        <v>0</v>
      </c>
      <c r="BI247" s="208"/>
    </row>
    <row r="248" spans="1:61" ht="12.75" customHeight="1" x14ac:dyDescent="0.2">
      <c r="A248" s="107" t="s">
        <v>111</v>
      </c>
      <c r="B248" s="203">
        <v>0</v>
      </c>
      <c r="C248" s="203">
        <v>0</v>
      </c>
      <c r="D248" s="203">
        <v>0</v>
      </c>
      <c r="E248" s="203">
        <v>0</v>
      </c>
      <c r="F248" s="203">
        <v>0</v>
      </c>
      <c r="G248" s="208"/>
      <c r="H248" s="203">
        <v>0</v>
      </c>
      <c r="I248" s="203">
        <v>0</v>
      </c>
      <c r="J248" s="203">
        <v>0</v>
      </c>
      <c r="K248" s="203">
        <v>0</v>
      </c>
      <c r="L248" s="203">
        <v>0</v>
      </c>
      <c r="M248" s="208"/>
      <c r="N248" s="203">
        <v>0</v>
      </c>
      <c r="O248" s="203">
        <v>0</v>
      </c>
      <c r="P248" s="203">
        <v>0</v>
      </c>
      <c r="Q248" s="203">
        <v>0</v>
      </c>
      <c r="R248" s="203">
        <v>0</v>
      </c>
      <c r="S248" s="208"/>
      <c r="T248" s="203">
        <v>0</v>
      </c>
      <c r="U248" s="203">
        <v>0</v>
      </c>
      <c r="V248" s="203">
        <v>0</v>
      </c>
      <c r="W248" s="203">
        <v>0</v>
      </c>
      <c r="X248" s="203">
        <v>0</v>
      </c>
      <c r="Y248" s="208"/>
      <c r="Z248" s="203">
        <v>0</v>
      </c>
      <c r="AA248" s="203">
        <v>0</v>
      </c>
      <c r="AB248" s="203">
        <v>0</v>
      </c>
      <c r="AC248" s="203">
        <v>0</v>
      </c>
      <c r="AD248" s="203">
        <v>0</v>
      </c>
      <c r="AE248" s="208"/>
      <c r="AF248" s="203">
        <v>0</v>
      </c>
      <c r="AG248" s="203">
        <v>0</v>
      </c>
      <c r="AH248" s="203">
        <v>0</v>
      </c>
      <c r="AI248" s="203">
        <v>0</v>
      </c>
      <c r="AJ248" s="203">
        <v>0</v>
      </c>
      <c r="AK248" s="208"/>
      <c r="AL248" s="203">
        <v>0</v>
      </c>
      <c r="AM248" s="203">
        <v>0</v>
      </c>
      <c r="AN248" s="203">
        <v>0</v>
      </c>
      <c r="AO248" s="203">
        <v>0</v>
      </c>
      <c r="AP248" s="203">
        <v>0</v>
      </c>
      <c r="AQ248" s="208"/>
      <c r="AR248" s="203">
        <v>0</v>
      </c>
      <c r="AS248" s="203">
        <v>0</v>
      </c>
      <c r="AT248" s="203">
        <v>0</v>
      </c>
      <c r="AU248" s="203">
        <v>0</v>
      </c>
      <c r="AV248" s="203">
        <v>0</v>
      </c>
      <c r="AW248" s="208"/>
      <c r="AX248" s="203">
        <v>0</v>
      </c>
      <c r="AY248" s="203">
        <v>0</v>
      </c>
      <c r="AZ248" s="203">
        <v>0</v>
      </c>
      <c r="BA248" s="203">
        <v>0</v>
      </c>
      <c r="BB248" s="203">
        <v>0</v>
      </c>
      <c r="BC248" s="208"/>
      <c r="BD248" s="203">
        <v>0</v>
      </c>
      <c r="BE248" s="203">
        <v>0</v>
      </c>
      <c r="BF248" s="203">
        <v>0</v>
      </c>
      <c r="BG248" s="203">
        <v>0</v>
      </c>
      <c r="BH248" s="203">
        <v>0</v>
      </c>
      <c r="BI248" s="208"/>
    </row>
    <row r="249" spans="1:61" ht="12.75" customHeight="1" x14ac:dyDescent="0.2">
      <c r="A249" s="107" t="s">
        <v>132</v>
      </c>
      <c r="B249" s="203">
        <v>0</v>
      </c>
      <c r="C249" s="203">
        <v>0</v>
      </c>
      <c r="D249" s="203">
        <v>0</v>
      </c>
      <c r="E249" s="203">
        <v>0</v>
      </c>
      <c r="F249" s="203">
        <v>0</v>
      </c>
      <c r="G249" s="208"/>
      <c r="H249" s="203">
        <v>0</v>
      </c>
      <c r="I249" s="203">
        <v>0</v>
      </c>
      <c r="J249" s="203">
        <v>0</v>
      </c>
      <c r="K249" s="203">
        <v>0</v>
      </c>
      <c r="L249" s="203">
        <v>0</v>
      </c>
      <c r="M249" s="208"/>
      <c r="N249" s="203">
        <v>0</v>
      </c>
      <c r="O249" s="203">
        <v>0</v>
      </c>
      <c r="P249" s="203">
        <v>0</v>
      </c>
      <c r="Q249" s="203">
        <v>0</v>
      </c>
      <c r="R249" s="203">
        <v>0</v>
      </c>
      <c r="S249" s="208"/>
      <c r="T249" s="203">
        <v>0</v>
      </c>
      <c r="U249" s="203">
        <v>0</v>
      </c>
      <c r="V249" s="203">
        <v>0</v>
      </c>
      <c r="W249" s="203">
        <v>0</v>
      </c>
      <c r="X249" s="203">
        <v>0</v>
      </c>
      <c r="Y249" s="208"/>
      <c r="Z249" s="203">
        <v>0</v>
      </c>
      <c r="AA249" s="203">
        <v>0</v>
      </c>
      <c r="AB249" s="203">
        <v>0</v>
      </c>
      <c r="AC249" s="203">
        <v>0</v>
      </c>
      <c r="AD249" s="203">
        <v>0</v>
      </c>
      <c r="AE249" s="208"/>
      <c r="AF249" s="203">
        <v>0</v>
      </c>
      <c r="AG249" s="203">
        <v>0</v>
      </c>
      <c r="AH249" s="203">
        <v>0</v>
      </c>
      <c r="AI249" s="203">
        <v>0</v>
      </c>
      <c r="AJ249" s="203">
        <v>0</v>
      </c>
      <c r="AK249" s="208"/>
      <c r="AL249" s="203">
        <v>0</v>
      </c>
      <c r="AM249" s="203">
        <v>0</v>
      </c>
      <c r="AN249" s="203">
        <v>0</v>
      </c>
      <c r="AO249" s="203">
        <v>0</v>
      </c>
      <c r="AP249" s="203">
        <v>0</v>
      </c>
      <c r="AQ249" s="208"/>
      <c r="AR249" s="203">
        <v>0</v>
      </c>
      <c r="AS249" s="203">
        <v>0</v>
      </c>
      <c r="AT249" s="203">
        <v>0</v>
      </c>
      <c r="AU249" s="203">
        <v>0</v>
      </c>
      <c r="AV249" s="203">
        <v>0</v>
      </c>
      <c r="AW249" s="208"/>
      <c r="AX249" s="203">
        <v>0</v>
      </c>
      <c r="AY249" s="203">
        <v>0</v>
      </c>
      <c r="AZ249" s="203">
        <v>0</v>
      </c>
      <c r="BA249" s="203">
        <v>0</v>
      </c>
      <c r="BB249" s="203">
        <v>0</v>
      </c>
      <c r="BC249" s="208"/>
      <c r="BD249" s="203">
        <v>0</v>
      </c>
      <c r="BE249" s="203">
        <v>0</v>
      </c>
      <c r="BF249" s="203">
        <v>0</v>
      </c>
      <c r="BG249" s="203">
        <v>0</v>
      </c>
      <c r="BH249" s="203">
        <v>0</v>
      </c>
      <c r="BI249" s="208"/>
    </row>
    <row r="250" spans="1:61" ht="12.75" customHeight="1" x14ac:dyDescent="0.2">
      <c r="A250" s="128" t="s">
        <v>137</v>
      </c>
      <c r="B250" s="154"/>
      <c r="C250" s="174"/>
      <c r="D250" s="174"/>
      <c r="E250" s="174"/>
      <c r="F250" s="174"/>
      <c r="G250" s="208"/>
      <c r="H250" s="174"/>
      <c r="I250" s="174"/>
      <c r="J250" s="174"/>
      <c r="K250" s="174"/>
      <c r="L250" s="174"/>
      <c r="M250" s="208"/>
      <c r="N250" s="154"/>
      <c r="O250" s="174"/>
      <c r="P250" s="174"/>
      <c r="Q250" s="174"/>
      <c r="R250" s="174"/>
      <c r="S250" s="208"/>
      <c r="T250" s="154"/>
      <c r="U250" s="174"/>
      <c r="V250" s="174"/>
      <c r="W250" s="174"/>
      <c r="X250" s="174"/>
      <c r="Y250" s="208"/>
      <c r="Z250" s="174"/>
      <c r="AA250" s="174"/>
      <c r="AB250" s="174"/>
      <c r="AC250" s="174"/>
      <c r="AD250" s="174"/>
      <c r="AE250" s="208"/>
      <c r="AF250" s="154"/>
      <c r="AG250" s="174"/>
      <c r="AH250" s="174"/>
      <c r="AI250" s="174"/>
      <c r="AJ250" s="174"/>
      <c r="AK250" s="208"/>
      <c r="AL250" s="154"/>
      <c r="AM250" s="174"/>
      <c r="AN250" s="174"/>
      <c r="AO250" s="174"/>
      <c r="AP250" s="174"/>
      <c r="AQ250" s="208"/>
      <c r="AR250" s="154"/>
      <c r="AS250" s="174"/>
      <c r="AT250" s="174"/>
      <c r="AU250" s="174"/>
      <c r="AV250" s="174"/>
      <c r="AW250" s="208"/>
      <c r="AX250" s="154"/>
      <c r="AY250" s="174"/>
      <c r="AZ250" s="174"/>
      <c r="BA250" s="174"/>
      <c r="BB250" s="174"/>
      <c r="BC250" s="208"/>
      <c r="BD250" s="154"/>
      <c r="BE250" s="174"/>
      <c r="BF250" s="174"/>
      <c r="BG250" s="174"/>
      <c r="BH250" s="174"/>
      <c r="BI250" s="208"/>
    </row>
    <row r="251" spans="1:61" ht="12.75" customHeight="1" x14ac:dyDescent="0.2">
      <c r="A251" s="119" t="s">
        <v>31</v>
      </c>
      <c r="B251" s="170"/>
      <c r="C251" s="150"/>
      <c r="D251" s="150"/>
      <c r="E251" s="150"/>
      <c r="F251" s="150"/>
      <c r="G251" s="208"/>
      <c r="H251" s="150"/>
      <c r="I251" s="150"/>
      <c r="J251" s="150"/>
      <c r="K251" s="150"/>
      <c r="L251" s="150"/>
      <c r="M251" s="208"/>
      <c r="N251" s="170"/>
      <c r="O251" s="150"/>
      <c r="P251" s="150"/>
      <c r="Q251" s="150"/>
      <c r="R251" s="150"/>
      <c r="S251" s="208"/>
      <c r="T251" s="170"/>
      <c r="U251" s="150"/>
      <c r="V251" s="150"/>
      <c r="W251" s="150"/>
      <c r="X251" s="150"/>
      <c r="Y251" s="208"/>
      <c r="Z251" s="150"/>
      <c r="AA251" s="150"/>
      <c r="AB251" s="150"/>
      <c r="AC251" s="150"/>
      <c r="AD251" s="150"/>
      <c r="AE251" s="208"/>
      <c r="AF251" s="170"/>
      <c r="AG251" s="150"/>
      <c r="AH251" s="150"/>
      <c r="AI251" s="150"/>
      <c r="AJ251" s="150"/>
      <c r="AK251" s="208"/>
      <c r="AL251" s="170"/>
      <c r="AM251" s="150"/>
      <c r="AN251" s="150"/>
      <c r="AO251" s="150"/>
      <c r="AP251" s="150"/>
      <c r="AQ251" s="208"/>
      <c r="AR251" s="170"/>
      <c r="AS251" s="150"/>
      <c r="AT251" s="150"/>
      <c r="AU251" s="150"/>
      <c r="AV251" s="150"/>
      <c r="AW251" s="208"/>
      <c r="AX251" s="170"/>
      <c r="AY251" s="150"/>
      <c r="AZ251" s="150"/>
      <c r="BA251" s="150"/>
      <c r="BB251" s="150"/>
      <c r="BC251" s="208"/>
      <c r="BD251" s="170"/>
      <c r="BE251" s="150"/>
      <c r="BF251" s="150"/>
      <c r="BG251" s="150"/>
      <c r="BH251" s="150"/>
      <c r="BI251" s="208"/>
    </row>
    <row r="252" spans="1:61" ht="12.75" customHeight="1" x14ac:dyDescent="0.2">
      <c r="A252" s="120" t="s">
        <v>32</v>
      </c>
      <c r="B252" s="171"/>
      <c r="C252" s="151"/>
      <c r="D252" s="151"/>
      <c r="E252" s="151"/>
      <c r="F252" s="151"/>
      <c r="G252" s="208"/>
      <c r="H252" s="151"/>
      <c r="I252" s="151"/>
      <c r="J252" s="151"/>
      <c r="K252" s="151"/>
      <c r="L252" s="151"/>
      <c r="M252" s="208"/>
      <c r="N252" s="171"/>
      <c r="O252" s="151"/>
      <c r="P252" s="151"/>
      <c r="Q252" s="151"/>
      <c r="R252" s="151"/>
      <c r="S252" s="208"/>
      <c r="T252" s="171"/>
      <c r="U252" s="151"/>
      <c r="V252" s="151"/>
      <c r="W252" s="151"/>
      <c r="X252" s="151"/>
      <c r="Y252" s="208"/>
      <c r="Z252" s="151"/>
      <c r="AA252" s="151"/>
      <c r="AB252" s="151"/>
      <c r="AC252" s="151"/>
      <c r="AD252" s="151"/>
      <c r="AE252" s="208"/>
      <c r="AF252" s="171"/>
      <c r="AG252" s="151"/>
      <c r="AH252" s="151"/>
      <c r="AI252" s="151"/>
      <c r="AJ252" s="151"/>
      <c r="AK252" s="208"/>
      <c r="AL252" s="171"/>
      <c r="AM252" s="151"/>
      <c r="AN252" s="151"/>
      <c r="AO252" s="151"/>
      <c r="AP252" s="151"/>
      <c r="AQ252" s="208"/>
      <c r="AR252" s="171"/>
      <c r="AS252" s="151"/>
      <c r="AT252" s="151"/>
      <c r="AU252" s="151"/>
      <c r="AV252" s="151"/>
      <c r="AW252" s="208"/>
      <c r="AX252" s="171"/>
      <c r="AY252" s="151"/>
      <c r="AZ252" s="151"/>
      <c r="BA252" s="151"/>
      <c r="BB252" s="151"/>
      <c r="BC252" s="208"/>
      <c r="BD252" s="171"/>
      <c r="BE252" s="151"/>
      <c r="BF252" s="151"/>
      <c r="BG252" s="151"/>
      <c r="BH252" s="151"/>
      <c r="BI252" s="208"/>
    </row>
    <row r="253" spans="1:61" ht="12.75" customHeight="1" x14ac:dyDescent="0.2">
      <c r="A253" s="119" t="s">
        <v>2</v>
      </c>
      <c r="B253" s="172"/>
      <c r="C253" s="152"/>
      <c r="D253" s="152"/>
      <c r="E253" s="152"/>
      <c r="F253" s="152"/>
      <c r="G253" s="208"/>
      <c r="H253" s="152"/>
      <c r="I253" s="152"/>
      <c r="J253" s="152"/>
      <c r="K253" s="152"/>
      <c r="L253" s="152"/>
      <c r="M253" s="208"/>
      <c r="N253" s="172"/>
      <c r="O253" s="152"/>
      <c r="P253" s="152"/>
      <c r="Q253" s="152"/>
      <c r="R253" s="152"/>
      <c r="S253" s="208"/>
      <c r="T253" s="172"/>
      <c r="U253" s="152"/>
      <c r="V253" s="152"/>
      <c r="W253" s="152"/>
      <c r="X253" s="152"/>
      <c r="Y253" s="208"/>
      <c r="Z253" s="152"/>
      <c r="AA253" s="152"/>
      <c r="AB253" s="152"/>
      <c r="AC253" s="152"/>
      <c r="AD253" s="152"/>
      <c r="AE253" s="208"/>
      <c r="AF253" s="172"/>
      <c r="AG253" s="152"/>
      <c r="AH253" s="152"/>
      <c r="AI253" s="152"/>
      <c r="AJ253" s="152"/>
      <c r="AK253" s="208"/>
      <c r="AL253" s="172"/>
      <c r="AM253" s="152"/>
      <c r="AN253" s="152"/>
      <c r="AO253" s="152"/>
      <c r="AP253" s="152"/>
      <c r="AQ253" s="208"/>
      <c r="AR253" s="172"/>
      <c r="AS253" s="152"/>
      <c r="AT253" s="152"/>
      <c r="AU253" s="152"/>
      <c r="AV253" s="152"/>
      <c r="AW253" s="208"/>
      <c r="AX253" s="172"/>
      <c r="AY253" s="152"/>
      <c r="AZ253" s="152"/>
      <c r="BA253" s="152"/>
      <c r="BB253" s="152"/>
      <c r="BC253" s="208"/>
      <c r="BD253" s="172"/>
      <c r="BE253" s="152"/>
      <c r="BF253" s="152"/>
      <c r="BG253" s="152"/>
      <c r="BH253" s="152"/>
      <c r="BI253" s="208"/>
    </row>
    <row r="254" spans="1:61" ht="12.75" customHeight="1" x14ac:dyDescent="0.2">
      <c r="A254" s="120" t="s">
        <v>3</v>
      </c>
      <c r="B254" s="171"/>
      <c r="C254" s="151"/>
      <c r="D254" s="151"/>
      <c r="E254" s="151"/>
      <c r="F254" s="151"/>
      <c r="G254" s="208"/>
      <c r="H254" s="151"/>
      <c r="I254" s="151"/>
      <c r="J254" s="151"/>
      <c r="K254" s="151"/>
      <c r="L254" s="151"/>
      <c r="M254" s="208"/>
      <c r="N254" s="171"/>
      <c r="O254" s="151"/>
      <c r="P254" s="151"/>
      <c r="Q254" s="151"/>
      <c r="R254" s="151"/>
      <c r="S254" s="208"/>
      <c r="T254" s="171"/>
      <c r="U254" s="151"/>
      <c r="V254" s="151"/>
      <c r="W254" s="151"/>
      <c r="X254" s="151"/>
      <c r="Y254" s="208"/>
      <c r="Z254" s="151"/>
      <c r="AA254" s="151"/>
      <c r="AB254" s="151"/>
      <c r="AC254" s="151"/>
      <c r="AD254" s="151"/>
      <c r="AE254" s="208"/>
      <c r="AF254" s="171"/>
      <c r="AG254" s="151"/>
      <c r="AH254" s="151"/>
      <c r="AI254" s="151"/>
      <c r="AJ254" s="151"/>
      <c r="AK254" s="208"/>
      <c r="AL254" s="171"/>
      <c r="AM254" s="151"/>
      <c r="AN254" s="151"/>
      <c r="AO254" s="151"/>
      <c r="AP254" s="151"/>
      <c r="AQ254" s="208"/>
      <c r="AR254" s="171"/>
      <c r="AS254" s="151"/>
      <c r="AT254" s="151"/>
      <c r="AU254" s="151"/>
      <c r="AV254" s="151"/>
      <c r="AW254" s="208"/>
      <c r="AX254" s="171"/>
      <c r="AY254" s="151"/>
      <c r="AZ254" s="151"/>
      <c r="BA254" s="151"/>
      <c r="BB254" s="151"/>
      <c r="BC254" s="208"/>
      <c r="BD254" s="171"/>
      <c r="BE254" s="151"/>
      <c r="BF254" s="151"/>
      <c r="BG254" s="151"/>
      <c r="BH254" s="151"/>
      <c r="BI254" s="208"/>
    </row>
    <row r="255" spans="1:61" ht="12.75" customHeight="1" x14ac:dyDescent="0.2">
      <c r="A255" s="119" t="s">
        <v>4</v>
      </c>
      <c r="B255" s="172"/>
      <c r="C255" s="152"/>
      <c r="D255" s="152"/>
      <c r="E255" s="152"/>
      <c r="F255" s="152"/>
      <c r="G255" s="208"/>
      <c r="H255" s="152"/>
      <c r="I255" s="152"/>
      <c r="J255" s="152"/>
      <c r="K255" s="152"/>
      <c r="L255" s="152"/>
      <c r="M255" s="208"/>
      <c r="N255" s="172"/>
      <c r="O255" s="152"/>
      <c r="P255" s="152"/>
      <c r="Q255" s="152"/>
      <c r="R255" s="152"/>
      <c r="S255" s="208"/>
      <c r="T255" s="172"/>
      <c r="U255" s="152"/>
      <c r="V255" s="152"/>
      <c r="W255" s="152"/>
      <c r="X255" s="152"/>
      <c r="Y255" s="208"/>
      <c r="Z255" s="152"/>
      <c r="AA255" s="152"/>
      <c r="AB255" s="152"/>
      <c r="AC255" s="152"/>
      <c r="AD255" s="152"/>
      <c r="AE255" s="208"/>
      <c r="AF255" s="172"/>
      <c r="AG255" s="152"/>
      <c r="AH255" s="152"/>
      <c r="AI255" s="152"/>
      <c r="AJ255" s="152"/>
      <c r="AK255" s="208"/>
      <c r="AL255" s="172"/>
      <c r="AM255" s="152"/>
      <c r="AN255" s="152"/>
      <c r="AO255" s="152"/>
      <c r="AP255" s="152"/>
      <c r="AQ255" s="208"/>
      <c r="AR255" s="172"/>
      <c r="AS255" s="152"/>
      <c r="AT255" s="152"/>
      <c r="AU255" s="152"/>
      <c r="AV255" s="152"/>
      <c r="AW255" s="208"/>
      <c r="AX255" s="172"/>
      <c r="AY255" s="152"/>
      <c r="AZ255" s="152"/>
      <c r="BA255" s="152"/>
      <c r="BB255" s="152"/>
      <c r="BC255" s="208"/>
      <c r="BD255" s="172"/>
      <c r="BE255" s="152"/>
      <c r="BF255" s="152"/>
      <c r="BG255" s="152"/>
      <c r="BH255" s="152"/>
      <c r="BI255" s="208"/>
    </row>
    <row r="256" spans="1:61" ht="12.75" customHeight="1" x14ac:dyDescent="0.2">
      <c r="A256" s="119" t="s">
        <v>5</v>
      </c>
      <c r="B256" s="172"/>
      <c r="C256" s="152"/>
      <c r="D256" s="152"/>
      <c r="E256" s="152"/>
      <c r="F256" s="152"/>
      <c r="G256" s="208"/>
      <c r="H256" s="152"/>
      <c r="I256" s="152"/>
      <c r="J256" s="152"/>
      <c r="K256" s="152"/>
      <c r="L256" s="152"/>
      <c r="M256" s="208"/>
      <c r="N256" s="172"/>
      <c r="O256" s="152"/>
      <c r="P256" s="152"/>
      <c r="Q256" s="152"/>
      <c r="R256" s="152"/>
      <c r="S256" s="208"/>
      <c r="T256" s="172"/>
      <c r="U256" s="152"/>
      <c r="V256" s="152"/>
      <c r="W256" s="152"/>
      <c r="X256" s="152"/>
      <c r="Y256" s="208"/>
      <c r="Z256" s="152"/>
      <c r="AA256" s="152"/>
      <c r="AB256" s="152"/>
      <c r="AC256" s="152"/>
      <c r="AD256" s="152"/>
      <c r="AE256" s="208"/>
      <c r="AF256" s="172"/>
      <c r="AG256" s="152"/>
      <c r="AH256" s="152"/>
      <c r="AI256" s="152"/>
      <c r="AJ256" s="152"/>
      <c r="AK256" s="208"/>
      <c r="AL256" s="172"/>
      <c r="AM256" s="152"/>
      <c r="AN256" s="152"/>
      <c r="AO256" s="152"/>
      <c r="AP256" s="152"/>
      <c r="AQ256" s="208"/>
      <c r="AR256" s="172"/>
      <c r="AS256" s="152"/>
      <c r="AT256" s="152"/>
      <c r="AU256" s="152"/>
      <c r="AV256" s="152"/>
      <c r="AW256" s="208"/>
      <c r="AX256" s="172"/>
      <c r="AY256" s="152"/>
      <c r="AZ256" s="152"/>
      <c r="BA256" s="152"/>
      <c r="BB256" s="152"/>
      <c r="BC256" s="208"/>
      <c r="BD256" s="172"/>
      <c r="BE256" s="152"/>
      <c r="BF256" s="152"/>
      <c r="BG256" s="152"/>
      <c r="BH256" s="152"/>
      <c r="BI256" s="208"/>
    </row>
    <row r="257" spans="1:61" ht="12.75" customHeight="1" x14ac:dyDescent="0.2">
      <c r="A257" s="121" t="s">
        <v>6</v>
      </c>
      <c r="B257" s="172"/>
      <c r="C257" s="152"/>
      <c r="D257" s="152"/>
      <c r="E257" s="152"/>
      <c r="F257" s="152"/>
      <c r="G257" s="208"/>
      <c r="H257" s="152"/>
      <c r="I257" s="152"/>
      <c r="J257" s="152"/>
      <c r="K257" s="152"/>
      <c r="L257" s="152"/>
      <c r="M257" s="208"/>
      <c r="N257" s="172"/>
      <c r="O257" s="152"/>
      <c r="P257" s="152"/>
      <c r="Q257" s="152"/>
      <c r="R257" s="152"/>
      <c r="S257" s="208"/>
      <c r="T257" s="172"/>
      <c r="U257" s="152"/>
      <c r="V257" s="152"/>
      <c r="W257" s="152"/>
      <c r="X257" s="152"/>
      <c r="Y257" s="208"/>
      <c r="Z257" s="152"/>
      <c r="AA257" s="152"/>
      <c r="AB257" s="152"/>
      <c r="AC257" s="152"/>
      <c r="AD257" s="152"/>
      <c r="AE257" s="208"/>
      <c r="AF257" s="172"/>
      <c r="AG257" s="152"/>
      <c r="AH257" s="152"/>
      <c r="AI257" s="152"/>
      <c r="AJ257" s="152"/>
      <c r="AK257" s="208"/>
      <c r="AL257" s="172"/>
      <c r="AM257" s="152"/>
      <c r="AN257" s="152"/>
      <c r="AO257" s="152"/>
      <c r="AP257" s="152"/>
      <c r="AQ257" s="208"/>
      <c r="AR257" s="172"/>
      <c r="AS257" s="152"/>
      <c r="AT257" s="152"/>
      <c r="AU257" s="152"/>
      <c r="AV257" s="152"/>
      <c r="AW257" s="208"/>
      <c r="AX257" s="172"/>
      <c r="AY257" s="152"/>
      <c r="AZ257" s="152"/>
      <c r="BA257" s="152"/>
      <c r="BB257" s="152"/>
      <c r="BC257" s="208"/>
      <c r="BD257" s="172"/>
      <c r="BE257" s="152"/>
      <c r="BF257" s="152"/>
      <c r="BG257" s="152"/>
      <c r="BH257" s="152"/>
      <c r="BI257" s="208"/>
    </row>
    <row r="258" spans="1:61" ht="12.75" customHeight="1" x14ac:dyDescent="0.2">
      <c r="A258" s="121" t="s">
        <v>7</v>
      </c>
      <c r="B258" s="172"/>
      <c r="C258" s="152"/>
      <c r="D258" s="152"/>
      <c r="E258" s="152"/>
      <c r="F258" s="152"/>
      <c r="G258" s="208"/>
      <c r="H258" s="152"/>
      <c r="I258" s="152"/>
      <c r="J258" s="152"/>
      <c r="K258" s="152"/>
      <c r="L258" s="152"/>
      <c r="M258" s="208"/>
      <c r="N258" s="172"/>
      <c r="O258" s="152"/>
      <c r="P258" s="152"/>
      <c r="Q258" s="152"/>
      <c r="R258" s="152"/>
      <c r="S258" s="208"/>
      <c r="T258" s="172"/>
      <c r="U258" s="152"/>
      <c r="V258" s="152"/>
      <c r="W258" s="152"/>
      <c r="X258" s="152"/>
      <c r="Y258" s="208"/>
      <c r="Z258" s="152"/>
      <c r="AA258" s="152"/>
      <c r="AB258" s="152"/>
      <c r="AC258" s="152"/>
      <c r="AD258" s="152"/>
      <c r="AE258" s="208"/>
      <c r="AF258" s="172"/>
      <c r="AG258" s="152"/>
      <c r="AH258" s="152"/>
      <c r="AI258" s="152"/>
      <c r="AJ258" s="152"/>
      <c r="AK258" s="208"/>
      <c r="AL258" s="172"/>
      <c r="AM258" s="152"/>
      <c r="AN258" s="152"/>
      <c r="AO258" s="152"/>
      <c r="AP258" s="152"/>
      <c r="AQ258" s="208"/>
      <c r="AR258" s="172"/>
      <c r="AS258" s="152"/>
      <c r="AT258" s="152"/>
      <c r="AU258" s="152"/>
      <c r="AV258" s="152"/>
      <c r="AW258" s="208"/>
      <c r="AX258" s="172"/>
      <c r="AY258" s="152"/>
      <c r="AZ258" s="152"/>
      <c r="BA258" s="152"/>
      <c r="BB258" s="152"/>
      <c r="BC258" s="208"/>
      <c r="BD258" s="172"/>
      <c r="BE258" s="152"/>
      <c r="BF258" s="152"/>
      <c r="BG258" s="152"/>
      <c r="BH258" s="152"/>
      <c r="BI258" s="208"/>
    </row>
    <row r="259" spans="1:61" ht="12.75" customHeight="1" x14ac:dyDescent="0.2">
      <c r="A259" s="122" t="s">
        <v>8</v>
      </c>
      <c r="B259" s="173"/>
      <c r="C259" s="153"/>
      <c r="D259" s="153"/>
      <c r="E259" s="153"/>
      <c r="F259" s="153"/>
      <c r="G259" s="208"/>
      <c r="H259" s="153"/>
      <c r="I259" s="153"/>
      <c r="J259" s="153"/>
      <c r="K259" s="153"/>
      <c r="L259" s="153"/>
      <c r="M259" s="208"/>
      <c r="N259" s="173"/>
      <c r="O259" s="153"/>
      <c r="P259" s="153"/>
      <c r="Q259" s="153"/>
      <c r="R259" s="153"/>
      <c r="S259" s="208"/>
      <c r="T259" s="173"/>
      <c r="U259" s="153"/>
      <c r="V259" s="153"/>
      <c r="W259" s="153"/>
      <c r="X259" s="153"/>
      <c r="Y259" s="208"/>
      <c r="Z259" s="153"/>
      <c r="AA259" s="153"/>
      <c r="AB259" s="153"/>
      <c r="AC259" s="153"/>
      <c r="AD259" s="153"/>
      <c r="AE259" s="208"/>
      <c r="AF259" s="173"/>
      <c r="AG259" s="153"/>
      <c r="AH259" s="153"/>
      <c r="AI259" s="153"/>
      <c r="AJ259" s="153"/>
      <c r="AK259" s="208"/>
      <c r="AL259" s="173"/>
      <c r="AM259" s="153"/>
      <c r="AN259" s="153"/>
      <c r="AO259" s="153"/>
      <c r="AP259" s="153"/>
      <c r="AQ259" s="208"/>
      <c r="AR259" s="173"/>
      <c r="AS259" s="153"/>
      <c r="AT259" s="153"/>
      <c r="AU259" s="153"/>
      <c r="AV259" s="153"/>
      <c r="AW259" s="208"/>
      <c r="AX259" s="173"/>
      <c r="AY259" s="153"/>
      <c r="AZ259" s="153"/>
      <c r="BA259" s="153"/>
      <c r="BB259" s="153"/>
      <c r="BC259" s="208"/>
      <c r="BD259" s="173"/>
      <c r="BE259" s="153"/>
      <c r="BF259" s="153"/>
      <c r="BG259" s="153"/>
      <c r="BH259" s="153"/>
      <c r="BI259" s="208"/>
    </row>
    <row r="260" spans="1:61" ht="12.75" customHeight="1" x14ac:dyDescent="0.2">
      <c r="A260" s="121" t="s">
        <v>9</v>
      </c>
      <c r="B260" s="172"/>
      <c r="C260" s="152"/>
      <c r="D260" s="152"/>
      <c r="E260" s="152"/>
      <c r="F260" s="152"/>
      <c r="G260" s="208"/>
      <c r="H260" s="152"/>
      <c r="I260" s="152"/>
      <c r="J260" s="152"/>
      <c r="K260" s="152"/>
      <c r="L260" s="152"/>
      <c r="M260" s="208"/>
      <c r="N260" s="172"/>
      <c r="O260" s="152"/>
      <c r="P260" s="152"/>
      <c r="Q260" s="152"/>
      <c r="R260" s="152"/>
      <c r="S260" s="208"/>
      <c r="T260" s="172"/>
      <c r="U260" s="152"/>
      <c r="V260" s="152"/>
      <c r="W260" s="152"/>
      <c r="X260" s="152"/>
      <c r="Y260" s="208"/>
      <c r="Z260" s="152"/>
      <c r="AA260" s="152"/>
      <c r="AB260" s="152"/>
      <c r="AC260" s="152"/>
      <c r="AD260" s="152"/>
      <c r="AE260" s="208"/>
      <c r="AF260" s="172"/>
      <c r="AG260" s="152"/>
      <c r="AH260" s="152"/>
      <c r="AI260" s="152"/>
      <c r="AJ260" s="152"/>
      <c r="AK260" s="208"/>
      <c r="AL260" s="172"/>
      <c r="AM260" s="152"/>
      <c r="AN260" s="152"/>
      <c r="AO260" s="152"/>
      <c r="AP260" s="152"/>
      <c r="AQ260" s="208"/>
      <c r="AR260" s="172"/>
      <c r="AS260" s="152"/>
      <c r="AT260" s="152"/>
      <c r="AU260" s="152"/>
      <c r="AV260" s="152"/>
      <c r="AW260" s="208"/>
      <c r="AX260" s="172"/>
      <c r="AY260" s="152"/>
      <c r="AZ260" s="152"/>
      <c r="BA260" s="152"/>
      <c r="BB260" s="152"/>
      <c r="BC260" s="208"/>
      <c r="BD260" s="172"/>
      <c r="BE260" s="152"/>
      <c r="BF260" s="152"/>
      <c r="BG260" s="152"/>
      <c r="BH260" s="152"/>
      <c r="BI260" s="208"/>
    </row>
    <row r="261" spans="1:61" ht="12.75" customHeight="1" x14ac:dyDescent="0.2">
      <c r="A261" s="122" t="s">
        <v>10</v>
      </c>
      <c r="B261" s="173"/>
      <c r="C261" s="153"/>
      <c r="D261" s="153"/>
      <c r="E261" s="153"/>
      <c r="F261" s="153"/>
      <c r="G261" s="208"/>
      <c r="H261" s="153"/>
      <c r="I261" s="153"/>
      <c r="J261" s="153"/>
      <c r="K261" s="153"/>
      <c r="L261" s="153"/>
      <c r="M261" s="208"/>
      <c r="N261" s="173"/>
      <c r="O261" s="153"/>
      <c r="P261" s="153"/>
      <c r="Q261" s="153"/>
      <c r="R261" s="153"/>
      <c r="S261" s="208"/>
      <c r="T261" s="173"/>
      <c r="U261" s="153"/>
      <c r="V261" s="153"/>
      <c r="W261" s="153"/>
      <c r="X261" s="153"/>
      <c r="Y261" s="208"/>
      <c r="Z261" s="153"/>
      <c r="AA261" s="153"/>
      <c r="AB261" s="153"/>
      <c r="AC261" s="153"/>
      <c r="AD261" s="153"/>
      <c r="AE261" s="208"/>
      <c r="AF261" s="173"/>
      <c r="AG261" s="153"/>
      <c r="AH261" s="153"/>
      <c r="AI261" s="153"/>
      <c r="AJ261" s="153"/>
      <c r="AK261" s="208"/>
      <c r="AL261" s="173"/>
      <c r="AM261" s="153"/>
      <c r="AN261" s="153"/>
      <c r="AO261" s="153"/>
      <c r="AP261" s="153"/>
      <c r="AQ261" s="208"/>
      <c r="AR261" s="173"/>
      <c r="AS261" s="153"/>
      <c r="AT261" s="153"/>
      <c r="AU261" s="153"/>
      <c r="AV261" s="153"/>
      <c r="AW261" s="208"/>
      <c r="AX261" s="173"/>
      <c r="AY261" s="153"/>
      <c r="AZ261" s="153"/>
      <c r="BA261" s="153"/>
      <c r="BB261" s="153"/>
      <c r="BC261" s="208"/>
      <c r="BD261" s="173"/>
      <c r="BE261" s="153"/>
      <c r="BF261" s="153"/>
      <c r="BG261" s="153"/>
      <c r="BH261" s="153"/>
      <c r="BI261" s="208"/>
    </row>
    <row r="262" spans="1:61" ht="12.75" customHeight="1" x14ac:dyDescent="0.2">
      <c r="A262" s="121" t="s">
        <v>11</v>
      </c>
      <c r="B262" s="172"/>
      <c r="C262" s="152"/>
      <c r="D262" s="152"/>
      <c r="E262" s="152"/>
      <c r="F262" s="152"/>
      <c r="G262" s="208"/>
      <c r="H262" s="152"/>
      <c r="I262" s="152"/>
      <c r="J262" s="152"/>
      <c r="K262" s="152"/>
      <c r="L262" s="152"/>
      <c r="M262" s="208"/>
      <c r="N262" s="172"/>
      <c r="O262" s="152"/>
      <c r="P262" s="152"/>
      <c r="Q262" s="152"/>
      <c r="R262" s="152"/>
      <c r="S262" s="208"/>
      <c r="T262" s="172"/>
      <c r="U262" s="152"/>
      <c r="V262" s="152"/>
      <c r="W262" s="152"/>
      <c r="X262" s="152"/>
      <c r="Y262" s="208"/>
      <c r="Z262" s="152"/>
      <c r="AA262" s="152"/>
      <c r="AB262" s="152"/>
      <c r="AC262" s="152"/>
      <c r="AD262" s="152"/>
      <c r="AE262" s="208"/>
      <c r="AF262" s="172"/>
      <c r="AG262" s="152"/>
      <c r="AH262" s="152"/>
      <c r="AI262" s="152"/>
      <c r="AJ262" s="152"/>
      <c r="AK262" s="208"/>
      <c r="AL262" s="172"/>
      <c r="AM262" s="152"/>
      <c r="AN262" s="152"/>
      <c r="AO262" s="152"/>
      <c r="AP262" s="152"/>
      <c r="AQ262" s="208"/>
      <c r="AR262" s="172"/>
      <c r="AS262" s="152"/>
      <c r="AT262" s="152"/>
      <c r="AU262" s="152"/>
      <c r="AV262" s="152"/>
      <c r="AW262" s="208"/>
      <c r="AX262" s="172"/>
      <c r="AY262" s="152"/>
      <c r="AZ262" s="152"/>
      <c r="BA262" s="152"/>
      <c r="BB262" s="152"/>
      <c r="BC262" s="208"/>
      <c r="BD262" s="172"/>
      <c r="BE262" s="152"/>
      <c r="BF262" s="152"/>
      <c r="BG262" s="152"/>
      <c r="BH262" s="152"/>
      <c r="BI262" s="208"/>
    </row>
    <row r="263" spans="1:61" ht="12.75" customHeight="1" x14ac:dyDescent="0.2">
      <c r="A263" s="121" t="s">
        <v>12</v>
      </c>
      <c r="B263" s="172"/>
      <c r="C263" s="152"/>
      <c r="D263" s="152"/>
      <c r="E263" s="152"/>
      <c r="F263" s="152"/>
      <c r="G263" s="208"/>
      <c r="H263" s="152"/>
      <c r="I263" s="152"/>
      <c r="J263" s="152"/>
      <c r="K263" s="152"/>
      <c r="L263" s="152"/>
      <c r="M263" s="208"/>
      <c r="N263" s="172"/>
      <c r="O263" s="152"/>
      <c r="P263" s="152"/>
      <c r="Q263" s="152"/>
      <c r="R263" s="152"/>
      <c r="S263" s="208"/>
      <c r="T263" s="172"/>
      <c r="U263" s="152"/>
      <c r="V263" s="152"/>
      <c r="W263" s="152"/>
      <c r="X263" s="152"/>
      <c r="Y263" s="208"/>
      <c r="Z263" s="152"/>
      <c r="AA263" s="152"/>
      <c r="AB263" s="152"/>
      <c r="AC263" s="152"/>
      <c r="AD263" s="152"/>
      <c r="AE263" s="208"/>
      <c r="AF263" s="172"/>
      <c r="AG263" s="152"/>
      <c r="AH263" s="152"/>
      <c r="AI263" s="152"/>
      <c r="AJ263" s="152"/>
      <c r="AK263" s="208"/>
      <c r="AL263" s="172"/>
      <c r="AM263" s="152"/>
      <c r="AN263" s="152"/>
      <c r="AO263" s="152"/>
      <c r="AP263" s="152"/>
      <c r="AQ263" s="208"/>
      <c r="AR263" s="172"/>
      <c r="AS263" s="152"/>
      <c r="AT263" s="152"/>
      <c r="AU263" s="152"/>
      <c r="AV263" s="152"/>
      <c r="AW263" s="208"/>
      <c r="AX263" s="172"/>
      <c r="AY263" s="152"/>
      <c r="AZ263" s="152"/>
      <c r="BA263" s="152"/>
      <c r="BB263" s="152"/>
      <c r="BC263" s="208"/>
      <c r="BD263" s="172"/>
      <c r="BE263" s="152"/>
      <c r="BF263" s="152"/>
      <c r="BG263" s="152"/>
      <c r="BH263" s="152"/>
      <c r="BI263" s="208"/>
    </row>
    <row r="264" spans="1:61" ht="12.75" customHeight="1" x14ac:dyDescent="0.2">
      <c r="A264" s="121" t="s">
        <v>13</v>
      </c>
      <c r="B264" s="172"/>
      <c r="C264" s="152"/>
      <c r="D264" s="152"/>
      <c r="E264" s="152"/>
      <c r="F264" s="152"/>
      <c r="G264" s="208"/>
      <c r="H264" s="152"/>
      <c r="I264" s="152"/>
      <c r="J264" s="152"/>
      <c r="K264" s="152"/>
      <c r="L264" s="152"/>
      <c r="M264" s="208"/>
      <c r="N264" s="172"/>
      <c r="O264" s="152"/>
      <c r="P264" s="152"/>
      <c r="Q264" s="152"/>
      <c r="R264" s="152"/>
      <c r="S264" s="208"/>
      <c r="T264" s="172"/>
      <c r="U264" s="152"/>
      <c r="V264" s="152"/>
      <c r="W264" s="152"/>
      <c r="X264" s="152"/>
      <c r="Y264" s="208"/>
      <c r="Z264" s="152"/>
      <c r="AA264" s="152"/>
      <c r="AB264" s="152"/>
      <c r="AC264" s="152"/>
      <c r="AD264" s="152"/>
      <c r="AE264" s="208"/>
      <c r="AF264" s="172"/>
      <c r="AG264" s="152"/>
      <c r="AH264" s="152"/>
      <c r="AI264" s="152"/>
      <c r="AJ264" s="152"/>
      <c r="AK264" s="208"/>
      <c r="AL264" s="172"/>
      <c r="AM264" s="152"/>
      <c r="AN264" s="152"/>
      <c r="AO264" s="152"/>
      <c r="AP264" s="152"/>
      <c r="AQ264" s="208"/>
      <c r="AR264" s="172"/>
      <c r="AS264" s="152"/>
      <c r="AT264" s="152"/>
      <c r="AU264" s="152"/>
      <c r="AV264" s="152"/>
      <c r="AW264" s="208"/>
      <c r="AX264" s="172"/>
      <c r="AY264" s="152"/>
      <c r="AZ264" s="152"/>
      <c r="BA264" s="152"/>
      <c r="BB264" s="152"/>
      <c r="BC264" s="208"/>
      <c r="BD264" s="172"/>
      <c r="BE264" s="152"/>
      <c r="BF264" s="152"/>
      <c r="BG264" s="152"/>
      <c r="BH264" s="152"/>
      <c r="BI264" s="208"/>
    </row>
    <row r="265" spans="1:61" ht="12.75" customHeight="1" x14ac:dyDescent="0.2">
      <c r="A265" s="122" t="s">
        <v>35</v>
      </c>
      <c r="B265" s="173"/>
      <c r="C265" s="153"/>
      <c r="D265" s="153"/>
      <c r="E265" s="153"/>
      <c r="F265" s="153"/>
      <c r="G265" s="208"/>
      <c r="H265" s="153"/>
      <c r="I265" s="153"/>
      <c r="J265" s="153"/>
      <c r="K265" s="153"/>
      <c r="L265" s="153"/>
      <c r="M265" s="208"/>
      <c r="N265" s="173"/>
      <c r="O265" s="153"/>
      <c r="P265" s="153"/>
      <c r="Q265" s="153"/>
      <c r="R265" s="153"/>
      <c r="S265" s="208"/>
      <c r="T265" s="173"/>
      <c r="U265" s="153"/>
      <c r="V265" s="153"/>
      <c r="W265" s="153"/>
      <c r="X265" s="153"/>
      <c r="Y265" s="208"/>
      <c r="Z265" s="153"/>
      <c r="AA265" s="153"/>
      <c r="AB265" s="153"/>
      <c r="AC265" s="153"/>
      <c r="AD265" s="153"/>
      <c r="AE265" s="208"/>
      <c r="AF265" s="173"/>
      <c r="AG265" s="153"/>
      <c r="AH265" s="153"/>
      <c r="AI265" s="153"/>
      <c r="AJ265" s="153"/>
      <c r="AK265" s="208"/>
      <c r="AL265" s="173"/>
      <c r="AM265" s="153"/>
      <c r="AN265" s="153"/>
      <c r="AO265" s="153"/>
      <c r="AP265" s="153"/>
      <c r="AQ265" s="208"/>
      <c r="AR265" s="173"/>
      <c r="AS265" s="153"/>
      <c r="AT265" s="153"/>
      <c r="AU265" s="153"/>
      <c r="AV265" s="153"/>
      <c r="AW265" s="208"/>
      <c r="AX265" s="173"/>
      <c r="AY265" s="153"/>
      <c r="AZ265" s="153"/>
      <c r="BA265" s="153"/>
      <c r="BB265" s="153"/>
      <c r="BC265" s="208"/>
      <c r="BD265" s="173"/>
      <c r="BE265" s="153"/>
      <c r="BF265" s="153"/>
      <c r="BG265" s="153"/>
      <c r="BH265" s="153"/>
      <c r="BI265" s="208"/>
    </row>
    <row r="266" spans="1:61" ht="12.75" customHeight="1" x14ac:dyDescent="0.2">
      <c r="A266" s="121" t="s">
        <v>14</v>
      </c>
      <c r="B266" s="172"/>
      <c r="C266" s="152"/>
      <c r="D266" s="152"/>
      <c r="E266" s="152"/>
      <c r="F266" s="152"/>
      <c r="G266" s="208"/>
      <c r="H266" s="152"/>
      <c r="I266" s="152"/>
      <c r="J266" s="152"/>
      <c r="K266" s="152"/>
      <c r="L266" s="152"/>
      <c r="M266" s="208"/>
      <c r="N266" s="172"/>
      <c r="O266" s="152"/>
      <c r="P266" s="152"/>
      <c r="Q266" s="152"/>
      <c r="R266" s="152"/>
      <c r="S266" s="208"/>
      <c r="T266" s="172"/>
      <c r="U266" s="152"/>
      <c r="V266" s="152"/>
      <c r="W266" s="152"/>
      <c r="X266" s="152"/>
      <c r="Y266" s="208"/>
      <c r="Z266" s="152"/>
      <c r="AA266" s="152"/>
      <c r="AB266" s="152"/>
      <c r="AC266" s="152"/>
      <c r="AD266" s="152"/>
      <c r="AE266" s="208"/>
      <c r="AF266" s="172"/>
      <c r="AG266" s="152"/>
      <c r="AH266" s="152"/>
      <c r="AI266" s="152"/>
      <c r="AJ266" s="152"/>
      <c r="AK266" s="208"/>
      <c r="AL266" s="172"/>
      <c r="AM266" s="152"/>
      <c r="AN266" s="152"/>
      <c r="AO266" s="152"/>
      <c r="AP266" s="152"/>
      <c r="AQ266" s="208"/>
      <c r="AR266" s="172"/>
      <c r="AS266" s="152"/>
      <c r="AT266" s="152"/>
      <c r="AU266" s="152"/>
      <c r="AV266" s="152"/>
      <c r="AW266" s="208"/>
      <c r="AX266" s="172"/>
      <c r="AY266" s="152"/>
      <c r="AZ266" s="152"/>
      <c r="BA266" s="152"/>
      <c r="BB266" s="152"/>
      <c r="BC266" s="208"/>
      <c r="BD266" s="172"/>
      <c r="BE266" s="152"/>
      <c r="BF266" s="152"/>
      <c r="BG266" s="152"/>
      <c r="BH266" s="152"/>
      <c r="BI266" s="208"/>
    </row>
    <row r="267" spans="1:61" ht="12.75" customHeight="1" x14ac:dyDescent="0.2">
      <c r="A267" s="121" t="s">
        <v>15</v>
      </c>
      <c r="B267" s="172"/>
      <c r="C267" s="152"/>
      <c r="D267" s="152"/>
      <c r="E267" s="152"/>
      <c r="F267" s="152"/>
      <c r="G267" s="208"/>
      <c r="H267" s="152"/>
      <c r="I267" s="152"/>
      <c r="J267" s="152"/>
      <c r="K267" s="152"/>
      <c r="L267" s="152"/>
      <c r="M267" s="208"/>
      <c r="N267" s="172"/>
      <c r="O267" s="152"/>
      <c r="P267" s="152"/>
      <c r="Q267" s="152"/>
      <c r="R267" s="152"/>
      <c r="S267" s="208"/>
      <c r="T267" s="172"/>
      <c r="U267" s="152"/>
      <c r="V267" s="152"/>
      <c r="W267" s="152"/>
      <c r="X267" s="152"/>
      <c r="Y267" s="208"/>
      <c r="Z267" s="152"/>
      <c r="AA267" s="152"/>
      <c r="AB267" s="152"/>
      <c r="AC267" s="152"/>
      <c r="AD267" s="152"/>
      <c r="AE267" s="208"/>
      <c r="AF267" s="172"/>
      <c r="AG267" s="152"/>
      <c r="AH267" s="152"/>
      <c r="AI267" s="152"/>
      <c r="AJ267" s="152"/>
      <c r="AK267" s="208"/>
      <c r="AL267" s="172"/>
      <c r="AM267" s="152"/>
      <c r="AN267" s="152"/>
      <c r="AO267" s="152"/>
      <c r="AP267" s="152"/>
      <c r="AQ267" s="208"/>
      <c r="AR267" s="172"/>
      <c r="AS267" s="152"/>
      <c r="AT267" s="152"/>
      <c r="AU267" s="152"/>
      <c r="AV267" s="152"/>
      <c r="AW267" s="208"/>
      <c r="AX267" s="172"/>
      <c r="AY267" s="152"/>
      <c r="AZ267" s="152"/>
      <c r="BA267" s="152"/>
      <c r="BB267" s="152"/>
      <c r="BC267" s="208"/>
      <c r="BD267" s="172"/>
      <c r="BE267" s="152"/>
      <c r="BF267" s="152"/>
      <c r="BG267" s="152"/>
      <c r="BH267" s="152"/>
      <c r="BI267" s="208"/>
    </row>
    <row r="268" spans="1:61" ht="12.75" customHeight="1" x14ac:dyDescent="0.2">
      <c r="A268" s="122" t="s">
        <v>16</v>
      </c>
      <c r="B268" s="173"/>
      <c r="C268" s="153"/>
      <c r="D268" s="153"/>
      <c r="E268" s="153"/>
      <c r="F268" s="153"/>
      <c r="G268" s="208"/>
      <c r="H268" s="153"/>
      <c r="I268" s="153"/>
      <c r="J268" s="153"/>
      <c r="K268" s="153"/>
      <c r="L268" s="153"/>
      <c r="M268" s="208"/>
      <c r="N268" s="173"/>
      <c r="O268" s="153"/>
      <c r="P268" s="153"/>
      <c r="Q268" s="153"/>
      <c r="R268" s="153"/>
      <c r="S268" s="208"/>
      <c r="T268" s="173"/>
      <c r="U268" s="153"/>
      <c r="V268" s="153"/>
      <c r="W268" s="153"/>
      <c r="X268" s="153"/>
      <c r="Y268" s="208"/>
      <c r="Z268" s="153"/>
      <c r="AA268" s="153"/>
      <c r="AB268" s="153"/>
      <c r="AC268" s="153"/>
      <c r="AD268" s="153"/>
      <c r="AE268" s="208"/>
      <c r="AF268" s="173"/>
      <c r="AG268" s="153"/>
      <c r="AH268" s="153"/>
      <c r="AI268" s="153"/>
      <c r="AJ268" s="153"/>
      <c r="AK268" s="208"/>
      <c r="AL268" s="173"/>
      <c r="AM268" s="153"/>
      <c r="AN268" s="153"/>
      <c r="AO268" s="153"/>
      <c r="AP268" s="153"/>
      <c r="AQ268" s="208"/>
      <c r="AR268" s="173"/>
      <c r="AS268" s="153"/>
      <c r="AT268" s="153"/>
      <c r="AU268" s="153"/>
      <c r="AV268" s="153"/>
      <c r="AW268" s="208"/>
      <c r="AX268" s="173"/>
      <c r="AY268" s="153"/>
      <c r="AZ268" s="153"/>
      <c r="BA268" s="153"/>
      <c r="BB268" s="153"/>
      <c r="BC268" s="208"/>
      <c r="BD268" s="173"/>
      <c r="BE268" s="153"/>
      <c r="BF268" s="153"/>
      <c r="BG268" s="153"/>
      <c r="BH268" s="153"/>
      <c r="BI268" s="208"/>
    </row>
    <row r="269" spans="1:61" ht="12.75" customHeight="1" x14ac:dyDescent="0.2">
      <c r="A269" s="121" t="s">
        <v>17</v>
      </c>
      <c r="B269" s="172"/>
      <c r="C269" s="152"/>
      <c r="D269" s="152"/>
      <c r="E269" s="152"/>
      <c r="F269" s="152"/>
      <c r="G269" s="208"/>
      <c r="H269" s="152"/>
      <c r="I269" s="152"/>
      <c r="J269" s="152"/>
      <c r="K269" s="152"/>
      <c r="L269" s="152"/>
      <c r="M269" s="208"/>
      <c r="N269" s="172"/>
      <c r="O269" s="152"/>
      <c r="P269" s="152"/>
      <c r="Q269" s="152"/>
      <c r="R269" s="152"/>
      <c r="S269" s="208"/>
      <c r="T269" s="172"/>
      <c r="U269" s="152"/>
      <c r="V269" s="152"/>
      <c r="W269" s="152"/>
      <c r="X269" s="152"/>
      <c r="Y269" s="208"/>
      <c r="Z269" s="152"/>
      <c r="AA269" s="152"/>
      <c r="AB269" s="152"/>
      <c r="AC269" s="152"/>
      <c r="AD269" s="152"/>
      <c r="AE269" s="208"/>
      <c r="AF269" s="172"/>
      <c r="AG269" s="152"/>
      <c r="AH269" s="152"/>
      <c r="AI269" s="152"/>
      <c r="AJ269" s="152"/>
      <c r="AK269" s="208"/>
      <c r="AL269" s="172"/>
      <c r="AM269" s="152"/>
      <c r="AN269" s="152"/>
      <c r="AO269" s="152"/>
      <c r="AP269" s="152"/>
      <c r="AQ269" s="208"/>
      <c r="AR269" s="172"/>
      <c r="AS269" s="152"/>
      <c r="AT269" s="152"/>
      <c r="AU269" s="152"/>
      <c r="AV269" s="152"/>
      <c r="AW269" s="208"/>
      <c r="AX269" s="172"/>
      <c r="AY269" s="152"/>
      <c r="AZ269" s="152"/>
      <c r="BA269" s="152"/>
      <c r="BB269" s="152"/>
      <c r="BC269" s="208"/>
      <c r="BD269" s="172"/>
      <c r="BE269" s="152"/>
      <c r="BF269" s="152"/>
      <c r="BG269" s="152"/>
      <c r="BH269" s="152"/>
      <c r="BI269" s="208"/>
    </row>
    <row r="270" spans="1:61" ht="12.75" customHeight="1" x14ac:dyDescent="0.2">
      <c r="A270" s="122" t="s">
        <v>18</v>
      </c>
      <c r="B270" s="173"/>
      <c r="C270" s="153"/>
      <c r="D270" s="153"/>
      <c r="E270" s="153"/>
      <c r="F270" s="153"/>
      <c r="G270" s="208"/>
      <c r="H270" s="153"/>
      <c r="I270" s="153"/>
      <c r="J270" s="153"/>
      <c r="K270" s="153"/>
      <c r="L270" s="153"/>
      <c r="M270" s="208"/>
      <c r="N270" s="173"/>
      <c r="O270" s="153"/>
      <c r="P270" s="153"/>
      <c r="Q270" s="153"/>
      <c r="R270" s="153"/>
      <c r="S270" s="208"/>
      <c r="T270" s="173"/>
      <c r="U270" s="153"/>
      <c r="V270" s="153"/>
      <c r="W270" s="153"/>
      <c r="X270" s="153"/>
      <c r="Y270" s="208"/>
      <c r="Z270" s="153"/>
      <c r="AA270" s="153"/>
      <c r="AB270" s="153"/>
      <c r="AC270" s="153"/>
      <c r="AD270" s="153"/>
      <c r="AE270" s="208"/>
      <c r="AF270" s="173"/>
      <c r="AG270" s="153"/>
      <c r="AH270" s="153"/>
      <c r="AI270" s="153"/>
      <c r="AJ270" s="153"/>
      <c r="AK270" s="208"/>
      <c r="AL270" s="173"/>
      <c r="AM270" s="153"/>
      <c r="AN270" s="153"/>
      <c r="AO270" s="153"/>
      <c r="AP270" s="153"/>
      <c r="AQ270" s="208"/>
      <c r="AR270" s="173"/>
      <c r="AS270" s="153"/>
      <c r="AT270" s="153"/>
      <c r="AU270" s="153"/>
      <c r="AV270" s="153"/>
      <c r="AW270" s="208"/>
      <c r="AX270" s="173"/>
      <c r="AY270" s="153"/>
      <c r="AZ270" s="153"/>
      <c r="BA270" s="153"/>
      <c r="BB270" s="153"/>
      <c r="BC270" s="208"/>
      <c r="BD270" s="173"/>
      <c r="BE270" s="153"/>
      <c r="BF270" s="153"/>
      <c r="BG270" s="153"/>
      <c r="BH270" s="153"/>
      <c r="BI270" s="208"/>
    </row>
    <row r="271" spans="1:61" ht="12.75" customHeight="1" x14ac:dyDescent="0.2">
      <c r="A271" s="121" t="s">
        <v>19</v>
      </c>
      <c r="B271" s="172"/>
      <c r="C271" s="152"/>
      <c r="D271" s="152"/>
      <c r="E271" s="152"/>
      <c r="F271" s="152"/>
      <c r="G271" s="208"/>
      <c r="H271" s="152"/>
      <c r="I271" s="152"/>
      <c r="J271" s="152"/>
      <c r="K271" s="152"/>
      <c r="L271" s="152"/>
      <c r="M271" s="208"/>
      <c r="N271" s="172"/>
      <c r="O271" s="152"/>
      <c r="P271" s="152"/>
      <c r="Q271" s="152"/>
      <c r="R271" s="152"/>
      <c r="S271" s="208"/>
      <c r="T271" s="172"/>
      <c r="U271" s="152"/>
      <c r="V271" s="152"/>
      <c r="W271" s="152"/>
      <c r="X271" s="152"/>
      <c r="Y271" s="208"/>
      <c r="Z271" s="152"/>
      <c r="AA271" s="152"/>
      <c r="AB271" s="152"/>
      <c r="AC271" s="152"/>
      <c r="AD271" s="152"/>
      <c r="AE271" s="208"/>
      <c r="AF271" s="172"/>
      <c r="AG271" s="152"/>
      <c r="AH271" s="152"/>
      <c r="AI271" s="152"/>
      <c r="AJ271" s="152"/>
      <c r="AK271" s="208"/>
      <c r="AL271" s="172"/>
      <c r="AM271" s="152"/>
      <c r="AN271" s="152"/>
      <c r="AO271" s="152"/>
      <c r="AP271" s="152"/>
      <c r="AQ271" s="208"/>
      <c r="AR271" s="172"/>
      <c r="AS271" s="152"/>
      <c r="AT271" s="152"/>
      <c r="AU271" s="152"/>
      <c r="AV271" s="152"/>
      <c r="AW271" s="208"/>
      <c r="AX271" s="172"/>
      <c r="AY271" s="152"/>
      <c r="AZ271" s="152"/>
      <c r="BA271" s="152"/>
      <c r="BB271" s="152"/>
      <c r="BC271" s="208"/>
      <c r="BD271" s="172"/>
      <c r="BE271" s="152"/>
      <c r="BF271" s="152"/>
      <c r="BG271" s="152"/>
      <c r="BH271" s="152"/>
      <c r="BI271" s="208"/>
    </row>
    <row r="272" spans="1:61" ht="12.75" customHeight="1" x14ac:dyDescent="0.2">
      <c r="A272" s="122" t="s">
        <v>20</v>
      </c>
      <c r="B272" s="173"/>
      <c r="C272" s="153"/>
      <c r="D272" s="153"/>
      <c r="E272" s="153"/>
      <c r="F272" s="153"/>
      <c r="G272" s="208"/>
      <c r="H272" s="153"/>
      <c r="I272" s="153"/>
      <c r="J272" s="153"/>
      <c r="K272" s="153"/>
      <c r="L272" s="153"/>
      <c r="M272" s="208"/>
      <c r="N272" s="173"/>
      <c r="O272" s="153"/>
      <c r="P272" s="153"/>
      <c r="Q272" s="153"/>
      <c r="R272" s="153"/>
      <c r="S272" s="208"/>
      <c r="T272" s="173"/>
      <c r="U272" s="153"/>
      <c r="V272" s="153"/>
      <c r="W272" s="153"/>
      <c r="X272" s="153"/>
      <c r="Y272" s="208"/>
      <c r="Z272" s="153"/>
      <c r="AA272" s="153"/>
      <c r="AB272" s="153"/>
      <c r="AC272" s="153"/>
      <c r="AD272" s="153"/>
      <c r="AE272" s="208"/>
      <c r="AF272" s="173"/>
      <c r="AG272" s="153"/>
      <c r="AH272" s="153"/>
      <c r="AI272" s="153"/>
      <c r="AJ272" s="153"/>
      <c r="AK272" s="208"/>
      <c r="AL272" s="173"/>
      <c r="AM272" s="153"/>
      <c r="AN272" s="153"/>
      <c r="AO272" s="153"/>
      <c r="AP272" s="153"/>
      <c r="AQ272" s="208"/>
      <c r="AR272" s="173"/>
      <c r="AS272" s="153"/>
      <c r="AT272" s="153"/>
      <c r="AU272" s="153"/>
      <c r="AV272" s="153"/>
      <c r="AW272" s="208"/>
      <c r="AX272" s="173"/>
      <c r="AY272" s="153"/>
      <c r="AZ272" s="153"/>
      <c r="BA272" s="153"/>
      <c r="BB272" s="153"/>
      <c r="BC272" s="208"/>
      <c r="BD272" s="173"/>
      <c r="BE272" s="153"/>
      <c r="BF272" s="153"/>
      <c r="BG272" s="153"/>
      <c r="BH272" s="153"/>
      <c r="BI272" s="208"/>
    </row>
    <row r="273" spans="1:61" ht="12.75" customHeight="1" x14ac:dyDescent="0.2">
      <c r="A273" s="121" t="s">
        <v>21</v>
      </c>
      <c r="B273" s="172"/>
      <c r="C273" s="152"/>
      <c r="D273" s="152"/>
      <c r="E273" s="152"/>
      <c r="F273" s="152"/>
      <c r="G273" s="208"/>
      <c r="H273" s="152"/>
      <c r="I273" s="152"/>
      <c r="J273" s="152"/>
      <c r="K273" s="152"/>
      <c r="L273" s="152"/>
      <c r="M273" s="208"/>
      <c r="N273" s="172"/>
      <c r="O273" s="152"/>
      <c r="P273" s="152"/>
      <c r="Q273" s="152"/>
      <c r="R273" s="152"/>
      <c r="S273" s="208"/>
      <c r="T273" s="172"/>
      <c r="U273" s="152"/>
      <c r="V273" s="152"/>
      <c r="W273" s="152"/>
      <c r="X273" s="152"/>
      <c r="Y273" s="208"/>
      <c r="Z273" s="152"/>
      <c r="AA273" s="152"/>
      <c r="AB273" s="152"/>
      <c r="AC273" s="152"/>
      <c r="AD273" s="152"/>
      <c r="AE273" s="208"/>
      <c r="AF273" s="172"/>
      <c r="AG273" s="152"/>
      <c r="AH273" s="152"/>
      <c r="AI273" s="152"/>
      <c r="AJ273" s="152"/>
      <c r="AK273" s="208"/>
      <c r="AL273" s="172"/>
      <c r="AM273" s="152"/>
      <c r="AN273" s="152"/>
      <c r="AO273" s="152"/>
      <c r="AP273" s="152"/>
      <c r="AQ273" s="208"/>
      <c r="AR273" s="172"/>
      <c r="AS273" s="152"/>
      <c r="AT273" s="152"/>
      <c r="AU273" s="152"/>
      <c r="AV273" s="152"/>
      <c r="AW273" s="208"/>
      <c r="AX273" s="172"/>
      <c r="AY273" s="152"/>
      <c r="AZ273" s="152"/>
      <c r="BA273" s="152"/>
      <c r="BB273" s="152"/>
      <c r="BC273" s="208"/>
      <c r="BD273" s="172"/>
      <c r="BE273" s="152"/>
      <c r="BF273" s="152"/>
      <c r="BG273" s="152"/>
      <c r="BH273" s="152"/>
      <c r="BI273" s="208"/>
    </row>
    <row r="274" spans="1:61" ht="12.75" customHeight="1" x14ac:dyDescent="0.2">
      <c r="A274" s="121" t="s">
        <v>36</v>
      </c>
      <c r="B274" s="172"/>
      <c r="C274" s="152"/>
      <c r="D274" s="152"/>
      <c r="E274" s="152"/>
      <c r="F274" s="152"/>
      <c r="G274" s="208"/>
      <c r="H274" s="152"/>
      <c r="I274" s="152"/>
      <c r="J274" s="152"/>
      <c r="K274" s="152"/>
      <c r="L274" s="152"/>
      <c r="M274" s="208"/>
      <c r="N274" s="172"/>
      <c r="O274" s="152"/>
      <c r="P274" s="152"/>
      <c r="Q274" s="152"/>
      <c r="R274" s="152"/>
      <c r="S274" s="208"/>
      <c r="T274" s="172"/>
      <c r="U274" s="152"/>
      <c r="V274" s="152"/>
      <c r="W274" s="152"/>
      <c r="X274" s="152"/>
      <c r="Y274" s="208"/>
      <c r="Z274" s="152"/>
      <c r="AA274" s="152"/>
      <c r="AB274" s="152"/>
      <c r="AC274" s="152"/>
      <c r="AD274" s="152"/>
      <c r="AE274" s="208"/>
      <c r="AF274" s="172"/>
      <c r="AG274" s="152"/>
      <c r="AH274" s="152"/>
      <c r="AI274" s="152"/>
      <c r="AJ274" s="152"/>
      <c r="AK274" s="208"/>
      <c r="AL274" s="172"/>
      <c r="AM274" s="152"/>
      <c r="AN274" s="152"/>
      <c r="AO274" s="152"/>
      <c r="AP274" s="152"/>
      <c r="AQ274" s="208"/>
      <c r="AR274" s="172"/>
      <c r="AS274" s="152"/>
      <c r="AT274" s="152"/>
      <c r="AU274" s="152"/>
      <c r="AV274" s="152"/>
      <c r="AW274" s="208"/>
      <c r="AX274" s="172"/>
      <c r="AY274" s="152"/>
      <c r="AZ274" s="152"/>
      <c r="BA274" s="152"/>
      <c r="BB274" s="152"/>
      <c r="BC274" s="208"/>
      <c r="BD274" s="172"/>
      <c r="BE274" s="152"/>
      <c r="BF274" s="152"/>
      <c r="BG274" s="152"/>
      <c r="BH274" s="152"/>
      <c r="BI274" s="208"/>
    </row>
    <row r="275" spans="1:61" ht="12.75" customHeight="1" x14ac:dyDescent="0.2">
      <c r="A275" s="121" t="s">
        <v>83</v>
      </c>
      <c r="B275" s="172"/>
      <c r="C275" s="152"/>
      <c r="D275" s="152"/>
      <c r="E275" s="152"/>
      <c r="F275" s="152"/>
      <c r="G275" s="208"/>
      <c r="H275" s="152"/>
      <c r="I275" s="152"/>
      <c r="J275" s="152"/>
      <c r="K275" s="152"/>
      <c r="L275" s="152"/>
      <c r="M275" s="208"/>
      <c r="N275" s="172"/>
      <c r="O275" s="152"/>
      <c r="P275" s="152"/>
      <c r="Q275" s="152"/>
      <c r="R275" s="152"/>
      <c r="S275" s="208"/>
      <c r="T275" s="172"/>
      <c r="U275" s="152"/>
      <c r="V275" s="152"/>
      <c r="W275" s="152"/>
      <c r="X275" s="152"/>
      <c r="Y275" s="208"/>
      <c r="Z275" s="152"/>
      <c r="AA275" s="152"/>
      <c r="AB275" s="152"/>
      <c r="AC275" s="152"/>
      <c r="AD275" s="152"/>
      <c r="AE275" s="208"/>
      <c r="AF275" s="172"/>
      <c r="AG275" s="152"/>
      <c r="AH275" s="152"/>
      <c r="AI275" s="152"/>
      <c r="AJ275" s="152"/>
      <c r="AK275" s="208"/>
      <c r="AL275" s="172"/>
      <c r="AM275" s="152"/>
      <c r="AN275" s="152"/>
      <c r="AO275" s="152"/>
      <c r="AP275" s="152"/>
      <c r="AQ275" s="208"/>
      <c r="AR275" s="172"/>
      <c r="AS275" s="152"/>
      <c r="AT275" s="152"/>
      <c r="AU275" s="152"/>
      <c r="AV275" s="152"/>
      <c r="AW275" s="208"/>
      <c r="AX275" s="172"/>
      <c r="AY275" s="152"/>
      <c r="AZ275" s="152"/>
      <c r="BA275" s="152"/>
      <c r="BB275" s="152"/>
      <c r="BC275" s="208"/>
      <c r="BD275" s="172"/>
      <c r="BE275" s="152"/>
      <c r="BF275" s="152"/>
      <c r="BG275" s="152"/>
      <c r="BH275" s="152"/>
      <c r="BI275" s="208"/>
    </row>
    <row r="276" spans="1:61" ht="12.75" customHeight="1" x14ac:dyDescent="0.2">
      <c r="A276" s="122" t="s">
        <v>39</v>
      </c>
      <c r="B276" s="173"/>
      <c r="C276" s="153"/>
      <c r="D276" s="153"/>
      <c r="E276" s="153"/>
      <c r="F276" s="153"/>
      <c r="G276" s="208"/>
      <c r="H276" s="153"/>
      <c r="I276" s="153"/>
      <c r="J276" s="153"/>
      <c r="K276" s="153"/>
      <c r="L276" s="153"/>
      <c r="M276" s="208"/>
      <c r="N276" s="173"/>
      <c r="O276" s="153"/>
      <c r="P276" s="153"/>
      <c r="Q276" s="153"/>
      <c r="R276" s="153"/>
      <c r="S276" s="208"/>
      <c r="T276" s="173"/>
      <c r="U276" s="153"/>
      <c r="V276" s="153"/>
      <c r="W276" s="153"/>
      <c r="X276" s="153"/>
      <c r="Y276" s="208"/>
      <c r="Z276" s="153"/>
      <c r="AA276" s="153"/>
      <c r="AB276" s="153"/>
      <c r="AC276" s="153"/>
      <c r="AD276" s="153"/>
      <c r="AE276" s="208"/>
      <c r="AF276" s="173"/>
      <c r="AG276" s="153"/>
      <c r="AH276" s="153"/>
      <c r="AI276" s="153"/>
      <c r="AJ276" s="153"/>
      <c r="AK276" s="208"/>
      <c r="AL276" s="173"/>
      <c r="AM276" s="153"/>
      <c r="AN276" s="153"/>
      <c r="AO276" s="153"/>
      <c r="AP276" s="153"/>
      <c r="AQ276" s="208"/>
      <c r="AR276" s="173"/>
      <c r="AS276" s="153"/>
      <c r="AT276" s="153"/>
      <c r="AU276" s="153"/>
      <c r="AV276" s="153"/>
      <c r="AW276" s="208"/>
      <c r="AX276" s="173"/>
      <c r="AY276" s="153"/>
      <c r="AZ276" s="153"/>
      <c r="BA276" s="153"/>
      <c r="BB276" s="153"/>
      <c r="BC276" s="208"/>
      <c r="BD276" s="173"/>
      <c r="BE276" s="153"/>
      <c r="BF276" s="153"/>
      <c r="BG276" s="153"/>
      <c r="BH276" s="153"/>
      <c r="BI276" s="208"/>
    </row>
    <row r="277" spans="1:61" ht="12.75" customHeight="1" x14ac:dyDescent="0.2">
      <c r="A277" s="121" t="s">
        <v>37</v>
      </c>
      <c r="B277" s="172"/>
      <c r="C277" s="152"/>
      <c r="D277" s="152"/>
      <c r="E277" s="152"/>
      <c r="F277" s="152"/>
      <c r="G277" s="208"/>
      <c r="H277" s="152"/>
      <c r="I277" s="152"/>
      <c r="J277" s="152"/>
      <c r="K277" s="152"/>
      <c r="L277" s="152"/>
      <c r="M277" s="208"/>
      <c r="N277" s="172"/>
      <c r="O277" s="152"/>
      <c r="P277" s="152"/>
      <c r="Q277" s="152"/>
      <c r="R277" s="152"/>
      <c r="S277" s="208"/>
      <c r="T277" s="172"/>
      <c r="U277" s="152"/>
      <c r="V277" s="152"/>
      <c r="W277" s="152"/>
      <c r="X277" s="152"/>
      <c r="Y277" s="208"/>
      <c r="Z277" s="152"/>
      <c r="AA277" s="152"/>
      <c r="AB277" s="152"/>
      <c r="AC277" s="152"/>
      <c r="AD277" s="152"/>
      <c r="AE277" s="208"/>
      <c r="AF277" s="172"/>
      <c r="AG277" s="152"/>
      <c r="AH277" s="152"/>
      <c r="AI277" s="152"/>
      <c r="AJ277" s="152"/>
      <c r="AK277" s="208"/>
      <c r="AL277" s="172"/>
      <c r="AM277" s="152"/>
      <c r="AN277" s="152"/>
      <c r="AO277" s="152"/>
      <c r="AP277" s="152"/>
      <c r="AQ277" s="208"/>
      <c r="AR277" s="172"/>
      <c r="AS277" s="152"/>
      <c r="AT277" s="152"/>
      <c r="AU277" s="152"/>
      <c r="AV277" s="152"/>
      <c r="AW277" s="208"/>
      <c r="AX277" s="172"/>
      <c r="AY277" s="152"/>
      <c r="AZ277" s="152"/>
      <c r="BA277" s="152"/>
      <c r="BB277" s="152"/>
      <c r="BC277" s="208"/>
      <c r="BD277" s="172"/>
      <c r="BE277" s="152"/>
      <c r="BF277" s="152"/>
      <c r="BG277" s="152"/>
      <c r="BH277" s="152"/>
      <c r="BI277" s="208"/>
    </row>
    <row r="278" spans="1:61" ht="12.75" customHeight="1" x14ac:dyDescent="0.2">
      <c r="A278" s="122" t="s">
        <v>40</v>
      </c>
      <c r="B278" s="173"/>
      <c r="C278" s="153"/>
      <c r="D278" s="153"/>
      <c r="E278" s="153"/>
      <c r="F278" s="153"/>
      <c r="G278" s="208"/>
      <c r="H278" s="153"/>
      <c r="I278" s="153"/>
      <c r="J278" s="153"/>
      <c r="K278" s="153"/>
      <c r="L278" s="153"/>
      <c r="M278" s="208"/>
      <c r="N278" s="173"/>
      <c r="O278" s="153"/>
      <c r="P278" s="153"/>
      <c r="Q278" s="153"/>
      <c r="R278" s="153"/>
      <c r="S278" s="208"/>
      <c r="T278" s="173"/>
      <c r="U278" s="153"/>
      <c r="V278" s="153"/>
      <c r="W278" s="153"/>
      <c r="X278" s="153"/>
      <c r="Y278" s="208"/>
      <c r="Z278" s="153"/>
      <c r="AA278" s="153"/>
      <c r="AB278" s="153"/>
      <c r="AC278" s="153"/>
      <c r="AD278" s="153"/>
      <c r="AE278" s="208"/>
      <c r="AF278" s="173"/>
      <c r="AG278" s="153"/>
      <c r="AH278" s="153"/>
      <c r="AI278" s="153"/>
      <c r="AJ278" s="153"/>
      <c r="AK278" s="208"/>
      <c r="AL278" s="173"/>
      <c r="AM278" s="153"/>
      <c r="AN278" s="153"/>
      <c r="AO278" s="153"/>
      <c r="AP278" s="153"/>
      <c r="AQ278" s="208"/>
      <c r="AR278" s="173"/>
      <c r="AS278" s="153"/>
      <c r="AT278" s="153"/>
      <c r="AU278" s="153"/>
      <c r="AV278" s="153"/>
      <c r="AW278" s="208"/>
      <c r="AX278" s="173"/>
      <c r="AY278" s="153"/>
      <c r="AZ278" s="153"/>
      <c r="BA278" s="153"/>
      <c r="BB278" s="153"/>
      <c r="BC278" s="208"/>
      <c r="BD278" s="173"/>
      <c r="BE278" s="153"/>
      <c r="BF278" s="153"/>
      <c r="BG278" s="153"/>
      <c r="BH278" s="153"/>
      <c r="BI278" s="208"/>
    </row>
    <row r="279" spans="1:61" ht="12.75" customHeight="1" x14ac:dyDescent="0.2">
      <c r="A279" s="121" t="s">
        <v>64</v>
      </c>
      <c r="B279" s="172"/>
      <c r="C279" s="152"/>
      <c r="D279" s="152"/>
      <c r="E279" s="152"/>
      <c r="F279" s="152"/>
      <c r="G279" s="208"/>
      <c r="H279" s="152"/>
      <c r="I279" s="152"/>
      <c r="J279" s="152"/>
      <c r="K279" s="152"/>
      <c r="L279" s="152"/>
      <c r="M279" s="208"/>
      <c r="N279" s="172"/>
      <c r="O279" s="152"/>
      <c r="P279" s="152"/>
      <c r="Q279" s="152"/>
      <c r="R279" s="152"/>
      <c r="S279" s="208"/>
      <c r="T279" s="172"/>
      <c r="U279" s="152"/>
      <c r="V279" s="152"/>
      <c r="W279" s="152"/>
      <c r="X279" s="152"/>
      <c r="Y279" s="208"/>
      <c r="Z279" s="152"/>
      <c r="AA279" s="152"/>
      <c r="AB279" s="152"/>
      <c r="AC279" s="152"/>
      <c r="AD279" s="152"/>
      <c r="AE279" s="208"/>
      <c r="AF279" s="172"/>
      <c r="AG279" s="152"/>
      <c r="AH279" s="152"/>
      <c r="AI279" s="152"/>
      <c r="AJ279" s="152"/>
      <c r="AK279" s="208"/>
      <c r="AL279" s="172"/>
      <c r="AM279" s="152"/>
      <c r="AN279" s="152"/>
      <c r="AO279" s="152"/>
      <c r="AP279" s="152"/>
      <c r="AQ279" s="208"/>
      <c r="AR279" s="172"/>
      <c r="AS279" s="152"/>
      <c r="AT279" s="152"/>
      <c r="AU279" s="152"/>
      <c r="AV279" s="152"/>
      <c r="AW279" s="208"/>
      <c r="AX279" s="172"/>
      <c r="AY279" s="152"/>
      <c r="AZ279" s="152"/>
      <c r="BA279" s="152"/>
      <c r="BB279" s="152"/>
      <c r="BC279" s="208"/>
      <c r="BD279" s="172"/>
      <c r="BE279" s="152"/>
      <c r="BF279" s="152"/>
      <c r="BG279" s="152"/>
      <c r="BH279" s="152"/>
      <c r="BI279" s="208"/>
    </row>
    <row r="280" spans="1:61" ht="12.75" customHeight="1" x14ac:dyDescent="0.2">
      <c r="A280" s="199" t="s">
        <v>42</v>
      </c>
      <c r="B280" s="203">
        <v>0</v>
      </c>
      <c r="C280" s="203">
        <v>0</v>
      </c>
      <c r="D280" s="203">
        <v>0</v>
      </c>
      <c r="E280" s="203">
        <v>0</v>
      </c>
      <c r="F280" s="203">
        <v>0</v>
      </c>
      <c r="G280" s="208"/>
      <c r="H280" s="203">
        <v>0</v>
      </c>
      <c r="I280" s="203">
        <v>0</v>
      </c>
      <c r="J280" s="203">
        <v>0</v>
      </c>
      <c r="K280" s="203">
        <v>0</v>
      </c>
      <c r="L280" s="203">
        <v>0</v>
      </c>
      <c r="M280" s="208"/>
      <c r="N280" s="203">
        <v>0</v>
      </c>
      <c r="O280" s="203">
        <v>0</v>
      </c>
      <c r="P280" s="203">
        <v>0</v>
      </c>
      <c r="Q280" s="203">
        <v>0</v>
      </c>
      <c r="R280" s="203">
        <v>0</v>
      </c>
      <c r="S280" s="208"/>
      <c r="T280" s="203">
        <v>0</v>
      </c>
      <c r="U280" s="203">
        <v>0</v>
      </c>
      <c r="V280" s="203">
        <v>0</v>
      </c>
      <c r="W280" s="203">
        <v>0</v>
      </c>
      <c r="X280" s="203">
        <v>0</v>
      </c>
      <c r="Y280" s="208"/>
      <c r="Z280" s="203">
        <v>0</v>
      </c>
      <c r="AA280" s="203">
        <v>0</v>
      </c>
      <c r="AB280" s="203">
        <v>0</v>
      </c>
      <c r="AC280" s="203">
        <v>0</v>
      </c>
      <c r="AD280" s="203">
        <v>0</v>
      </c>
      <c r="AE280" s="208"/>
      <c r="AF280" s="203">
        <v>0</v>
      </c>
      <c r="AG280" s="203">
        <v>0</v>
      </c>
      <c r="AH280" s="203">
        <v>0</v>
      </c>
      <c r="AI280" s="203">
        <v>0</v>
      </c>
      <c r="AJ280" s="203">
        <v>0</v>
      </c>
      <c r="AK280" s="208"/>
      <c r="AL280" s="203">
        <v>0</v>
      </c>
      <c r="AM280" s="203">
        <v>0</v>
      </c>
      <c r="AN280" s="203">
        <v>0</v>
      </c>
      <c r="AO280" s="203">
        <v>0</v>
      </c>
      <c r="AP280" s="203">
        <v>0</v>
      </c>
      <c r="AQ280" s="208"/>
      <c r="AR280" s="203">
        <v>0</v>
      </c>
      <c r="AS280" s="203">
        <v>0</v>
      </c>
      <c r="AT280" s="203">
        <v>0</v>
      </c>
      <c r="AU280" s="203">
        <v>0</v>
      </c>
      <c r="AV280" s="203">
        <v>0</v>
      </c>
      <c r="AW280" s="208"/>
      <c r="AX280" s="203">
        <v>0</v>
      </c>
      <c r="AY280" s="203">
        <v>0</v>
      </c>
      <c r="AZ280" s="203">
        <v>0</v>
      </c>
      <c r="BA280" s="203">
        <v>0</v>
      </c>
      <c r="BB280" s="203">
        <v>0</v>
      </c>
      <c r="BC280" s="208"/>
      <c r="BD280" s="203">
        <v>0</v>
      </c>
      <c r="BE280" s="203">
        <v>0</v>
      </c>
      <c r="BF280" s="203">
        <v>0</v>
      </c>
      <c r="BG280" s="203">
        <v>0</v>
      </c>
      <c r="BH280" s="203">
        <v>0</v>
      </c>
      <c r="BI280" s="208"/>
    </row>
    <row r="281" spans="1:61" ht="12.75" customHeight="1" x14ac:dyDescent="0.2">
      <c r="A281" s="199" t="s">
        <v>33</v>
      </c>
      <c r="B281" s="203">
        <v>0</v>
      </c>
      <c r="C281" s="203">
        <v>0</v>
      </c>
      <c r="D281" s="203">
        <v>0</v>
      </c>
      <c r="E281" s="203">
        <v>0</v>
      </c>
      <c r="F281" s="203">
        <v>0</v>
      </c>
      <c r="G281" s="208"/>
      <c r="H281" s="203">
        <v>0</v>
      </c>
      <c r="I281" s="203">
        <v>0</v>
      </c>
      <c r="J281" s="203">
        <v>0</v>
      </c>
      <c r="K281" s="203">
        <v>0</v>
      </c>
      <c r="L281" s="203">
        <v>0</v>
      </c>
      <c r="M281" s="208"/>
      <c r="N281" s="203">
        <v>0</v>
      </c>
      <c r="O281" s="203">
        <v>0</v>
      </c>
      <c r="P281" s="203">
        <v>0</v>
      </c>
      <c r="Q281" s="203">
        <v>0</v>
      </c>
      <c r="R281" s="203">
        <v>0</v>
      </c>
      <c r="S281" s="208"/>
      <c r="T281" s="203">
        <v>0</v>
      </c>
      <c r="U281" s="203">
        <v>0</v>
      </c>
      <c r="V281" s="203">
        <v>0</v>
      </c>
      <c r="W281" s="203">
        <v>0</v>
      </c>
      <c r="X281" s="203">
        <v>0</v>
      </c>
      <c r="Y281" s="208"/>
      <c r="Z281" s="203">
        <v>0</v>
      </c>
      <c r="AA281" s="203">
        <v>0</v>
      </c>
      <c r="AB281" s="203">
        <v>0</v>
      </c>
      <c r="AC281" s="203">
        <v>0</v>
      </c>
      <c r="AD281" s="203">
        <v>0</v>
      </c>
      <c r="AE281" s="208"/>
      <c r="AF281" s="203">
        <v>0</v>
      </c>
      <c r="AG281" s="203">
        <v>0</v>
      </c>
      <c r="AH281" s="203">
        <v>0</v>
      </c>
      <c r="AI281" s="203">
        <v>0</v>
      </c>
      <c r="AJ281" s="203">
        <v>0</v>
      </c>
      <c r="AK281" s="208"/>
      <c r="AL281" s="203">
        <v>0</v>
      </c>
      <c r="AM281" s="203">
        <v>0</v>
      </c>
      <c r="AN281" s="203">
        <v>0</v>
      </c>
      <c r="AO281" s="203">
        <v>0</v>
      </c>
      <c r="AP281" s="203">
        <v>0</v>
      </c>
      <c r="AQ281" s="208"/>
      <c r="AR281" s="203">
        <v>0</v>
      </c>
      <c r="AS281" s="203">
        <v>0</v>
      </c>
      <c r="AT281" s="203">
        <v>0</v>
      </c>
      <c r="AU281" s="203">
        <v>0</v>
      </c>
      <c r="AV281" s="203">
        <v>0</v>
      </c>
      <c r="AW281" s="208"/>
      <c r="AX281" s="203">
        <v>0</v>
      </c>
      <c r="AY281" s="203">
        <v>0</v>
      </c>
      <c r="AZ281" s="203">
        <v>0</v>
      </c>
      <c r="BA281" s="203">
        <v>0</v>
      </c>
      <c r="BB281" s="203">
        <v>0</v>
      </c>
      <c r="BC281" s="208"/>
      <c r="BD281" s="203">
        <v>0</v>
      </c>
      <c r="BE281" s="203">
        <v>0</v>
      </c>
      <c r="BF281" s="203">
        <v>0</v>
      </c>
      <c r="BG281" s="203">
        <v>0</v>
      </c>
      <c r="BH281" s="203">
        <v>0</v>
      </c>
      <c r="BI281" s="208"/>
    </row>
    <row r="282" spans="1:61" ht="12.75" customHeight="1" x14ac:dyDescent="0.2">
      <c r="A282" s="199" t="s">
        <v>85</v>
      </c>
      <c r="B282" s="203">
        <v>0</v>
      </c>
      <c r="C282" s="203">
        <v>0</v>
      </c>
      <c r="D282" s="203">
        <v>0</v>
      </c>
      <c r="E282" s="203">
        <v>0</v>
      </c>
      <c r="F282" s="203">
        <v>0</v>
      </c>
      <c r="G282" s="208"/>
      <c r="H282" s="203">
        <v>0</v>
      </c>
      <c r="I282" s="203">
        <v>0</v>
      </c>
      <c r="J282" s="203">
        <v>0</v>
      </c>
      <c r="K282" s="203">
        <v>0</v>
      </c>
      <c r="L282" s="203">
        <v>0</v>
      </c>
      <c r="M282" s="208"/>
      <c r="N282" s="203">
        <v>0</v>
      </c>
      <c r="O282" s="203">
        <v>0</v>
      </c>
      <c r="P282" s="203">
        <v>0</v>
      </c>
      <c r="Q282" s="203">
        <v>0</v>
      </c>
      <c r="R282" s="203">
        <v>0</v>
      </c>
      <c r="S282" s="208"/>
      <c r="T282" s="203">
        <v>0</v>
      </c>
      <c r="U282" s="203">
        <v>0</v>
      </c>
      <c r="V282" s="203">
        <v>0</v>
      </c>
      <c r="W282" s="203">
        <v>0</v>
      </c>
      <c r="X282" s="203">
        <v>0</v>
      </c>
      <c r="Y282" s="208"/>
      <c r="Z282" s="203">
        <v>0</v>
      </c>
      <c r="AA282" s="203">
        <v>0</v>
      </c>
      <c r="AB282" s="203">
        <v>0</v>
      </c>
      <c r="AC282" s="203">
        <v>0</v>
      </c>
      <c r="AD282" s="203">
        <v>0</v>
      </c>
      <c r="AE282" s="208"/>
      <c r="AF282" s="203">
        <v>0</v>
      </c>
      <c r="AG282" s="203">
        <v>0</v>
      </c>
      <c r="AH282" s="203">
        <v>0</v>
      </c>
      <c r="AI282" s="203">
        <v>0</v>
      </c>
      <c r="AJ282" s="203">
        <v>0</v>
      </c>
      <c r="AK282" s="208"/>
      <c r="AL282" s="203">
        <v>0</v>
      </c>
      <c r="AM282" s="203">
        <v>0</v>
      </c>
      <c r="AN282" s="203">
        <v>0</v>
      </c>
      <c r="AO282" s="203">
        <v>0</v>
      </c>
      <c r="AP282" s="203">
        <v>0</v>
      </c>
      <c r="AQ282" s="208"/>
      <c r="AR282" s="203">
        <v>0</v>
      </c>
      <c r="AS282" s="203">
        <v>0</v>
      </c>
      <c r="AT282" s="203">
        <v>0</v>
      </c>
      <c r="AU282" s="203">
        <v>0</v>
      </c>
      <c r="AV282" s="203">
        <v>0</v>
      </c>
      <c r="AW282" s="208"/>
      <c r="AX282" s="203">
        <v>0</v>
      </c>
      <c r="AY282" s="203">
        <v>0</v>
      </c>
      <c r="AZ282" s="203">
        <v>0</v>
      </c>
      <c r="BA282" s="203">
        <v>0</v>
      </c>
      <c r="BB282" s="203">
        <v>0</v>
      </c>
      <c r="BC282" s="208"/>
      <c r="BD282" s="203">
        <v>0</v>
      </c>
      <c r="BE282" s="203">
        <v>0</v>
      </c>
      <c r="BF282" s="203">
        <v>0</v>
      </c>
      <c r="BG282" s="203">
        <v>0</v>
      </c>
      <c r="BH282" s="203">
        <v>0</v>
      </c>
      <c r="BI282" s="208"/>
    </row>
    <row r="283" spans="1:61" ht="12.75" customHeight="1" x14ac:dyDescent="0.2">
      <c r="A283" s="200" t="s">
        <v>44</v>
      </c>
      <c r="B283" s="203">
        <v>0</v>
      </c>
      <c r="C283" s="203">
        <v>0</v>
      </c>
      <c r="D283" s="203">
        <v>0</v>
      </c>
      <c r="E283" s="203">
        <v>0</v>
      </c>
      <c r="F283" s="203">
        <v>0</v>
      </c>
      <c r="G283" s="208"/>
      <c r="H283" s="203">
        <v>0</v>
      </c>
      <c r="I283" s="203">
        <v>0</v>
      </c>
      <c r="J283" s="203">
        <v>0</v>
      </c>
      <c r="K283" s="203">
        <v>0</v>
      </c>
      <c r="L283" s="203">
        <v>0</v>
      </c>
      <c r="M283" s="208"/>
      <c r="N283" s="203">
        <v>0</v>
      </c>
      <c r="O283" s="203">
        <v>0</v>
      </c>
      <c r="P283" s="203">
        <v>0</v>
      </c>
      <c r="Q283" s="203">
        <v>0</v>
      </c>
      <c r="R283" s="203">
        <v>0</v>
      </c>
      <c r="S283" s="208"/>
      <c r="T283" s="203">
        <v>0</v>
      </c>
      <c r="U283" s="203">
        <v>0</v>
      </c>
      <c r="V283" s="203">
        <v>0</v>
      </c>
      <c r="W283" s="203">
        <v>0</v>
      </c>
      <c r="X283" s="203">
        <v>0</v>
      </c>
      <c r="Y283" s="208"/>
      <c r="Z283" s="203">
        <v>0</v>
      </c>
      <c r="AA283" s="203">
        <v>0</v>
      </c>
      <c r="AB283" s="203">
        <v>0</v>
      </c>
      <c r="AC283" s="203">
        <v>0</v>
      </c>
      <c r="AD283" s="203">
        <v>0</v>
      </c>
      <c r="AE283" s="208"/>
      <c r="AF283" s="203">
        <v>0</v>
      </c>
      <c r="AG283" s="203">
        <v>0</v>
      </c>
      <c r="AH283" s="203">
        <v>0</v>
      </c>
      <c r="AI283" s="203">
        <v>0</v>
      </c>
      <c r="AJ283" s="203">
        <v>0</v>
      </c>
      <c r="AK283" s="208"/>
      <c r="AL283" s="203">
        <v>0</v>
      </c>
      <c r="AM283" s="203">
        <v>0</v>
      </c>
      <c r="AN283" s="203">
        <v>0</v>
      </c>
      <c r="AO283" s="203">
        <v>0</v>
      </c>
      <c r="AP283" s="203">
        <v>0</v>
      </c>
      <c r="AQ283" s="208"/>
      <c r="AR283" s="203">
        <v>0</v>
      </c>
      <c r="AS283" s="203">
        <v>0</v>
      </c>
      <c r="AT283" s="203">
        <v>0</v>
      </c>
      <c r="AU283" s="203">
        <v>0</v>
      </c>
      <c r="AV283" s="203">
        <v>0</v>
      </c>
      <c r="AW283" s="208"/>
      <c r="AX283" s="203">
        <v>0</v>
      </c>
      <c r="AY283" s="203">
        <v>0</v>
      </c>
      <c r="AZ283" s="203">
        <v>0</v>
      </c>
      <c r="BA283" s="203">
        <v>0</v>
      </c>
      <c r="BB283" s="203">
        <v>0</v>
      </c>
      <c r="BC283" s="208"/>
      <c r="BD283" s="203">
        <v>0</v>
      </c>
      <c r="BE283" s="203">
        <v>0</v>
      </c>
      <c r="BF283" s="203">
        <v>0</v>
      </c>
      <c r="BG283" s="203">
        <v>0</v>
      </c>
      <c r="BH283" s="203">
        <v>0</v>
      </c>
      <c r="BI283" s="208"/>
    </row>
    <row r="284" spans="1:61" ht="12.75" customHeight="1" x14ac:dyDescent="0.2">
      <c r="A284" s="200" t="s">
        <v>43</v>
      </c>
      <c r="B284" s="203">
        <v>0</v>
      </c>
      <c r="C284" s="203">
        <v>0</v>
      </c>
      <c r="D284" s="203">
        <v>0</v>
      </c>
      <c r="E284" s="203">
        <v>0</v>
      </c>
      <c r="F284" s="203">
        <v>0</v>
      </c>
      <c r="G284" s="208"/>
      <c r="H284" s="203">
        <v>0</v>
      </c>
      <c r="I284" s="203">
        <v>0</v>
      </c>
      <c r="J284" s="203">
        <v>0</v>
      </c>
      <c r="K284" s="203">
        <v>0</v>
      </c>
      <c r="L284" s="203">
        <v>0</v>
      </c>
      <c r="M284" s="208"/>
      <c r="N284" s="203">
        <v>0</v>
      </c>
      <c r="O284" s="203">
        <v>0</v>
      </c>
      <c r="P284" s="203">
        <v>0</v>
      </c>
      <c r="Q284" s="203">
        <v>0</v>
      </c>
      <c r="R284" s="203">
        <v>0</v>
      </c>
      <c r="S284" s="208"/>
      <c r="T284" s="203">
        <v>0</v>
      </c>
      <c r="U284" s="203">
        <v>0</v>
      </c>
      <c r="V284" s="203">
        <v>0</v>
      </c>
      <c r="W284" s="203">
        <v>0</v>
      </c>
      <c r="X284" s="203">
        <v>0</v>
      </c>
      <c r="Y284" s="208"/>
      <c r="Z284" s="203">
        <v>0</v>
      </c>
      <c r="AA284" s="203">
        <v>0</v>
      </c>
      <c r="AB284" s="203">
        <v>0</v>
      </c>
      <c r="AC284" s="203">
        <v>0</v>
      </c>
      <c r="AD284" s="203">
        <v>0</v>
      </c>
      <c r="AE284" s="208"/>
      <c r="AF284" s="203">
        <v>0</v>
      </c>
      <c r="AG284" s="203">
        <v>0</v>
      </c>
      <c r="AH284" s="203">
        <v>0</v>
      </c>
      <c r="AI284" s="203">
        <v>0</v>
      </c>
      <c r="AJ284" s="203">
        <v>0</v>
      </c>
      <c r="AK284" s="208"/>
      <c r="AL284" s="203">
        <v>0</v>
      </c>
      <c r="AM284" s="203">
        <v>0</v>
      </c>
      <c r="AN284" s="203">
        <v>0</v>
      </c>
      <c r="AO284" s="203">
        <v>0</v>
      </c>
      <c r="AP284" s="203">
        <v>0</v>
      </c>
      <c r="AQ284" s="208"/>
      <c r="AR284" s="203">
        <v>0</v>
      </c>
      <c r="AS284" s="203">
        <v>0</v>
      </c>
      <c r="AT284" s="203">
        <v>0</v>
      </c>
      <c r="AU284" s="203">
        <v>0</v>
      </c>
      <c r="AV284" s="203">
        <v>0</v>
      </c>
      <c r="AW284" s="208"/>
      <c r="AX284" s="203">
        <v>0</v>
      </c>
      <c r="AY284" s="203">
        <v>0</v>
      </c>
      <c r="AZ284" s="203">
        <v>0</v>
      </c>
      <c r="BA284" s="203">
        <v>0</v>
      </c>
      <c r="BB284" s="203">
        <v>0</v>
      </c>
      <c r="BC284" s="208"/>
      <c r="BD284" s="203">
        <v>0</v>
      </c>
      <c r="BE284" s="203">
        <v>0</v>
      </c>
      <c r="BF284" s="203">
        <v>0</v>
      </c>
      <c r="BG284" s="203">
        <v>0</v>
      </c>
      <c r="BH284" s="203">
        <v>0</v>
      </c>
      <c r="BI284" s="208"/>
    </row>
    <row r="285" spans="1:61" ht="12.75" customHeight="1" x14ac:dyDescent="0.2">
      <c r="A285" s="200" t="s">
        <v>119</v>
      </c>
      <c r="B285" s="203">
        <v>0</v>
      </c>
      <c r="C285" s="203">
        <v>0</v>
      </c>
      <c r="D285" s="203">
        <v>0</v>
      </c>
      <c r="E285" s="203">
        <v>0</v>
      </c>
      <c r="F285" s="203">
        <v>0</v>
      </c>
      <c r="G285" s="208"/>
      <c r="H285" s="203">
        <v>0</v>
      </c>
      <c r="I285" s="203">
        <v>0</v>
      </c>
      <c r="J285" s="203">
        <v>0</v>
      </c>
      <c r="K285" s="203">
        <v>0</v>
      </c>
      <c r="L285" s="203">
        <v>0</v>
      </c>
      <c r="M285" s="208"/>
      <c r="N285" s="203">
        <v>0</v>
      </c>
      <c r="O285" s="203">
        <v>0</v>
      </c>
      <c r="P285" s="203">
        <v>0</v>
      </c>
      <c r="Q285" s="203">
        <v>0</v>
      </c>
      <c r="R285" s="203">
        <v>0</v>
      </c>
      <c r="S285" s="208"/>
      <c r="T285" s="203">
        <v>0</v>
      </c>
      <c r="U285" s="203">
        <v>0</v>
      </c>
      <c r="V285" s="203">
        <v>0</v>
      </c>
      <c r="W285" s="203">
        <v>0</v>
      </c>
      <c r="X285" s="203">
        <v>0</v>
      </c>
      <c r="Y285" s="208"/>
      <c r="Z285" s="203">
        <v>0</v>
      </c>
      <c r="AA285" s="203">
        <v>0</v>
      </c>
      <c r="AB285" s="203">
        <v>0</v>
      </c>
      <c r="AC285" s="203">
        <v>0</v>
      </c>
      <c r="AD285" s="203">
        <v>0</v>
      </c>
      <c r="AE285" s="208"/>
      <c r="AF285" s="203">
        <v>0</v>
      </c>
      <c r="AG285" s="203">
        <v>0</v>
      </c>
      <c r="AH285" s="203">
        <v>0</v>
      </c>
      <c r="AI285" s="203">
        <v>0</v>
      </c>
      <c r="AJ285" s="203">
        <v>0</v>
      </c>
      <c r="AK285" s="208"/>
      <c r="AL285" s="203">
        <v>0</v>
      </c>
      <c r="AM285" s="203">
        <v>0</v>
      </c>
      <c r="AN285" s="203">
        <v>0</v>
      </c>
      <c r="AO285" s="203">
        <v>0</v>
      </c>
      <c r="AP285" s="203">
        <v>0</v>
      </c>
      <c r="AQ285" s="208"/>
      <c r="AR285" s="203">
        <v>0</v>
      </c>
      <c r="AS285" s="203">
        <v>0</v>
      </c>
      <c r="AT285" s="203">
        <v>0</v>
      </c>
      <c r="AU285" s="203">
        <v>0</v>
      </c>
      <c r="AV285" s="203">
        <v>0</v>
      </c>
      <c r="AW285" s="208"/>
      <c r="AX285" s="203">
        <v>0</v>
      </c>
      <c r="AY285" s="203">
        <v>0</v>
      </c>
      <c r="AZ285" s="203">
        <v>0</v>
      </c>
      <c r="BA285" s="203">
        <v>0</v>
      </c>
      <c r="BB285" s="203">
        <v>0</v>
      </c>
      <c r="BC285" s="208"/>
      <c r="BD285" s="203">
        <v>0</v>
      </c>
      <c r="BE285" s="203">
        <v>0</v>
      </c>
      <c r="BF285" s="203">
        <v>0</v>
      </c>
      <c r="BG285" s="203">
        <v>0</v>
      </c>
      <c r="BH285" s="203">
        <v>0</v>
      </c>
      <c r="BI285" s="208"/>
    </row>
    <row r="286" spans="1:61" ht="12.75" customHeight="1" x14ac:dyDescent="0.2">
      <c r="A286" s="201" t="s">
        <v>120</v>
      </c>
      <c r="B286" s="203">
        <v>0</v>
      </c>
      <c r="C286" s="203">
        <v>0</v>
      </c>
      <c r="D286" s="203">
        <v>0</v>
      </c>
      <c r="E286" s="203">
        <v>0</v>
      </c>
      <c r="F286" s="203">
        <v>0</v>
      </c>
      <c r="G286" s="208"/>
      <c r="H286" s="203">
        <v>0</v>
      </c>
      <c r="I286" s="203">
        <v>0</v>
      </c>
      <c r="J286" s="203">
        <v>0</v>
      </c>
      <c r="K286" s="203">
        <v>0</v>
      </c>
      <c r="L286" s="203">
        <v>0</v>
      </c>
      <c r="M286" s="208"/>
      <c r="N286" s="203">
        <v>0</v>
      </c>
      <c r="O286" s="203">
        <v>0</v>
      </c>
      <c r="P286" s="203">
        <v>0</v>
      </c>
      <c r="Q286" s="203">
        <v>0</v>
      </c>
      <c r="R286" s="203">
        <v>0</v>
      </c>
      <c r="S286" s="208"/>
      <c r="T286" s="203">
        <v>0</v>
      </c>
      <c r="U286" s="203">
        <v>0</v>
      </c>
      <c r="V286" s="203">
        <v>0</v>
      </c>
      <c r="W286" s="203">
        <v>0</v>
      </c>
      <c r="X286" s="203">
        <v>0</v>
      </c>
      <c r="Y286" s="208"/>
      <c r="Z286" s="203">
        <v>0</v>
      </c>
      <c r="AA286" s="203">
        <v>0</v>
      </c>
      <c r="AB286" s="203">
        <v>0</v>
      </c>
      <c r="AC286" s="203">
        <v>0</v>
      </c>
      <c r="AD286" s="203">
        <v>0</v>
      </c>
      <c r="AE286" s="208"/>
      <c r="AF286" s="203">
        <v>0</v>
      </c>
      <c r="AG286" s="203">
        <v>0</v>
      </c>
      <c r="AH286" s="203">
        <v>0</v>
      </c>
      <c r="AI286" s="203">
        <v>0</v>
      </c>
      <c r="AJ286" s="203">
        <v>0</v>
      </c>
      <c r="AK286" s="208"/>
      <c r="AL286" s="203">
        <v>0</v>
      </c>
      <c r="AM286" s="203">
        <v>0</v>
      </c>
      <c r="AN286" s="203">
        <v>0</v>
      </c>
      <c r="AO286" s="203">
        <v>0</v>
      </c>
      <c r="AP286" s="203">
        <v>0</v>
      </c>
      <c r="AQ286" s="208"/>
      <c r="AR286" s="203">
        <v>0</v>
      </c>
      <c r="AS286" s="203">
        <v>0</v>
      </c>
      <c r="AT286" s="203">
        <v>0</v>
      </c>
      <c r="AU286" s="203">
        <v>0</v>
      </c>
      <c r="AV286" s="203">
        <v>0</v>
      </c>
      <c r="AW286" s="208"/>
      <c r="AX286" s="203">
        <v>0</v>
      </c>
      <c r="AY286" s="203">
        <v>0</v>
      </c>
      <c r="AZ286" s="203">
        <v>0</v>
      </c>
      <c r="BA286" s="203">
        <v>0</v>
      </c>
      <c r="BB286" s="203">
        <v>0</v>
      </c>
      <c r="BC286" s="208"/>
      <c r="BD286" s="203">
        <v>0</v>
      </c>
      <c r="BE286" s="203">
        <v>0</v>
      </c>
      <c r="BF286" s="203">
        <v>0</v>
      </c>
      <c r="BG286" s="203">
        <v>0</v>
      </c>
      <c r="BH286" s="203">
        <v>0</v>
      </c>
      <c r="BI286" s="208"/>
    </row>
    <row r="287" spans="1:61" ht="12.75" customHeight="1" x14ac:dyDescent="0.2">
      <c r="A287" s="201" t="s">
        <v>121</v>
      </c>
      <c r="B287" s="203">
        <v>0</v>
      </c>
      <c r="C287" s="203">
        <v>0</v>
      </c>
      <c r="D287" s="203">
        <v>0</v>
      </c>
      <c r="E287" s="203">
        <v>0</v>
      </c>
      <c r="F287" s="203">
        <v>0</v>
      </c>
      <c r="G287" s="208"/>
      <c r="H287" s="203">
        <v>0</v>
      </c>
      <c r="I287" s="203">
        <v>0</v>
      </c>
      <c r="J287" s="203">
        <v>0</v>
      </c>
      <c r="K287" s="203">
        <v>0</v>
      </c>
      <c r="L287" s="203">
        <v>0</v>
      </c>
      <c r="M287" s="208"/>
      <c r="N287" s="203">
        <v>0</v>
      </c>
      <c r="O287" s="203">
        <v>0</v>
      </c>
      <c r="P287" s="203">
        <v>0</v>
      </c>
      <c r="Q287" s="203">
        <v>0</v>
      </c>
      <c r="R287" s="203">
        <v>0</v>
      </c>
      <c r="S287" s="208"/>
      <c r="T287" s="203">
        <v>0</v>
      </c>
      <c r="U287" s="203">
        <v>0</v>
      </c>
      <c r="V287" s="203">
        <v>0</v>
      </c>
      <c r="W287" s="203">
        <v>0</v>
      </c>
      <c r="X287" s="203">
        <v>0</v>
      </c>
      <c r="Y287" s="208"/>
      <c r="Z287" s="203">
        <v>0</v>
      </c>
      <c r="AA287" s="203">
        <v>0</v>
      </c>
      <c r="AB287" s="203">
        <v>0</v>
      </c>
      <c r="AC287" s="203">
        <v>0</v>
      </c>
      <c r="AD287" s="203">
        <v>0</v>
      </c>
      <c r="AE287" s="208"/>
      <c r="AF287" s="203">
        <v>0</v>
      </c>
      <c r="AG287" s="203">
        <v>0</v>
      </c>
      <c r="AH287" s="203">
        <v>0</v>
      </c>
      <c r="AI287" s="203">
        <v>0</v>
      </c>
      <c r="AJ287" s="203">
        <v>0</v>
      </c>
      <c r="AK287" s="208"/>
      <c r="AL287" s="203">
        <v>0</v>
      </c>
      <c r="AM287" s="203">
        <v>0</v>
      </c>
      <c r="AN287" s="203">
        <v>0</v>
      </c>
      <c r="AO287" s="203">
        <v>0</v>
      </c>
      <c r="AP287" s="203">
        <v>0</v>
      </c>
      <c r="AQ287" s="208"/>
      <c r="AR287" s="203">
        <v>0</v>
      </c>
      <c r="AS287" s="203">
        <v>0</v>
      </c>
      <c r="AT287" s="203">
        <v>0</v>
      </c>
      <c r="AU287" s="203">
        <v>0</v>
      </c>
      <c r="AV287" s="203">
        <v>0</v>
      </c>
      <c r="AW287" s="208"/>
      <c r="AX287" s="203">
        <v>0</v>
      </c>
      <c r="AY287" s="203">
        <v>0</v>
      </c>
      <c r="AZ287" s="203">
        <v>0</v>
      </c>
      <c r="BA287" s="203">
        <v>0</v>
      </c>
      <c r="BB287" s="203">
        <v>0</v>
      </c>
      <c r="BC287" s="208"/>
      <c r="BD287" s="203">
        <v>0</v>
      </c>
      <c r="BE287" s="203">
        <v>0</v>
      </c>
      <c r="BF287" s="203">
        <v>0</v>
      </c>
      <c r="BG287" s="203">
        <v>0</v>
      </c>
      <c r="BH287" s="203">
        <v>0</v>
      </c>
      <c r="BI287" s="208"/>
    </row>
    <row r="288" spans="1:61" ht="12.75" customHeight="1" x14ac:dyDescent="0.2">
      <c r="A288" s="201" t="s">
        <v>114</v>
      </c>
      <c r="B288" s="203">
        <v>0</v>
      </c>
      <c r="C288" s="203">
        <v>0</v>
      </c>
      <c r="D288" s="203">
        <v>0</v>
      </c>
      <c r="E288" s="203">
        <v>0</v>
      </c>
      <c r="F288" s="203">
        <v>0</v>
      </c>
      <c r="G288" s="208"/>
      <c r="H288" s="203">
        <v>0</v>
      </c>
      <c r="I288" s="203">
        <v>0</v>
      </c>
      <c r="J288" s="203">
        <v>0</v>
      </c>
      <c r="K288" s="203">
        <v>0</v>
      </c>
      <c r="L288" s="203">
        <v>0</v>
      </c>
      <c r="M288" s="208"/>
      <c r="N288" s="203">
        <v>0</v>
      </c>
      <c r="O288" s="203">
        <v>0</v>
      </c>
      <c r="P288" s="203">
        <v>0</v>
      </c>
      <c r="Q288" s="203">
        <v>0</v>
      </c>
      <c r="R288" s="203">
        <v>0</v>
      </c>
      <c r="S288" s="208"/>
      <c r="T288" s="203">
        <v>0</v>
      </c>
      <c r="U288" s="203">
        <v>0</v>
      </c>
      <c r="V288" s="203">
        <v>0</v>
      </c>
      <c r="W288" s="203">
        <v>0</v>
      </c>
      <c r="X288" s="203">
        <v>0</v>
      </c>
      <c r="Y288" s="208"/>
      <c r="Z288" s="203">
        <v>0</v>
      </c>
      <c r="AA288" s="203">
        <v>0</v>
      </c>
      <c r="AB288" s="203">
        <v>0</v>
      </c>
      <c r="AC288" s="203">
        <v>0</v>
      </c>
      <c r="AD288" s="203">
        <v>0</v>
      </c>
      <c r="AE288" s="208"/>
      <c r="AF288" s="203">
        <v>0</v>
      </c>
      <c r="AG288" s="203">
        <v>0</v>
      </c>
      <c r="AH288" s="203">
        <v>0</v>
      </c>
      <c r="AI288" s="203">
        <v>0</v>
      </c>
      <c r="AJ288" s="203">
        <v>0</v>
      </c>
      <c r="AK288" s="208"/>
      <c r="AL288" s="203">
        <v>0</v>
      </c>
      <c r="AM288" s="203">
        <v>0</v>
      </c>
      <c r="AN288" s="203">
        <v>0</v>
      </c>
      <c r="AO288" s="203">
        <v>0</v>
      </c>
      <c r="AP288" s="203">
        <v>0</v>
      </c>
      <c r="AQ288" s="208"/>
      <c r="AR288" s="203">
        <v>0</v>
      </c>
      <c r="AS288" s="203">
        <v>0</v>
      </c>
      <c r="AT288" s="203">
        <v>0</v>
      </c>
      <c r="AU288" s="203">
        <v>0</v>
      </c>
      <c r="AV288" s="203">
        <v>0</v>
      </c>
      <c r="AW288" s="208"/>
      <c r="AX288" s="203">
        <v>0</v>
      </c>
      <c r="AY288" s="203">
        <v>0</v>
      </c>
      <c r="AZ288" s="203">
        <v>0</v>
      </c>
      <c r="BA288" s="203">
        <v>0</v>
      </c>
      <c r="BB288" s="203">
        <v>0</v>
      </c>
      <c r="BC288" s="208"/>
      <c r="BD288" s="203">
        <v>0</v>
      </c>
      <c r="BE288" s="203">
        <v>0</v>
      </c>
      <c r="BF288" s="203">
        <v>0</v>
      </c>
      <c r="BG288" s="203">
        <v>0</v>
      </c>
      <c r="BH288" s="203">
        <v>0</v>
      </c>
      <c r="BI288" s="208"/>
    </row>
    <row r="289" spans="1:61" ht="12.75" customHeight="1" x14ac:dyDescent="0.2">
      <c r="A289" s="103" t="s">
        <v>122</v>
      </c>
      <c r="B289" s="203">
        <v>0</v>
      </c>
      <c r="C289" s="203">
        <v>0</v>
      </c>
      <c r="D289" s="203">
        <v>0</v>
      </c>
      <c r="E289" s="203">
        <v>0</v>
      </c>
      <c r="F289" s="203">
        <v>0</v>
      </c>
      <c r="G289" s="208"/>
      <c r="H289" s="203">
        <v>0</v>
      </c>
      <c r="I289" s="203">
        <v>0</v>
      </c>
      <c r="J289" s="203">
        <v>0</v>
      </c>
      <c r="K289" s="203">
        <v>0</v>
      </c>
      <c r="L289" s="203">
        <v>0</v>
      </c>
      <c r="M289" s="208"/>
      <c r="N289" s="203">
        <v>0</v>
      </c>
      <c r="O289" s="203">
        <v>0</v>
      </c>
      <c r="P289" s="203">
        <v>0</v>
      </c>
      <c r="Q289" s="203">
        <v>0</v>
      </c>
      <c r="R289" s="203">
        <v>0</v>
      </c>
      <c r="S289" s="208"/>
      <c r="T289" s="203">
        <v>0</v>
      </c>
      <c r="U289" s="203">
        <v>0</v>
      </c>
      <c r="V289" s="203">
        <v>0</v>
      </c>
      <c r="W289" s="203">
        <v>0</v>
      </c>
      <c r="X289" s="203">
        <v>0</v>
      </c>
      <c r="Y289" s="208"/>
      <c r="Z289" s="203">
        <v>0</v>
      </c>
      <c r="AA289" s="203">
        <v>0</v>
      </c>
      <c r="AB289" s="203">
        <v>0</v>
      </c>
      <c r="AC289" s="203">
        <v>0</v>
      </c>
      <c r="AD289" s="203">
        <v>0</v>
      </c>
      <c r="AE289" s="208"/>
      <c r="AF289" s="203">
        <v>0</v>
      </c>
      <c r="AG289" s="203">
        <v>0</v>
      </c>
      <c r="AH289" s="203">
        <v>0</v>
      </c>
      <c r="AI289" s="203">
        <v>0</v>
      </c>
      <c r="AJ289" s="203">
        <v>0</v>
      </c>
      <c r="AK289" s="208"/>
      <c r="AL289" s="203">
        <v>0</v>
      </c>
      <c r="AM289" s="203">
        <v>0</v>
      </c>
      <c r="AN289" s="203">
        <v>0</v>
      </c>
      <c r="AO289" s="203">
        <v>0</v>
      </c>
      <c r="AP289" s="203">
        <v>0</v>
      </c>
      <c r="AQ289" s="208"/>
      <c r="AR289" s="203">
        <v>0</v>
      </c>
      <c r="AS289" s="203">
        <v>0</v>
      </c>
      <c r="AT289" s="203">
        <v>0</v>
      </c>
      <c r="AU289" s="203">
        <v>0</v>
      </c>
      <c r="AV289" s="203">
        <v>0</v>
      </c>
      <c r="AW289" s="208"/>
      <c r="AX289" s="203">
        <v>0</v>
      </c>
      <c r="AY289" s="203">
        <v>0</v>
      </c>
      <c r="AZ289" s="203">
        <v>0</v>
      </c>
      <c r="BA289" s="203">
        <v>0</v>
      </c>
      <c r="BB289" s="203">
        <v>0</v>
      </c>
      <c r="BC289" s="208"/>
      <c r="BD289" s="203">
        <v>0</v>
      </c>
      <c r="BE289" s="203">
        <v>0</v>
      </c>
      <c r="BF289" s="203">
        <v>0</v>
      </c>
      <c r="BG289" s="203">
        <v>0</v>
      </c>
      <c r="BH289" s="203">
        <v>0</v>
      </c>
      <c r="BI289" s="208"/>
    </row>
    <row r="290" spans="1:61" ht="12.75" customHeight="1" x14ac:dyDescent="0.2">
      <c r="A290" s="103" t="s">
        <v>123</v>
      </c>
      <c r="B290" s="203">
        <v>0</v>
      </c>
      <c r="C290" s="203">
        <v>0</v>
      </c>
      <c r="D290" s="203">
        <v>0</v>
      </c>
      <c r="E290" s="203">
        <v>0</v>
      </c>
      <c r="F290" s="203">
        <v>0</v>
      </c>
      <c r="G290" s="208"/>
      <c r="H290" s="203">
        <v>0</v>
      </c>
      <c r="I290" s="203">
        <v>0</v>
      </c>
      <c r="J290" s="203">
        <v>0</v>
      </c>
      <c r="K290" s="203">
        <v>0</v>
      </c>
      <c r="L290" s="203">
        <v>0</v>
      </c>
      <c r="M290" s="208"/>
      <c r="N290" s="203">
        <v>0</v>
      </c>
      <c r="O290" s="203">
        <v>0</v>
      </c>
      <c r="P290" s="203">
        <v>0</v>
      </c>
      <c r="Q290" s="203">
        <v>0</v>
      </c>
      <c r="R290" s="203">
        <v>0</v>
      </c>
      <c r="S290" s="208"/>
      <c r="T290" s="203">
        <v>0</v>
      </c>
      <c r="U290" s="203">
        <v>0</v>
      </c>
      <c r="V290" s="203">
        <v>0</v>
      </c>
      <c r="W290" s="203">
        <v>0</v>
      </c>
      <c r="X290" s="203">
        <v>0</v>
      </c>
      <c r="Y290" s="208"/>
      <c r="Z290" s="203">
        <v>0</v>
      </c>
      <c r="AA290" s="203">
        <v>0</v>
      </c>
      <c r="AB290" s="203">
        <v>0</v>
      </c>
      <c r="AC290" s="203">
        <v>0</v>
      </c>
      <c r="AD290" s="203">
        <v>0</v>
      </c>
      <c r="AE290" s="208"/>
      <c r="AF290" s="203">
        <v>0</v>
      </c>
      <c r="AG290" s="203">
        <v>0</v>
      </c>
      <c r="AH290" s="203">
        <v>0</v>
      </c>
      <c r="AI290" s="203">
        <v>0</v>
      </c>
      <c r="AJ290" s="203">
        <v>0</v>
      </c>
      <c r="AK290" s="208"/>
      <c r="AL290" s="203">
        <v>0</v>
      </c>
      <c r="AM290" s="203">
        <v>0</v>
      </c>
      <c r="AN290" s="203">
        <v>0</v>
      </c>
      <c r="AO290" s="203">
        <v>0</v>
      </c>
      <c r="AP290" s="203">
        <v>0</v>
      </c>
      <c r="AQ290" s="208"/>
      <c r="AR290" s="203">
        <v>0</v>
      </c>
      <c r="AS290" s="203">
        <v>0</v>
      </c>
      <c r="AT290" s="203">
        <v>0</v>
      </c>
      <c r="AU290" s="203">
        <v>0</v>
      </c>
      <c r="AV290" s="203">
        <v>0</v>
      </c>
      <c r="AW290" s="208"/>
      <c r="AX290" s="203">
        <v>0</v>
      </c>
      <c r="AY290" s="203">
        <v>0</v>
      </c>
      <c r="AZ290" s="203">
        <v>0</v>
      </c>
      <c r="BA290" s="203">
        <v>0</v>
      </c>
      <c r="BB290" s="203">
        <v>0</v>
      </c>
      <c r="BC290" s="208"/>
      <c r="BD290" s="203">
        <v>0</v>
      </c>
      <c r="BE290" s="203">
        <v>0</v>
      </c>
      <c r="BF290" s="203">
        <v>0</v>
      </c>
      <c r="BG290" s="203">
        <v>0</v>
      </c>
      <c r="BH290" s="203">
        <v>0</v>
      </c>
      <c r="BI290" s="208"/>
    </row>
    <row r="291" spans="1:61" ht="12.75" customHeight="1" x14ac:dyDescent="0.2">
      <c r="A291" s="103" t="s">
        <v>91</v>
      </c>
      <c r="B291" s="203">
        <v>0</v>
      </c>
      <c r="C291" s="203">
        <v>0</v>
      </c>
      <c r="D291" s="203">
        <v>0</v>
      </c>
      <c r="E291" s="203">
        <v>0</v>
      </c>
      <c r="F291" s="203">
        <v>0</v>
      </c>
      <c r="G291" s="208"/>
      <c r="H291" s="203">
        <v>0</v>
      </c>
      <c r="I291" s="203">
        <v>0</v>
      </c>
      <c r="J291" s="203">
        <v>0</v>
      </c>
      <c r="K291" s="203">
        <v>0</v>
      </c>
      <c r="L291" s="203">
        <v>0</v>
      </c>
      <c r="M291" s="208"/>
      <c r="N291" s="203">
        <v>0</v>
      </c>
      <c r="O291" s="203">
        <v>0</v>
      </c>
      <c r="P291" s="203">
        <v>0</v>
      </c>
      <c r="Q291" s="203">
        <v>0</v>
      </c>
      <c r="R291" s="203">
        <v>0</v>
      </c>
      <c r="S291" s="208"/>
      <c r="T291" s="203">
        <v>0</v>
      </c>
      <c r="U291" s="203">
        <v>0</v>
      </c>
      <c r="V291" s="203">
        <v>0</v>
      </c>
      <c r="W291" s="203">
        <v>0</v>
      </c>
      <c r="X291" s="203">
        <v>0</v>
      </c>
      <c r="Y291" s="208"/>
      <c r="Z291" s="203">
        <v>0</v>
      </c>
      <c r="AA291" s="203">
        <v>0</v>
      </c>
      <c r="AB291" s="203">
        <v>0</v>
      </c>
      <c r="AC291" s="203">
        <v>0</v>
      </c>
      <c r="AD291" s="203">
        <v>0</v>
      </c>
      <c r="AE291" s="208"/>
      <c r="AF291" s="203">
        <v>0</v>
      </c>
      <c r="AG291" s="203">
        <v>0</v>
      </c>
      <c r="AH291" s="203">
        <v>0</v>
      </c>
      <c r="AI291" s="203">
        <v>0</v>
      </c>
      <c r="AJ291" s="203">
        <v>0</v>
      </c>
      <c r="AK291" s="208"/>
      <c r="AL291" s="203">
        <v>0</v>
      </c>
      <c r="AM291" s="203">
        <v>0</v>
      </c>
      <c r="AN291" s="203">
        <v>0</v>
      </c>
      <c r="AO291" s="203">
        <v>0</v>
      </c>
      <c r="AP291" s="203">
        <v>0</v>
      </c>
      <c r="AQ291" s="208"/>
      <c r="AR291" s="203">
        <v>0</v>
      </c>
      <c r="AS291" s="203">
        <v>0</v>
      </c>
      <c r="AT291" s="203">
        <v>0</v>
      </c>
      <c r="AU291" s="203">
        <v>0</v>
      </c>
      <c r="AV291" s="203">
        <v>0</v>
      </c>
      <c r="AW291" s="208"/>
      <c r="AX291" s="203">
        <v>0</v>
      </c>
      <c r="AY291" s="203">
        <v>0</v>
      </c>
      <c r="AZ291" s="203">
        <v>0</v>
      </c>
      <c r="BA291" s="203">
        <v>0</v>
      </c>
      <c r="BB291" s="203">
        <v>0</v>
      </c>
      <c r="BC291" s="208"/>
      <c r="BD291" s="203">
        <v>0</v>
      </c>
      <c r="BE291" s="203">
        <v>0</v>
      </c>
      <c r="BF291" s="203">
        <v>0</v>
      </c>
      <c r="BG291" s="203">
        <v>0</v>
      </c>
      <c r="BH291" s="203">
        <v>0</v>
      </c>
      <c r="BI291" s="208"/>
    </row>
    <row r="292" spans="1:61" ht="12.75" customHeight="1" x14ac:dyDescent="0.2">
      <c r="A292" s="104" t="s">
        <v>1</v>
      </c>
      <c r="B292" s="203">
        <v>0</v>
      </c>
      <c r="C292" s="203">
        <v>0</v>
      </c>
      <c r="D292" s="203">
        <v>0</v>
      </c>
      <c r="E292" s="203">
        <v>0</v>
      </c>
      <c r="F292" s="203">
        <v>0</v>
      </c>
      <c r="G292" s="208"/>
      <c r="H292" s="203">
        <v>0</v>
      </c>
      <c r="I292" s="203">
        <v>0</v>
      </c>
      <c r="J292" s="203">
        <v>0</v>
      </c>
      <c r="K292" s="203">
        <v>0</v>
      </c>
      <c r="L292" s="203">
        <v>0</v>
      </c>
      <c r="M292" s="208"/>
      <c r="N292" s="203">
        <v>0</v>
      </c>
      <c r="O292" s="203">
        <v>0</v>
      </c>
      <c r="P292" s="203">
        <v>0</v>
      </c>
      <c r="Q292" s="203">
        <v>0</v>
      </c>
      <c r="R292" s="203">
        <v>0</v>
      </c>
      <c r="S292" s="208"/>
      <c r="T292" s="203">
        <v>0</v>
      </c>
      <c r="U292" s="203">
        <v>0</v>
      </c>
      <c r="V292" s="203">
        <v>0</v>
      </c>
      <c r="W292" s="203">
        <v>0</v>
      </c>
      <c r="X292" s="203">
        <v>0</v>
      </c>
      <c r="Y292" s="208"/>
      <c r="Z292" s="203">
        <v>0</v>
      </c>
      <c r="AA292" s="203">
        <v>0</v>
      </c>
      <c r="AB292" s="203">
        <v>0</v>
      </c>
      <c r="AC292" s="203">
        <v>0</v>
      </c>
      <c r="AD292" s="203">
        <v>0</v>
      </c>
      <c r="AE292" s="208"/>
      <c r="AF292" s="203">
        <v>0</v>
      </c>
      <c r="AG292" s="203">
        <v>0</v>
      </c>
      <c r="AH292" s="203">
        <v>0</v>
      </c>
      <c r="AI292" s="203">
        <v>0</v>
      </c>
      <c r="AJ292" s="203">
        <v>0</v>
      </c>
      <c r="AK292" s="208"/>
      <c r="AL292" s="203">
        <v>0</v>
      </c>
      <c r="AM292" s="203">
        <v>0</v>
      </c>
      <c r="AN292" s="203">
        <v>0</v>
      </c>
      <c r="AO292" s="203">
        <v>0</v>
      </c>
      <c r="AP292" s="203">
        <v>0</v>
      </c>
      <c r="AQ292" s="208"/>
      <c r="AR292" s="203">
        <v>0</v>
      </c>
      <c r="AS292" s="203">
        <v>0</v>
      </c>
      <c r="AT292" s="203">
        <v>0</v>
      </c>
      <c r="AU292" s="203">
        <v>0</v>
      </c>
      <c r="AV292" s="203">
        <v>0</v>
      </c>
      <c r="AW292" s="208"/>
      <c r="AX292" s="203">
        <v>0</v>
      </c>
      <c r="AY292" s="203">
        <v>0</v>
      </c>
      <c r="AZ292" s="203">
        <v>0</v>
      </c>
      <c r="BA292" s="203">
        <v>0</v>
      </c>
      <c r="BB292" s="203">
        <v>0</v>
      </c>
      <c r="BC292" s="208"/>
      <c r="BD292" s="203">
        <v>0</v>
      </c>
      <c r="BE292" s="203">
        <v>0</v>
      </c>
      <c r="BF292" s="203">
        <v>0</v>
      </c>
      <c r="BG292" s="203">
        <v>0</v>
      </c>
      <c r="BH292" s="203">
        <v>0</v>
      </c>
      <c r="BI292" s="208"/>
    </row>
    <row r="293" spans="1:61" ht="12.75" customHeight="1" x14ac:dyDescent="0.2">
      <c r="A293" s="104" t="s">
        <v>92</v>
      </c>
      <c r="B293" s="203">
        <v>0</v>
      </c>
      <c r="C293" s="203">
        <v>0</v>
      </c>
      <c r="D293" s="203">
        <v>0</v>
      </c>
      <c r="E293" s="203">
        <v>0</v>
      </c>
      <c r="F293" s="203">
        <v>0</v>
      </c>
      <c r="G293" s="208"/>
      <c r="H293" s="203">
        <v>0</v>
      </c>
      <c r="I293" s="203">
        <v>0</v>
      </c>
      <c r="J293" s="203">
        <v>0</v>
      </c>
      <c r="K293" s="203">
        <v>0</v>
      </c>
      <c r="L293" s="203">
        <v>0</v>
      </c>
      <c r="M293" s="208"/>
      <c r="N293" s="203">
        <v>0</v>
      </c>
      <c r="O293" s="203">
        <v>0</v>
      </c>
      <c r="P293" s="203">
        <v>0</v>
      </c>
      <c r="Q293" s="203">
        <v>0</v>
      </c>
      <c r="R293" s="203">
        <v>0</v>
      </c>
      <c r="S293" s="208"/>
      <c r="T293" s="203">
        <v>0</v>
      </c>
      <c r="U293" s="203">
        <v>0</v>
      </c>
      <c r="V293" s="203">
        <v>0</v>
      </c>
      <c r="W293" s="203">
        <v>0</v>
      </c>
      <c r="X293" s="203">
        <v>0</v>
      </c>
      <c r="Y293" s="208"/>
      <c r="Z293" s="203">
        <v>0</v>
      </c>
      <c r="AA293" s="203">
        <v>0</v>
      </c>
      <c r="AB293" s="203">
        <v>0</v>
      </c>
      <c r="AC293" s="203">
        <v>0</v>
      </c>
      <c r="AD293" s="203">
        <v>0</v>
      </c>
      <c r="AE293" s="208"/>
      <c r="AF293" s="203">
        <v>0</v>
      </c>
      <c r="AG293" s="203">
        <v>0</v>
      </c>
      <c r="AH293" s="203">
        <v>0</v>
      </c>
      <c r="AI293" s="203">
        <v>0</v>
      </c>
      <c r="AJ293" s="203">
        <v>0</v>
      </c>
      <c r="AK293" s="208"/>
      <c r="AL293" s="203">
        <v>0</v>
      </c>
      <c r="AM293" s="203">
        <v>0</v>
      </c>
      <c r="AN293" s="203">
        <v>0</v>
      </c>
      <c r="AO293" s="203">
        <v>0</v>
      </c>
      <c r="AP293" s="203">
        <v>0</v>
      </c>
      <c r="AQ293" s="208"/>
      <c r="AR293" s="203">
        <v>0</v>
      </c>
      <c r="AS293" s="203">
        <v>0</v>
      </c>
      <c r="AT293" s="203">
        <v>0</v>
      </c>
      <c r="AU293" s="203">
        <v>0</v>
      </c>
      <c r="AV293" s="203">
        <v>0</v>
      </c>
      <c r="AW293" s="208"/>
      <c r="AX293" s="203">
        <v>0</v>
      </c>
      <c r="AY293" s="203">
        <v>0</v>
      </c>
      <c r="AZ293" s="203">
        <v>0</v>
      </c>
      <c r="BA293" s="203">
        <v>0</v>
      </c>
      <c r="BB293" s="203">
        <v>0</v>
      </c>
      <c r="BC293" s="208"/>
      <c r="BD293" s="203">
        <v>0</v>
      </c>
      <c r="BE293" s="203">
        <v>0</v>
      </c>
      <c r="BF293" s="203">
        <v>0</v>
      </c>
      <c r="BG293" s="203">
        <v>0</v>
      </c>
      <c r="BH293" s="203">
        <v>0</v>
      </c>
      <c r="BI293" s="208"/>
    </row>
    <row r="294" spans="1:61" ht="12.75" customHeight="1" x14ac:dyDescent="0.2">
      <c r="A294" s="88" t="s">
        <v>124</v>
      </c>
      <c r="B294" s="203">
        <v>0</v>
      </c>
      <c r="C294" s="203">
        <v>0</v>
      </c>
      <c r="D294" s="203">
        <v>0</v>
      </c>
      <c r="E294" s="203">
        <v>0</v>
      </c>
      <c r="F294" s="203">
        <v>0</v>
      </c>
      <c r="G294" s="208"/>
      <c r="H294" s="203">
        <v>0</v>
      </c>
      <c r="I294" s="203">
        <v>0</v>
      </c>
      <c r="J294" s="203">
        <v>0</v>
      </c>
      <c r="K294" s="203">
        <v>0</v>
      </c>
      <c r="L294" s="203">
        <v>0</v>
      </c>
      <c r="M294" s="208"/>
      <c r="N294" s="203">
        <v>0</v>
      </c>
      <c r="O294" s="203">
        <v>0</v>
      </c>
      <c r="P294" s="203">
        <v>0</v>
      </c>
      <c r="Q294" s="203">
        <v>0</v>
      </c>
      <c r="R294" s="203">
        <v>0</v>
      </c>
      <c r="S294" s="208"/>
      <c r="T294" s="203">
        <v>0</v>
      </c>
      <c r="U294" s="203">
        <v>0</v>
      </c>
      <c r="V294" s="203">
        <v>0</v>
      </c>
      <c r="W294" s="203">
        <v>0</v>
      </c>
      <c r="X294" s="203">
        <v>0</v>
      </c>
      <c r="Y294" s="208"/>
      <c r="Z294" s="203">
        <v>0</v>
      </c>
      <c r="AA294" s="203">
        <v>0</v>
      </c>
      <c r="AB294" s="203">
        <v>0</v>
      </c>
      <c r="AC294" s="203">
        <v>0</v>
      </c>
      <c r="AD294" s="203">
        <v>0</v>
      </c>
      <c r="AE294" s="208"/>
      <c r="AF294" s="203">
        <v>0</v>
      </c>
      <c r="AG294" s="203">
        <v>0</v>
      </c>
      <c r="AH294" s="203">
        <v>0</v>
      </c>
      <c r="AI294" s="203">
        <v>0</v>
      </c>
      <c r="AJ294" s="203">
        <v>0</v>
      </c>
      <c r="AK294" s="208"/>
      <c r="AL294" s="203">
        <v>0</v>
      </c>
      <c r="AM294" s="203">
        <v>0</v>
      </c>
      <c r="AN294" s="203">
        <v>0</v>
      </c>
      <c r="AO294" s="203">
        <v>0</v>
      </c>
      <c r="AP294" s="203">
        <v>0</v>
      </c>
      <c r="AQ294" s="208"/>
      <c r="AR294" s="203">
        <v>0</v>
      </c>
      <c r="AS294" s="203">
        <v>0</v>
      </c>
      <c r="AT294" s="203">
        <v>0</v>
      </c>
      <c r="AU294" s="203">
        <v>0</v>
      </c>
      <c r="AV294" s="203">
        <v>0</v>
      </c>
      <c r="AW294" s="208"/>
      <c r="AX294" s="203">
        <v>0</v>
      </c>
      <c r="AY294" s="203">
        <v>0</v>
      </c>
      <c r="AZ294" s="203">
        <v>0</v>
      </c>
      <c r="BA294" s="203">
        <v>0</v>
      </c>
      <c r="BB294" s="203">
        <v>0</v>
      </c>
      <c r="BC294" s="208"/>
      <c r="BD294" s="203">
        <v>0</v>
      </c>
      <c r="BE294" s="203">
        <v>0</v>
      </c>
      <c r="BF294" s="203">
        <v>0</v>
      </c>
      <c r="BG294" s="203">
        <v>0</v>
      </c>
      <c r="BH294" s="203">
        <v>0</v>
      </c>
      <c r="BI294" s="208"/>
    </row>
    <row r="295" spans="1:61" ht="12.75" customHeight="1" x14ac:dyDescent="0.2">
      <c r="A295" s="88" t="s">
        <v>94</v>
      </c>
      <c r="B295" s="203">
        <v>0</v>
      </c>
      <c r="C295" s="203">
        <v>0</v>
      </c>
      <c r="D295" s="203">
        <v>0</v>
      </c>
      <c r="E295" s="203">
        <v>0</v>
      </c>
      <c r="F295" s="203">
        <v>0</v>
      </c>
      <c r="G295" s="208"/>
      <c r="H295" s="203">
        <v>0</v>
      </c>
      <c r="I295" s="203">
        <v>0</v>
      </c>
      <c r="J295" s="203">
        <v>0</v>
      </c>
      <c r="K295" s="203">
        <v>0</v>
      </c>
      <c r="L295" s="203">
        <v>0</v>
      </c>
      <c r="M295" s="208"/>
      <c r="N295" s="203">
        <v>0</v>
      </c>
      <c r="O295" s="203">
        <v>0</v>
      </c>
      <c r="P295" s="203">
        <v>0</v>
      </c>
      <c r="Q295" s="203">
        <v>0</v>
      </c>
      <c r="R295" s="203">
        <v>0</v>
      </c>
      <c r="S295" s="208"/>
      <c r="T295" s="203">
        <v>0</v>
      </c>
      <c r="U295" s="203">
        <v>0</v>
      </c>
      <c r="V295" s="203">
        <v>0</v>
      </c>
      <c r="W295" s="203">
        <v>0</v>
      </c>
      <c r="X295" s="203">
        <v>0</v>
      </c>
      <c r="Y295" s="208"/>
      <c r="Z295" s="203">
        <v>0</v>
      </c>
      <c r="AA295" s="203">
        <v>0</v>
      </c>
      <c r="AB295" s="203">
        <v>0</v>
      </c>
      <c r="AC295" s="203">
        <v>0</v>
      </c>
      <c r="AD295" s="203">
        <v>0</v>
      </c>
      <c r="AE295" s="208"/>
      <c r="AF295" s="203">
        <v>0</v>
      </c>
      <c r="AG295" s="203">
        <v>0</v>
      </c>
      <c r="AH295" s="203">
        <v>0</v>
      </c>
      <c r="AI295" s="203">
        <v>0</v>
      </c>
      <c r="AJ295" s="203">
        <v>0</v>
      </c>
      <c r="AK295" s="208"/>
      <c r="AL295" s="203">
        <v>0</v>
      </c>
      <c r="AM295" s="203">
        <v>0</v>
      </c>
      <c r="AN295" s="203">
        <v>0</v>
      </c>
      <c r="AO295" s="203">
        <v>0</v>
      </c>
      <c r="AP295" s="203">
        <v>0</v>
      </c>
      <c r="AQ295" s="208"/>
      <c r="AR295" s="203">
        <v>0</v>
      </c>
      <c r="AS295" s="203">
        <v>0</v>
      </c>
      <c r="AT295" s="203">
        <v>0</v>
      </c>
      <c r="AU295" s="203">
        <v>0</v>
      </c>
      <c r="AV295" s="203">
        <v>0</v>
      </c>
      <c r="AW295" s="208"/>
      <c r="AX295" s="203">
        <v>0</v>
      </c>
      <c r="AY295" s="203">
        <v>0</v>
      </c>
      <c r="AZ295" s="203">
        <v>0</v>
      </c>
      <c r="BA295" s="203">
        <v>0</v>
      </c>
      <c r="BB295" s="203">
        <v>0</v>
      </c>
      <c r="BC295" s="208"/>
      <c r="BD295" s="203">
        <v>0</v>
      </c>
      <c r="BE295" s="203">
        <v>0</v>
      </c>
      <c r="BF295" s="203">
        <v>0</v>
      </c>
      <c r="BG295" s="203">
        <v>0</v>
      </c>
      <c r="BH295" s="203">
        <v>0</v>
      </c>
      <c r="BI295" s="208"/>
    </row>
    <row r="296" spans="1:61" ht="12.75" customHeight="1" x14ac:dyDescent="0.2">
      <c r="A296" s="88" t="s">
        <v>95</v>
      </c>
      <c r="B296" s="203">
        <v>0</v>
      </c>
      <c r="C296" s="203">
        <v>0</v>
      </c>
      <c r="D296" s="203">
        <v>0</v>
      </c>
      <c r="E296" s="203">
        <v>0</v>
      </c>
      <c r="F296" s="203">
        <v>0</v>
      </c>
      <c r="G296" s="208"/>
      <c r="H296" s="203">
        <v>0</v>
      </c>
      <c r="I296" s="203">
        <v>0</v>
      </c>
      <c r="J296" s="203">
        <v>0</v>
      </c>
      <c r="K296" s="203">
        <v>0</v>
      </c>
      <c r="L296" s="203">
        <v>0</v>
      </c>
      <c r="M296" s="208"/>
      <c r="N296" s="203">
        <v>0</v>
      </c>
      <c r="O296" s="203">
        <v>0</v>
      </c>
      <c r="P296" s="203">
        <v>0</v>
      </c>
      <c r="Q296" s="203">
        <v>0</v>
      </c>
      <c r="R296" s="203">
        <v>0</v>
      </c>
      <c r="S296" s="208"/>
      <c r="T296" s="203">
        <v>0</v>
      </c>
      <c r="U296" s="203">
        <v>0</v>
      </c>
      <c r="V296" s="203">
        <v>0</v>
      </c>
      <c r="W296" s="203">
        <v>0</v>
      </c>
      <c r="X296" s="203">
        <v>0</v>
      </c>
      <c r="Y296" s="208"/>
      <c r="Z296" s="203">
        <v>0</v>
      </c>
      <c r="AA296" s="203">
        <v>0</v>
      </c>
      <c r="AB296" s="203">
        <v>0</v>
      </c>
      <c r="AC296" s="203">
        <v>0</v>
      </c>
      <c r="AD296" s="203">
        <v>0</v>
      </c>
      <c r="AE296" s="208"/>
      <c r="AF296" s="203">
        <v>0</v>
      </c>
      <c r="AG296" s="203">
        <v>0</v>
      </c>
      <c r="AH296" s="203">
        <v>0</v>
      </c>
      <c r="AI296" s="203">
        <v>0</v>
      </c>
      <c r="AJ296" s="203">
        <v>0</v>
      </c>
      <c r="AK296" s="208"/>
      <c r="AL296" s="203">
        <v>0</v>
      </c>
      <c r="AM296" s="203">
        <v>0</v>
      </c>
      <c r="AN296" s="203">
        <v>0</v>
      </c>
      <c r="AO296" s="203">
        <v>0</v>
      </c>
      <c r="AP296" s="203">
        <v>0</v>
      </c>
      <c r="AQ296" s="208"/>
      <c r="AR296" s="203">
        <v>0</v>
      </c>
      <c r="AS296" s="203">
        <v>0</v>
      </c>
      <c r="AT296" s="203">
        <v>0</v>
      </c>
      <c r="AU296" s="203">
        <v>0</v>
      </c>
      <c r="AV296" s="203">
        <v>0</v>
      </c>
      <c r="AW296" s="208"/>
      <c r="AX296" s="203">
        <v>0</v>
      </c>
      <c r="AY296" s="203">
        <v>0</v>
      </c>
      <c r="AZ296" s="203">
        <v>0</v>
      </c>
      <c r="BA296" s="203">
        <v>0</v>
      </c>
      <c r="BB296" s="203">
        <v>0</v>
      </c>
      <c r="BC296" s="208"/>
      <c r="BD296" s="203">
        <v>0</v>
      </c>
      <c r="BE296" s="203">
        <v>0</v>
      </c>
      <c r="BF296" s="203">
        <v>0</v>
      </c>
      <c r="BG296" s="203">
        <v>0</v>
      </c>
      <c r="BH296" s="203">
        <v>0</v>
      </c>
      <c r="BI296" s="208"/>
    </row>
    <row r="297" spans="1:61" ht="12.75" customHeight="1" x14ac:dyDescent="0.2">
      <c r="A297" s="88" t="s">
        <v>96</v>
      </c>
      <c r="B297" s="203">
        <v>0</v>
      </c>
      <c r="C297" s="203">
        <v>0</v>
      </c>
      <c r="D297" s="203">
        <v>0</v>
      </c>
      <c r="E297" s="203">
        <v>0</v>
      </c>
      <c r="F297" s="203">
        <v>0</v>
      </c>
      <c r="G297" s="208"/>
      <c r="H297" s="203">
        <v>0</v>
      </c>
      <c r="I297" s="203">
        <v>0</v>
      </c>
      <c r="J297" s="203">
        <v>0</v>
      </c>
      <c r="K297" s="203">
        <v>0</v>
      </c>
      <c r="L297" s="203">
        <v>0</v>
      </c>
      <c r="M297" s="208"/>
      <c r="N297" s="203">
        <v>0</v>
      </c>
      <c r="O297" s="203">
        <v>0</v>
      </c>
      <c r="P297" s="203">
        <v>0</v>
      </c>
      <c r="Q297" s="203">
        <v>0</v>
      </c>
      <c r="R297" s="203">
        <v>0</v>
      </c>
      <c r="S297" s="208"/>
      <c r="T297" s="203">
        <v>0</v>
      </c>
      <c r="U297" s="203">
        <v>0</v>
      </c>
      <c r="V297" s="203">
        <v>0</v>
      </c>
      <c r="W297" s="203">
        <v>0</v>
      </c>
      <c r="X297" s="203">
        <v>0</v>
      </c>
      <c r="Y297" s="208"/>
      <c r="Z297" s="203">
        <v>0</v>
      </c>
      <c r="AA297" s="203">
        <v>0</v>
      </c>
      <c r="AB297" s="203">
        <v>0</v>
      </c>
      <c r="AC297" s="203">
        <v>0</v>
      </c>
      <c r="AD297" s="203">
        <v>0</v>
      </c>
      <c r="AE297" s="208"/>
      <c r="AF297" s="203">
        <v>0</v>
      </c>
      <c r="AG297" s="203">
        <v>0</v>
      </c>
      <c r="AH297" s="203">
        <v>0</v>
      </c>
      <c r="AI297" s="203">
        <v>0</v>
      </c>
      <c r="AJ297" s="203">
        <v>0</v>
      </c>
      <c r="AK297" s="208"/>
      <c r="AL297" s="203">
        <v>0</v>
      </c>
      <c r="AM297" s="203">
        <v>0</v>
      </c>
      <c r="AN297" s="203">
        <v>0</v>
      </c>
      <c r="AO297" s="203">
        <v>0</v>
      </c>
      <c r="AP297" s="203">
        <v>0</v>
      </c>
      <c r="AQ297" s="208"/>
      <c r="AR297" s="203">
        <v>0</v>
      </c>
      <c r="AS297" s="203">
        <v>0</v>
      </c>
      <c r="AT297" s="203">
        <v>0</v>
      </c>
      <c r="AU297" s="203">
        <v>0</v>
      </c>
      <c r="AV297" s="203">
        <v>0</v>
      </c>
      <c r="AW297" s="208"/>
      <c r="AX297" s="203">
        <v>0</v>
      </c>
      <c r="AY297" s="203">
        <v>0</v>
      </c>
      <c r="AZ297" s="203">
        <v>0</v>
      </c>
      <c r="BA297" s="203">
        <v>0</v>
      </c>
      <c r="BB297" s="203">
        <v>0</v>
      </c>
      <c r="BC297" s="208"/>
      <c r="BD297" s="203">
        <v>0</v>
      </c>
      <c r="BE297" s="203">
        <v>0</v>
      </c>
      <c r="BF297" s="203">
        <v>0</v>
      </c>
      <c r="BG297" s="203">
        <v>0</v>
      </c>
      <c r="BH297" s="203">
        <v>0</v>
      </c>
      <c r="BI297" s="208"/>
    </row>
    <row r="298" spans="1:61" ht="12.75" customHeight="1" x14ac:dyDescent="0.2">
      <c r="A298" s="88" t="s">
        <v>97</v>
      </c>
      <c r="B298" s="203">
        <v>0</v>
      </c>
      <c r="C298" s="203">
        <v>0</v>
      </c>
      <c r="D298" s="203">
        <v>0</v>
      </c>
      <c r="E298" s="203">
        <v>0</v>
      </c>
      <c r="F298" s="203">
        <v>0</v>
      </c>
      <c r="G298" s="208"/>
      <c r="H298" s="203">
        <v>0</v>
      </c>
      <c r="I298" s="203">
        <v>0</v>
      </c>
      <c r="J298" s="203">
        <v>0</v>
      </c>
      <c r="K298" s="203">
        <v>0</v>
      </c>
      <c r="L298" s="203">
        <v>0</v>
      </c>
      <c r="M298" s="208"/>
      <c r="N298" s="203">
        <v>0</v>
      </c>
      <c r="O298" s="203">
        <v>0</v>
      </c>
      <c r="P298" s="203">
        <v>0</v>
      </c>
      <c r="Q298" s="203">
        <v>0</v>
      </c>
      <c r="R298" s="203">
        <v>0</v>
      </c>
      <c r="S298" s="208"/>
      <c r="T298" s="203">
        <v>0</v>
      </c>
      <c r="U298" s="203">
        <v>0</v>
      </c>
      <c r="V298" s="203">
        <v>0</v>
      </c>
      <c r="W298" s="203">
        <v>0</v>
      </c>
      <c r="X298" s="203">
        <v>0</v>
      </c>
      <c r="Y298" s="208"/>
      <c r="Z298" s="203">
        <v>0</v>
      </c>
      <c r="AA298" s="203">
        <v>0</v>
      </c>
      <c r="AB298" s="203">
        <v>0</v>
      </c>
      <c r="AC298" s="203">
        <v>0</v>
      </c>
      <c r="AD298" s="203">
        <v>0</v>
      </c>
      <c r="AE298" s="208"/>
      <c r="AF298" s="203">
        <v>0</v>
      </c>
      <c r="AG298" s="203">
        <v>0</v>
      </c>
      <c r="AH298" s="203">
        <v>0</v>
      </c>
      <c r="AI298" s="203">
        <v>0</v>
      </c>
      <c r="AJ298" s="203">
        <v>0</v>
      </c>
      <c r="AK298" s="208"/>
      <c r="AL298" s="203">
        <v>0</v>
      </c>
      <c r="AM298" s="203">
        <v>0</v>
      </c>
      <c r="AN298" s="203">
        <v>0</v>
      </c>
      <c r="AO298" s="203">
        <v>0</v>
      </c>
      <c r="AP298" s="203">
        <v>0</v>
      </c>
      <c r="AQ298" s="208"/>
      <c r="AR298" s="203">
        <v>0</v>
      </c>
      <c r="AS298" s="203">
        <v>0</v>
      </c>
      <c r="AT298" s="203">
        <v>0</v>
      </c>
      <c r="AU298" s="203">
        <v>0</v>
      </c>
      <c r="AV298" s="203">
        <v>0</v>
      </c>
      <c r="AW298" s="208"/>
      <c r="AX298" s="203">
        <v>0</v>
      </c>
      <c r="AY298" s="203">
        <v>0</v>
      </c>
      <c r="AZ298" s="203">
        <v>0</v>
      </c>
      <c r="BA298" s="203">
        <v>0</v>
      </c>
      <c r="BB298" s="203">
        <v>0</v>
      </c>
      <c r="BC298" s="208"/>
      <c r="BD298" s="203">
        <v>0</v>
      </c>
      <c r="BE298" s="203">
        <v>0</v>
      </c>
      <c r="BF298" s="203">
        <v>0</v>
      </c>
      <c r="BG298" s="203">
        <v>0</v>
      </c>
      <c r="BH298" s="203">
        <v>0</v>
      </c>
      <c r="BI298" s="208"/>
    </row>
    <row r="299" spans="1:61" ht="12.75" customHeight="1" x14ac:dyDescent="0.2">
      <c r="A299" s="88" t="s">
        <v>125</v>
      </c>
      <c r="B299" s="203">
        <v>0</v>
      </c>
      <c r="C299" s="203">
        <v>0</v>
      </c>
      <c r="D299" s="203">
        <v>0</v>
      </c>
      <c r="E299" s="203">
        <v>0</v>
      </c>
      <c r="F299" s="203">
        <v>0</v>
      </c>
      <c r="G299" s="208"/>
      <c r="H299" s="203">
        <v>0</v>
      </c>
      <c r="I299" s="203">
        <v>0</v>
      </c>
      <c r="J299" s="203">
        <v>0</v>
      </c>
      <c r="K299" s="203">
        <v>0</v>
      </c>
      <c r="L299" s="203">
        <v>0</v>
      </c>
      <c r="M299" s="208"/>
      <c r="N299" s="203">
        <v>0</v>
      </c>
      <c r="O299" s="203">
        <v>0</v>
      </c>
      <c r="P299" s="203">
        <v>0</v>
      </c>
      <c r="Q299" s="203">
        <v>0</v>
      </c>
      <c r="R299" s="203">
        <v>0</v>
      </c>
      <c r="S299" s="208"/>
      <c r="T299" s="203">
        <v>0</v>
      </c>
      <c r="U299" s="203">
        <v>0</v>
      </c>
      <c r="V299" s="203">
        <v>0</v>
      </c>
      <c r="W299" s="203">
        <v>0</v>
      </c>
      <c r="X299" s="203">
        <v>0</v>
      </c>
      <c r="Y299" s="208"/>
      <c r="Z299" s="203">
        <v>0</v>
      </c>
      <c r="AA299" s="203">
        <v>0</v>
      </c>
      <c r="AB299" s="203">
        <v>0</v>
      </c>
      <c r="AC299" s="203">
        <v>0</v>
      </c>
      <c r="AD299" s="203">
        <v>0</v>
      </c>
      <c r="AE299" s="208"/>
      <c r="AF299" s="203">
        <v>0</v>
      </c>
      <c r="AG299" s="203">
        <v>0</v>
      </c>
      <c r="AH299" s="203">
        <v>0</v>
      </c>
      <c r="AI299" s="203">
        <v>0</v>
      </c>
      <c r="AJ299" s="203">
        <v>0</v>
      </c>
      <c r="AK299" s="208"/>
      <c r="AL299" s="203">
        <v>0</v>
      </c>
      <c r="AM299" s="203">
        <v>0</v>
      </c>
      <c r="AN299" s="203">
        <v>0</v>
      </c>
      <c r="AO299" s="203">
        <v>0</v>
      </c>
      <c r="AP299" s="203">
        <v>0</v>
      </c>
      <c r="AQ299" s="208"/>
      <c r="AR299" s="203">
        <v>0</v>
      </c>
      <c r="AS299" s="203">
        <v>0</v>
      </c>
      <c r="AT299" s="203">
        <v>0</v>
      </c>
      <c r="AU299" s="203">
        <v>0</v>
      </c>
      <c r="AV299" s="203">
        <v>0</v>
      </c>
      <c r="AW299" s="208"/>
      <c r="AX299" s="203">
        <v>0</v>
      </c>
      <c r="AY299" s="203">
        <v>0</v>
      </c>
      <c r="AZ299" s="203">
        <v>0</v>
      </c>
      <c r="BA299" s="203">
        <v>0</v>
      </c>
      <c r="BB299" s="203">
        <v>0</v>
      </c>
      <c r="BC299" s="208"/>
      <c r="BD299" s="203">
        <v>0</v>
      </c>
      <c r="BE299" s="203">
        <v>0</v>
      </c>
      <c r="BF299" s="203">
        <v>0</v>
      </c>
      <c r="BG299" s="203">
        <v>0</v>
      </c>
      <c r="BH299" s="203">
        <v>0</v>
      </c>
      <c r="BI299" s="208"/>
    </row>
    <row r="300" spans="1:61" ht="12.75" customHeight="1" x14ac:dyDescent="0.2">
      <c r="A300" s="88" t="s">
        <v>126</v>
      </c>
      <c r="B300" s="203">
        <v>0</v>
      </c>
      <c r="C300" s="203">
        <v>0</v>
      </c>
      <c r="D300" s="203">
        <v>0</v>
      </c>
      <c r="E300" s="203">
        <v>0</v>
      </c>
      <c r="F300" s="203">
        <v>0</v>
      </c>
      <c r="G300" s="208"/>
      <c r="H300" s="203">
        <v>0</v>
      </c>
      <c r="I300" s="203">
        <v>0</v>
      </c>
      <c r="J300" s="203">
        <v>0</v>
      </c>
      <c r="K300" s="203">
        <v>0</v>
      </c>
      <c r="L300" s="203">
        <v>0</v>
      </c>
      <c r="M300" s="208"/>
      <c r="N300" s="203">
        <v>0</v>
      </c>
      <c r="O300" s="203">
        <v>0</v>
      </c>
      <c r="P300" s="203">
        <v>0</v>
      </c>
      <c r="Q300" s="203">
        <v>0</v>
      </c>
      <c r="R300" s="203">
        <v>0</v>
      </c>
      <c r="S300" s="208"/>
      <c r="T300" s="203">
        <v>0</v>
      </c>
      <c r="U300" s="203">
        <v>0</v>
      </c>
      <c r="V300" s="203">
        <v>0</v>
      </c>
      <c r="W300" s="203">
        <v>0</v>
      </c>
      <c r="X300" s="203">
        <v>0</v>
      </c>
      <c r="Y300" s="208"/>
      <c r="Z300" s="203">
        <v>0</v>
      </c>
      <c r="AA300" s="203">
        <v>0</v>
      </c>
      <c r="AB300" s="203">
        <v>0</v>
      </c>
      <c r="AC300" s="203">
        <v>0</v>
      </c>
      <c r="AD300" s="203">
        <v>0</v>
      </c>
      <c r="AE300" s="208"/>
      <c r="AF300" s="203">
        <v>0</v>
      </c>
      <c r="AG300" s="203">
        <v>0</v>
      </c>
      <c r="AH300" s="203">
        <v>0</v>
      </c>
      <c r="AI300" s="203">
        <v>0</v>
      </c>
      <c r="AJ300" s="203">
        <v>0</v>
      </c>
      <c r="AK300" s="208"/>
      <c r="AL300" s="203">
        <v>0</v>
      </c>
      <c r="AM300" s="203">
        <v>0</v>
      </c>
      <c r="AN300" s="203">
        <v>0</v>
      </c>
      <c r="AO300" s="203">
        <v>0</v>
      </c>
      <c r="AP300" s="203">
        <v>0</v>
      </c>
      <c r="AQ300" s="208"/>
      <c r="AR300" s="203">
        <v>0</v>
      </c>
      <c r="AS300" s="203">
        <v>0</v>
      </c>
      <c r="AT300" s="203">
        <v>0</v>
      </c>
      <c r="AU300" s="203">
        <v>0</v>
      </c>
      <c r="AV300" s="203">
        <v>0</v>
      </c>
      <c r="AW300" s="208"/>
      <c r="AX300" s="203">
        <v>0</v>
      </c>
      <c r="AY300" s="203">
        <v>0</v>
      </c>
      <c r="AZ300" s="203">
        <v>0</v>
      </c>
      <c r="BA300" s="203">
        <v>0</v>
      </c>
      <c r="BB300" s="203">
        <v>0</v>
      </c>
      <c r="BC300" s="208"/>
      <c r="BD300" s="203">
        <v>0</v>
      </c>
      <c r="BE300" s="203">
        <v>0</v>
      </c>
      <c r="BF300" s="203">
        <v>0</v>
      </c>
      <c r="BG300" s="203">
        <v>0</v>
      </c>
      <c r="BH300" s="203">
        <v>0</v>
      </c>
      <c r="BI300" s="208"/>
    </row>
    <row r="301" spans="1:61" ht="12.75" customHeight="1" x14ac:dyDescent="0.2">
      <c r="A301" s="88" t="s">
        <v>127</v>
      </c>
      <c r="B301" s="203">
        <v>0</v>
      </c>
      <c r="C301" s="203">
        <v>0</v>
      </c>
      <c r="D301" s="203">
        <v>0</v>
      </c>
      <c r="E301" s="203">
        <v>0</v>
      </c>
      <c r="F301" s="203">
        <v>0</v>
      </c>
      <c r="G301" s="208"/>
      <c r="H301" s="203">
        <v>0</v>
      </c>
      <c r="I301" s="203">
        <v>0</v>
      </c>
      <c r="J301" s="203">
        <v>0</v>
      </c>
      <c r="K301" s="203">
        <v>0</v>
      </c>
      <c r="L301" s="203">
        <v>0</v>
      </c>
      <c r="M301" s="208"/>
      <c r="N301" s="203">
        <v>0</v>
      </c>
      <c r="O301" s="203">
        <v>0</v>
      </c>
      <c r="P301" s="203">
        <v>0</v>
      </c>
      <c r="Q301" s="203">
        <v>0</v>
      </c>
      <c r="R301" s="203">
        <v>0</v>
      </c>
      <c r="S301" s="208"/>
      <c r="T301" s="203">
        <v>0</v>
      </c>
      <c r="U301" s="203">
        <v>0</v>
      </c>
      <c r="V301" s="203">
        <v>0</v>
      </c>
      <c r="W301" s="203">
        <v>0</v>
      </c>
      <c r="X301" s="203">
        <v>0</v>
      </c>
      <c r="Y301" s="208"/>
      <c r="Z301" s="203">
        <v>0</v>
      </c>
      <c r="AA301" s="203">
        <v>0</v>
      </c>
      <c r="AB301" s="203">
        <v>0</v>
      </c>
      <c r="AC301" s="203">
        <v>0</v>
      </c>
      <c r="AD301" s="203">
        <v>0</v>
      </c>
      <c r="AE301" s="208"/>
      <c r="AF301" s="203">
        <v>0</v>
      </c>
      <c r="AG301" s="203">
        <v>0</v>
      </c>
      <c r="AH301" s="203">
        <v>0</v>
      </c>
      <c r="AI301" s="203">
        <v>0</v>
      </c>
      <c r="AJ301" s="203">
        <v>0</v>
      </c>
      <c r="AK301" s="208"/>
      <c r="AL301" s="203">
        <v>0</v>
      </c>
      <c r="AM301" s="203">
        <v>0</v>
      </c>
      <c r="AN301" s="203">
        <v>0</v>
      </c>
      <c r="AO301" s="203">
        <v>0</v>
      </c>
      <c r="AP301" s="203">
        <v>0</v>
      </c>
      <c r="AQ301" s="208"/>
      <c r="AR301" s="203">
        <v>0</v>
      </c>
      <c r="AS301" s="203">
        <v>0</v>
      </c>
      <c r="AT301" s="203">
        <v>0</v>
      </c>
      <c r="AU301" s="203">
        <v>0</v>
      </c>
      <c r="AV301" s="203">
        <v>0</v>
      </c>
      <c r="AW301" s="208"/>
      <c r="AX301" s="203">
        <v>0</v>
      </c>
      <c r="AY301" s="203">
        <v>0</v>
      </c>
      <c r="AZ301" s="203">
        <v>0</v>
      </c>
      <c r="BA301" s="203">
        <v>0</v>
      </c>
      <c r="BB301" s="203">
        <v>0</v>
      </c>
      <c r="BC301" s="208"/>
      <c r="BD301" s="203">
        <v>0</v>
      </c>
      <c r="BE301" s="203">
        <v>0</v>
      </c>
      <c r="BF301" s="203">
        <v>0</v>
      </c>
      <c r="BG301" s="203">
        <v>0</v>
      </c>
      <c r="BH301" s="203">
        <v>0</v>
      </c>
      <c r="BI301" s="208"/>
    </row>
    <row r="302" spans="1:61" ht="12.75" customHeight="1" x14ac:dyDescent="0.2">
      <c r="A302" s="202" t="s">
        <v>34</v>
      </c>
      <c r="B302" s="203">
        <v>0</v>
      </c>
      <c r="C302" s="203">
        <v>0</v>
      </c>
      <c r="D302" s="203">
        <v>0</v>
      </c>
      <c r="E302" s="203">
        <v>0</v>
      </c>
      <c r="F302" s="203">
        <v>0</v>
      </c>
      <c r="G302" s="208"/>
      <c r="H302" s="203">
        <v>0</v>
      </c>
      <c r="I302" s="203">
        <v>0</v>
      </c>
      <c r="J302" s="203">
        <v>0</v>
      </c>
      <c r="K302" s="203">
        <v>0</v>
      </c>
      <c r="L302" s="203">
        <v>0</v>
      </c>
      <c r="M302" s="208"/>
      <c r="N302" s="203">
        <v>0</v>
      </c>
      <c r="O302" s="203">
        <v>0</v>
      </c>
      <c r="P302" s="203">
        <v>0</v>
      </c>
      <c r="Q302" s="203">
        <v>0</v>
      </c>
      <c r="R302" s="203">
        <v>0</v>
      </c>
      <c r="S302" s="208"/>
      <c r="T302" s="203">
        <v>0</v>
      </c>
      <c r="U302" s="203">
        <v>0</v>
      </c>
      <c r="V302" s="203">
        <v>0</v>
      </c>
      <c r="W302" s="203">
        <v>0</v>
      </c>
      <c r="X302" s="203">
        <v>0</v>
      </c>
      <c r="Y302" s="208"/>
      <c r="Z302" s="203">
        <v>0</v>
      </c>
      <c r="AA302" s="203">
        <v>0</v>
      </c>
      <c r="AB302" s="203">
        <v>0</v>
      </c>
      <c r="AC302" s="203">
        <v>0</v>
      </c>
      <c r="AD302" s="203">
        <v>0</v>
      </c>
      <c r="AE302" s="208"/>
      <c r="AF302" s="203">
        <v>0</v>
      </c>
      <c r="AG302" s="203">
        <v>0</v>
      </c>
      <c r="AH302" s="203">
        <v>0</v>
      </c>
      <c r="AI302" s="203">
        <v>0</v>
      </c>
      <c r="AJ302" s="203">
        <v>0</v>
      </c>
      <c r="AK302" s="208"/>
      <c r="AL302" s="203">
        <v>0</v>
      </c>
      <c r="AM302" s="203">
        <v>0</v>
      </c>
      <c r="AN302" s="203">
        <v>0</v>
      </c>
      <c r="AO302" s="203">
        <v>0</v>
      </c>
      <c r="AP302" s="203">
        <v>0</v>
      </c>
      <c r="AQ302" s="208"/>
      <c r="AR302" s="203">
        <v>0</v>
      </c>
      <c r="AS302" s="203">
        <v>0</v>
      </c>
      <c r="AT302" s="203">
        <v>0</v>
      </c>
      <c r="AU302" s="203">
        <v>0</v>
      </c>
      <c r="AV302" s="203">
        <v>0</v>
      </c>
      <c r="AW302" s="208"/>
      <c r="AX302" s="203">
        <v>0</v>
      </c>
      <c r="AY302" s="203">
        <v>0</v>
      </c>
      <c r="AZ302" s="203">
        <v>0</v>
      </c>
      <c r="BA302" s="203">
        <v>0</v>
      </c>
      <c r="BB302" s="203">
        <v>0</v>
      </c>
      <c r="BC302" s="208"/>
      <c r="BD302" s="203">
        <v>0</v>
      </c>
      <c r="BE302" s="203">
        <v>0</v>
      </c>
      <c r="BF302" s="203">
        <v>0</v>
      </c>
      <c r="BG302" s="203">
        <v>0</v>
      </c>
      <c r="BH302" s="203">
        <v>0</v>
      </c>
      <c r="BI302" s="208"/>
    </row>
    <row r="303" spans="1:61" ht="12.75" customHeight="1" x14ac:dyDescent="0.2">
      <c r="A303" s="202" t="s">
        <v>128</v>
      </c>
      <c r="B303" s="203">
        <v>0</v>
      </c>
      <c r="C303" s="203">
        <v>0</v>
      </c>
      <c r="D303" s="203">
        <v>0</v>
      </c>
      <c r="E303" s="203">
        <v>0</v>
      </c>
      <c r="F303" s="203">
        <v>0</v>
      </c>
      <c r="G303" s="208"/>
      <c r="H303" s="203">
        <v>0</v>
      </c>
      <c r="I303" s="203">
        <v>0</v>
      </c>
      <c r="J303" s="203">
        <v>0</v>
      </c>
      <c r="K303" s="203">
        <v>0</v>
      </c>
      <c r="L303" s="203">
        <v>0</v>
      </c>
      <c r="M303" s="208"/>
      <c r="N303" s="203">
        <v>0</v>
      </c>
      <c r="O303" s="203">
        <v>0</v>
      </c>
      <c r="P303" s="203">
        <v>0</v>
      </c>
      <c r="Q303" s="203">
        <v>0</v>
      </c>
      <c r="R303" s="203">
        <v>0</v>
      </c>
      <c r="S303" s="208"/>
      <c r="T303" s="203">
        <v>0</v>
      </c>
      <c r="U303" s="203">
        <v>0</v>
      </c>
      <c r="V303" s="203">
        <v>0</v>
      </c>
      <c r="W303" s="203">
        <v>0</v>
      </c>
      <c r="X303" s="203">
        <v>0</v>
      </c>
      <c r="Y303" s="208"/>
      <c r="Z303" s="203">
        <v>0</v>
      </c>
      <c r="AA303" s="203">
        <v>0</v>
      </c>
      <c r="AB303" s="203">
        <v>0</v>
      </c>
      <c r="AC303" s="203">
        <v>0</v>
      </c>
      <c r="AD303" s="203">
        <v>0</v>
      </c>
      <c r="AE303" s="208"/>
      <c r="AF303" s="203">
        <v>0</v>
      </c>
      <c r="AG303" s="203">
        <v>0</v>
      </c>
      <c r="AH303" s="203">
        <v>0</v>
      </c>
      <c r="AI303" s="203">
        <v>0</v>
      </c>
      <c r="AJ303" s="203">
        <v>0</v>
      </c>
      <c r="AK303" s="208"/>
      <c r="AL303" s="203">
        <v>0</v>
      </c>
      <c r="AM303" s="203">
        <v>0</v>
      </c>
      <c r="AN303" s="203">
        <v>0</v>
      </c>
      <c r="AO303" s="203">
        <v>0</v>
      </c>
      <c r="AP303" s="203">
        <v>0</v>
      </c>
      <c r="AQ303" s="208"/>
      <c r="AR303" s="203">
        <v>0</v>
      </c>
      <c r="AS303" s="203">
        <v>0</v>
      </c>
      <c r="AT303" s="203">
        <v>0</v>
      </c>
      <c r="AU303" s="203">
        <v>0</v>
      </c>
      <c r="AV303" s="203">
        <v>0</v>
      </c>
      <c r="AW303" s="208"/>
      <c r="AX303" s="203">
        <v>0</v>
      </c>
      <c r="AY303" s="203">
        <v>0</v>
      </c>
      <c r="AZ303" s="203">
        <v>0</v>
      </c>
      <c r="BA303" s="203">
        <v>0</v>
      </c>
      <c r="BB303" s="203">
        <v>0</v>
      </c>
      <c r="BC303" s="208"/>
      <c r="BD303" s="203">
        <v>0</v>
      </c>
      <c r="BE303" s="203">
        <v>0</v>
      </c>
      <c r="BF303" s="203">
        <v>0</v>
      </c>
      <c r="BG303" s="203">
        <v>0</v>
      </c>
      <c r="BH303" s="203">
        <v>0</v>
      </c>
      <c r="BI303" s="208"/>
    </row>
    <row r="304" spans="1:61" ht="12.75" customHeight="1" x14ac:dyDescent="0.2">
      <c r="A304" s="201" t="s">
        <v>41</v>
      </c>
      <c r="B304" s="203">
        <v>0</v>
      </c>
      <c r="C304" s="203">
        <v>0</v>
      </c>
      <c r="D304" s="203">
        <v>0</v>
      </c>
      <c r="E304" s="203">
        <v>0</v>
      </c>
      <c r="F304" s="203">
        <v>0</v>
      </c>
      <c r="G304" s="208"/>
      <c r="H304" s="203">
        <v>0</v>
      </c>
      <c r="I304" s="203">
        <v>0</v>
      </c>
      <c r="J304" s="203">
        <v>0</v>
      </c>
      <c r="K304" s="203">
        <v>0</v>
      </c>
      <c r="L304" s="203">
        <v>0</v>
      </c>
      <c r="M304" s="208"/>
      <c r="N304" s="203">
        <v>0</v>
      </c>
      <c r="O304" s="203">
        <v>0</v>
      </c>
      <c r="P304" s="203">
        <v>0</v>
      </c>
      <c r="Q304" s="203">
        <v>0</v>
      </c>
      <c r="R304" s="203">
        <v>0</v>
      </c>
      <c r="S304" s="208"/>
      <c r="T304" s="203">
        <v>0</v>
      </c>
      <c r="U304" s="203">
        <v>0</v>
      </c>
      <c r="V304" s="203">
        <v>0</v>
      </c>
      <c r="W304" s="203">
        <v>0</v>
      </c>
      <c r="X304" s="203">
        <v>0</v>
      </c>
      <c r="Y304" s="208"/>
      <c r="Z304" s="203">
        <v>0</v>
      </c>
      <c r="AA304" s="203">
        <v>0</v>
      </c>
      <c r="AB304" s="203">
        <v>0</v>
      </c>
      <c r="AC304" s="203">
        <v>0</v>
      </c>
      <c r="AD304" s="203">
        <v>0</v>
      </c>
      <c r="AE304" s="208"/>
      <c r="AF304" s="203">
        <v>0</v>
      </c>
      <c r="AG304" s="203">
        <v>0</v>
      </c>
      <c r="AH304" s="203">
        <v>0</v>
      </c>
      <c r="AI304" s="203">
        <v>0</v>
      </c>
      <c r="AJ304" s="203">
        <v>0</v>
      </c>
      <c r="AK304" s="208"/>
      <c r="AL304" s="203">
        <v>0</v>
      </c>
      <c r="AM304" s="203">
        <v>0</v>
      </c>
      <c r="AN304" s="203">
        <v>0</v>
      </c>
      <c r="AO304" s="203">
        <v>0</v>
      </c>
      <c r="AP304" s="203">
        <v>0</v>
      </c>
      <c r="AQ304" s="208"/>
      <c r="AR304" s="203">
        <v>0</v>
      </c>
      <c r="AS304" s="203">
        <v>0</v>
      </c>
      <c r="AT304" s="203">
        <v>0</v>
      </c>
      <c r="AU304" s="203">
        <v>0</v>
      </c>
      <c r="AV304" s="203">
        <v>0</v>
      </c>
      <c r="AW304" s="208"/>
      <c r="AX304" s="203">
        <v>0</v>
      </c>
      <c r="AY304" s="203">
        <v>0</v>
      </c>
      <c r="AZ304" s="203">
        <v>0</v>
      </c>
      <c r="BA304" s="203">
        <v>0</v>
      </c>
      <c r="BB304" s="203">
        <v>0</v>
      </c>
      <c r="BC304" s="208"/>
      <c r="BD304" s="203">
        <v>0</v>
      </c>
      <c r="BE304" s="203">
        <v>0</v>
      </c>
      <c r="BF304" s="203">
        <v>0</v>
      </c>
      <c r="BG304" s="203">
        <v>0</v>
      </c>
      <c r="BH304" s="203">
        <v>0</v>
      </c>
      <c r="BI304" s="208"/>
    </row>
    <row r="305" spans="1:61" ht="12.75" customHeight="1" x14ac:dyDescent="0.2">
      <c r="A305" s="201" t="s">
        <v>30</v>
      </c>
      <c r="B305" s="203">
        <v>0</v>
      </c>
      <c r="C305" s="203">
        <v>0</v>
      </c>
      <c r="D305" s="203">
        <v>0</v>
      </c>
      <c r="E305" s="203">
        <v>0</v>
      </c>
      <c r="F305" s="203">
        <v>0</v>
      </c>
      <c r="G305" s="208"/>
      <c r="H305" s="203">
        <v>0</v>
      </c>
      <c r="I305" s="203">
        <v>0</v>
      </c>
      <c r="J305" s="203">
        <v>0</v>
      </c>
      <c r="K305" s="203">
        <v>0</v>
      </c>
      <c r="L305" s="203">
        <v>0</v>
      </c>
      <c r="M305" s="208"/>
      <c r="N305" s="203">
        <v>0</v>
      </c>
      <c r="O305" s="203">
        <v>0</v>
      </c>
      <c r="P305" s="203">
        <v>0</v>
      </c>
      <c r="Q305" s="203">
        <v>0</v>
      </c>
      <c r="R305" s="203">
        <v>0</v>
      </c>
      <c r="S305" s="208"/>
      <c r="T305" s="203">
        <v>0</v>
      </c>
      <c r="U305" s="203">
        <v>0</v>
      </c>
      <c r="V305" s="203">
        <v>0</v>
      </c>
      <c r="W305" s="203">
        <v>0</v>
      </c>
      <c r="X305" s="203">
        <v>0</v>
      </c>
      <c r="Y305" s="208"/>
      <c r="Z305" s="203">
        <v>0</v>
      </c>
      <c r="AA305" s="203">
        <v>0</v>
      </c>
      <c r="AB305" s="203">
        <v>0</v>
      </c>
      <c r="AC305" s="203">
        <v>0</v>
      </c>
      <c r="AD305" s="203">
        <v>0</v>
      </c>
      <c r="AE305" s="208"/>
      <c r="AF305" s="203">
        <v>0</v>
      </c>
      <c r="AG305" s="203">
        <v>0</v>
      </c>
      <c r="AH305" s="203">
        <v>0</v>
      </c>
      <c r="AI305" s="203">
        <v>0</v>
      </c>
      <c r="AJ305" s="203">
        <v>0</v>
      </c>
      <c r="AK305" s="208"/>
      <c r="AL305" s="203">
        <v>0</v>
      </c>
      <c r="AM305" s="203">
        <v>0</v>
      </c>
      <c r="AN305" s="203">
        <v>0</v>
      </c>
      <c r="AO305" s="203">
        <v>0</v>
      </c>
      <c r="AP305" s="203">
        <v>0</v>
      </c>
      <c r="AQ305" s="208"/>
      <c r="AR305" s="203">
        <v>0</v>
      </c>
      <c r="AS305" s="203">
        <v>0</v>
      </c>
      <c r="AT305" s="203">
        <v>0</v>
      </c>
      <c r="AU305" s="203">
        <v>0</v>
      </c>
      <c r="AV305" s="203">
        <v>0</v>
      </c>
      <c r="AW305" s="208"/>
      <c r="AX305" s="203">
        <v>0</v>
      </c>
      <c r="AY305" s="203">
        <v>0</v>
      </c>
      <c r="AZ305" s="203">
        <v>0</v>
      </c>
      <c r="BA305" s="203">
        <v>0</v>
      </c>
      <c r="BB305" s="203">
        <v>0</v>
      </c>
      <c r="BC305" s="208"/>
      <c r="BD305" s="203">
        <v>0</v>
      </c>
      <c r="BE305" s="203">
        <v>0</v>
      </c>
      <c r="BF305" s="203">
        <v>0</v>
      </c>
      <c r="BG305" s="203">
        <v>0</v>
      </c>
      <c r="BH305" s="203">
        <v>0</v>
      </c>
      <c r="BI305" s="208"/>
    </row>
    <row r="306" spans="1:61" ht="12.75" customHeight="1" x14ac:dyDescent="0.2">
      <c r="A306" s="201" t="s">
        <v>129</v>
      </c>
      <c r="B306" s="203">
        <v>0</v>
      </c>
      <c r="C306" s="203">
        <v>0</v>
      </c>
      <c r="D306" s="203">
        <v>0</v>
      </c>
      <c r="E306" s="203">
        <v>0</v>
      </c>
      <c r="F306" s="203">
        <v>0</v>
      </c>
      <c r="G306" s="208"/>
      <c r="H306" s="203">
        <v>0</v>
      </c>
      <c r="I306" s="203">
        <v>0</v>
      </c>
      <c r="J306" s="203">
        <v>0</v>
      </c>
      <c r="K306" s="203">
        <v>0</v>
      </c>
      <c r="L306" s="203">
        <v>0</v>
      </c>
      <c r="M306" s="208"/>
      <c r="N306" s="203">
        <v>0</v>
      </c>
      <c r="O306" s="203">
        <v>0</v>
      </c>
      <c r="P306" s="203">
        <v>0</v>
      </c>
      <c r="Q306" s="203">
        <v>0</v>
      </c>
      <c r="R306" s="203">
        <v>0</v>
      </c>
      <c r="S306" s="208"/>
      <c r="T306" s="203">
        <v>0</v>
      </c>
      <c r="U306" s="203">
        <v>0</v>
      </c>
      <c r="V306" s="203">
        <v>0</v>
      </c>
      <c r="W306" s="203">
        <v>0</v>
      </c>
      <c r="X306" s="203">
        <v>0</v>
      </c>
      <c r="Y306" s="208"/>
      <c r="Z306" s="203">
        <v>0</v>
      </c>
      <c r="AA306" s="203">
        <v>0</v>
      </c>
      <c r="AB306" s="203">
        <v>0</v>
      </c>
      <c r="AC306" s="203">
        <v>0</v>
      </c>
      <c r="AD306" s="203">
        <v>0</v>
      </c>
      <c r="AE306" s="208"/>
      <c r="AF306" s="203">
        <v>0</v>
      </c>
      <c r="AG306" s="203">
        <v>0</v>
      </c>
      <c r="AH306" s="203">
        <v>0</v>
      </c>
      <c r="AI306" s="203">
        <v>0</v>
      </c>
      <c r="AJ306" s="203">
        <v>0</v>
      </c>
      <c r="AK306" s="208"/>
      <c r="AL306" s="203">
        <v>0</v>
      </c>
      <c r="AM306" s="203">
        <v>0</v>
      </c>
      <c r="AN306" s="203">
        <v>0</v>
      </c>
      <c r="AO306" s="203">
        <v>0</v>
      </c>
      <c r="AP306" s="203">
        <v>0</v>
      </c>
      <c r="AQ306" s="208"/>
      <c r="AR306" s="203">
        <v>0</v>
      </c>
      <c r="AS306" s="203">
        <v>0</v>
      </c>
      <c r="AT306" s="203">
        <v>0</v>
      </c>
      <c r="AU306" s="203">
        <v>0</v>
      </c>
      <c r="AV306" s="203">
        <v>0</v>
      </c>
      <c r="AW306" s="208"/>
      <c r="AX306" s="203">
        <v>0</v>
      </c>
      <c r="AY306" s="203">
        <v>0</v>
      </c>
      <c r="AZ306" s="203">
        <v>0</v>
      </c>
      <c r="BA306" s="203">
        <v>0</v>
      </c>
      <c r="BB306" s="203">
        <v>0</v>
      </c>
      <c r="BC306" s="208"/>
      <c r="BD306" s="203">
        <v>0</v>
      </c>
      <c r="BE306" s="203">
        <v>0</v>
      </c>
      <c r="BF306" s="203">
        <v>0</v>
      </c>
      <c r="BG306" s="203">
        <v>0</v>
      </c>
      <c r="BH306" s="203">
        <v>0</v>
      </c>
      <c r="BI306" s="208"/>
    </row>
    <row r="307" spans="1:61" ht="12.75" customHeight="1" x14ac:dyDescent="0.2">
      <c r="A307" s="201" t="s">
        <v>113</v>
      </c>
      <c r="B307" s="203">
        <v>0</v>
      </c>
      <c r="C307" s="203">
        <v>0</v>
      </c>
      <c r="D307" s="203">
        <v>0</v>
      </c>
      <c r="E307" s="203">
        <v>0</v>
      </c>
      <c r="F307" s="203">
        <v>0</v>
      </c>
      <c r="G307" s="208"/>
      <c r="H307" s="203">
        <v>0</v>
      </c>
      <c r="I307" s="203">
        <v>0</v>
      </c>
      <c r="J307" s="203">
        <v>0</v>
      </c>
      <c r="K307" s="203">
        <v>0</v>
      </c>
      <c r="L307" s="203">
        <v>0</v>
      </c>
      <c r="M307" s="208"/>
      <c r="N307" s="203">
        <v>0</v>
      </c>
      <c r="O307" s="203">
        <v>0</v>
      </c>
      <c r="P307" s="203">
        <v>0</v>
      </c>
      <c r="Q307" s="203">
        <v>0</v>
      </c>
      <c r="R307" s="203">
        <v>0</v>
      </c>
      <c r="S307" s="208"/>
      <c r="T307" s="203">
        <v>0</v>
      </c>
      <c r="U307" s="203">
        <v>0</v>
      </c>
      <c r="V307" s="203">
        <v>0</v>
      </c>
      <c r="W307" s="203">
        <v>0</v>
      </c>
      <c r="X307" s="203">
        <v>0</v>
      </c>
      <c r="Y307" s="208"/>
      <c r="Z307" s="203">
        <v>0</v>
      </c>
      <c r="AA307" s="203">
        <v>0</v>
      </c>
      <c r="AB307" s="203">
        <v>0</v>
      </c>
      <c r="AC307" s="203">
        <v>0</v>
      </c>
      <c r="AD307" s="203">
        <v>0</v>
      </c>
      <c r="AE307" s="208"/>
      <c r="AF307" s="203">
        <v>0</v>
      </c>
      <c r="AG307" s="203">
        <v>0</v>
      </c>
      <c r="AH307" s="203">
        <v>0</v>
      </c>
      <c r="AI307" s="203">
        <v>0</v>
      </c>
      <c r="AJ307" s="203">
        <v>0</v>
      </c>
      <c r="AK307" s="208"/>
      <c r="AL307" s="203">
        <v>0</v>
      </c>
      <c r="AM307" s="203">
        <v>0</v>
      </c>
      <c r="AN307" s="203">
        <v>0</v>
      </c>
      <c r="AO307" s="203">
        <v>0</v>
      </c>
      <c r="AP307" s="203">
        <v>0</v>
      </c>
      <c r="AQ307" s="208"/>
      <c r="AR307" s="203">
        <v>0</v>
      </c>
      <c r="AS307" s="203">
        <v>0</v>
      </c>
      <c r="AT307" s="203">
        <v>0</v>
      </c>
      <c r="AU307" s="203">
        <v>0</v>
      </c>
      <c r="AV307" s="203">
        <v>0</v>
      </c>
      <c r="AW307" s="208"/>
      <c r="AX307" s="203">
        <v>0</v>
      </c>
      <c r="AY307" s="203">
        <v>0</v>
      </c>
      <c r="AZ307" s="203">
        <v>0</v>
      </c>
      <c r="BA307" s="203">
        <v>0</v>
      </c>
      <c r="BB307" s="203">
        <v>0</v>
      </c>
      <c r="BC307" s="208"/>
      <c r="BD307" s="203">
        <v>0</v>
      </c>
      <c r="BE307" s="203">
        <v>0</v>
      </c>
      <c r="BF307" s="203">
        <v>0</v>
      </c>
      <c r="BG307" s="203">
        <v>0</v>
      </c>
      <c r="BH307" s="203">
        <v>0</v>
      </c>
      <c r="BI307" s="208"/>
    </row>
    <row r="308" spans="1:61" ht="12.75" customHeight="1" x14ac:dyDescent="0.2">
      <c r="A308" s="201" t="s">
        <v>130</v>
      </c>
      <c r="B308" s="203">
        <v>0</v>
      </c>
      <c r="C308" s="203">
        <v>0</v>
      </c>
      <c r="D308" s="203">
        <v>0</v>
      </c>
      <c r="E308" s="203">
        <v>0</v>
      </c>
      <c r="F308" s="203">
        <v>0</v>
      </c>
      <c r="G308" s="208"/>
      <c r="H308" s="203">
        <v>0</v>
      </c>
      <c r="I308" s="203">
        <v>0</v>
      </c>
      <c r="J308" s="203">
        <v>0</v>
      </c>
      <c r="K308" s="203">
        <v>0</v>
      </c>
      <c r="L308" s="203">
        <v>0</v>
      </c>
      <c r="M308" s="208"/>
      <c r="N308" s="203">
        <v>0</v>
      </c>
      <c r="O308" s="203">
        <v>0</v>
      </c>
      <c r="P308" s="203">
        <v>0</v>
      </c>
      <c r="Q308" s="203">
        <v>0</v>
      </c>
      <c r="R308" s="203">
        <v>0</v>
      </c>
      <c r="S308" s="208"/>
      <c r="T308" s="203">
        <v>0</v>
      </c>
      <c r="U308" s="203">
        <v>0</v>
      </c>
      <c r="V308" s="203">
        <v>0</v>
      </c>
      <c r="W308" s="203">
        <v>0</v>
      </c>
      <c r="X308" s="203">
        <v>0</v>
      </c>
      <c r="Y308" s="208"/>
      <c r="Z308" s="203">
        <v>0</v>
      </c>
      <c r="AA308" s="203">
        <v>0</v>
      </c>
      <c r="AB308" s="203">
        <v>0</v>
      </c>
      <c r="AC308" s="203">
        <v>0</v>
      </c>
      <c r="AD308" s="203">
        <v>0</v>
      </c>
      <c r="AE308" s="208"/>
      <c r="AF308" s="203">
        <v>0</v>
      </c>
      <c r="AG308" s="203">
        <v>0</v>
      </c>
      <c r="AH308" s="203">
        <v>0</v>
      </c>
      <c r="AI308" s="203">
        <v>0</v>
      </c>
      <c r="AJ308" s="203">
        <v>0</v>
      </c>
      <c r="AK308" s="208"/>
      <c r="AL308" s="203">
        <v>0</v>
      </c>
      <c r="AM308" s="203">
        <v>0</v>
      </c>
      <c r="AN308" s="203">
        <v>0</v>
      </c>
      <c r="AO308" s="203">
        <v>0</v>
      </c>
      <c r="AP308" s="203">
        <v>0</v>
      </c>
      <c r="AQ308" s="208"/>
      <c r="AR308" s="203">
        <v>0</v>
      </c>
      <c r="AS308" s="203">
        <v>0</v>
      </c>
      <c r="AT308" s="203">
        <v>0</v>
      </c>
      <c r="AU308" s="203">
        <v>0</v>
      </c>
      <c r="AV308" s="203">
        <v>0</v>
      </c>
      <c r="AW308" s="208"/>
      <c r="AX308" s="203">
        <v>0</v>
      </c>
      <c r="AY308" s="203">
        <v>0</v>
      </c>
      <c r="AZ308" s="203">
        <v>0</v>
      </c>
      <c r="BA308" s="203">
        <v>0</v>
      </c>
      <c r="BB308" s="203">
        <v>0</v>
      </c>
      <c r="BC308" s="208"/>
      <c r="BD308" s="203">
        <v>0</v>
      </c>
      <c r="BE308" s="203">
        <v>0</v>
      </c>
      <c r="BF308" s="203">
        <v>0</v>
      </c>
      <c r="BG308" s="203">
        <v>0</v>
      </c>
      <c r="BH308" s="203">
        <v>0</v>
      </c>
      <c r="BI308" s="208"/>
    </row>
    <row r="309" spans="1:61" ht="12.75" customHeight="1" x14ac:dyDescent="0.2">
      <c r="A309" s="107" t="s">
        <v>131</v>
      </c>
      <c r="B309" s="203">
        <v>0</v>
      </c>
      <c r="C309" s="203">
        <v>0</v>
      </c>
      <c r="D309" s="203">
        <v>0</v>
      </c>
      <c r="E309" s="203">
        <v>0</v>
      </c>
      <c r="F309" s="203">
        <v>0</v>
      </c>
      <c r="G309" s="208"/>
      <c r="H309" s="203">
        <v>0</v>
      </c>
      <c r="I309" s="203">
        <v>0</v>
      </c>
      <c r="J309" s="203">
        <v>0</v>
      </c>
      <c r="K309" s="203">
        <v>0</v>
      </c>
      <c r="L309" s="203">
        <v>0</v>
      </c>
      <c r="M309" s="208"/>
      <c r="N309" s="203">
        <v>0</v>
      </c>
      <c r="O309" s="203">
        <v>0</v>
      </c>
      <c r="P309" s="203">
        <v>0</v>
      </c>
      <c r="Q309" s="203">
        <v>0</v>
      </c>
      <c r="R309" s="203">
        <v>0</v>
      </c>
      <c r="S309" s="208"/>
      <c r="T309" s="203">
        <v>0</v>
      </c>
      <c r="U309" s="203">
        <v>0</v>
      </c>
      <c r="V309" s="203">
        <v>0</v>
      </c>
      <c r="W309" s="203">
        <v>0</v>
      </c>
      <c r="X309" s="203">
        <v>0</v>
      </c>
      <c r="Y309" s="208"/>
      <c r="Z309" s="203">
        <v>0</v>
      </c>
      <c r="AA309" s="203">
        <v>0</v>
      </c>
      <c r="AB309" s="203">
        <v>0</v>
      </c>
      <c r="AC309" s="203">
        <v>0</v>
      </c>
      <c r="AD309" s="203">
        <v>0</v>
      </c>
      <c r="AE309" s="208"/>
      <c r="AF309" s="203">
        <v>0</v>
      </c>
      <c r="AG309" s="203">
        <v>0</v>
      </c>
      <c r="AH309" s="203">
        <v>0</v>
      </c>
      <c r="AI309" s="203">
        <v>0</v>
      </c>
      <c r="AJ309" s="203">
        <v>0</v>
      </c>
      <c r="AK309" s="208"/>
      <c r="AL309" s="203">
        <v>0</v>
      </c>
      <c r="AM309" s="203">
        <v>0</v>
      </c>
      <c r="AN309" s="203">
        <v>0</v>
      </c>
      <c r="AO309" s="203">
        <v>0</v>
      </c>
      <c r="AP309" s="203">
        <v>0</v>
      </c>
      <c r="AQ309" s="208"/>
      <c r="AR309" s="203">
        <v>0</v>
      </c>
      <c r="AS309" s="203">
        <v>0</v>
      </c>
      <c r="AT309" s="203">
        <v>0</v>
      </c>
      <c r="AU309" s="203">
        <v>0</v>
      </c>
      <c r="AV309" s="203">
        <v>0</v>
      </c>
      <c r="AW309" s="208"/>
      <c r="AX309" s="203">
        <v>0</v>
      </c>
      <c r="AY309" s="203">
        <v>0</v>
      </c>
      <c r="AZ309" s="203">
        <v>0</v>
      </c>
      <c r="BA309" s="203">
        <v>0</v>
      </c>
      <c r="BB309" s="203">
        <v>0</v>
      </c>
      <c r="BC309" s="208"/>
      <c r="BD309" s="203">
        <v>0</v>
      </c>
      <c r="BE309" s="203">
        <v>0</v>
      </c>
      <c r="BF309" s="203">
        <v>0</v>
      </c>
      <c r="BG309" s="203">
        <v>0</v>
      </c>
      <c r="BH309" s="203">
        <v>0</v>
      </c>
      <c r="BI309" s="208"/>
    </row>
    <row r="310" spans="1:61" ht="12.75" customHeight="1" x14ac:dyDescent="0.2">
      <c r="A310" s="107" t="s">
        <v>105</v>
      </c>
      <c r="B310" s="203">
        <v>0</v>
      </c>
      <c r="C310" s="203">
        <v>0</v>
      </c>
      <c r="D310" s="203">
        <v>0</v>
      </c>
      <c r="E310" s="203">
        <v>0</v>
      </c>
      <c r="F310" s="203">
        <v>0</v>
      </c>
      <c r="G310" s="208"/>
      <c r="H310" s="203">
        <v>0</v>
      </c>
      <c r="I310" s="203">
        <v>0</v>
      </c>
      <c r="J310" s="203">
        <v>0</v>
      </c>
      <c r="K310" s="203">
        <v>0</v>
      </c>
      <c r="L310" s="203">
        <v>0</v>
      </c>
      <c r="M310" s="208"/>
      <c r="N310" s="203">
        <v>0</v>
      </c>
      <c r="O310" s="203">
        <v>0</v>
      </c>
      <c r="P310" s="203">
        <v>0</v>
      </c>
      <c r="Q310" s="203">
        <v>0</v>
      </c>
      <c r="R310" s="203">
        <v>0</v>
      </c>
      <c r="S310" s="208"/>
      <c r="T310" s="203">
        <v>0</v>
      </c>
      <c r="U310" s="203">
        <v>0</v>
      </c>
      <c r="V310" s="203">
        <v>0</v>
      </c>
      <c r="W310" s="203">
        <v>0</v>
      </c>
      <c r="X310" s="203">
        <v>0</v>
      </c>
      <c r="Y310" s="208"/>
      <c r="Z310" s="203">
        <v>0</v>
      </c>
      <c r="AA310" s="203">
        <v>0</v>
      </c>
      <c r="AB310" s="203">
        <v>0</v>
      </c>
      <c r="AC310" s="203">
        <v>0</v>
      </c>
      <c r="AD310" s="203">
        <v>0</v>
      </c>
      <c r="AE310" s="208"/>
      <c r="AF310" s="203">
        <v>0</v>
      </c>
      <c r="AG310" s="203">
        <v>0</v>
      </c>
      <c r="AH310" s="203">
        <v>0</v>
      </c>
      <c r="AI310" s="203">
        <v>0</v>
      </c>
      <c r="AJ310" s="203">
        <v>0</v>
      </c>
      <c r="AK310" s="208"/>
      <c r="AL310" s="203">
        <v>0</v>
      </c>
      <c r="AM310" s="203">
        <v>0</v>
      </c>
      <c r="AN310" s="203">
        <v>0</v>
      </c>
      <c r="AO310" s="203">
        <v>0</v>
      </c>
      <c r="AP310" s="203">
        <v>0</v>
      </c>
      <c r="AQ310" s="208"/>
      <c r="AR310" s="203">
        <v>0</v>
      </c>
      <c r="AS310" s="203">
        <v>0</v>
      </c>
      <c r="AT310" s="203">
        <v>0</v>
      </c>
      <c r="AU310" s="203">
        <v>0</v>
      </c>
      <c r="AV310" s="203">
        <v>0</v>
      </c>
      <c r="AW310" s="208"/>
      <c r="AX310" s="203">
        <v>0</v>
      </c>
      <c r="AY310" s="203">
        <v>0</v>
      </c>
      <c r="AZ310" s="203">
        <v>0</v>
      </c>
      <c r="BA310" s="203">
        <v>0</v>
      </c>
      <c r="BB310" s="203">
        <v>0</v>
      </c>
      <c r="BC310" s="208"/>
      <c r="BD310" s="203">
        <v>0</v>
      </c>
      <c r="BE310" s="203">
        <v>0</v>
      </c>
      <c r="BF310" s="203">
        <v>0</v>
      </c>
      <c r="BG310" s="203">
        <v>0</v>
      </c>
      <c r="BH310" s="203">
        <v>0</v>
      </c>
      <c r="BI310" s="208"/>
    </row>
    <row r="311" spans="1:61" ht="12.75" customHeight="1" x14ac:dyDescent="0.2">
      <c r="A311" s="107" t="s">
        <v>106</v>
      </c>
      <c r="B311" s="203">
        <v>0</v>
      </c>
      <c r="C311" s="203">
        <v>0</v>
      </c>
      <c r="D311" s="203">
        <v>0</v>
      </c>
      <c r="E311" s="203">
        <v>0</v>
      </c>
      <c r="F311" s="203">
        <v>0</v>
      </c>
      <c r="G311" s="208"/>
      <c r="H311" s="203">
        <v>0</v>
      </c>
      <c r="I311" s="203">
        <v>0</v>
      </c>
      <c r="J311" s="203">
        <v>0</v>
      </c>
      <c r="K311" s="203">
        <v>0</v>
      </c>
      <c r="L311" s="203">
        <v>0</v>
      </c>
      <c r="M311" s="208"/>
      <c r="N311" s="203">
        <v>0</v>
      </c>
      <c r="O311" s="203">
        <v>0</v>
      </c>
      <c r="P311" s="203">
        <v>0</v>
      </c>
      <c r="Q311" s="203">
        <v>0</v>
      </c>
      <c r="R311" s="203">
        <v>0</v>
      </c>
      <c r="S311" s="208"/>
      <c r="T311" s="203">
        <v>0</v>
      </c>
      <c r="U311" s="203">
        <v>0</v>
      </c>
      <c r="V311" s="203">
        <v>0</v>
      </c>
      <c r="W311" s="203">
        <v>0</v>
      </c>
      <c r="X311" s="203">
        <v>0</v>
      </c>
      <c r="Y311" s="208"/>
      <c r="Z311" s="203">
        <v>0</v>
      </c>
      <c r="AA311" s="203">
        <v>0</v>
      </c>
      <c r="AB311" s="203">
        <v>0</v>
      </c>
      <c r="AC311" s="203">
        <v>0</v>
      </c>
      <c r="AD311" s="203">
        <v>0</v>
      </c>
      <c r="AE311" s="208"/>
      <c r="AF311" s="203">
        <v>0</v>
      </c>
      <c r="AG311" s="203">
        <v>0</v>
      </c>
      <c r="AH311" s="203">
        <v>0</v>
      </c>
      <c r="AI311" s="203">
        <v>0</v>
      </c>
      <c r="AJ311" s="203">
        <v>0</v>
      </c>
      <c r="AK311" s="208"/>
      <c r="AL311" s="203">
        <v>0</v>
      </c>
      <c r="AM311" s="203">
        <v>0</v>
      </c>
      <c r="AN311" s="203">
        <v>0</v>
      </c>
      <c r="AO311" s="203">
        <v>0</v>
      </c>
      <c r="AP311" s="203">
        <v>0</v>
      </c>
      <c r="AQ311" s="208"/>
      <c r="AR311" s="203">
        <v>0</v>
      </c>
      <c r="AS311" s="203">
        <v>0</v>
      </c>
      <c r="AT311" s="203">
        <v>0</v>
      </c>
      <c r="AU311" s="203">
        <v>0</v>
      </c>
      <c r="AV311" s="203">
        <v>0</v>
      </c>
      <c r="AW311" s="208"/>
      <c r="AX311" s="203">
        <v>0</v>
      </c>
      <c r="AY311" s="203">
        <v>0</v>
      </c>
      <c r="AZ311" s="203">
        <v>0</v>
      </c>
      <c r="BA311" s="203">
        <v>0</v>
      </c>
      <c r="BB311" s="203">
        <v>0</v>
      </c>
      <c r="BC311" s="208"/>
      <c r="BD311" s="203">
        <v>0</v>
      </c>
      <c r="BE311" s="203">
        <v>0</v>
      </c>
      <c r="BF311" s="203">
        <v>0</v>
      </c>
      <c r="BG311" s="203">
        <v>0</v>
      </c>
      <c r="BH311" s="203">
        <v>0</v>
      </c>
      <c r="BI311" s="208"/>
    </row>
    <row r="312" spans="1:61" ht="12.75" customHeight="1" x14ac:dyDescent="0.2">
      <c r="A312" s="107" t="s">
        <v>107</v>
      </c>
      <c r="B312" s="203">
        <v>0</v>
      </c>
      <c r="C312" s="203">
        <v>0</v>
      </c>
      <c r="D312" s="203">
        <v>0</v>
      </c>
      <c r="E312" s="203">
        <v>0</v>
      </c>
      <c r="F312" s="203">
        <v>0</v>
      </c>
      <c r="G312" s="208"/>
      <c r="H312" s="203">
        <v>0</v>
      </c>
      <c r="I312" s="203">
        <v>0</v>
      </c>
      <c r="J312" s="203">
        <v>0</v>
      </c>
      <c r="K312" s="203">
        <v>0</v>
      </c>
      <c r="L312" s="203">
        <v>0</v>
      </c>
      <c r="M312" s="208"/>
      <c r="N312" s="203">
        <v>0</v>
      </c>
      <c r="O312" s="203">
        <v>0</v>
      </c>
      <c r="P312" s="203">
        <v>0</v>
      </c>
      <c r="Q312" s="203">
        <v>0</v>
      </c>
      <c r="R312" s="203">
        <v>0</v>
      </c>
      <c r="S312" s="208"/>
      <c r="T312" s="203">
        <v>0</v>
      </c>
      <c r="U312" s="203">
        <v>0</v>
      </c>
      <c r="V312" s="203">
        <v>0</v>
      </c>
      <c r="W312" s="203">
        <v>0</v>
      </c>
      <c r="X312" s="203">
        <v>0</v>
      </c>
      <c r="Y312" s="208"/>
      <c r="Z312" s="203">
        <v>0</v>
      </c>
      <c r="AA312" s="203">
        <v>0</v>
      </c>
      <c r="AB312" s="203">
        <v>0</v>
      </c>
      <c r="AC312" s="203">
        <v>0</v>
      </c>
      <c r="AD312" s="203">
        <v>0</v>
      </c>
      <c r="AE312" s="208"/>
      <c r="AF312" s="203">
        <v>0</v>
      </c>
      <c r="AG312" s="203">
        <v>0</v>
      </c>
      <c r="AH312" s="203">
        <v>0</v>
      </c>
      <c r="AI312" s="203">
        <v>0</v>
      </c>
      <c r="AJ312" s="203">
        <v>0</v>
      </c>
      <c r="AK312" s="208"/>
      <c r="AL312" s="203">
        <v>0</v>
      </c>
      <c r="AM312" s="203">
        <v>0</v>
      </c>
      <c r="AN312" s="203">
        <v>0</v>
      </c>
      <c r="AO312" s="203">
        <v>0</v>
      </c>
      <c r="AP312" s="203">
        <v>0</v>
      </c>
      <c r="AQ312" s="208"/>
      <c r="AR312" s="203">
        <v>0</v>
      </c>
      <c r="AS312" s="203">
        <v>0</v>
      </c>
      <c r="AT312" s="203">
        <v>0</v>
      </c>
      <c r="AU312" s="203">
        <v>0</v>
      </c>
      <c r="AV312" s="203">
        <v>0</v>
      </c>
      <c r="AW312" s="208"/>
      <c r="AX312" s="203">
        <v>0</v>
      </c>
      <c r="AY312" s="203">
        <v>0</v>
      </c>
      <c r="AZ312" s="203">
        <v>0</v>
      </c>
      <c r="BA312" s="203">
        <v>0</v>
      </c>
      <c r="BB312" s="203">
        <v>0</v>
      </c>
      <c r="BC312" s="208"/>
      <c r="BD312" s="203">
        <v>0</v>
      </c>
      <c r="BE312" s="203">
        <v>0</v>
      </c>
      <c r="BF312" s="203">
        <v>0</v>
      </c>
      <c r="BG312" s="203">
        <v>0</v>
      </c>
      <c r="BH312" s="203">
        <v>0</v>
      </c>
      <c r="BI312" s="208"/>
    </row>
    <row r="313" spans="1:61" ht="12.75" customHeight="1" x14ac:dyDescent="0.2">
      <c r="A313" s="107" t="s">
        <v>108</v>
      </c>
      <c r="B313" s="203">
        <v>0</v>
      </c>
      <c r="C313" s="203">
        <v>0</v>
      </c>
      <c r="D313" s="203">
        <v>0</v>
      </c>
      <c r="E313" s="203">
        <v>0</v>
      </c>
      <c r="F313" s="203">
        <v>0</v>
      </c>
      <c r="G313" s="208"/>
      <c r="H313" s="203">
        <v>0</v>
      </c>
      <c r="I313" s="203">
        <v>0</v>
      </c>
      <c r="J313" s="203">
        <v>0</v>
      </c>
      <c r="K313" s="203">
        <v>0</v>
      </c>
      <c r="L313" s="203">
        <v>0</v>
      </c>
      <c r="M313" s="208"/>
      <c r="N313" s="203">
        <v>0</v>
      </c>
      <c r="O313" s="203">
        <v>0</v>
      </c>
      <c r="P313" s="203">
        <v>0</v>
      </c>
      <c r="Q313" s="203">
        <v>0</v>
      </c>
      <c r="R313" s="203">
        <v>0</v>
      </c>
      <c r="S313" s="208"/>
      <c r="T313" s="203">
        <v>0</v>
      </c>
      <c r="U313" s="203">
        <v>0</v>
      </c>
      <c r="V313" s="203">
        <v>0</v>
      </c>
      <c r="W313" s="203">
        <v>0</v>
      </c>
      <c r="X313" s="203">
        <v>0</v>
      </c>
      <c r="Y313" s="208"/>
      <c r="Z313" s="203">
        <v>0</v>
      </c>
      <c r="AA313" s="203">
        <v>0</v>
      </c>
      <c r="AB313" s="203">
        <v>0</v>
      </c>
      <c r="AC313" s="203">
        <v>0</v>
      </c>
      <c r="AD313" s="203">
        <v>0</v>
      </c>
      <c r="AE313" s="208"/>
      <c r="AF313" s="203">
        <v>0</v>
      </c>
      <c r="AG313" s="203">
        <v>0</v>
      </c>
      <c r="AH313" s="203">
        <v>0</v>
      </c>
      <c r="AI313" s="203">
        <v>0</v>
      </c>
      <c r="AJ313" s="203">
        <v>0</v>
      </c>
      <c r="AK313" s="208"/>
      <c r="AL313" s="203">
        <v>0</v>
      </c>
      <c r="AM313" s="203">
        <v>0</v>
      </c>
      <c r="AN313" s="203">
        <v>0</v>
      </c>
      <c r="AO313" s="203">
        <v>0</v>
      </c>
      <c r="AP313" s="203">
        <v>0</v>
      </c>
      <c r="AQ313" s="208"/>
      <c r="AR313" s="203">
        <v>0</v>
      </c>
      <c r="AS313" s="203">
        <v>0</v>
      </c>
      <c r="AT313" s="203">
        <v>0</v>
      </c>
      <c r="AU313" s="203">
        <v>0</v>
      </c>
      <c r="AV313" s="203">
        <v>0</v>
      </c>
      <c r="AW313" s="208"/>
      <c r="AX313" s="203">
        <v>0</v>
      </c>
      <c r="AY313" s="203">
        <v>0</v>
      </c>
      <c r="AZ313" s="203">
        <v>0</v>
      </c>
      <c r="BA313" s="203">
        <v>0</v>
      </c>
      <c r="BB313" s="203">
        <v>0</v>
      </c>
      <c r="BC313" s="208"/>
      <c r="BD313" s="203">
        <v>0</v>
      </c>
      <c r="BE313" s="203">
        <v>0</v>
      </c>
      <c r="BF313" s="203">
        <v>0</v>
      </c>
      <c r="BG313" s="203">
        <v>0</v>
      </c>
      <c r="BH313" s="203">
        <v>0</v>
      </c>
      <c r="BI313" s="208"/>
    </row>
    <row r="314" spans="1:61" ht="12.75" customHeight="1" x14ac:dyDescent="0.2">
      <c r="A314" s="107" t="s">
        <v>109</v>
      </c>
      <c r="B314" s="203">
        <v>0</v>
      </c>
      <c r="C314" s="203">
        <v>0</v>
      </c>
      <c r="D314" s="203">
        <v>0</v>
      </c>
      <c r="E314" s="203">
        <v>0</v>
      </c>
      <c r="F314" s="203">
        <v>0</v>
      </c>
      <c r="G314" s="208"/>
      <c r="H314" s="203">
        <v>0</v>
      </c>
      <c r="I314" s="203">
        <v>0</v>
      </c>
      <c r="J314" s="203">
        <v>0</v>
      </c>
      <c r="K314" s="203">
        <v>0</v>
      </c>
      <c r="L314" s="203">
        <v>0</v>
      </c>
      <c r="M314" s="208"/>
      <c r="N314" s="203">
        <v>0</v>
      </c>
      <c r="O314" s="203">
        <v>0</v>
      </c>
      <c r="P314" s="203">
        <v>0</v>
      </c>
      <c r="Q314" s="203">
        <v>0</v>
      </c>
      <c r="R314" s="203">
        <v>0</v>
      </c>
      <c r="S314" s="208"/>
      <c r="T314" s="203">
        <v>0</v>
      </c>
      <c r="U314" s="203">
        <v>0</v>
      </c>
      <c r="V314" s="203">
        <v>0</v>
      </c>
      <c r="W314" s="203">
        <v>0</v>
      </c>
      <c r="X314" s="203">
        <v>0</v>
      </c>
      <c r="Y314" s="208"/>
      <c r="Z314" s="203">
        <v>0</v>
      </c>
      <c r="AA314" s="203">
        <v>0</v>
      </c>
      <c r="AB314" s="203">
        <v>0</v>
      </c>
      <c r="AC314" s="203">
        <v>0</v>
      </c>
      <c r="AD314" s="203">
        <v>0</v>
      </c>
      <c r="AE314" s="208"/>
      <c r="AF314" s="203">
        <v>0</v>
      </c>
      <c r="AG314" s="203">
        <v>0</v>
      </c>
      <c r="AH314" s="203">
        <v>0</v>
      </c>
      <c r="AI314" s="203">
        <v>0</v>
      </c>
      <c r="AJ314" s="203">
        <v>0</v>
      </c>
      <c r="AK314" s="208"/>
      <c r="AL314" s="203">
        <v>0</v>
      </c>
      <c r="AM314" s="203">
        <v>0</v>
      </c>
      <c r="AN314" s="203">
        <v>0</v>
      </c>
      <c r="AO314" s="203">
        <v>0</v>
      </c>
      <c r="AP314" s="203">
        <v>0</v>
      </c>
      <c r="AQ314" s="208"/>
      <c r="AR314" s="203">
        <v>0</v>
      </c>
      <c r="AS314" s="203">
        <v>0</v>
      </c>
      <c r="AT314" s="203">
        <v>0</v>
      </c>
      <c r="AU314" s="203">
        <v>0</v>
      </c>
      <c r="AV314" s="203">
        <v>0</v>
      </c>
      <c r="AW314" s="208"/>
      <c r="AX314" s="203">
        <v>0</v>
      </c>
      <c r="AY314" s="203">
        <v>0</v>
      </c>
      <c r="AZ314" s="203">
        <v>0</v>
      </c>
      <c r="BA314" s="203">
        <v>0</v>
      </c>
      <c r="BB314" s="203">
        <v>0</v>
      </c>
      <c r="BC314" s="208"/>
      <c r="BD314" s="203">
        <v>0</v>
      </c>
      <c r="BE314" s="203">
        <v>0</v>
      </c>
      <c r="BF314" s="203">
        <v>0</v>
      </c>
      <c r="BG314" s="203">
        <v>0</v>
      </c>
      <c r="BH314" s="203">
        <v>0</v>
      </c>
      <c r="BI314" s="208"/>
    </row>
    <row r="315" spans="1:61" ht="12.75" customHeight="1" x14ac:dyDescent="0.2">
      <c r="A315" s="107" t="s">
        <v>110</v>
      </c>
      <c r="B315" s="203">
        <v>0</v>
      </c>
      <c r="C315" s="203">
        <v>0</v>
      </c>
      <c r="D315" s="203">
        <v>0</v>
      </c>
      <c r="E315" s="203">
        <v>0</v>
      </c>
      <c r="F315" s="203">
        <v>0</v>
      </c>
      <c r="G315" s="208"/>
      <c r="H315" s="203">
        <v>0</v>
      </c>
      <c r="I315" s="203">
        <v>0</v>
      </c>
      <c r="J315" s="203">
        <v>0</v>
      </c>
      <c r="K315" s="203">
        <v>0</v>
      </c>
      <c r="L315" s="203">
        <v>0</v>
      </c>
      <c r="M315" s="208"/>
      <c r="N315" s="203">
        <v>0</v>
      </c>
      <c r="O315" s="203">
        <v>0</v>
      </c>
      <c r="P315" s="203">
        <v>0</v>
      </c>
      <c r="Q315" s="203">
        <v>0</v>
      </c>
      <c r="R315" s="203">
        <v>0</v>
      </c>
      <c r="S315" s="208"/>
      <c r="T315" s="203">
        <v>0</v>
      </c>
      <c r="U315" s="203">
        <v>0</v>
      </c>
      <c r="V315" s="203">
        <v>0</v>
      </c>
      <c r="W315" s="203">
        <v>0</v>
      </c>
      <c r="X315" s="203">
        <v>0</v>
      </c>
      <c r="Y315" s="208"/>
      <c r="Z315" s="203">
        <v>0</v>
      </c>
      <c r="AA315" s="203">
        <v>0</v>
      </c>
      <c r="AB315" s="203">
        <v>0</v>
      </c>
      <c r="AC315" s="203">
        <v>0</v>
      </c>
      <c r="AD315" s="203">
        <v>0</v>
      </c>
      <c r="AE315" s="208"/>
      <c r="AF315" s="203">
        <v>0</v>
      </c>
      <c r="AG315" s="203">
        <v>0</v>
      </c>
      <c r="AH315" s="203">
        <v>0</v>
      </c>
      <c r="AI315" s="203">
        <v>0</v>
      </c>
      <c r="AJ315" s="203">
        <v>0</v>
      </c>
      <c r="AK315" s="208"/>
      <c r="AL315" s="203">
        <v>0</v>
      </c>
      <c r="AM315" s="203">
        <v>0</v>
      </c>
      <c r="AN315" s="203">
        <v>0</v>
      </c>
      <c r="AO315" s="203">
        <v>0</v>
      </c>
      <c r="AP315" s="203">
        <v>0</v>
      </c>
      <c r="AQ315" s="208"/>
      <c r="AR315" s="203">
        <v>0</v>
      </c>
      <c r="AS315" s="203">
        <v>0</v>
      </c>
      <c r="AT315" s="203">
        <v>0</v>
      </c>
      <c r="AU315" s="203">
        <v>0</v>
      </c>
      <c r="AV315" s="203">
        <v>0</v>
      </c>
      <c r="AW315" s="208"/>
      <c r="AX315" s="203">
        <v>0</v>
      </c>
      <c r="AY315" s="203">
        <v>0</v>
      </c>
      <c r="AZ315" s="203">
        <v>0</v>
      </c>
      <c r="BA315" s="203">
        <v>0</v>
      </c>
      <c r="BB315" s="203">
        <v>0</v>
      </c>
      <c r="BC315" s="208"/>
      <c r="BD315" s="203">
        <v>0</v>
      </c>
      <c r="BE315" s="203">
        <v>0</v>
      </c>
      <c r="BF315" s="203">
        <v>0</v>
      </c>
      <c r="BG315" s="203">
        <v>0</v>
      </c>
      <c r="BH315" s="203">
        <v>0</v>
      </c>
      <c r="BI315" s="208"/>
    </row>
    <row r="316" spans="1:61" ht="12.75" customHeight="1" x14ac:dyDescent="0.2">
      <c r="A316" s="107" t="s">
        <v>111</v>
      </c>
      <c r="B316" s="203">
        <v>0</v>
      </c>
      <c r="C316" s="203">
        <v>0</v>
      </c>
      <c r="D316" s="203">
        <v>0</v>
      </c>
      <c r="E316" s="203">
        <v>0</v>
      </c>
      <c r="F316" s="203">
        <v>0</v>
      </c>
      <c r="G316" s="208"/>
      <c r="H316" s="203">
        <v>0</v>
      </c>
      <c r="I316" s="203">
        <v>0</v>
      </c>
      <c r="J316" s="203">
        <v>0</v>
      </c>
      <c r="K316" s="203">
        <v>0</v>
      </c>
      <c r="L316" s="203">
        <v>0</v>
      </c>
      <c r="M316" s="208"/>
      <c r="N316" s="203">
        <v>0</v>
      </c>
      <c r="O316" s="203">
        <v>0</v>
      </c>
      <c r="P316" s="203">
        <v>0</v>
      </c>
      <c r="Q316" s="203">
        <v>0</v>
      </c>
      <c r="R316" s="203">
        <v>0</v>
      </c>
      <c r="S316" s="208"/>
      <c r="T316" s="203">
        <v>0</v>
      </c>
      <c r="U316" s="203">
        <v>0</v>
      </c>
      <c r="V316" s="203">
        <v>0</v>
      </c>
      <c r="W316" s="203">
        <v>0</v>
      </c>
      <c r="X316" s="203">
        <v>0</v>
      </c>
      <c r="Y316" s="208"/>
      <c r="Z316" s="203">
        <v>0</v>
      </c>
      <c r="AA316" s="203">
        <v>0</v>
      </c>
      <c r="AB316" s="203">
        <v>0</v>
      </c>
      <c r="AC316" s="203">
        <v>0</v>
      </c>
      <c r="AD316" s="203">
        <v>0</v>
      </c>
      <c r="AE316" s="208"/>
      <c r="AF316" s="203">
        <v>0</v>
      </c>
      <c r="AG316" s="203">
        <v>0</v>
      </c>
      <c r="AH316" s="203">
        <v>0</v>
      </c>
      <c r="AI316" s="203">
        <v>0</v>
      </c>
      <c r="AJ316" s="203">
        <v>0</v>
      </c>
      <c r="AK316" s="208"/>
      <c r="AL316" s="203">
        <v>0</v>
      </c>
      <c r="AM316" s="203">
        <v>0</v>
      </c>
      <c r="AN316" s="203">
        <v>0</v>
      </c>
      <c r="AO316" s="203">
        <v>0</v>
      </c>
      <c r="AP316" s="203">
        <v>0</v>
      </c>
      <c r="AQ316" s="208"/>
      <c r="AR316" s="203">
        <v>0</v>
      </c>
      <c r="AS316" s="203">
        <v>0</v>
      </c>
      <c r="AT316" s="203">
        <v>0</v>
      </c>
      <c r="AU316" s="203">
        <v>0</v>
      </c>
      <c r="AV316" s="203">
        <v>0</v>
      </c>
      <c r="AW316" s="208"/>
      <c r="AX316" s="203">
        <v>0</v>
      </c>
      <c r="AY316" s="203">
        <v>0</v>
      </c>
      <c r="AZ316" s="203">
        <v>0</v>
      </c>
      <c r="BA316" s="203">
        <v>0</v>
      </c>
      <c r="BB316" s="203">
        <v>0</v>
      </c>
      <c r="BC316" s="208"/>
      <c r="BD316" s="203">
        <v>0</v>
      </c>
      <c r="BE316" s="203">
        <v>0</v>
      </c>
      <c r="BF316" s="203">
        <v>0</v>
      </c>
      <c r="BG316" s="203">
        <v>0</v>
      </c>
      <c r="BH316" s="203">
        <v>0</v>
      </c>
      <c r="BI316" s="208"/>
    </row>
    <row r="317" spans="1:61" ht="12.75" customHeight="1" x14ac:dyDescent="0.2">
      <c r="A317" s="107" t="s">
        <v>132</v>
      </c>
      <c r="B317" s="203">
        <v>0</v>
      </c>
      <c r="C317" s="203">
        <v>0</v>
      </c>
      <c r="D317" s="203">
        <v>0</v>
      </c>
      <c r="E317" s="203">
        <v>0</v>
      </c>
      <c r="F317" s="203">
        <v>0</v>
      </c>
      <c r="G317" s="208"/>
      <c r="H317" s="203">
        <v>0</v>
      </c>
      <c r="I317" s="203">
        <v>0</v>
      </c>
      <c r="J317" s="203">
        <v>0</v>
      </c>
      <c r="K317" s="203">
        <v>0</v>
      </c>
      <c r="L317" s="203">
        <v>0</v>
      </c>
      <c r="M317" s="208"/>
      <c r="N317" s="203">
        <v>0</v>
      </c>
      <c r="O317" s="203">
        <v>0</v>
      </c>
      <c r="P317" s="203">
        <v>0</v>
      </c>
      <c r="Q317" s="203">
        <v>0</v>
      </c>
      <c r="R317" s="203">
        <v>0</v>
      </c>
      <c r="S317" s="208"/>
      <c r="T317" s="203">
        <v>0</v>
      </c>
      <c r="U317" s="203">
        <v>0</v>
      </c>
      <c r="V317" s="203">
        <v>0</v>
      </c>
      <c r="W317" s="203">
        <v>0</v>
      </c>
      <c r="X317" s="203">
        <v>0</v>
      </c>
      <c r="Y317" s="208"/>
      <c r="Z317" s="203">
        <v>0</v>
      </c>
      <c r="AA317" s="203">
        <v>0</v>
      </c>
      <c r="AB317" s="203">
        <v>0</v>
      </c>
      <c r="AC317" s="203">
        <v>0</v>
      </c>
      <c r="AD317" s="203">
        <v>0</v>
      </c>
      <c r="AE317" s="208"/>
      <c r="AF317" s="203">
        <v>0</v>
      </c>
      <c r="AG317" s="203">
        <v>0</v>
      </c>
      <c r="AH317" s="203">
        <v>0</v>
      </c>
      <c r="AI317" s="203">
        <v>0</v>
      </c>
      <c r="AJ317" s="203">
        <v>0</v>
      </c>
      <c r="AK317" s="208"/>
      <c r="AL317" s="203">
        <v>0</v>
      </c>
      <c r="AM317" s="203">
        <v>0</v>
      </c>
      <c r="AN317" s="203">
        <v>0</v>
      </c>
      <c r="AO317" s="203">
        <v>0</v>
      </c>
      <c r="AP317" s="203">
        <v>0</v>
      </c>
      <c r="AQ317" s="208"/>
      <c r="AR317" s="203">
        <v>0</v>
      </c>
      <c r="AS317" s="203">
        <v>0</v>
      </c>
      <c r="AT317" s="203">
        <v>0</v>
      </c>
      <c r="AU317" s="203">
        <v>0</v>
      </c>
      <c r="AV317" s="203">
        <v>0</v>
      </c>
      <c r="AW317" s="208"/>
      <c r="AX317" s="203">
        <v>0</v>
      </c>
      <c r="AY317" s="203">
        <v>0</v>
      </c>
      <c r="AZ317" s="203">
        <v>0</v>
      </c>
      <c r="BA317" s="203">
        <v>0</v>
      </c>
      <c r="BB317" s="203">
        <v>0</v>
      </c>
      <c r="BC317" s="208"/>
      <c r="BD317" s="203">
        <v>0</v>
      </c>
      <c r="BE317" s="203">
        <v>0</v>
      </c>
      <c r="BF317" s="203">
        <v>0</v>
      </c>
      <c r="BG317" s="203">
        <v>0</v>
      </c>
      <c r="BH317" s="203">
        <v>0</v>
      </c>
      <c r="BI317" s="208"/>
    </row>
    <row r="318" spans="1:61" ht="12.75" customHeight="1" x14ac:dyDescent="0.2">
      <c r="A318" s="129" t="s">
        <v>138</v>
      </c>
      <c r="B318" s="154"/>
      <c r="C318" s="174"/>
      <c r="D318" s="174"/>
      <c r="E318" s="174"/>
      <c r="F318" s="174"/>
      <c r="G318" s="208"/>
      <c r="H318" s="174"/>
      <c r="I318" s="174"/>
      <c r="J318" s="174"/>
      <c r="K318" s="174"/>
      <c r="L318" s="174"/>
      <c r="M318" s="208"/>
      <c r="N318" s="154"/>
      <c r="O318" s="174"/>
      <c r="P318" s="174"/>
      <c r="Q318" s="174"/>
      <c r="R318" s="174"/>
      <c r="S318" s="208"/>
      <c r="T318" s="154"/>
      <c r="U318" s="174"/>
      <c r="V318" s="174"/>
      <c r="W318" s="174"/>
      <c r="X318" s="174"/>
      <c r="Y318" s="208"/>
      <c r="Z318" s="174"/>
      <c r="AA318" s="174"/>
      <c r="AB318" s="174"/>
      <c r="AC318" s="174"/>
      <c r="AD318" s="174"/>
      <c r="AE318" s="208"/>
      <c r="AF318" s="154"/>
      <c r="AG318" s="174"/>
      <c r="AH318" s="174"/>
      <c r="AI318" s="174"/>
      <c r="AJ318" s="174"/>
      <c r="AK318" s="208"/>
      <c r="AL318" s="154"/>
      <c r="AM318" s="174"/>
      <c r="AN318" s="174"/>
      <c r="AO318" s="174"/>
      <c r="AP318" s="174"/>
      <c r="AQ318" s="208"/>
      <c r="AR318" s="154"/>
      <c r="AS318" s="174"/>
      <c r="AT318" s="174"/>
      <c r="AU318" s="174"/>
      <c r="AV318" s="174"/>
      <c r="AW318" s="208"/>
      <c r="AX318" s="154"/>
      <c r="AY318" s="174"/>
      <c r="AZ318" s="174"/>
      <c r="BA318" s="174"/>
      <c r="BB318" s="174"/>
      <c r="BC318" s="208"/>
      <c r="BD318" s="154"/>
      <c r="BE318" s="174"/>
      <c r="BF318" s="174"/>
      <c r="BG318" s="174"/>
      <c r="BH318" s="174"/>
      <c r="BI318" s="208"/>
    </row>
    <row r="319" spans="1:61" ht="12.75" customHeight="1" x14ac:dyDescent="0.2">
      <c r="A319" s="123" t="s">
        <v>31</v>
      </c>
      <c r="B319" s="167"/>
      <c r="C319" s="145"/>
      <c r="D319" s="145"/>
      <c r="E319" s="145"/>
      <c r="F319" s="145"/>
      <c r="G319" s="208"/>
      <c r="H319" s="145"/>
      <c r="I319" s="145"/>
      <c r="J319" s="145"/>
      <c r="K319" s="145"/>
      <c r="L319" s="145"/>
      <c r="M319" s="208"/>
      <c r="N319" s="167"/>
      <c r="O319" s="145"/>
      <c r="P319" s="145"/>
      <c r="Q319" s="145"/>
      <c r="R319" s="145"/>
      <c r="S319" s="208"/>
      <c r="T319" s="167"/>
      <c r="U319" s="145"/>
      <c r="V319" s="145"/>
      <c r="W319" s="145"/>
      <c r="X319" s="145"/>
      <c r="Y319" s="208"/>
      <c r="Z319" s="145"/>
      <c r="AA319" s="145"/>
      <c r="AB319" s="145"/>
      <c r="AC319" s="145"/>
      <c r="AD319" s="145"/>
      <c r="AE319" s="208"/>
      <c r="AF319" s="167"/>
      <c r="AG319" s="145"/>
      <c r="AH319" s="145"/>
      <c r="AI319" s="145"/>
      <c r="AJ319" s="145"/>
      <c r="AK319" s="208"/>
      <c r="AL319" s="167"/>
      <c r="AM319" s="145"/>
      <c r="AN319" s="145"/>
      <c r="AO319" s="145"/>
      <c r="AP319" s="145"/>
      <c r="AQ319" s="208"/>
      <c r="AR319" s="167"/>
      <c r="AS319" s="145"/>
      <c r="AT319" s="145"/>
      <c r="AU319" s="145"/>
      <c r="AV319" s="145"/>
      <c r="AW319" s="208"/>
      <c r="AX319" s="167"/>
      <c r="AY319" s="145"/>
      <c r="AZ319" s="145"/>
      <c r="BA319" s="145"/>
      <c r="BB319" s="145"/>
      <c r="BC319" s="208"/>
      <c r="BD319" s="167"/>
      <c r="BE319" s="145"/>
      <c r="BF319" s="145"/>
      <c r="BG319" s="145"/>
      <c r="BH319" s="145"/>
      <c r="BI319" s="208"/>
    </row>
    <row r="320" spans="1:61" ht="12.75" customHeight="1" x14ac:dyDescent="0.2">
      <c r="A320" s="124" t="s">
        <v>32</v>
      </c>
      <c r="B320" s="161"/>
      <c r="C320" s="138"/>
      <c r="D320" s="138"/>
      <c r="E320" s="138"/>
      <c r="F320" s="138"/>
      <c r="G320" s="208"/>
      <c r="H320" s="138"/>
      <c r="I320" s="138"/>
      <c r="J320" s="138"/>
      <c r="K320" s="138"/>
      <c r="L320" s="138"/>
      <c r="M320" s="208"/>
      <c r="N320" s="161"/>
      <c r="O320" s="138"/>
      <c r="P320" s="138"/>
      <c r="Q320" s="138"/>
      <c r="R320" s="138"/>
      <c r="S320" s="208"/>
      <c r="T320" s="161"/>
      <c r="U320" s="138"/>
      <c r="V320" s="138"/>
      <c r="W320" s="138"/>
      <c r="X320" s="138"/>
      <c r="Y320" s="208"/>
      <c r="Z320" s="138"/>
      <c r="AA320" s="138"/>
      <c r="AB320" s="138"/>
      <c r="AC320" s="138"/>
      <c r="AD320" s="138"/>
      <c r="AE320" s="208"/>
      <c r="AF320" s="161"/>
      <c r="AG320" s="138"/>
      <c r="AH320" s="138"/>
      <c r="AI320" s="138"/>
      <c r="AJ320" s="138"/>
      <c r="AK320" s="208"/>
      <c r="AL320" s="161"/>
      <c r="AM320" s="138"/>
      <c r="AN320" s="138"/>
      <c r="AO320" s="138"/>
      <c r="AP320" s="138"/>
      <c r="AQ320" s="208"/>
      <c r="AR320" s="161"/>
      <c r="AS320" s="138"/>
      <c r="AT320" s="138"/>
      <c r="AU320" s="138"/>
      <c r="AV320" s="138"/>
      <c r="AW320" s="208"/>
      <c r="AX320" s="161"/>
      <c r="AY320" s="138"/>
      <c r="AZ320" s="138"/>
      <c r="BA320" s="138"/>
      <c r="BB320" s="138"/>
      <c r="BC320" s="208"/>
      <c r="BD320" s="161"/>
      <c r="BE320" s="138"/>
      <c r="BF320" s="138"/>
      <c r="BG320" s="138"/>
      <c r="BH320" s="138"/>
      <c r="BI320" s="208"/>
    </row>
    <row r="321" spans="1:61" ht="12.75" customHeight="1" x14ac:dyDescent="0.2">
      <c r="A321" s="123" t="s">
        <v>2</v>
      </c>
      <c r="B321" s="162"/>
      <c r="C321" s="139"/>
      <c r="D321" s="139"/>
      <c r="E321" s="139"/>
      <c r="F321" s="139"/>
      <c r="G321" s="208"/>
      <c r="H321" s="139"/>
      <c r="I321" s="139"/>
      <c r="J321" s="139"/>
      <c r="K321" s="139"/>
      <c r="L321" s="139"/>
      <c r="M321" s="208"/>
      <c r="N321" s="162"/>
      <c r="O321" s="139"/>
      <c r="P321" s="139"/>
      <c r="Q321" s="139"/>
      <c r="R321" s="139"/>
      <c r="S321" s="208"/>
      <c r="T321" s="162"/>
      <c r="U321" s="139"/>
      <c r="V321" s="139"/>
      <c r="W321" s="139"/>
      <c r="X321" s="139"/>
      <c r="Y321" s="208"/>
      <c r="Z321" s="139"/>
      <c r="AA321" s="139"/>
      <c r="AB321" s="139"/>
      <c r="AC321" s="139"/>
      <c r="AD321" s="139"/>
      <c r="AE321" s="208"/>
      <c r="AF321" s="162"/>
      <c r="AG321" s="139"/>
      <c r="AH321" s="139"/>
      <c r="AI321" s="139"/>
      <c r="AJ321" s="139"/>
      <c r="AK321" s="208"/>
      <c r="AL321" s="162"/>
      <c r="AM321" s="139"/>
      <c r="AN321" s="139"/>
      <c r="AO321" s="139"/>
      <c r="AP321" s="139"/>
      <c r="AQ321" s="208"/>
      <c r="AR321" s="162"/>
      <c r="AS321" s="139"/>
      <c r="AT321" s="139"/>
      <c r="AU321" s="139"/>
      <c r="AV321" s="139"/>
      <c r="AW321" s="208"/>
      <c r="AX321" s="162"/>
      <c r="AY321" s="139"/>
      <c r="AZ321" s="139"/>
      <c r="BA321" s="139"/>
      <c r="BB321" s="139"/>
      <c r="BC321" s="208"/>
      <c r="BD321" s="162"/>
      <c r="BE321" s="139"/>
      <c r="BF321" s="139"/>
      <c r="BG321" s="139"/>
      <c r="BH321" s="139"/>
      <c r="BI321" s="208"/>
    </row>
    <row r="322" spans="1:61" ht="12.75" customHeight="1" x14ac:dyDescent="0.2">
      <c r="A322" s="124" t="s">
        <v>3</v>
      </c>
      <c r="B322" s="161"/>
      <c r="C322" s="138"/>
      <c r="D322" s="138"/>
      <c r="E322" s="138"/>
      <c r="F322" s="138"/>
      <c r="G322" s="208"/>
      <c r="H322" s="138"/>
      <c r="I322" s="138"/>
      <c r="J322" s="138"/>
      <c r="K322" s="138"/>
      <c r="L322" s="138"/>
      <c r="M322" s="208"/>
      <c r="N322" s="161"/>
      <c r="O322" s="138"/>
      <c r="P322" s="138"/>
      <c r="Q322" s="138"/>
      <c r="R322" s="138"/>
      <c r="S322" s="208"/>
      <c r="T322" s="161"/>
      <c r="U322" s="138"/>
      <c r="V322" s="138"/>
      <c r="W322" s="138"/>
      <c r="X322" s="138"/>
      <c r="Y322" s="208"/>
      <c r="Z322" s="138"/>
      <c r="AA322" s="138"/>
      <c r="AB322" s="138"/>
      <c r="AC322" s="138"/>
      <c r="AD322" s="138"/>
      <c r="AE322" s="208"/>
      <c r="AF322" s="161"/>
      <c r="AG322" s="138"/>
      <c r="AH322" s="138"/>
      <c r="AI322" s="138"/>
      <c r="AJ322" s="138"/>
      <c r="AK322" s="208"/>
      <c r="AL322" s="161"/>
      <c r="AM322" s="138"/>
      <c r="AN322" s="138"/>
      <c r="AO322" s="138"/>
      <c r="AP322" s="138"/>
      <c r="AQ322" s="208"/>
      <c r="AR322" s="161"/>
      <c r="AS322" s="138"/>
      <c r="AT322" s="138"/>
      <c r="AU322" s="138"/>
      <c r="AV322" s="138"/>
      <c r="AW322" s="208"/>
      <c r="AX322" s="161"/>
      <c r="AY322" s="138"/>
      <c r="AZ322" s="138"/>
      <c r="BA322" s="138"/>
      <c r="BB322" s="138"/>
      <c r="BC322" s="208"/>
      <c r="BD322" s="161"/>
      <c r="BE322" s="138"/>
      <c r="BF322" s="138"/>
      <c r="BG322" s="138"/>
      <c r="BH322" s="138"/>
      <c r="BI322" s="208"/>
    </row>
    <row r="323" spans="1:61" ht="12.75" customHeight="1" x14ac:dyDescent="0.2">
      <c r="A323" s="123" t="s">
        <v>4</v>
      </c>
      <c r="B323" s="162"/>
      <c r="C323" s="139"/>
      <c r="D323" s="139"/>
      <c r="E323" s="139"/>
      <c r="F323" s="139"/>
      <c r="G323" s="208"/>
      <c r="H323" s="139"/>
      <c r="I323" s="139"/>
      <c r="J323" s="139"/>
      <c r="K323" s="139"/>
      <c r="L323" s="139"/>
      <c r="M323" s="208"/>
      <c r="N323" s="162"/>
      <c r="O323" s="139"/>
      <c r="P323" s="139"/>
      <c r="Q323" s="139"/>
      <c r="R323" s="139"/>
      <c r="S323" s="208"/>
      <c r="T323" s="162"/>
      <c r="U323" s="139"/>
      <c r="V323" s="139"/>
      <c r="W323" s="139"/>
      <c r="X323" s="139"/>
      <c r="Y323" s="208"/>
      <c r="Z323" s="139"/>
      <c r="AA323" s="139"/>
      <c r="AB323" s="139"/>
      <c r="AC323" s="139"/>
      <c r="AD323" s="139"/>
      <c r="AE323" s="208"/>
      <c r="AF323" s="162"/>
      <c r="AG323" s="139"/>
      <c r="AH323" s="139"/>
      <c r="AI323" s="139"/>
      <c r="AJ323" s="139"/>
      <c r="AK323" s="208"/>
      <c r="AL323" s="162"/>
      <c r="AM323" s="139"/>
      <c r="AN323" s="139"/>
      <c r="AO323" s="139"/>
      <c r="AP323" s="139"/>
      <c r="AQ323" s="208"/>
      <c r="AR323" s="162"/>
      <c r="AS323" s="139"/>
      <c r="AT323" s="139"/>
      <c r="AU323" s="139"/>
      <c r="AV323" s="139"/>
      <c r="AW323" s="208"/>
      <c r="AX323" s="162"/>
      <c r="AY323" s="139"/>
      <c r="AZ323" s="139"/>
      <c r="BA323" s="139"/>
      <c r="BB323" s="139"/>
      <c r="BC323" s="208"/>
      <c r="BD323" s="162"/>
      <c r="BE323" s="139"/>
      <c r="BF323" s="139"/>
      <c r="BG323" s="139"/>
      <c r="BH323" s="139"/>
      <c r="BI323" s="208"/>
    </row>
    <row r="324" spans="1:61" ht="12.75" customHeight="1" x14ac:dyDescent="0.2">
      <c r="A324" s="123" t="s">
        <v>5</v>
      </c>
      <c r="B324" s="162"/>
      <c r="C324" s="139"/>
      <c r="D324" s="139"/>
      <c r="E324" s="139"/>
      <c r="F324" s="139"/>
      <c r="G324" s="208"/>
      <c r="H324" s="139"/>
      <c r="I324" s="139"/>
      <c r="J324" s="139"/>
      <c r="K324" s="139"/>
      <c r="L324" s="139"/>
      <c r="M324" s="208"/>
      <c r="N324" s="162"/>
      <c r="O324" s="139"/>
      <c r="P324" s="139"/>
      <c r="Q324" s="139"/>
      <c r="R324" s="139"/>
      <c r="S324" s="208"/>
      <c r="T324" s="162"/>
      <c r="U324" s="139"/>
      <c r="V324" s="139"/>
      <c r="W324" s="139"/>
      <c r="X324" s="139"/>
      <c r="Y324" s="208"/>
      <c r="Z324" s="139"/>
      <c r="AA324" s="139"/>
      <c r="AB324" s="139"/>
      <c r="AC324" s="139"/>
      <c r="AD324" s="139"/>
      <c r="AE324" s="208"/>
      <c r="AF324" s="162"/>
      <c r="AG324" s="139"/>
      <c r="AH324" s="139"/>
      <c r="AI324" s="139"/>
      <c r="AJ324" s="139"/>
      <c r="AK324" s="208"/>
      <c r="AL324" s="162"/>
      <c r="AM324" s="139"/>
      <c r="AN324" s="139"/>
      <c r="AO324" s="139"/>
      <c r="AP324" s="139"/>
      <c r="AQ324" s="208"/>
      <c r="AR324" s="162"/>
      <c r="AS324" s="139"/>
      <c r="AT324" s="139"/>
      <c r="AU324" s="139"/>
      <c r="AV324" s="139"/>
      <c r="AW324" s="208"/>
      <c r="AX324" s="162"/>
      <c r="AY324" s="139"/>
      <c r="AZ324" s="139"/>
      <c r="BA324" s="139"/>
      <c r="BB324" s="139"/>
      <c r="BC324" s="208"/>
      <c r="BD324" s="162"/>
      <c r="BE324" s="139"/>
      <c r="BF324" s="139"/>
      <c r="BG324" s="139"/>
      <c r="BH324" s="139"/>
      <c r="BI324" s="208"/>
    </row>
    <row r="325" spans="1:61" ht="12.75" customHeight="1" x14ac:dyDescent="0.2">
      <c r="A325" s="125" t="s">
        <v>6</v>
      </c>
      <c r="B325" s="162"/>
      <c r="C325" s="139"/>
      <c r="D325" s="139"/>
      <c r="E325" s="139"/>
      <c r="F325" s="139"/>
      <c r="G325" s="208"/>
      <c r="H325" s="139"/>
      <c r="I325" s="139"/>
      <c r="J325" s="139"/>
      <c r="K325" s="139"/>
      <c r="L325" s="139"/>
      <c r="M325" s="208"/>
      <c r="N325" s="162"/>
      <c r="O325" s="139"/>
      <c r="P325" s="139"/>
      <c r="Q325" s="139"/>
      <c r="R325" s="139"/>
      <c r="S325" s="208"/>
      <c r="T325" s="162"/>
      <c r="U325" s="139"/>
      <c r="V325" s="139"/>
      <c r="W325" s="139"/>
      <c r="X325" s="139"/>
      <c r="Y325" s="208"/>
      <c r="Z325" s="139"/>
      <c r="AA325" s="139"/>
      <c r="AB325" s="139"/>
      <c r="AC325" s="139"/>
      <c r="AD325" s="139"/>
      <c r="AE325" s="208"/>
      <c r="AF325" s="162"/>
      <c r="AG325" s="139"/>
      <c r="AH325" s="139"/>
      <c r="AI325" s="139"/>
      <c r="AJ325" s="139"/>
      <c r="AK325" s="208"/>
      <c r="AL325" s="162"/>
      <c r="AM325" s="139"/>
      <c r="AN325" s="139"/>
      <c r="AO325" s="139"/>
      <c r="AP325" s="139"/>
      <c r="AQ325" s="208"/>
      <c r="AR325" s="162"/>
      <c r="AS325" s="139"/>
      <c r="AT325" s="139"/>
      <c r="AU325" s="139"/>
      <c r="AV325" s="139"/>
      <c r="AW325" s="208"/>
      <c r="AX325" s="162"/>
      <c r="AY325" s="139"/>
      <c r="AZ325" s="139"/>
      <c r="BA325" s="139"/>
      <c r="BB325" s="139"/>
      <c r="BC325" s="208"/>
      <c r="BD325" s="162"/>
      <c r="BE325" s="139"/>
      <c r="BF325" s="139"/>
      <c r="BG325" s="139"/>
      <c r="BH325" s="139"/>
      <c r="BI325" s="208"/>
    </row>
    <row r="326" spans="1:61" ht="12.75" customHeight="1" x14ac:dyDescent="0.2">
      <c r="A326" s="125" t="s">
        <v>7</v>
      </c>
      <c r="B326" s="162"/>
      <c r="C326" s="139"/>
      <c r="D326" s="139"/>
      <c r="E326" s="139"/>
      <c r="F326" s="139"/>
      <c r="G326" s="208"/>
      <c r="H326" s="139"/>
      <c r="I326" s="139"/>
      <c r="J326" s="139"/>
      <c r="K326" s="139"/>
      <c r="L326" s="139"/>
      <c r="M326" s="208"/>
      <c r="N326" s="162"/>
      <c r="O326" s="139"/>
      <c r="P326" s="139"/>
      <c r="Q326" s="139"/>
      <c r="R326" s="139"/>
      <c r="S326" s="208"/>
      <c r="T326" s="162"/>
      <c r="U326" s="139"/>
      <c r="V326" s="139"/>
      <c r="W326" s="139"/>
      <c r="X326" s="139"/>
      <c r="Y326" s="208"/>
      <c r="Z326" s="139"/>
      <c r="AA326" s="139"/>
      <c r="AB326" s="139"/>
      <c r="AC326" s="139"/>
      <c r="AD326" s="139"/>
      <c r="AE326" s="208"/>
      <c r="AF326" s="162"/>
      <c r="AG326" s="139"/>
      <c r="AH326" s="139"/>
      <c r="AI326" s="139"/>
      <c r="AJ326" s="139"/>
      <c r="AK326" s="208"/>
      <c r="AL326" s="162"/>
      <c r="AM326" s="139"/>
      <c r="AN326" s="139"/>
      <c r="AO326" s="139"/>
      <c r="AP326" s="139"/>
      <c r="AQ326" s="208"/>
      <c r="AR326" s="162"/>
      <c r="AS326" s="139"/>
      <c r="AT326" s="139"/>
      <c r="AU326" s="139"/>
      <c r="AV326" s="139"/>
      <c r="AW326" s="208"/>
      <c r="AX326" s="162"/>
      <c r="AY326" s="139"/>
      <c r="AZ326" s="139"/>
      <c r="BA326" s="139"/>
      <c r="BB326" s="139"/>
      <c r="BC326" s="208"/>
      <c r="BD326" s="162"/>
      <c r="BE326" s="139"/>
      <c r="BF326" s="139"/>
      <c r="BG326" s="139"/>
      <c r="BH326" s="139"/>
      <c r="BI326" s="208"/>
    </row>
    <row r="327" spans="1:61" ht="12.75" customHeight="1" x14ac:dyDescent="0.2">
      <c r="A327" s="126" t="s">
        <v>8</v>
      </c>
      <c r="B327" s="168"/>
      <c r="C327" s="146"/>
      <c r="D327" s="146"/>
      <c r="E327" s="146"/>
      <c r="F327" s="146"/>
      <c r="G327" s="208"/>
      <c r="H327" s="146"/>
      <c r="I327" s="146"/>
      <c r="J327" s="146"/>
      <c r="K327" s="146"/>
      <c r="L327" s="146"/>
      <c r="M327" s="208"/>
      <c r="N327" s="168"/>
      <c r="O327" s="146"/>
      <c r="P327" s="146"/>
      <c r="Q327" s="146"/>
      <c r="R327" s="146"/>
      <c r="S327" s="208"/>
      <c r="T327" s="168"/>
      <c r="U327" s="146"/>
      <c r="V327" s="146"/>
      <c r="W327" s="146"/>
      <c r="X327" s="146"/>
      <c r="Y327" s="208"/>
      <c r="Z327" s="146"/>
      <c r="AA327" s="146"/>
      <c r="AB327" s="146"/>
      <c r="AC327" s="146"/>
      <c r="AD327" s="146"/>
      <c r="AE327" s="208"/>
      <c r="AF327" s="168"/>
      <c r="AG327" s="146"/>
      <c r="AH327" s="146"/>
      <c r="AI327" s="146"/>
      <c r="AJ327" s="146"/>
      <c r="AK327" s="208"/>
      <c r="AL327" s="168"/>
      <c r="AM327" s="146"/>
      <c r="AN327" s="146"/>
      <c r="AO327" s="146"/>
      <c r="AP327" s="146"/>
      <c r="AQ327" s="208"/>
      <c r="AR327" s="168"/>
      <c r="AS327" s="146"/>
      <c r="AT327" s="146"/>
      <c r="AU327" s="146"/>
      <c r="AV327" s="146"/>
      <c r="AW327" s="208"/>
      <c r="AX327" s="168"/>
      <c r="AY327" s="146"/>
      <c r="AZ327" s="146"/>
      <c r="BA327" s="146"/>
      <c r="BB327" s="146"/>
      <c r="BC327" s="208"/>
      <c r="BD327" s="168"/>
      <c r="BE327" s="146"/>
      <c r="BF327" s="146"/>
      <c r="BG327" s="146"/>
      <c r="BH327" s="146"/>
      <c r="BI327" s="208"/>
    </row>
    <row r="328" spans="1:61" ht="12.75" customHeight="1" x14ac:dyDescent="0.2">
      <c r="A328" s="125" t="s">
        <v>9</v>
      </c>
      <c r="B328" s="162"/>
      <c r="C328" s="139"/>
      <c r="D328" s="139"/>
      <c r="E328" s="139"/>
      <c r="F328" s="139"/>
      <c r="G328" s="208"/>
      <c r="H328" s="139"/>
      <c r="I328" s="139"/>
      <c r="J328" s="139"/>
      <c r="K328" s="139"/>
      <c r="L328" s="139"/>
      <c r="M328" s="208"/>
      <c r="N328" s="162"/>
      <c r="O328" s="139"/>
      <c r="P328" s="139"/>
      <c r="Q328" s="139"/>
      <c r="R328" s="139"/>
      <c r="S328" s="208"/>
      <c r="T328" s="162"/>
      <c r="U328" s="139"/>
      <c r="V328" s="139"/>
      <c r="W328" s="139"/>
      <c r="X328" s="139"/>
      <c r="Y328" s="208"/>
      <c r="Z328" s="139"/>
      <c r="AA328" s="139"/>
      <c r="AB328" s="139"/>
      <c r="AC328" s="139"/>
      <c r="AD328" s="139"/>
      <c r="AE328" s="208"/>
      <c r="AF328" s="162"/>
      <c r="AG328" s="139"/>
      <c r="AH328" s="139"/>
      <c r="AI328" s="139"/>
      <c r="AJ328" s="139"/>
      <c r="AK328" s="208"/>
      <c r="AL328" s="162"/>
      <c r="AM328" s="139"/>
      <c r="AN328" s="139"/>
      <c r="AO328" s="139"/>
      <c r="AP328" s="139"/>
      <c r="AQ328" s="208"/>
      <c r="AR328" s="162"/>
      <c r="AS328" s="139"/>
      <c r="AT328" s="139"/>
      <c r="AU328" s="139"/>
      <c r="AV328" s="139"/>
      <c r="AW328" s="208"/>
      <c r="AX328" s="162"/>
      <c r="AY328" s="139"/>
      <c r="AZ328" s="139"/>
      <c r="BA328" s="139"/>
      <c r="BB328" s="139"/>
      <c r="BC328" s="208"/>
      <c r="BD328" s="162"/>
      <c r="BE328" s="139"/>
      <c r="BF328" s="139"/>
      <c r="BG328" s="139"/>
      <c r="BH328" s="139"/>
      <c r="BI328" s="208"/>
    </row>
    <row r="329" spans="1:61" ht="12.75" customHeight="1" x14ac:dyDescent="0.2">
      <c r="A329" s="126" t="s">
        <v>10</v>
      </c>
      <c r="B329" s="168"/>
      <c r="C329" s="146"/>
      <c r="D329" s="146"/>
      <c r="E329" s="146"/>
      <c r="F329" s="146"/>
      <c r="G329" s="208"/>
      <c r="H329" s="146"/>
      <c r="I329" s="146"/>
      <c r="J329" s="146"/>
      <c r="K329" s="146"/>
      <c r="L329" s="146"/>
      <c r="M329" s="208"/>
      <c r="N329" s="168"/>
      <c r="O329" s="146"/>
      <c r="P329" s="146"/>
      <c r="Q329" s="146"/>
      <c r="R329" s="146"/>
      <c r="S329" s="208"/>
      <c r="T329" s="168"/>
      <c r="U329" s="146"/>
      <c r="V329" s="146"/>
      <c r="W329" s="146"/>
      <c r="X329" s="146"/>
      <c r="Y329" s="208"/>
      <c r="Z329" s="146"/>
      <c r="AA329" s="146"/>
      <c r="AB329" s="146"/>
      <c r="AC329" s="146"/>
      <c r="AD329" s="146"/>
      <c r="AE329" s="208"/>
      <c r="AF329" s="168"/>
      <c r="AG329" s="146"/>
      <c r="AH329" s="146"/>
      <c r="AI329" s="146"/>
      <c r="AJ329" s="146"/>
      <c r="AK329" s="208"/>
      <c r="AL329" s="168"/>
      <c r="AM329" s="146"/>
      <c r="AN329" s="146"/>
      <c r="AO329" s="146"/>
      <c r="AP329" s="146"/>
      <c r="AQ329" s="208"/>
      <c r="AR329" s="168"/>
      <c r="AS329" s="146"/>
      <c r="AT329" s="146"/>
      <c r="AU329" s="146"/>
      <c r="AV329" s="146"/>
      <c r="AW329" s="208"/>
      <c r="AX329" s="168"/>
      <c r="AY329" s="146"/>
      <c r="AZ329" s="146"/>
      <c r="BA329" s="146"/>
      <c r="BB329" s="146"/>
      <c r="BC329" s="208"/>
      <c r="BD329" s="168"/>
      <c r="BE329" s="146"/>
      <c r="BF329" s="146"/>
      <c r="BG329" s="146"/>
      <c r="BH329" s="146"/>
      <c r="BI329" s="208"/>
    </row>
    <row r="330" spans="1:61" ht="12.75" customHeight="1" x14ac:dyDescent="0.2">
      <c r="A330" s="125" t="s">
        <v>11</v>
      </c>
      <c r="B330" s="162"/>
      <c r="C330" s="139"/>
      <c r="D330" s="139"/>
      <c r="E330" s="139"/>
      <c r="F330" s="139"/>
      <c r="G330" s="208"/>
      <c r="H330" s="139"/>
      <c r="I330" s="139"/>
      <c r="J330" s="139"/>
      <c r="K330" s="139"/>
      <c r="L330" s="139"/>
      <c r="M330" s="208"/>
      <c r="N330" s="162"/>
      <c r="O330" s="139"/>
      <c r="P330" s="139"/>
      <c r="Q330" s="139"/>
      <c r="R330" s="139"/>
      <c r="S330" s="208"/>
      <c r="T330" s="162"/>
      <c r="U330" s="139"/>
      <c r="V330" s="139"/>
      <c r="W330" s="139"/>
      <c r="X330" s="139"/>
      <c r="Y330" s="208"/>
      <c r="Z330" s="139"/>
      <c r="AA330" s="139"/>
      <c r="AB330" s="139"/>
      <c r="AC330" s="139"/>
      <c r="AD330" s="139"/>
      <c r="AE330" s="208"/>
      <c r="AF330" s="162"/>
      <c r="AG330" s="139"/>
      <c r="AH330" s="139"/>
      <c r="AI330" s="139"/>
      <c r="AJ330" s="139"/>
      <c r="AK330" s="208"/>
      <c r="AL330" s="162"/>
      <c r="AM330" s="139"/>
      <c r="AN330" s="139"/>
      <c r="AO330" s="139"/>
      <c r="AP330" s="139"/>
      <c r="AQ330" s="208"/>
      <c r="AR330" s="162"/>
      <c r="AS330" s="139"/>
      <c r="AT330" s="139"/>
      <c r="AU330" s="139"/>
      <c r="AV330" s="139"/>
      <c r="AW330" s="208"/>
      <c r="AX330" s="162"/>
      <c r="AY330" s="139"/>
      <c r="AZ330" s="139"/>
      <c r="BA330" s="139"/>
      <c r="BB330" s="139"/>
      <c r="BC330" s="208"/>
      <c r="BD330" s="162"/>
      <c r="BE330" s="139"/>
      <c r="BF330" s="139"/>
      <c r="BG330" s="139"/>
      <c r="BH330" s="139"/>
      <c r="BI330" s="208"/>
    </row>
    <row r="331" spans="1:61" ht="12.75" customHeight="1" x14ac:dyDescent="0.2">
      <c r="A331" s="125" t="s">
        <v>12</v>
      </c>
      <c r="B331" s="162"/>
      <c r="C331" s="139"/>
      <c r="D331" s="139"/>
      <c r="E331" s="139"/>
      <c r="F331" s="139"/>
      <c r="G331" s="208"/>
      <c r="H331" s="139"/>
      <c r="I331" s="139"/>
      <c r="J331" s="139"/>
      <c r="K331" s="139"/>
      <c r="L331" s="139"/>
      <c r="M331" s="208"/>
      <c r="N331" s="162"/>
      <c r="O331" s="139"/>
      <c r="P331" s="139"/>
      <c r="Q331" s="139"/>
      <c r="R331" s="139"/>
      <c r="S331" s="208"/>
      <c r="T331" s="162"/>
      <c r="U331" s="139"/>
      <c r="V331" s="139"/>
      <c r="W331" s="139"/>
      <c r="X331" s="139"/>
      <c r="Y331" s="208"/>
      <c r="Z331" s="139"/>
      <c r="AA331" s="139"/>
      <c r="AB331" s="139"/>
      <c r="AC331" s="139"/>
      <c r="AD331" s="139"/>
      <c r="AE331" s="208"/>
      <c r="AF331" s="162"/>
      <c r="AG331" s="139"/>
      <c r="AH331" s="139"/>
      <c r="AI331" s="139"/>
      <c r="AJ331" s="139"/>
      <c r="AK331" s="208"/>
      <c r="AL331" s="162"/>
      <c r="AM331" s="139"/>
      <c r="AN331" s="139"/>
      <c r="AO331" s="139"/>
      <c r="AP331" s="139"/>
      <c r="AQ331" s="208"/>
      <c r="AR331" s="162"/>
      <c r="AS331" s="139"/>
      <c r="AT331" s="139"/>
      <c r="AU331" s="139"/>
      <c r="AV331" s="139"/>
      <c r="AW331" s="208"/>
      <c r="AX331" s="162"/>
      <c r="AY331" s="139"/>
      <c r="AZ331" s="139"/>
      <c r="BA331" s="139"/>
      <c r="BB331" s="139"/>
      <c r="BC331" s="208"/>
      <c r="BD331" s="162"/>
      <c r="BE331" s="139"/>
      <c r="BF331" s="139"/>
      <c r="BG331" s="139"/>
      <c r="BH331" s="139"/>
      <c r="BI331" s="208"/>
    </row>
    <row r="332" spans="1:61" ht="12.75" customHeight="1" x14ac:dyDescent="0.2">
      <c r="A332" s="125" t="s">
        <v>13</v>
      </c>
      <c r="B332" s="162"/>
      <c r="C332" s="139"/>
      <c r="D332" s="139"/>
      <c r="E332" s="139"/>
      <c r="F332" s="139"/>
      <c r="G332" s="208"/>
      <c r="H332" s="139"/>
      <c r="I332" s="139"/>
      <c r="J332" s="139"/>
      <c r="K332" s="139"/>
      <c r="L332" s="139"/>
      <c r="M332" s="208"/>
      <c r="N332" s="162"/>
      <c r="O332" s="139"/>
      <c r="P332" s="139"/>
      <c r="Q332" s="139"/>
      <c r="R332" s="139"/>
      <c r="S332" s="208"/>
      <c r="T332" s="162"/>
      <c r="U332" s="139"/>
      <c r="V332" s="139"/>
      <c r="W332" s="139"/>
      <c r="X332" s="139"/>
      <c r="Y332" s="208"/>
      <c r="Z332" s="139"/>
      <c r="AA332" s="139"/>
      <c r="AB332" s="139"/>
      <c r="AC332" s="139"/>
      <c r="AD332" s="139"/>
      <c r="AE332" s="208"/>
      <c r="AF332" s="162"/>
      <c r="AG332" s="139"/>
      <c r="AH332" s="139"/>
      <c r="AI332" s="139"/>
      <c r="AJ332" s="139"/>
      <c r="AK332" s="208"/>
      <c r="AL332" s="162"/>
      <c r="AM332" s="139"/>
      <c r="AN332" s="139"/>
      <c r="AO332" s="139"/>
      <c r="AP332" s="139"/>
      <c r="AQ332" s="208"/>
      <c r="AR332" s="162"/>
      <c r="AS332" s="139"/>
      <c r="AT332" s="139"/>
      <c r="AU332" s="139"/>
      <c r="AV332" s="139"/>
      <c r="AW332" s="208"/>
      <c r="AX332" s="162"/>
      <c r="AY332" s="139"/>
      <c r="AZ332" s="139"/>
      <c r="BA332" s="139"/>
      <c r="BB332" s="139"/>
      <c r="BC332" s="208"/>
      <c r="BD332" s="162"/>
      <c r="BE332" s="139"/>
      <c r="BF332" s="139"/>
      <c r="BG332" s="139"/>
      <c r="BH332" s="139"/>
      <c r="BI332" s="208"/>
    </row>
    <row r="333" spans="1:61" ht="12.75" customHeight="1" x14ac:dyDescent="0.2">
      <c r="A333" s="126" t="s">
        <v>35</v>
      </c>
      <c r="B333" s="168"/>
      <c r="C333" s="146"/>
      <c r="D333" s="146"/>
      <c r="E333" s="146"/>
      <c r="F333" s="146"/>
      <c r="G333" s="208"/>
      <c r="H333" s="146"/>
      <c r="I333" s="146"/>
      <c r="J333" s="146"/>
      <c r="K333" s="146"/>
      <c r="L333" s="146"/>
      <c r="M333" s="208"/>
      <c r="N333" s="168"/>
      <c r="O333" s="146"/>
      <c r="P333" s="146"/>
      <c r="Q333" s="146"/>
      <c r="R333" s="146"/>
      <c r="S333" s="208"/>
      <c r="T333" s="168"/>
      <c r="U333" s="146"/>
      <c r="V333" s="146"/>
      <c r="W333" s="146"/>
      <c r="X333" s="146"/>
      <c r="Y333" s="208"/>
      <c r="Z333" s="146"/>
      <c r="AA333" s="146"/>
      <c r="AB333" s="146"/>
      <c r="AC333" s="146"/>
      <c r="AD333" s="146"/>
      <c r="AE333" s="208"/>
      <c r="AF333" s="168"/>
      <c r="AG333" s="146"/>
      <c r="AH333" s="146"/>
      <c r="AI333" s="146"/>
      <c r="AJ333" s="146"/>
      <c r="AK333" s="208"/>
      <c r="AL333" s="168"/>
      <c r="AM333" s="146"/>
      <c r="AN333" s="146"/>
      <c r="AO333" s="146"/>
      <c r="AP333" s="146"/>
      <c r="AQ333" s="208"/>
      <c r="AR333" s="168"/>
      <c r="AS333" s="146"/>
      <c r="AT333" s="146"/>
      <c r="AU333" s="146"/>
      <c r="AV333" s="146"/>
      <c r="AW333" s="208"/>
      <c r="AX333" s="168"/>
      <c r="AY333" s="146"/>
      <c r="AZ333" s="146"/>
      <c r="BA333" s="146"/>
      <c r="BB333" s="146"/>
      <c r="BC333" s="208"/>
      <c r="BD333" s="168"/>
      <c r="BE333" s="146"/>
      <c r="BF333" s="146"/>
      <c r="BG333" s="146"/>
      <c r="BH333" s="146"/>
      <c r="BI333" s="208"/>
    </row>
    <row r="334" spans="1:61" ht="12.75" customHeight="1" x14ac:dyDescent="0.2">
      <c r="A334" s="125" t="s">
        <v>14</v>
      </c>
      <c r="B334" s="162"/>
      <c r="C334" s="139"/>
      <c r="D334" s="139"/>
      <c r="E334" s="139"/>
      <c r="F334" s="139"/>
      <c r="G334" s="208"/>
      <c r="H334" s="139"/>
      <c r="I334" s="139"/>
      <c r="J334" s="139"/>
      <c r="K334" s="139"/>
      <c r="L334" s="139"/>
      <c r="M334" s="208"/>
      <c r="N334" s="162"/>
      <c r="O334" s="139"/>
      <c r="P334" s="139"/>
      <c r="Q334" s="139"/>
      <c r="R334" s="139"/>
      <c r="S334" s="208"/>
      <c r="T334" s="162"/>
      <c r="U334" s="139"/>
      <c r="V334" s="139"/>
      <c r="W334" s="139"/>
      <c r="X334" s="139"/>
      <c r="Y334" s="208"/>
      <c r="Z334" s="139"/>
      <c r="AA334" s="139"/>
      <c r="AB334" s="139"/>
      <c r="AC334" s="139"/>
      <c r="AD334" s="139"/>
      <c r="AE334" s="208"/>
      <c r="AF334" s="162"/>
      <c r="AG334" s="139"/>
      <c r="AH334" s="139"/>
      <c r="AI334" s="139"/>
      <c r="AJ334" s="139"/>
      <c r="AK334" s="208"/>
      <c r="AL334" s="162"/>
      <c r="AM334" s="139"/>
      <c r="AN334" s="139"/>
      <c r="AO334" s="139"/>
      <c r="AP334" s="139"/>
      <c r="AQ334" s="208"/>
      <c r="AR334" s="162"/>
      <c r="AS334" s="139"/>
      <c r="AT334" s="139"/>
      <c r="AU334" s="139"/>
      <c r="AV334" s="139"/>
      <c r="AW334" s="208"/>
      <c r="AX334" s="162"/>
      <c r="AY334" s="139"/>
      <c r="AZ334" s="139"/>
      <c r="BA334" s="139"/>
      <c r="BB334" s="139"/>
      <c r="BC334" s="208"/>
      <c r="BD334" s="162"/>
      <c r="BE334" s="139"/>
      <c r="BF334" s="139"/>
      <c r="BG334" s="139"/>
      <c r="BH334" s="139"/>
      <c r="BI334" s="208"/>
    </row>
    <row r="335" spans="1:61" ht="12.75" customHeight="1" x14ac:dyDescent="0.2">
      <c r="A335" s="125" t="s">
        <v>15</v>
      </c>
      <c r="B335" s="162"/>
      <c r="C335" s="139"/>
      <c r="D335" s="139"/>
      <c r="E335" s="139"/>
      <c r="F335" s="139"/>
      <c r="G335" s="208"/>
      <c r="H335" s="139"/>
      <c r="I335" s="139"/>
      <c r="J335" s="139"/>
      <c r="K335" s="139"/>
      <c r="L335" s="139"/>
      <c r="M335" s="208"/>
      <c r="N335" s="162"/>
      <c r="O335" s="139"/>
      <c r="P335" s="139"/>
      <c r="Q335" s="139"/>
      <c r="R335" s="139"/>
      <c r="S335" s="208"/>
      <c r="T335" s="162"/>
      <c r="U335" s="139"/>
      <c r="V335" s="139"/>
      <c r="W335" s="139"/>
      <c r="X335" s="139"/>
      <c r="Y335" s="208"/>
      <c r="Z335" s="139"/>
      <c r="AA335" s="139"/>
      <c r="AB335" s="139"/>
      <c r="AC335" s="139"/>
      <c r="AD335" s="139"/>
      <c r="AE335" s="208"/>
      <c r="AF335" s="162"/>
      <c r="AG335" s="139"/>
      <c r="AH335" s="139"/>
      <c r="AI335" s="139"/>
      <c r="AJ335" s="139"/>
      <c r="AK335" s="208"/>
      <c r="AL335" s="162"/>
      <c r="AM335" s="139"/>
      <c r="AN335" s="139"/>
      <c r="AO335" s="139"/>
      <c r="AP335" s="139"/>
      <c r="AQ335" s="208"/>
      <c r="AR335" s="162"/>
      <c r="AS335" s="139"/>
      <c r="AT335" s="139"/>
      <c r="AU335" s="139"/>
      <c r="AV335" s="139"/>
      <c r="AW335" s="208"/>
      <c r="AX335" s="162"/>
      <c r="AY335" s="139"/>
      <c r="AZ335" s="139"/>
      <c r="BA335" s="139"/>
      <c r="BB335" s="139"/>
      <c r="BC335" s="208"/>
      <c r="BD335" s="162"/>
      <c r="BE335" s="139"/>
      <c r="BF335" s="139"/>
      <c r="BG335" s="139"/>
      <c r="BH335" s="139"/>
      <c r="BI335" s="208"/>
    </row>
    <row r="336" spans="1:61" ht="12.75" customHeight="1" x14ac:dyDescent="0.2">
      <c r="A336" s="126" t="s">
        <v>16</v>
      </c>
      <c r="B336" s="168"/>
      <c r="C336" s="146"/>
      <c r="D336" s="146"/>
      <c r="E336" s="146"/>
      <c r="F336" s="146"/>
      <c r="G336" s="208"/>
      <c r="H336" s="146"/>
      <c r="I336" s="146"/>
      <c r="J336" s="146"/>
      <c r="K336" s="146"/>
      <c r="L336" s="146"/>
      <c r="M336" s="208"/>
      <c r="N336" s="168"/>
      <c r="O336" s="146"/>
      <c r="P336" s="146"/>
      <c r="Q336" s="146"/>
      <c r="R336" s="146"/>
      <c r="S336" s="208"/>
      <c r="T336" s="168"/>
      <c r="U336" s="146"/>
      <c r="V336" s="146"/>
      <c r="W336" s="146"/>
      <c r="X336" s="146"/>
      <c r="Y336" s="208"/>
      <c r="Z336" s="146"/>
      <c r="AA336" s="146"/>
      <c r="AB336" s="146"/>
      <c r="AC336" s="146"/>
      <c r="AD336" s="146"/>
      <c r="AE336" s="208"/>
      <c r="AF336" s="168"/>
      <c r="AG336" s="146"/>
      <c r="AH336" s="146"/>
      <c r="AI336" s="146"/>
      <c r="AJ336" s="146"/>
      <c r="AK336" s="208"/>
      <c r="AL336" s="168"/>
      <c r="AM336" s="146"/>
      <c r="AN336" s="146"/>
      <c r="AO336" s="146"/>
      <c r="AP336" s="146"/>
      <c r="AQ336" s="208"/>
      <c r="AR336" s="168"/>
      <c r="AS336" s="146"/>
      <c r="AT336" s="146"/>
      <c r="AU336" s="146"/>
      <c r="AV336" s="146"/>
      <c r="AW336" s="208"/>
      <c r="AX336" s="168"/>
      <c r="AY336" s="146"/>
      <c r="AZ336" s="146"/>
      <c r="BA336" s="146"/>
      <c r="BB336" s="146"/>
      <c r="BC336" s="208"/>
      <c r="BD336" s="168"/>
      <c r="BE336" s="146"/>
      <c r="BF336" s="146"/>
      <c r="BG336" s="146"/>
      <c r="BH336" s="146"/>
      <c r="BI336" s="208"/>
    </row>
    <row r="337" spans="1:61" ht="12.75" customHeight="1" x14ac:dyDescent="0.2">
      <c r="A337" s="125" t="s">
        <v>17</v>
      </c>
      <c r="B337" s="162"/>
      <c r="C337" s="139"/>
      <c r="D337" s="139"/>
      <c r="E337" s="139"/>
      <c r="F337" s="139"/>
      <c r="G337" s="208"/>
      <c r="H337" s="139"/>
      <c r="I337" s="139"/>
      <c r="J337" s="139"/>
      <c r="K337" s="139"/>
      <c r="L337" s="139"/>
      <c r="M337" s="208"/>
      <c r="N337" s="162"/>
      <c r="O337" s="139"/>
      <c r="P337" s="139"/>
      <c r="Q337" s="139"/>
      <c r="R337" s="139"/>
      <c r="S337" s="208"/>
      <c r="T337" s="162"/>
      <c r="U337" s="139"/>
      <c r="V337" s="139"/>
      <c r="W337" s="139"/>
      <c r="X337" s="139"/>
      <c r="Y337" s="208"/>
      <c r="Z337" s="139"/>
      <c r="AA337" s="139"/>
      <c r="AB337" s="139"/>
      <c r="AC337" s="139"/>
      <c r="AD337" s="139"/>
      <c r="AE337" s="208"/>
      <c r="AF337" s="162"/>
      <c r="AG337" s="139"/>
      <c r="AH337" s="139"/>
      <c r="AI337" s="139"/>
      <c r="AJ337" s="139"/>
      <c r="AK337" s="208"/>
      <c r="AL337" s="162"/>
      <c r="AM337" s="139"/>
      <c r="AN337" s="139"/>
      <c r="AO337" s="139"/>
      <c r="AP337" s="139"/>
      <c r="AQ337" s="208"/>
      <c r="AR337" s="162"/>
      <c r="AS337" s="139"/>
      <c r="AT337" s="139"/>
      <c r="AU337" s="139"/>
      <c r="AV337" s="139"/>
      <c r="AW337" s="208"/>
      <c r="AX337" s="162"/>
      <c r="AY337" s="139"/>
      <c r="AZ337" s="139"/>
      <c r="BA337" s="139"/>
      <c r="BB337" s="139"/>
      <c r="BC337" s="208"/>
      <c r="BD337" s="162"/>
      <c r="BE337" s="139"/>
      <c r="BF337" s="139"/>
      <c r="BG337" s="139"/>
      <c r="BH337" s="139"/>
      <c r="BI337" s="208"/>
    </row>
    <row r="338" spans="1:61" ht="12.75" customHeight="1" x14ac:dyDescent="0.2">
      <c r="A338" s="126" t="s">
        <v>18</v>
      </c>
      <c r="B338" s="168"/>
      <c r="C338" s="146"/>
      <c r="D338" s="146"/>
      <c r="E338" s="146"/>
      <c r="F338" s="146"/>
      <c r="G338" s="208"/>
      <c r="H338" s="146"/>
      <c r="I338" s="146"/>
      <c r="J338" s="146"/>
      <c r="K338" s="146"/>
      <c r="L338" s="146"/>
      <c r="M338" s="208"/>
      <c r="N338" s="168"/>
      <c r="O338" s="146"/>
      <c r="P338" s="146"/>
      <c r="Q338" s="146"/>
      <c r="R338" s="146"/>
      <c r="S338" s="208"/>
      <c r="T338" s="168"/>
      <c r="U338" s="146"/>
      <c r="V338" s="146"/>
      <c r="W338" s="146"/>
      <c r="X338" s="146"/>
      <c r="Y338" s="208"/>
      <c r="Z338" s="146"/>
      <c r="AA338" s="146"/>
      <c r="AB338" s="146"/>
      <c r="AC338" s="146"/>
      <c r="AD338" s="146"/>
      <c r="AE338" s="208"/>
      <c r="AF338" s="168"/>
      <c r="AG338" s="146"/>
      <c r="AH338" s="146"/>
      <c r="AI338" s="146"/>
      <c r="AJ338" s="146"/>
      <c r="AK338" s="208"/>
      <c r="AL338" s="168"/>
      <c r="AM338" s="146"/>
      <c r="AN338" s="146"/>
      <c r="AO338" s="146"/>
      <c r="AP338" s="146"/>
      <c r="AQ338" s="208"/>
      <c r="AR338" s="168"/>
      <c r="AS338" s="146"/>
      <c r="AT338" s="146"/>
      <c r="AU338" s="146"/>
      <c r="AV338" s="146"/>
      <c r="AW338" s="208"/>
      <c r="AX338" s="168"/>
      <c r="AY338" s="146"/>
      <c r="AZ338" s="146"/>
      <c r="BA338" s="146"/>
      <c r="BB338" s="146"/>
      <c r="BC338" s="208"/>
      <c r="BD338" s="168"/>
      <c r="BE338" s="146"/>
      <c r="BF338" s="146"/>
      <c r="BG338" s="146"/>
      <c r="BH338" s="146"/>
      <c r="BI338" s="208"/>
    </row>
    <row r="339" spans="1:61" ht="12.75" customHeight="1" x14ac:dyDescent="0.2">
      <c r="A339" s="125" t="s">
        <v>19</v>
      </c>
      <c r="B339" s="162"/>
      <c r="C339" s="139"/>
      <c r="D339" s="139"/>
      <c r="E339" s="139"/>
      <c r="F339" s="139"/>
      <c r="G339" s="208"/>
      <c r="H339" s="139"/>
      <c r="I339" s="139"/>
      <c r="J339" s="139"/>
      <c r="K339" s="139"/>
      <c r="L339" s="139"/>
      <c r="M339" s="208"/>
      <c r="N339" s="162"/>
      <c r="O339" s="139"/>
      <c r="P339" s="139"/>
      <c r="Q339" s="139"/>
      <c r="R339" s="139"/>
      <c r="S339" s="208"/>
      <c r="T339" s="162"/>
      <c r="U339" s="139"/>
      <c r="V339" s="139"/>
      <c r="W339" s="139"/>
      <c r="X339" s="139"/>
      <c r="Y339" s="208"/>
      <c r="Z339" s="139"/>
      <c r="AA339" s="139"/>
      <c r="AB339" s="139"/>
      <c r="AC339" s="139"/>
      <c r="AD339" s="139"/>
      <c r="AE339" s="208"/>
      <c r="AF339" s="162"/>
      <c r="AG339" s="139"/>
      <c r="AH339" s="139"/>
      <c r="AI339" s="139"/>
      <c r="AJ339" s="139"/>
      <c r="AK339" s="208"/>
      <c r="AL339" s="162"/>
      <c r="AM339" s="139"/>
      <c r="AN339" s="139"/>
      <c r="AO339" s="139"/>
      <c r="AP339" s="139"/>
      <c r="AQ339" s="208"/>
      <c r="AR339" s="162"/>
      <c r="AS339" s="139"/>
      <c r="AT339" s="139"/>
      <c r="AU339" s="139"/>
      <c r="AV339" s="139"/>
      <c r="AW339" s="208"/>
      <c r="AX339" s="162"/>
      <c r="AY339" s="139"/>
      <c r="AZ339" s="139"/>
      <c r="BA339" s="139"/>
      <c r="BB339" s="139"/>
      <c r="BC339" s="208"/>
      <c r="BD339" s="162"/>
      <c r="BE339" s="139"/>
      <c r="BF339" s="139"/>
      <c r="BG339" s="139"/>
      <c r="BH339" s="139"/>
      <c r="BI339" s="208"/>
    </row>
    <row r="340" spans="1:61" ht="12.75" customHeight="1" x14ac:dyDescent="0.2">
      <c r="A340" s="126" t="s">
        <v>20</v>
      </c>
      <c r="B340" s="168"/>
      <c r="C340" s="146"/>
      <c r="D340" s="146"/>
      <c r="E340" s="146"/>
      <c r="F340" s="146"/>
      <c r="G340" s="208"/>
      <c r="H340" s="146"/>
      <c r="I340" s="146"/>
      <c r="J340" s="146"/>
      <c r="K340" s="146"/>
      <c r="L340" s="146"/>
      <c r="M340" s="208"/>
      <c r="N340" s="168"/>
      <c r="O340" s="146"/>
      <c r="P340" s="146"/>
      <c r="Q340" s="146"/>
      <c r="R340" s="146"/>
      <c r="S340" s="208"/>
      <c r="T340" s="168"/>
      <c r="U340" s="146"/>
      <c r="V340" s="146"/>
      <c r="W340" s="146"/>
      <c r="X340" s="146"/>
      <c r="Y340" s="208"/>
      <c r="Z340" s="146"/>
      <c r="AA340" s="146"/>
      <c r="AB340" s="146"/>
      <c r="AC340" s="146"/>
      <c r="AD340" s="146"/>
      <c r="AE340" s="208"/>
      <c r="AF340" s="168"/>
      <c r="AG340" s="146"/>
      <c r="AH340" s="146"/>
      <c r="AI340" s="146"/>
      <c r="AJ340" s="146"/>
      <c r="AK340" s="208"/>
      <c r="AL340" s="168"/>
      <c r="AM340" s="146"/>
      <c r="AN340" s="146"/>
      <c r="AO340" s="146"/>
      <c r="AP340" s="146"/>
      <c r="AQ340" s="208"/>
      <c r="AR340" s="168"/>
      <c r="AS340" s="146"/>
      <c r="AT340" s="146"/>
      <c r="AU340" s="146"/>
      <c r="AV340" s="146"/>
      <c r="AW340" s="208"/>
      <c r="AX340" s="168"/>
      <c r="AY340" s="146"/>
      <c r="AZ340" s="146"/>
      <c r="BA340" s="146"/>
      <c r="BB340" s="146"/>
      <c r="BC340" s="208"/>
      <c r="BD340" s="168"/>
      <c r="BE340" s="146"/>
      <c r="BF340" s="146"/>
      <c r="BG340" s="146"/>
      <c r="BH340" s="146"/>
      <c r="BI340" s="208"/>
    </row>
    <row r="341" spans="1:61" ht="12.75" customHeight="1" x14ac:dyDescent="0.2">
      <c r="A341" s="125" t="s">
        <v>21</v>
      </c>
      <c r="B341" s="162"/>
      <c r="C341" s="139"/>
      <c r="D341" s="139"/>
      <c r="E341" s="139"/>
      <c r="F341" s="139"/>
      <c r="G341" s="208"/>
      <c r="H341" s="139"/>
      <c r="I341" s="139"/>
      <c r="J341" s="139"/>
      <c r="K341" s="139"/>
      <c r="L341" s="139"/>
      <c r="M341" s="208"/>
      <c r="N341" s="162"/>
      <c r="O341" s="139"/>
      <c r="P341" s="139"/>
      <c r="Q341" s="139"/>
      <c r="R341" s="139"/>
      <c r="S341" s="208"/>
      <c r="T341" s="162"/>
      <c r="U341" s="139"/>
      <c r="V341" s="139"/>
      <c r="W341" s="139"/>
      <c r="X341" s="139"/>
      <c r="Y341" s="208"/>
      <c r="Z341" s="139"/>
      <c r="AA341" s="139"/>
      <c r="AB341" s="139"/>
      <c r="AC341" s="139"/>
      <c r="AD341" s="139"/>
      <c r="AE341" s="208"/>
      <c r="AF341" s="162"/>
      <c r="AG341" s="139"/>
      <c r="AH341" s="139"/>
      <c r="AI341" s="139"/>
      <c r="AJ341" s="139"/>
      <c r="AK341" s="208"/>
      <c r="AL341" s="162"/>
      <c r="AM341" s="139"/>
      <c r="AN341" s="139"/>
      <c r="AO341" s="139"/>
      <c r="AP341" s="139"/>
      <c r="AQ341" s="208"/>
      <c r="AR341" s="162"/>
      <c r="AS341" s="139"/>
      <c r="AT341" s="139"/>
      <c r="AU341" s="139"/>
      <c r="AV341" s="139"/>
      <c r="AW341" s="208"/>
      <c r="AX341" s="162"/>
      <c r="AY341" s="139"/>
      <c r="AZ341" s="139"/>
      <c r="BA341" s="139"/>
      <c r="BB341" s="139"/>
      <c r="BC341" s="208"/>
      <c r="BD341" s="162"/>
      <c r="BE341" s="139"/>
      <c r="BF341" s="139"/>
      <c r="BG341" s="139"/>
      <c r="BH341" s="139"/>
      <c r="BI341" s="208"/>
    </row>
    <row r="342" spans="1:61" ht="12.75" customHeight="1" x14ac:dyDescent="0.2">
      <c r="A342" s="125" t="s">
        <v>36</v>
      </c>
      <c r="B342" s="162"/>
      <c r="C342" s="139"/>
      <c r="D342" s="139"/>
      <c r="E342" s="139"/>
      <c r="F342" s="139"/>
      <c r="G342" s="208"/>
      <c r="H342" s="139"/>
      <c r="I342" s="139"/>
      <c r="J342" s="139"/>
      <c r="K342" s="139"/>
      <c r="L342" s="139"/>
      <c r="M342" s="208"/>
      <c r="N342" s="162"/>
      <c r="O342" s="139"/>
      <c r="P342" s="139"/>
      <c r="Q342" s="139"/>
      <c r="R342" s="139"/>
      <c r="S342" s="208"/>
      <c r="T342" s="162"/>
      <c r="U342" s="139"/>
      <c r="V342" s="139"/>
      <c r="W342" s="139"/>
      <c r="X342" s="139"/>
      <c r="Y342" s="208"/>
      <c r="Z342" s="139"/>
      <c r="AA342" s="139"/>
      <c r="AB342" s="139"/>
      <c r="AC342" s="139"/>
      <c r="AD342" s="139"/>
      <c r="AE342" s="208"/>
      <c r="AF342" s="162"/>
      <c r="AG342" s="139"/>
      <c r="AH342" s="139"/>
      <c r="AI342" s="139"/>
      <c r="AJ342" s="139"/>
      <c r="AK342" s="208"/>
      <c r="AL342" s="162"/>
      <c r="AM342" s="139"/>
      <c r="AN342" s="139"/>
      <c r="AO342" s="139"/>
      <c r="AP342" s="139"/>
      <c r="AQ342" s="208"/>
      <c r="AR342" s="162"/>
      <c r="AS342" s="139"/>
      <c r="AT342" s="139"/>
      <c r="AU342" s="139"/>
      <c r="AV342" s="139"/>
      <c r="AW342" s="208"/>
      <c r="AX342" s="162"/>
      <c r="AY342" s="139"/>
      <c r="AZ342" s="139"/>
      <c r="BA342" s="139"/>
      <c r="BB342" s="139"/>
      <c r="BC342" s="208"/>
      <c r="BD342" s="162"/>
      <c r="BE342" s="139"/>
      <c r="BF342" s="139"/>
      <c r="BG342" s="139"/>
      <c r="BH342" s="139"/>
      <c r="BI342" s="208"/>
    </row>
    <row r="343" spans="1:61" ht="12.75" customHeight="1" x14ac:dyDescent="0.2">
      <c r="A343" s="125" t="s">
        <v>83</v>
      </c>
      <c r="B343" s="162"/>
      <c r="C343" s="139"/>
      <c r="D343" s="139"/>
      <c r="E343" s="139"/>
      <c r="F343" s="139"/>
      <c r="G343" s="208"/>
      <c r="H343" s="139"/>
      <c r="I343" s="139"/>
      <c r="J343" s="139"/>
      <c r="K343" s="139"/>
      <c r="L343" s="139"/>
      <c r="M343" s="208"/>
      <c r="N343" s="162"/>
      <c r="O343" s="139"/>
      <c r="P343" s="139"/>
      <c r="Q343" s="139"/>
      <c r="R343" s="139"/>
      <c r="S343" s="208"/>
      <c r="T343" s="162"/>
      <c r="U343" s="139"/>
      <c r="V343" s="139"/>
      <c r="W343" s="139"/>
      <c r="X343" s="139"/>
      <c r="Y343" s="208"/>
      <c r="Z343" s="139"/>
      <c r="AA343" s="139"/>
      <c r="AB343" s="139"/>
      <c r="AC343" s="139"/>
      <c r="AD343" s="139"/>
      <c r="AE343" s="208"/>
      <c r="AF343" s="162"/>
      <c r="AG343" s="139"/>
      <c r="AH343" s="139"/>
      <c r="AI343" s="139"/>
      <c r="AJ343" s="139"/>
      <c r="AK343" s="208"/>
      <c r="AL343" s="162"/>
      <c r="AM343" s="139"/>
      <c r="AN343" s="139"/>
      <c r="AO343" s="139"/>
      <c r="AP343" s="139"/>
      <c r="AQ343" s="208"/>
      <c r="AR343" s="162"/>
      <c r="AS343" s="139"/>
      <c r="AT343" s="139"/>
      <c r="AU343" s="139"/>
      <c r="AV343" s="139"/>
      <c r="AW343" s="208"/>
      <c r="AX343" s="162"/>
      <c r="AY343" s="139"/>
      <c r="AZ343" s="139"/>
      <c r="BA343" s="139"/>
      <c r="BB343" s="139"/>
      <c r="BC343" s="208"/>
      <c r="BD343" s="162"/>
      <c r="BE343" s="139"/>
      <c r="BF343" s="139"/>
      <c r="BG343" s="139"/>
      <c r="BH343" s="139"/>
      <c r="BI343" s="208"/>
    </row>
    <row r="344" spans="1:61" ht="12.75" customHeight="1" x14ac:dyDescent="0.2">
      <c r="A344" s="126" t="s">
        <v>39</v>
      </c>
      <c r="B344" s="168"/>
      <c r="C344" s="146"/>
      <c r="D344" s="146"/>
      <c r="E344" s="146"/>
      <c r="F344" s="146"/>
      <c r="G344" s="208"/>
      <c r="H344" s="146"/>
      <c r="I344" s="146"/>
      <c r="J344" s="146"/>
      <c r="K344" s="146"/>
      <c r="L344" s="146"/>
      <c r="M344" s="208"/>
      <c r="N344" s="168"/>
      <c r="O344" s="146"/>
      <c r="P344" s="146"/>
      <c r="Q344" s="146"/>
      <c r="R344" s="146"/>
      <c r="S344" s="208"/>
      <c r="T344" s="168"/>
      <c r="U344" s="146"/>
      <c r="V344" s="146"/>
      <c r="W344" s="146"/>
      <c r="X344" s="146"/>
      <c r="Y344" s="208"/>
      <c r="Z344" s="146"/>
      <c r="AA344" s="146"/>
      <c r="AB344" s="146"/>
      <c r="AC344" s="146"/>
      <c r="AD344" s="146"/>
      <c r="AE344" s="208"/>
      <c r="AF344" s="168"/>
      <c r="AG344" s="146"/>
      <c r="AH344" s="146"/>
      <c r="AI344" s="146"/>
      <c r="AJ344" s="146"/>
      <c r="AK344" s="208"/>
      <c r="AL344" s="168"/>
      <c r="AM344" s="146"/>
      <c r="AN344" s="146"/>
      <c r="AO344" s="146"/>
      <c r="AP344" s="146"/>
      <c r="AQ344" s="208"/>
      <c r="AR344" s="168"/>
      <c r="AS344" s="146"/>
      <c r="AT344" s="146"/>
      <c r="AU344" s="146"/>
      <c r="AV344" s="146"/>
      <c r="AW344" s="208"/>
      <c r="AX344" s="168"/>
      <c r="AY344" s="146"/>
      <c r="AZ344" s="146"/>
      <c r="BA344" s="146"/>
      <c r="BB344" s="146"/>
      <c r="BC344" s="208"/>
      <c r="BD344" s="168"/>
      <c r="BE344" s="146"/>
      <c r="BF344" s="146"/>
      <c r="BG344" s="146"/>
      <c r="BH344" s="146"/>
      <c r="BI344" s="208"/>
    </row>
    <row r="345" spans="1:61" ht="12.75" customHeight="1" x14ac:dyDescent="0.2">
      <c r="A345" s="125" t="s">
        <v>37</v>
      </c>
      <c r="B345" s="162"/>
      <c r="C345" s="139"/>
      <c r="D345" s="139"/>
      <c r="E345" s="139"/>
      <c r="F345" s="139"/>
      <c r="G345" s="208"/>
      <c r="H345" s="139"/>
      <c r="I345" s="139"/>
      <c r="J345" s="139"/>
      <c r="K345" s="139"/>
      <c r="L345" s="139"/>
      <c r="M345" s="208"/>
      <c r="N345" s="162"/>
      <c r="O345" s="139"/>
      <c r="P345" s="139"/>
      <c r="Q345" s="139"/>
      <c r="R345" s="139"/>
      <c r="S345" s="208"/>
      <c r="T345" s="162"/>
      <c r="U345" s="139"/>
      <c r="V345" s="139"/>
      <c r="W345" s="139"/>
      <c r="X345" s="139"/>
      <c r="Y345" s="208"/>
      <c r="Z345" s="139"/>
      <c r="AA345" s="139"/>
      <c r="AB345" s="139"/>
      <c r="AC345" s="139"/>
      <c r="AD345" s="139"/>
      <c r="AE345" s="208"/>
      <c r="AF345" s="162"/>
      <c r="AG345" s="139"/>
      <c r="AH345" s="139"/>
      <c r="AI345" s="139"/>
      <c r="AJ345" s="139"/>
      <c r="AK345" s="208"/>
      <c r="AL345" s="162"/>
      <c r="AM345" s="139"/>
      <c r="AN345" s="139"/>
      <c r="AO345" s="139"/>
      <c r="AP345" s="139"/>
      <c r="AQ345" s="208"/>
      <c r="AR345" s="162"/>
      <c r="AS345" s="139"/>
      <c r="AT345" s="139"/>
      <c r="AU345" s="139"/>
      <c r="AV345" s="139"/>
      <c r="AW345" s="208"/>
      <c r="AX345" s="162"/>
      <c r="AY345" s="139"/>
      <c r="AZ345" s="139"/>
      <c r="BA345" s="139"/>
      <c r="BB345" s="139"/>
      <c r="BC345" s="208"/>
      <c r="BD345" s="162"/>
      <c r="BE345" s="139"/>
      <c r="BF345" s="139"/>
      <c r="BG345" s="139"/>
      <c r="BH345" s="139"/>
      <c r="BI345" s="208"/>
    </row>
    <row r="346" spans="1:61" ht="12.75" customHeight="1" x14ac:dyDescent="0.2">
      <c r="A346" s="126" t="s">
        <v>40</v>
      </c>
      <c r="B346" s="168"/>
      <c r="C346" s="146"/>
      <c r="D346" s="146"/>
      <c r="E346" s="146"/>
      <c r="F346" s="146"/>
      <c r="G346" s="208"/>
      <c r="H346" s="146"/>
      <c r="I346" s="146"/>
      <c r="J346" s="146"/>
      <c r="K346" s="146"/>
      <c r="L346" s="146"/>
      <c r="M346" s="208"/>
      <c r="N346" s="168"/>
      <c r="O346" s="146"/>
      <c r="P346" s="146"/>
      <c r="Q346" s="146"/>
      <c r="R346" s="146"/>
      <c r="S346" s="208"/>
      <c r="T346" s="168"/>
      <c r="U346" s="146"/>
      <c r="V346" s="146"/>
      <c r="W346" s="146"/>
      <c r="X346" s="146"/>
      <c r="Y346" s="208"/>
      <c r="Z346" s="146"/>
      <c r="AA346" s="146"/>
      <c r="AB346" s="146"/>
      <c r="AC346" s="146"/>
      <c r="AD346" s="146"/>
      <c r="AE346" s="208"/>
      <c r="AF346" s="168"/>
      <c r="AG346" s="146"/>
      <c r="AH346" s="146"/>
      <c r="AI346" s="146"/>
      <c r="AJ346" s="146"/>
      <c r="AK346" s="208"/>
      <c r="AL346" s="168"/>
      <c r="AM346" s="146"/>
      <c r="AN346" s="146"/>
      <c r="AO346" s="146"/>
      <c r="AP346" s="146"/>
      <c r="AQ346" s="208"/>
      <c r="AR346" s="168"/>
      <c r="AS346" s="146"/>
      <c r="AT346" s="146"/>
      <c r="AU346" s="146"/>
      <c r="AV346" s="146"/>
      <c r="AW346" s="208"/>
      <c r="AX346" s="168"/>
      <c r="AY346" s="146"/>
      <c r="AZ346" s="146"/>
      <c r="BA346" s="146"/>
      <c r="BB346" s="146"/>
      <c r="BC346" s="208"/>
      <c r="BD346" s="168"/>
      <c r="BE346" s="146"/>
      <c r="BF346" s="146"/>
      <c r="BG346" s="146"/>
      <c r="BH346" s="146"/>
      <c r="BI346" s="208"/>
    </row>
    <row r="347" spans="1:61" ht="12.75" customHeight="1" x14ac:dyDescent="0.2">
      <c r="A347" s="125" t="s">
        <v>64</v>
      </c>
      <c r="B347" s="162"/>
      <c r="C347" s="139"/>
      <c r="D347" s="139"/>
      <c r="E347" s="139"/>
      <c r="F347" s="139"/>
      <c r="G347" s="208"/>
      <c r="H347" s="139"/>
      <c r="I347" s="139"/>
      <c r="J347" s="139"/>
      <c r="K347" s="139"/>
      <c r="L347" s="139"/>
      <c r="M347" s="208"/>
      <c r="N347" s="162"/>
      <c r="O347" s="139"/>
      <c r="P347" s="139"/>
      <c r="Q347" s="139"/>
      <c r="R347" s="139"/>
      <c r="S347" s="208"/>
      <c r="T347" s="162"/>
      <c r="U347" s="139"/>
      <c r="V347" s="139"/>
      <c r="W347" s="139"/>
      <c r="X347" s="139"/>
      <c r="Y347" s="208"/>
      <c r="Z347" s="139"/>
      <c r="AA347" s="139"/>
      <c r="AB347" s="139"/>
      <c r="AC347" s="139"/>
      <c r="AD347" s="139"/>
      <c r="AE347" s="208"/>
      <c r="AF347" s="162"/>
      <c r="AG347" s="139"/>
      <c r="AH347" s="139"/>
      <c r="AI347" s="139"/>
      <c r="AJ347" s="139"/>
      <c r="AK347" s="208"/>
      <c r="AL347" s="162"/>
      <c r="AM347" s="139"/>
      <c r="AN347" s="139"/>
      <c r="AO347" s="139"/>
      <c r="AP347" s="139"/>
      <c r="AQ347" s="208"/>
      <c r="AR347" s="162"/>
      <c r="AS347" s="139"/>
      <c r="AT347" s="139"/>
      <c r="AU347" s="139"/>
      <c r="AV347" s="139"/>
      <c r="AW347" s="208"/>
      <c r="AX347" s="162"/>
      <c r="AY347" s="139"/>
      <c r="AZ347" s="139"/>
      <c r="BA347" s="139"/>
      <c r="BB347" s="139"/>
      <c r="BC347" s="208"/>
      <c r="BD347" s="162"/>
      <c r="BE347" s="139"/>
      <c r="BF347" s="139"/>
      <c r="BG347" s="139"/>
      <c r="BH347" s="139"/>
      <c r="BI347" s="208"/>
    </row>
    <row r="348" spans="1:61" ht="12.75" customHeight="1" x14ac:dyDescent="0.2">
      <c r="A348" s="199" t="s">
        <v>42</v>
      </c>
      <c r="B348" s="203">
        <v>0</v>
      </c>
      <c r="C348" s="203">
        <v>0</v>
      </c>
      <c r="D348" s="203">
        <v>0</v>
      </c>
      <c r="E348" s="203">
        <v>0</v>
      </c>
      <c r="F348" s="203">
        <v>0</v>
      </c>
      <c r="G348" s="208"/>
      <c r="H348" s="203">
        <v>0</v>
      </c>
      <c r="I348" s="203">
        <v>0</v>
      </c>
      <c r="J348" s="203">
        <v>0</v>
      </c>
      <c r="K348" s="203">
        <v>0</v>
      </c>
      <c r="L348" s="203">
        <v>0</v>
      </c>
      <c r="M348" s="208"/>
      <c r="N348" s="203">
        <v>0</v>
      </c>
      <c r="O348" s="203">
        <v>0</v>
      </c>
      <c r="P348" s="203">
        <v>0</v>
      </c>
      <c r="Q348" s="203">
        <v>0</v>
      </c>
      <c r="R348" s="203">
        <v>0</v>
      </c>
      <c r="S348" s="208"/>
      <c r="T348" s="203">
        <v>0</v>
      </c>
      <c r="U348" s="203">
        <v>0</v>
      </c>
      <c r="V348" s="203">
        <v>0</v>
      </c>
      <c r="W348" s="203">
        <v>0</v>
      </c>
      <c r="X348" s="203">
        <v>0</v>
      </c>
      <c r="Y348" s="208"/>
      <c r="Z348" s="203">
        <v>0</v>
      </c>
      <c r="AA348" s="203">
        <v>0</v>
      </c>
      <c r="AB348" s="203">
        <v>0</v>
      </c>
      <c r="AC348" s="203">
        <v>0</v>
      </c>
      <c r="AD348" s="203">
        <v>0</v>
      </c>
      <c r="AE348" s="208"/>
      <c r="AF348" s="203">
        <v>0</v>
      </c>
      <c r="AG348" s="203">
        <v>0</v>
      </c>
      <c r="AH348" s="203">
        <v>0</v>
      </c>
      <c r="AI348" s="203">
        <v>0</v>
      </c>
      <c r="AJ348" s="203">
        <v>0</v>
      </c>
      <c r="AK348" s="208"/>
      <c r="AL348" s="203">
        <v>0</v>
      </c>
      <c r="AM348" s="203">
        <v>0</v>
      </c>
      <c r="AN348" s="203">
        <v>0</v>
      </c>
      <c r="AO348" s="203">
        <v>0</v>
      </c>
      <c r="AP348" s="203">
        <v>0</v>
      </c>
      <c r="AQ348" s="208"/>
      <c r="AR348" s="203">
        <v>0</v>
      </c>
      <c r="AS348" s="203">
        <v>0</v>
      </c>
      <c r="AT348" s="203">
        <v>0</v>
      </c>
      <c r="AU348" s="203">
        <v>0</v>
      </c>
      <c r="AV348" s="203">
        <v>0</v>
      </c>
      <c r="AW348" s="208"/>
      <c r="AX348" s="203">
        <v>0</v>
      </c>
      <c r="AY348" s="203">
        <v>0</v>
      </c>
      <c r="AZ348" s="203">
        <v>0</v>
      </c>
      <c r="BA348" s="203">
        <v>0</v>
      </c>
      <c r="BB348" s="203">
        <v>0</v>
      </c>
      <c r="BC348" s="208"/>
      <c r="BD348" s="203">
        <v>0</v>
      </c>
      <c r="BE348" s="203">
        <v>0</v>
      </c>
      <c r="BF348" s="203">
        <v>0</v>
      </c>
      <c r="BG348" s="203">
        <v>0</v>
      </c>
      <c r="BH348" s="203">
        <v>0</v>
      </c>
      <c r="BI348" s="208"/>
    </row>
    <row r="349" spans="1:61" ht="12.75" customHeight="1" x14ac:dyDescent="0.2">
      <c r="A349" s="199" t="s">
        <v>33</v>
      </c>
      <c r="B349" s="203">
        <v>0</v>
      </c>
      <c r="C349" s="203">
        <v>0</v>
      </c>
      <c r="D349" s="203">
        <v>0</v>
      </c>
      <c r="E349" s="203">
        <v>0</v>
      </c>
      <c r="F349" s="203">
        <v>0</v>
      </c>
      <c r="G349" s="208"/>
      <c r="H349" s="203">
        <v>0</v>
      </c>
      <c r="I349" s="203">
        <v>0</v>
      </c>
      <c r="J349" s="203">
        <v>0</v>
      </c>
      <c r="K349" s="203">
        <v>0</v>
      </c>
      <c r="L349" s="203">
        <v>0</v>
      </c>
      <c r="M349" s="208"/>
      <c r="N349" s="203">
        <v>0</v>
      </c>
      <c r="O349" s="203">
        <v>0</v>
      </c>
      <c r="P349" s="203">
        <v>0</v>
      </c>
      <c r="Q349" s="203">
        <v>0</v>
      </c>
      <c r="R349" s="203">
        <v>0</v>
      </c>
      <c r="S349" s="208"/>
      <c r="T349" s="203">
        <v>0</v>
      </c>
      <c r="U349" s="203">
        <v>0</v>
      </c>
      <c r="V349" s="203">
        <v>0</v>
      </c>
      <c r="W349" s="203">
        <v>0</v>
      </c>
      <c r="X349" s="203">
        <v>0</v>
      </c>
      <c r="Y349" s="208"/>
      <c r="Z349" s="203">
        <v>0</v>
      </c>
      <c r="AA349" s="203">
        <v>0</v>
      </c>
      <c r="AB349" s="203">
        <v>0</v>
      </c>
      <c r="AC349" s="203">
        <v>0</v>
      </c>
      <c r="AD349" s="203">
        <v>0</v>
      </c>
      <c r="AE349" s="208"/>
      <c r="AF349" s="203">
        <v>0</v>
      </c>
      <c r="AG349" s="203">
        <v>0</v>
      </c>
      <c r="AH349" s="203">
        <v>0</v>
      </c>
      <c r="AI349" s="203">
        <v>0</v>
      </c>
      <c r="AJ349" s="203">
        <v>0</v>
      </c>
      <c r="AK349" s="208"/>
      <c r="AL349" s="203">
        <v>0</v>
      </c>
      <c r="AM349" s="203">
        <v>0</v>
      </c>
      <c r="AN349" s="203">
        <v>0</v>
      </c>
      <c r="AO349" s="203">
        <v>0</v>
      </c>
      <c r="AP349" s="203">
        <v>0</v>
      </c>
      <c r="AQ349" s="208"/>
      <c r="AR349" s="203">
        <v>0</v>
      </c>
      <c r="AS349" s="203">
        <v>0</v>
      </c>
      <c r="AT349" s="203">
        <v>0</v>
      </c>
      <c r="AU349" s="203">
        <v>0</v>
      </c>
      <c r="AV349" s="203">
        <v>0</v>
      </c>
      <c r="AW349" s="208"/>
      <c r="AX349" s="203">
        <v>0</v>
      </c>
      <c r="AY349" s="203">
        <v>0</v>
      </c>
      <c r="AZ349" s="203">
        <v>0</v>
      </c>
      <c r="BA349" s="203">
        <v>0</v>
      </c>
      <c r="BB349" s="203">
        <v>0</v>
      </c>
      <c r="BC349" s="208"/>
      <c r="BD349" s="203">
        <v>0</v>
      </c>
      <c r="BE349" s="203">
        <v>0</v>
      </c>
      <c r="BF349" s="203">
        <v>0</v>
      </c>
      <c r="BG349" s="203">
        <v>0</v>
      </c>
      <c r="BH349" s="203">
        <v>0</v>
      </c>
      <c r="BI349" s="208"/>
    </row>
    <row r="350" spans="1:61" ht="12.75" customHeight="1" x14ac:dyDescent="0.2">
      <c r="A350" s="199" t="s">
        <v>85</v>
      </c>
      <c r="B350" s="203">
        <v>0</v>
      </c>
      <c r="C350" s="203">
        <v>0</v>
      </c>
      <c r="D350" s="203">
        <v>0</v>
      </c>
      <c r="E350" s="203">
        <v>0</v>
      </c>
      <c r="F350" s="203">
        <v>0</v>
      </c>
      <c r="G350" s="208"/>
      <c r="H350" s="203">
        <v>0</v>
      </c>
      <c r="I350" s="203">
        <v>0</v>
      </c>
      <c r="J350" s="203">
        <v>0</v>
      </c>
      <c r="K350" s="203">
        <v>0</v>
      </c>
      <c r="L350" s="203">
        <v>0</v>
      </c>
      <c r="M350" s="208"/>
      <c r="N350" s="203">
        <v>0</v>
      </c>
      <c r="O350" s="203">
        <v>0</v>
      </c>
      <c r="P350" s="203">
        <v>0</v>
      </c>
      <c r="Q350" s="203">
        <v>0</v>
      </c>
      <c r="R350" s="203">
        <v>0</v>
      </c>
      <c r="S350" s="208"/>
      <c r="T350" s="203">
        <v>0</v>
      </c>
      <c r="U350" s="203">
        <v>0</v>
      </c>
      <c r="V350" s="203">
        <v>0</v>
      </c>
      <c r="W350" s="203">
        <v>0</v>
      </c>
      <c r="X350" s="203">
        <v>0</v>
      </c>
      <c r="Y350" s="208"/>
      <c r="Z350" s="203">
        <v>0</v>
      </c>
      <c r="AA350" s="203">
        <v>0</v>
      </c>
      <c r="AB350" s="203">
        <v>0</v>
      </c>
      <c r="AC350" s="203">
        <v>0</v>
      </c>
      <c r="AD350" s="203">
        <v>0</v>
      </c>
      <c r="AE350" s="208"/>
      <c r="AF350" s="203">
        <v>0</v>
      </c>
      <c r="AG350" s="203">
        <v>0</v>
      </c>
      <c r="AH350" s="203">
        <v>0</v>
      </c>
      <c r="AI350" s="203">
        <v>0</v>
      </c>
      <c r="AJ350" s="203">
        <v>0</v>
      </c>
      <c r="AK350" s="208"/>
      <c r="AL350" s="203">
        <v>0</v>
      </c>
      <c r="AM350" s="203">
        <v>0</v>
      </c>
      <c r="AN350" s="203">
        <v>0</v>
      </c>
      <c r="AO350" s="203">
        <v>0</v>
      </c>
      <c r="AP350" s="203">
        <v>0</v>
      </c>
      <c r="AQ350" s="208"/>
      <c r="AR350" s="203">
        <v>0</v>
      </c>
      <c r="AS350" s="203">
        <v>0</v>
      </c>
      <c r="AT350" s="203">
        <v>0</v>
      </c>
      <c r="AU350" s="203">
        <v>0</v>
      </c>
      <c r="AV350" s="203">
        <v>0</v>
      </c>
      <c r="AW350" s="208"/>
      <c r="AX350" s="203">
        <v>0</v>
      </c>
      <c r="AY350" s="203">
        <v>0</v>
      </c>
      <c r="AZ350" s="203">
        <v>0</v>
      </c>
      <c r="BA350" s="203">
        <v>0</v>
      </c>
      <c r="BB350" s="203">
        <v>0</v>
      </c>
      <c r="BC350" s="208"/>
      <c r="BD350" s="203">
        <v>0</v>
      </c>
      <c r="BE350" s="203">
        <v>0</v>
      </c>
      <c r="BF350" s="203">
        <v>0</v>
      </c>
      <c r="BG350" s="203">
        <v>0</v>
      </c>
      <c r="BH350" s="203">
        <v>0</v>
      </c>
      <c r="BI350" s="208"/>
    </row>
    <row r="351" spans="1:61" ht="12.75" customHeight="1" x14ac:dyDescent="0.2">
      <c r="A351" s="200" t="s">
        <v>44</v>
      </c>
      <c r="B351" s="203">
        <v>0</v>
      </c>
      <c r="C351" s="203">
        <v>0</v>
      </c>
      <c r="D351" s="203">
        <v>0</v>
      </c>
      <c r="E351" s="203">
        <v>0</v>
      </c>
      <c r="F351" s="203">
        <v>0</v>
      </c>
      <c r="G351" s="208"/>
      <c r="H351" s="203">
        <v>0</v>
      </c>
      <c r="I351" s="203">
        <v>0</v>
      </c>
      <c r="J351" s="203">
        <v>0</v>
      </c>
      <c r="K351" s="203">
        <v>0</v>
      </c>
      <c r="L351" s="203">
        <v>0</v>
      </c>
      <c r="M351" s="208"/>
      <c r="N351" s="203">
        <v>0</v>
      </c>
      <c r="O351" s="203">
        <v>0</v>
      </c>
      <c r="P351" s="203">
        <v>0</v>
      </c>
      <c r="Q351" s="203">
        <v>0</v>
      </c>
      <c r="R351" s="203">
        <v>0</v>
      </c>
      <c r="S351" s="208"/>
      <c r="T351" s="203">
        <v>0</v>
      </c>
      <c r="U351" s="203">
        <v>0</v>
      </c>
      <c r="V351" s="203">
        <v>0</v>
      </c>
      <c r="W351" s="203">
        <v>0</v>
      </c>
      <c r="X351" s="203">
        <v>0</v>
      </c>
      <c r="Y351" s="208"/>
      <c r="Z351" s="203">
        <v>0</v>
      </c>
      <c r="AA351" s="203">
        <v>0</v>
      </c>
      <c r="AB351" s="203">
        <v>0</v>
      </c>
      <c r="AC351" s="203">
        <v>0</v>
      </c>
      <c r="AD351" s="203">
        <v>0</v>
      </c>
      <c r="AE351" s="208"/>
      <c r="AF351" s="203">
        <v>0</v>
      </c>
      <c r="AG351" s="203">
        <v>0</v>
      </c>
      <c r="AH351" s="203">
        <v>0</v>
      </c>
      <c r="AI351" s="203">
        <v>0</v>
      </c>
      <c r="AJ351" s="203">
        <v>0</v>
      </c>
      <c r="AK351" s="208"/>
      <c r="AL351" s="203">
        <v>0</v>
      </c>
      <c r="AM351" s="203">
        <v>0</v>
      </c>
      <c r="AN351" s="203">
        <v>0</v>
      </c>
      <c r="AO351" s="203">
        <v>0</v>
      </c>
      <c r="AP351" s="203">
        <v>0</v>
      </c>
      <c r="AQ351" s="208"/>
      <c r="AR351" s="203">
        <v>0</v>
      </c>
      <c r="AS351" s="203">
        <v>0</v>
      </c>
      <c r="AT351" s="203">
        <v>0</v>
      </c>
      <c r="AU351" s="203">
        <v>0</v>
      </c>
      <c r="AV351" s="203">
        <v>0</v>
      </c>
      <c r="AW351" s="208"/>
      <c r="AX351" s="203">
        <v>0</v>
      </c>
      <c r="AY351" s="203">
        <v>0</v>
      </c>
      <c r="AZ351" s="203">
        <v>0</v>
      </c>
      <c r="BA351" s="203">
        <v>0</v>
      </c>
      <c r="BB351" s="203">
        <v>0</v>
      </c>
      <c r="BC351" s="208"/>
      <c r="BD351" s="203">
        <v>0</v>
      </c>
      <c r="BE351" s="203">
        <v>0</v>
      </c>
      <c r="BF351" s="203">
        <v>0</v>
      </c>
      <c r="BG351" s="203">
        <v>0</v>
      </c>
      <c r="BH351" s="203">
        <v>0</v>
      </c>
      <c r="BI351" s="208"/>
    </row>
    <row r="352" spans="1:61" ht="12.75" customHeight="1" x14ac:dyDescent="0.2">
      <c r="A352" s="200" t="s">
        <v>43</v>
      </c>
      <c r="B352" s="203">
        <v>0</v>
      </c>
      <c r="C352" s="203">
        <v>0</v>
      </c>
      <c r="D352" s="203">
        <v>0</v>
      </c>
      <c r="E352" s="203">
        <v>0</v>
      </c>
      <c r="F352" s="203">
        <v>0</v>
      </c>
      <c r="G352" s="208"/>
      <c r="H352" s="203">
        <v>0</v>
      </c>
      <c r="I352" s="203">
        <v>0</v>
      </c>
      <c r="J352" s="203">
        <v>0</v>
      </c>
      <c r="K352" s="203">
        <v>0</v>
      </c>
      <c r="L352" s="203">
        <v>0</v>
      </c>
      <c r="M352" s="208"/>
      <c r="N352" s="203">
        <v>0</v>
      </c>
      <c r="O352" s="203">
        <v>0</v>
      </c>
      <c r="P352" s="203">
        <v>0</v>
      </c>
      <c r="Q352" s="203">
        <v>0</v>
      </c>
      <c r="R352" s="203">
        <v>0</v>
      </c>
      <c r="S352" s="208"/>
      <c r="T352" s="203">
        <v>0</v>
      </c>
      <c r="U352" s="203">
        <v>0</v>
      </c>
      <c r="V352" s="203">
        <v>0</v>
      </c>
      <c r="W352" s="203">
        <v>0</v>
      </c>
      <c r="X352" s="203">
        <v>0</v>
      </c>
      <c r="Y352" s="208"/>
      <c r="Z352" s="203">
        <v>0</v>
      </c>
      <c r="AA352" s="203">
        <v>0</v>
      </c>
      <c r="AB352" s="203">
        <v>0</v>
      </c>
      <c r="AC352" s="203">
        <v>0</v>
      </c>
      <c r="AD352" s="203">
        <v>0</v>
      </c>
      <c r="AE352" s="208"/>
      <c r="AF352" s="203">
        <v>0</v>
      </c>
      <c r="AG352" s="203">
        <v>0</v>
      </c>
      <c r="AH352" s="203">
        <v>0</v>
      </c>
      <c r="AI352" s="203">
        <v>0</v>
      </c>
      <c r="AJ352" s="203">
        <v>0</v>
      </c>
      <c r="AK352" s="208"/>
      <c r="AL352" s="203">
        <v>0</v>
      </c>
      <c r="AM352" s="203">
        <v>0</v>
      </c>
      <c r="AN352" s="203">
        <v>0</v>
      </c>
      <c r="AO352" s="203">
        <v>0</v>
      </c>
      <c r="AP352" s="203">
        <v>0</v>
      </c>
      <c r="AQ352" s="208"/>
      <c r="AR352" s="203">
        <v>0</v>
      </c>
      <c r="AS352" s="203">
        <v>0</v>
      </c>
      <c r="AT352" s="203">
        <v>0</v>
      </c>
      <c r="AU352" s="203">
        <v>0</v>
      </c>
      <c r="AV352" s="203">
        <v>0</v>
      </c>
      <c r="AW352" s="208"/>
      <c r="AX352" s="203">
        <v>0</v>
      </c>
      <c r="AY352" s="203">
        <v>0</v>
      </c>
      <c r="AZ352" s="203">
        <v>0</v>
      </c>
      <c r="BA352" s="203">
        <v>0</v>
      </c>
      <c r="BB352" s="203">
        <v>0</v>
      </c>
      <c r="BC352" s="208"/>
      <c r="BD352" s="203">
        <v>0</v>
      </c>
      <c r="BE352" s="203">
        <v>0</v>
      </c>
      <c r="BF352" s="203">
        <v>0</v>
      </c>
      <c r="BG352" s="203">
        <v>0</v>
      </c>
      <c r="BH352" s="203">
        <v>0</v>
      </c>
      <c r="BI352" s="208"/>
    </row>
    <row r="353" spans="1:61" ht="12.75" customHeight="1" x14ac:dyDescent="0.2">
      <c r="A353" s="200" t="s">
        <v>119</v>
      </c>
      <c r="B353" s="203">
        <v>0</v>
      </c>
      <c r="C353" s="203">
        <v>0</v>
      </c>
      <c r="D353" s="203">
        <v>0</v>
      </c>
      <c r="E353" s="203">
        <v>0</v>
      </c>
      <c r="F353" s="203">
        <v>0</v>
      </c>
      <c r="G353" s="208"/>
      <c r="H353" s="203">
        <v>0</v>
      </c>
      <c r="I353" s="203">
        <v>0</v>
      </c>
      <c r="J353" s="203">
        <v>0</v>
      </c>
      <c r="K353" s="203">
        <v>0</v>
      </c>
      <c r="L353" s="203">
        <v>0</v>
      </c>
      <c r="M353" s="208"/>
      <c r="N353" s="203">
        <v>0</v>
      </c>
      <c r="O353" s="203">
        <v>0</v>
      </c>
      <c r="P353" s="203">
        <v>0</v>
      </c>
      <c r="Q353" s="203">
        <v>0</v>
      </c>
      <c r="R353" s="203">
        <v>0</v>
      </c>
      <c r="S353" s="208"/>
      <c r="T353" s="203">
        <v>0</v>
      </c>
      <c r="U353" s="203">
        <v>0</v>
      </c>
      <c r="V353" s="203">
        <v>0</v>
      </c>
      <c r="W353" s="203">
        <v>0</v>
      </c>
      <c r="X353" s="203">
        <v>0</v>
      </c>
      <c r="Y353" s="208"/>
      <c r="Z353" s="203">
        <v>0</v>
      </c>
      <c r="AA353" s="203">
        <v>0</v>
      </c>
      <c r="AB353" s="203">
        <v>0</v>
      </c>
      <c r="AC353" s="203">
        <v>0</v>
      </c>
      <c r="AD353" s="203">
        <v>0</v>
      </c>
      <c r="AE353" s="208"/>
      <c r="AF353" s="203">
        <v>0</v>
      </c>
      <c r="AG353" s="203">
        <v>0</v>
      </c>
      <c r="AH353" s="203">
        <v>0</v>
      </c>
      <c r="AI353" s="203">
        <v>0</v>
      </c>
      <c r="AJ353" s="203">
        <v>0</v>
      </c>
      <c r="AK353" s="208"/>
      <c r="AL353" s="203">
        <v>0</v>
      </c>
      <c r="AM353" s="203">
        <v>0</v>
      </c>
      <c r="AN353" s="203">
        <v>0</v>
      </c>
      <c r="AO353" s="203">
        <v>0</v>
      </c>
      <c r="AP353" s="203">
        <v>0</v>
      </c>
      <c r="AQ353" s="208"/>
      <c r="AR353" s="203">
        <v>0</v>
      </c>
      <c r="AS353" s="203">
        <v>0</v>
      </c>
      <c r="AT353" s="203">
        <v>0</v>
      </c>
      <c r="AU353" s="203">
        <v>0</v>
      </c>
      <c r="AV353" s="203">
        <v>0</v>
      </c>
      <c r="AW353" s="208"/>
      <c r="AX353" s="203">
        <v>0</v>
      </c>
      <c r="AY353" s="203">
        <v>0</v>
      </c>
      <c r="AZ353" s="203">
        <v>0</v>
      </c>
      <c r="BA353" s="203">
        <v>0</v>
      </c>
      <c r="BB353" s="203">
        <v>0</v>
      </c>
      <c r="BC353" s="208"/>
      <c r="BD353" s="203">
        <v>0</v>
      </c>
      <c r="BE353" s="203">
        <v>0</v>
      </c>
      <c r="BF353" s="203">
        <v>0</v>
      </c>
      <c r="BG353" s="203">
        <v>0</v>
      </c>
      <c r="BH353" s="203">
        <v>0</v>
      </c>
      <c r="BI353" s="208"/>
    </row>
    <row r="354" spans="1:61" ht="12.75" customHeight="1" x14ac:dyDescent="0.2">
      <c r="A354" s="201" t="s">
        <v>120</v>
      </c>
      <c r="B354" s="203">
        <v>0</v>
      </c>
      <c r="C354" s="203">
        <v>0</v>
      </c>
      <c r="D354" s="203">
        <v>0</v>
      </c>
      <c r="E354" s="203">
        <v>0</v>
      </c>
      <c r="F354" s="203">
        <v>0</v>
      </c>
      <c r="G354" s="208"/>
      <c r="H354" s="203">
        <v>0</v>
      </c>
      <c r="I354" s="203">
        <v>0</v>
      </c>
      <c r="J354" s="203">
        <v>0</v>
      </c>
      <c r="K354" s="203">
        <v>0</v>
      </c>
      <c r="L354" s="203">
        <v>0</v>
      </c>
      <c r="M354" s="208"/>
      <c r="N354" s="203">
        <v>0</v>
      </c>
      <c r="O354" s="203">
        <v>0</v>
      </c>
      <c r="P354" s="203">
        <v>0</v>
      </c>
      <c r="Q354" s="203">
        <v>0</v>
      </c>
      <c r="R354" s="203">
        <v>0</v>
      </c>
      <c r="S354" s="208"/>
      <c r="T354" s="203">
        <v>0</v>
      </c>
      <c r="U354" s="203">
        <v>0</v>
      </c>
      <c r="V354" s="203">
        <v>0</v>
      </c>
      <c r="W354" s="203">
        <v>0</v>
      </c>
      <c r="X354" s="203">
        <v>0</v>
      </c>
      <c r="Y354" s="208"/>
      <c r="Z354" s="203">
        <v>0</v>
      </c>
      <c r="AA354" s="203">
        <v>0</v>
      </c>
      <c r="AB354" s="203">
        <v>0</v>
      </c>
      <c r="AC354" s="203">
        <v>0</v>
      </c>
      <c r="AD354" s="203">
        <v>0</v>
      </c>
      <c r="AE354" s="208"/>
      <c r="AF354" s="203">
        <v>0</v>
      </c>
      <c r="AG354" s="203">
        <v>0</v>
      </c>
      <c r="AH354" s="203">
        <v>0</v>
      </c>
      <c r="AI354" s="203">
        <v>0</v>
      </c>
      <c r="AJ354" s="203">
        <v>0</v>
      </c>
      <c r="AK354" s="208"/>
      <c r="AL354" s="203">
        <v>0</v>
      </c>
      <c r="AM354" s="203">
        <v>0</v>
      </c>
      <c r="AN354" s="203">
        <v>0</v>
      </c>
      <c r="AO354" s="203">
        <v>0</v>
      </c>
      <c r="AP354" s="203">
        <v>0</v>
      </c>
      <c r="AQ354" s="208"/>
      <c r="AR354" s="203">
        <v>0</v>
      </c>
      <c r="AS354" s="203">
        <v>0</v>
      </c>
      <c r="AT354" s="203">
        <v>0</v>
      </c>
      <c r="AU354" s="203">
        <v>0</v>
      </c>
      <c r="AV354" s="203">
        <v>0</v>
      </c>
      <c r="AW354" s="208"/>
      <c r="AX354" s="203">
        <v>0</v>
      </c>
      <c r="AY354" s="203">
        <v>0</v>
      </c>
      <c r="AZ354" s="203">
        <v>0</v>
      </c>
      <c r="BA354" s="203">
        <v>0</v>
      </c>
      <c r="BB354" s="203">
        <v>0</v>
      </c>
      <c r="BC354" s="208"/>
      <c r="BD354" s="203">
        <v>0</v>
      </c>
      <c r="BE354" s="203">
        <v>0</v>
      </c>
      <c r="BF354" s="203">
        <v>0</v>
      </c>
      <c r="BG354" s="203">
        <v>0</v>
      </c>
      <c r="BH354" s="203">
        <v>0</v>
      </c>
      <c r="BI354" s="208"/>
    </row>
    <row r="355" spans="1:61" ht="12.75" customHeight="1" x14ac:dyDescent="0.2">
      <c r="A355" s="201" t="s">
        <v>121</v>
      </c>
      <c r="B355" s="203">
        <v>0</v>
      </c>
      <c r="C355" s="203">
        <v>0</v>
      </c>
      <c r="D355" s="203">
        <v>0</v>
      </c>
      <c r="E355" s="203">
        <v>0</v>
      </c>
      <c r="F355" s="203">
        <v>0</v>
      </c>
      <c r="G355" s="208"/>
      <c r="H355" s="203">
        <v>0</v>
      </c>
      <c r="I355" s="203">
        <v>0</v>
      </c>
      <c r="J355" s="203">
        <v>0</v>
      </c>
      <c r="K355" s="203">
        <v>0</v>
      </c>
      <c r="L355" s="203">
        <v>0</v>
      </c>
      <c r="M355" s="208"/>
      <c r="N355" s="203">
        <v>0</v>
      </c>
      <c r="O355" s="203">
        <v>0</v>
      </c>
      <c r="P355" s="203">
        <v>0</v>
      </c>
      <c r="Q355" s="203">
        <v>0</v>
      </c>
      <c r="R355" s="203">
        <v>0</v>
      </c>
      <c r="S355" s="208"/>
      <c r="T355" s="203">
        <v>0</v>
      </c>
      <c r="U355" s="203">
        <v>0</v>
      </c>
      <c r="V355" s="203">
        <v>0</v>
      </c>
      <c r="W355" s="203">
        <v>0</v>
      </c>
      <c r="X355" s="203">
        <v>0</v>
      </c>
      <c r="Y355" s="208"/>
      <c r="Z355" s="203">
        <v>0</v>
      </c>
      <c r="AA355" s="203">
        <v>0</v>
      </c>
      <c r="AB355" s="203">
        <v>0</v>
      </c>
      <c r="AC355" s="203">
        <v>0</v>
      </c>
      <c r="AD355" s="203">
        <v>0</v>
      </c>
      <c r="AE355" s="208"/>
      <c r="AF355" s="203">
        <v>0</v>
      </c>
      <c r="AG355" s="203">
        <v>0</v>
      </c>
      <c r="AH355" s="203">
        <v>0</v>
      </c>
      <c r="AI355" s="203">
        <v>0</v>
      </c>
      <c r="AJ355" s="203">
        <v>0</v>
      </c>
      <c r="AK355" s="208"/>
      <c r="AL355" s="203">
        <v>0</v>
      </c>
      <c r="AM355" s="203">
        <v>0</v>
      </c>
      <c r="AN355" s="203">
        <v>0</v>
      </c>
      <c r="AO355" s="203">
        <v>0</v>
      </c>
      <c r="AP355" s="203">
        <v>0</v>
      </c>
      <c r="AQ355" s="208"/>
      <c r="AR355" s="203">
        <v>0</v>
      </c>
      <c r="AS355" s="203">
        <v>0</v>
      </c>
      <c r="AT355" s="203">
        <v>0</v>
      </c>
      <c r="AU355" s="203">
        <v>0</v>
      </c>
      <c r="AV355" s="203">
        <v>0</v>
      </c>
      <c r="AW355" s="208"/>
      <c r="AX355" s="203">
        <v>0</v>
      </c>
      <c r="AY355" s="203">
        <v>0</v>
      </c>
      <c r="AZ355" s="203">
        <v>0</v>
      </c>
      <c r="BA355" s="203">
        <v>0</v>
      </c>
      <c r="BB355" s="203">
        <v>0</v>
      </c>
      <c r="BC355" s="208"/>
      <c r="BD355" s="203">
        <v>0</v>
      </c>
      <c r="BE355" s="203">
        <v>0</v>
      </c>
      <c r="BF355" s="203">
        <v>0</v>
      </c>
      <c r="BG355" s="203">
        <v>0</v>
      </c>
      <c r="BH355" s="203">
        <v>0</v>
      </c>
      <c r="BI355" s="208"/>
    </row>
    <row r="356" spans="1:61" ht="12.75" customHeight="1" x14ac:dyDescent="0.2">
      <c r="A356" s="201" t="s">
        <v>114</v>
      </c>
      <c r="B356" s="203">
        <v>0</v>
      </c>
      <c r="C356" s="203">
        <v>0</v>
      </c>
      <c r="D356" s="203">
        <v>0</v>
      </c>
      <c r="E356" s="203">
        <v>0</v>
      </c>
      <c r="F356" s="203">
        <v>0</v>
      </c>
      <c r="G356" s="208"/>
      <c r="H356" s="203">
        <v>0</v>
      </c>
      <c r="I356" s="203">
        <v>0</v>
      </c>
      <c r="J356" s="203">
        <v>0</v>
      </c>
      <c r="K356" s="203">
        <v>0</v>
      </c>
      <c r="L356" s="203">
        <v>0</v>
      </c>
      <c r="M356" s="208"/>
      <c r="N356" s="203">
        <v>0</v>
      </c>
      <c r="O356" s="203">
        <v>0</v>
      </c>
      <c r="P356" s="203">
        <v>0</v>
      </c>
      <c r="Q356" s="203">
        <v>0</v>
      </c>
      <c r="R356" s="203">
        <v>0</v>
      </c>
      <c r="S356" s="208"/>
      <c r="T356" s="203">
        <v>0</v>
      </c>
      <c r="U356" s="203">
        <v>0</v>
      </c>
      <c r="V356" s="203">
        <v>0</v>
      </c>
      <c r="W356" s="203">
        <v>0</v>
      </c>
      <c r="X356" s="203">
        <v>0</v>
      </c>
      <c r="Y356" s="208"/>
      <c r="Z356" s="203">
        <v>0</v>
      </c>
      <c r="AA356" s="203">
        <v>0</v>
      </c>
      <c r="AB356" s="203">
        <v>0</v>
      </c>
      <c r="AC356" s="203">
        <v>0</v>
      </c>
      <c r="AD356" s="203">
        <v>0</v>
      </c>
      <c r="AE356" s="208"/>
      <c r="AF356" s="203">
        <v>0</v>
      </c>
      <c r="AG356" s="203">
        <v>0</v>
      </c>
      <c r="AH356" s="203">
        <v>0</v>
      </c>
      <c r="AI356" s="203">
        <v>0</v>
      </c>
      <c r="AJ356" s="203">
        <v>0</v>
      </c>
      <c r="AK356" s="208"/>
      <c r="AL356" s="203">
        <v>0</v>
      </c>
      <c r="AM356" s="203">
        <v>0</v>
      </c>
      <c r="AN356" s="203">
        <v>0</v>
      </c>
      <c r="AO356" s="203">
        <v>0</v>
      </c>
      <c r="AP356" s="203">
        <v>0</v>
      </c>
      <c r="AQ356" s="208"/>
      <c r="AR356" s="203">
        <v>0</v>
      </c>
      <c r="AS356" s="203">
        <v>0</v>
      </c>
      <c r="AT356" s="203">
        <v>0</v>
      </c>
      <c r="AU356" s="203">
        <v>0</v>
      </c>
      <c r="AV356" s="203">
        <v>0</v>
      </c>
      <c r="AW356" s="208"/>
      <c r="AX356" s="203">
        <v>0</v>
      </c>
      <c r="AY356" s="203">
        <v>0</v>
      </c>
      <c r="AZ356" s="203">
        <v>0</v>
      </c>
      <c r="BA356" s="203">
        <v>0</v>
      </c>
      <c r="BB356" s="203">
        <v>0</v>
      </c>
      <c r="BC356" s="208"/>
      <c r="BD356" s="203">
        <v>0</v>
      </c>
      <c r="BE356" s="203">
        <v>0</v>
      </c>
      <c r="BF356" s="203">
        <v>0</v>
      </c>
      <c r="BG356" s="203">
        <v>0</v>
      </c>
      <c r="BH356" s="203">
        <v>0</v>
      </c>
      <c r="BI356" s="208"/>
    </row>
    <row r="357" spans="1:61" ht="12.75" customHeight="1" x14ac:dyDescent="0.2">
      <c r="A357" s="103" t="s">
        <v>122</v>
      </c>
      <c r="B357" s="203">
        <v>0</v>
      </c>
      <c r="C357" s="203">
        <v>0</v>
      </c>
      <c r="D357" s="203">
        <v>0</v>
      </c>
      <c r="E357" s="203">
        <v>0</v>
      </c>
      <c r="F357" s="203">
        <v>0</v>
      </c>
      <c r="G357" s="208"/>
      <c r="H357" s="203">
        <v>0</v>
      </c>
      <c r="I357" s="203">
        <v>0</v>
      </c>
      <c r="J357" s="203">
        <v>0</v>
      </c>
      <c r="K357" s="203">
        <v>0</v>
      </c>
      <c r="L357" s="203">
        <v>0</v>
      </c>
      <c r="M357" s="208"/>
      <c r="N357" s="203">
        <v>0</v>
      </c>
      <c r="O357" s="203">
        <v>0</v>
      </c>
      <c r="P357" s="203">
        <v>0</v>
      </c>
      <c r="Q357" s="203">
        <v>0</v>
      </c>
      <c r="R357" s="203">
        <v>0</v>
      </c>
      <c r="S357" s="208"/>
      <c r="T357" s="203">
        <v>0</v>
      </c>
      <c r="U357" s="203">
        <v>0</v>
      </c>
      <c r="V357" s="203">
        <v>0</v>
      </c>
      <c r="W357" s="203">
        <v>0</v>
      </c>
      <c r="X357" s="203">
        <v>0</v>
      </c>
      <c r="Y357" s="208"/>
      <c r="Z357" s="203">
        <v>0</v>
      </c>
      <c r="AA357" s="203">
        <v>0</v>
      </c>
      <c r="AB357" s="203">
        <v>0</v>
      </c>
      <c r="AC357" s="203">
        <v>0</v>
      </c>
      <c r="AD357" s="203">
        <v>0</v>
      </c>
      <c r="AE357" s="208"/>
      <c r="AF357" s="203">
        <v>0</v>
      </c>
      <c r="AG357" s="203">
        <v>0</v>
      </c>
      <c r="AH357" s="203">
        <v>0</v>
      </c>
      <c r="AI357" s="203">
        <v>0</v>
      </c>
      <c r="AJ357" s="203">
        <v>0</v>
      </c>
      <c r="AK357" s="208"/>
      <c r="AL357" s="203">
        <v>0</v>
      </c>
      <c r="AM357" s="203">
        <v>0</v>
      </c>
      <c r="AN357" s="203">
        <v>0</v>
      </c>
      <c r="AO357" s="203">
        <v>0</v>
      </c>
      <c r="AP357" s="203">
        <v>0</v>
      </c>
      <c r="AQ357" s="208"/>
      <c r="AR357" s="203">
        <v>0</v>
      </c>
      <c r="AS357" s="203">
        <v>0</v>
      </c>
      <c r="AT357" s="203">
        <v>0</v>
      </c>
      <c r="AU357" s="203">
        <v>0</v>
      </c>
      <c r="AV357" s="203">
        <v>0</v>
      </c>
      <c r="AW357" s="208"/>
      <c r="AX357" s="203">
        <v>0</v>
      </c>
      <c r="AY357" s="203">
        <v>0</v>
      </c>
      <c r="AZ357" s="203">
        <v>0</v>
      </c>
      <c r="BA357" s="203">
        <v>0</v>
      </c>
      <c r="BB357" s="203">
        <v>0</v>
      </c>
      <c r="BC357" s="208"/>
      <c r="BD357" s="203">
        <v>0</v>
      </c>
      <c r="BE357" s="203">
        <v>0</v>
      </c>
      <c r="BF357" s="203">
        <v>0</v>
      </c>
      <c r="BG357" s="203">
        <v>0</v>
      </c>
      <c r="BH357" s="203">
        <v>0</v>
      </c>
      <c r="BI357" s="208"/>
    </row>
    <row r="358" spans="1:61" ht="12.75" customHeight="1" x14ac:dyDescent="0.2">
      <c r="A358" s="103" t="s">
        <v>123</v>
      </c>
      <c r="B358" s="203">
        <v>0</v>
      </c>
      <c r="C358" s="203">
        <v>0</v>
      </c>
      <c r="D358" s="203">
        <v>0</v>
      </c>
      <c r="E358" s="203">
        <v>0</v>
      </c>
      <c r="F358" s="203">
        <v>0</v>
      </c>
      <c r="G358" s="208"/>
      <c r="H358" s="203">
        <v>0</v>
      </c>
      <c r="I358" s="203">
        <v>0</v>
      </c>
      <c r="J358" s="203">
        <v>0</v>
      </c>
      <c r="K358" s="203">
        <v>0</v>
      </c>
      <c r="L358" s="203">
        <v>0</v>
      </c>
      <c r="M358" s="208"/>
      <c r="N358" s="203">
        <v>0</v>
      </c>
      <c r="O358" s="203">
        <v>0</v>
      </c>
      <c r="P358" s="203">
        <v>0</v>
      </c>
      <c r="Q358" s="203">
        <v>0</v>
      </c>
      <c r="R358" s="203">
        <v>0</v>
      </c>
      <c r="S358" s="208"/>
      <c r="T358" s="203">
        <v>0</v>
      </c>
      <c r="U358" s="203">
        <v>0</v>
      </c>
      <c r="V358" s="203">
        <v>0</v>
      </c>
      <c r="W358" s="203">
        <v>0</v>
      </c>
      <c r="X358" s="203">
        <v>0</v>
      </c>
      <c r="Y358" s="208"/>
      <c r="Z358" s="203">
        <v>0</v>
      </c>
      <c r="AA358" s="203">
        <v>0</v>
      </c>
      <c r="AB358" s="203">
        <v>0</v>
      </c>
      <c r="AC358" s="203">
        <v>0</v>
      </c>
      <c r="AD358" s="203">
        <v>0</v>
      </c>
      <c r="AE358" s="208"/>
      <c r="AF358" s="203">
        <v>0</v>
      </c>
      <c r="AG358" s="203">
        <v>0</v>
      </c>
      <c r="AH358" s="203">
        <v>0</v>
      </c>
      <c r="AI358" s="203">
        <v>0</v>
      </c>
      <c r="AJ358" s="203">
        <v>0</v>
      </c>
      <c r="AK358" s="208"/>
      <c r="AL358" s="203">
        <v>0</v>
      </c>
      <c r="AM358" s="203">
        <v>0</v>
      </c>
      <c r="AN358" s="203">
        <v>0</v>
      </c>
      <c r="AO358" s="203">
        <v>0</v>
      </c>
      <c r="AP358" s="203">
        <v>0</v>
      </c>
      <c r="AQ358" s="208"/>
      <c r="AR358" s="203">
        <v>0</v>
      </c>
      <c r="AS358" s="203">
        <v>0</v>
      </c>
      <c r="AT358" s="203">
        <v>0</v>
      </c>
      <c r="AU358" s="203">
        <v>0</v>
      </c>
      <c r="AV358" s="203">
        <v>0</v>
      </c>
      <c r="AW358" s="208"/>
      <c r="AX358" s="203">
        <v>0</v>
      </c>
      <c r="AY358" s="203">
        <v>0</v>
      </c>
      <c r="AZ358" s="203">
        <v>0</v>
      </c>
      <c r="BA358" s="203">
        <v>0</v>
      </c>
      <c r="BB358" s="203">
        <v>0</v>
      </c>
      <c r="BC358" s="208"/>
      <c r="BD358" s="203">
        <v>0</v>
      </c>
      <c r="BE358" s="203">
        <v>0</v>
      </c>
      <c r="BF358" s="203">
        <v>0</v>
      </c>
      <c r="BG358" s="203">
        <v>0</v>
      </c>
      <c r="BH358" s="203">
        <v>0</v>
      </c>
      <c r="BI358" s="208"/>
    </row>
    <row r="359" spans="1:61" ht="12.75" customHeight="1" x14ac:dyDescent="0.2">
      <c r="A359" s="103" t="s">
        <v>91</v>
      </c>
      <c r="B359" s="203">
        <v>0</v>
      </c>
      <c r="C359" s="203">
        <v>0</v>
      </c>
      <c r="D359" s="203">
        <v>0</v>
      </c>
      <c r="E359" s="203">
        <v>0</v>
      </c>
      <c r="F359" s="203">
        <v>0</v>
      </c>
      <c r="G359" s="208"/>
      <c r="H359" s="203">
        <v>0</v>
      </c>
      <c r="I359" s="203">
        <v>0</v>
      </c>
      <c r="J359" s="203">
        <v>0</v>
      </c>
      <c r="K359" s="203">
        <v>0</v>
      </c>
      <c r="L359" s="203">
        <v>0</v>
      </c>
      <c r="M359" s="208"/>
      <c r="N359" s="203">
        <v>0</v>
      </c>
      <c r="O359" s="203">
        <v>0</v>
      </c>
      <c r="P359" s="203">
        <v>0</v>
      </c>
      <c r="Q359" s="203">
        <v>0</v>
      </c>
      <c r="R359" s="203">
        <v>0</v>
      </c>
      <c r="S359" s="208"/>
      <c r="T359" s="203">
        <v>0</v>
      </c>
      <c r="U359" s="203">
        <v>0</v>
      </c>
      <c r="V359" s="203">
        <v>0</v>
      </c>
      <c r="W359" s="203">
        <v>0</v>
      </c>
      <c r="X359" s="203">
        <v>0</v>
      </c>
      <c r="Y359" s="208"/>
      <c r="Z359" s="203">
        <v>0</v>
      </c>
      <c r="AA359" s="203">
        <v>0</v>
      </c>
      <c r="AB359" s="203">
        <v>0</v>
      </c>
      <c r="AC359" s="203">
        <v>0</v>
      </c>
      <c r="AD359" s="203">
        <v>0</v>
      </c>
      <c r="AE359" s="208"/>
      <c r="AF359" s="203">
        <v>0</v>
      </c>
      <c r="AG359" s="203">
        <v>0</v>
      </c>
      <c r="AH359" s="203">
        <v>0</v>
      </c>
      <c r="AI359" s="203">
        <v>0</v>
      </c>
      <c r="AJ359" s="203">
        <v>0</v>
      </c>
      <c r="AK359" s="208"/>
      <c r="AL359" s="203">
        <v>0</v>
      </c>
      <c r="AM359" s="203">
        <v>0</v>
      </c>
      <c r="AN359" s="203">
        <v>0</v>
      </c>
      <c r="AO359" s="203">
        <v>0</v>
      </c>
      <c r="AP359" s="203">
        <v>0</v>
      </c>
      <c r="AQ359" s="208"/>
      <c r="AR359" s="203">
        <v>0</v>
      </c>
      <c r="AS359" s="203">
        <v>0</v>
      </c>
      <c r="AT359" s="203">
        <v>0</v>
      </c>
      <c r="AU359" s="203">
        <v>0</v>
      </c>
      <c r="AV359" s="203">
        <v>0</v>
      </c>
      <c r="AW359" s="208"/>
      <c r="AX359" s="203">
        <v>0</v>
      </c>
      <c r="AY359" s="203">
        <v>0</v>
      </c>
      <c r="AZ359" s="203">
        <v>0</v>
      </c>
      <c r="BA359" s="203">
        <v>0</v>
      </c>
      <c r="BB359" s="203">
        <v>0</v>
      </c>
      <c r="BC359" s="208"/>
      <c r="BD359" s="203">
        <v>0</v>
      </c>
      <c r="BE359" s="203">
        <v>0</v>
      </c>
      <c r="BF359" s="203">
        <v>0</v>
      </c>
      <c r="BG359" s="203">
        <v>0</v>
      </c>
      <c r="BH359" s="203">
        <v>0</v>
      </c>
      <c r="BI359" s="208"/>
    </row>
    <row r="360" spans="1:61" ht="12.75" customHeight="1" x14ac:dyDescent="0.2">
      <c r="A360" s="104" t="s">
        <v>1</v>
      </c>
      <c r="B360" s="203">
        <v>0</v>
      </c>
      <c r="C360" s="203">
        <v>0</v>
      </c>
      <c r="D360" s="203">
        <v>0</v>
      </c>
      <c r="E360" s="203">
        <v>0</v>
      </c>
      <c r="F360" s="203">
        <v>0</v>
      </c>
      <c r="G360" s="208"/>
      <c r="H360" s="203">
        <v>0</v>
      </c>
      <c r="I360" s="203">
        <v>0</v>
      </c>
      <c r="J360" s="203">
        <v>0</v>
      </c>
      <c r="K360" s="203">
        <v>0</v>
      </c>
      <c r="L360" s="203">
        <v>0</v>
      </c>
      <c r="M360" s="208"/>
      <c r="N360" s="203">
        <v>0</v>
      </c>
      <c r="O360" s="203">
        <v>0</v>
      </c>
      <c r="P360" s="203">
        <v>0</v>
      </c>
      <c r="Q360" s="203">
        <v>0</v>
      </c>
      <c r="R360" s="203">
        <v>0</v>
      </c>
      <c r="S360" s="208"/>
      <c r="T360" s="203">
        <v>0</v>
      </c>
      <c r="U360" s="203">
        <v>0</v>
      </c>
      <c r="V360" s="203">
        <v>0</v>
      </c>
      <c r="W360" s="203">
        <v>0</v>
      </c>
      <c r="X360" s="203">
        <v>0</v>
      </c>
      <c r="Y360" s="208"/>
      <c r="Z360" s="203">
        <v>0</v>
      </c>
      <c r="AA360" s="203">
        <v>0</v>
      </c>
      <c r="AB360" s="203">
        <v>0</v>
      </c>
      <c r="AC360" s="203">
        <v>0</v>
      </c>
      <c r="AD360" s="203">
        <v>0</v>
      </c>
      <c r="AE360" s="208"/>
      <c r="AF360" s="203">
        <v>0</v>
      </c>
      <c r="AG360" s="203">
        <v>0</v>
      </c>
      <c r="AH360" s="203">
        <v>0</v>
      </c>
      <c r="AI360" s="203">
        <v>0</v>
      </c>
      <c r="AJ360" s="203">
        <v>0</v>
      </c>
      <c r="AK360" s="208"/>
      <c r="AL360" s="203">
        <v>0</v>
      </c>
      <c r="AM360" s="203">
        <v>0</v>
      </c>
      <c r="AN360" s="203">
        <v>0</v>
      </c>
      <c r="AO360" s="203">
        <v>0</v>
      </c>
      <c r="AP360" s="203">
        <v>0</v>
      </c>
      <c r="AQ360" s="208"/>
      <c r="AR360" s="203">
        <v>0</v>
      </c>
      <c r="AS360" s="203">
        <v>0</v>
      </c>
      <c r="AT360" s="203">
        <v>0</v>
      </c>
      <c r="AU360" s="203">
        <v>0</v>
      </c>
      <c r="AV360" s="203">
        <v>0</v>
      </c>
      <c r="AW360" s="208"/>
      <c r="AX360" s="203">
        <v>0</v>
      </c>
      <c r="AY360" s="203">
        <v>0</v>
      </c>
      <c r="AZ360" s="203">
        <v>0</v>
      </c>
      <c r="BA360" s="203">
        <v>0</v>
      </c>
      <c r="BB360" s="203">
        <v>0</v>
      </c>
      <c r="BC360" s="208"/>
      <c r="BD360" s="203">
        <v>0</v>
      </c>
      <c r="BE360" s="203">
        <v>0</v>
      </c>
      <c r="BF360" s="203">
        <v>0</v>
      </c>
      <c r="BG360" s="203">
        <v>0</v>
      </c>
      <c r="BH360" s="203">
        <v>0</v>
      </c>
      <c r="BI360" s="208"/>
    </row>
    <row r="361" spans="1:61" ht="12.75" customHeight="1" x14ac:dyDescent="0.2">
      <c r="A361" s="104" t="s">
        <v>92</v>
      </c>
      <c r="B361" s="203">
        <v>0</v>
      </c>
      <c r="C361" s="203">
        <v>0</v>
      </c>
      <c r="D361" s="203">
        <v>0</v>
      </c>
      <c r="E361" s="203">
        <v>0</v>
      </c>
      <c r="F361" s="203">
        <v>0</v>
      </c>
      <c r="G361" s="208"/>
      <c r="H361" s="203">
        <v>0</v>
      </c>
      <c r="I361" s="203">
        <v>0</v>
      </c>
      <c r="J361" s="203">
        <v>0</v>
      </c>
      <c r="K361" s="203">
        <v>0</v>
      </c>
      <c r="L361" s="203">
        <v>0</v>
      </c>
      <c r="M361" s="208"/>
      <c r="N361" s="203">
        <v>0</v>
      </c>
      <c r="O361" s="203">
        <v>0</v>
      </c>
      <c r="P361" s="203">
        <v>0</v>
      </c>
      <c r="Q361" s="203">
        <v>0</v>
      </c>
      <c r="R361" s="203">
        <v>0</v>
      </c>
      <c r="S361" s="208"/>
      <c r="T361" s="203">
        <v>0</v>
      </c>
      <c r="U361" s="203">
        <v>0</v>
      </c>
      <c r="V361" s="203">
        <v>0</v>
      </c>
      <c r="W361" s="203">
        <v>0</v>
      </c>
      <c r="X361" s="203">
        <v>0</v>
      </c>
      <c r="Y361" s="208"/>
      <c r="Z361" s="203">
        <v>0</v>
      </c>
      <c r="AA361" s="203">
        <v>0</v>
      </c>
      <c r="AB361" s="203">
        <v>0</v>
      </c>
      <c r="AC361" s="203">
        <v>0</v>
      </c>
      <c r="AD361" s="203">
        <v>0</v>
      </c>
      <c r="AE361" s="208"/>
      <c r="AF361" s="203">
        <v>0</v>
      </c>
      <c r="AG361" s="203">
        <v>0</v>
      </c>
      <c r="AH361" s="203">
        <v>0</v>
      </c>
      <c r="AI361" s="203">
        <v>0</v>
      </c>
      <c r="AJ361" s="203">
        <v>0</v>
      </c>
      <c r="AK361" s="208"/>
      <c r="AL361" s="203">
        <v>0</v>
      </c>
      <c r="AM361" s="203">
        <v>0</v>
      </c>
      <c r="AN361" s="203">
        <v>0</v>
      </c>
      <c r="AO361" s="203">
        <v>0</v>
      </c>
      <c r="AP361" s="203">
        <v>0</v>
      </c>
      <c r="AQ361" s="208"/>
      <c r="AR361" s="203">
        <v>0</v>
      </c>
      <c r="AS361" s="203">
        <v>0</v>
      </c>
      <c r="AT361" s="203">
        <v>0</v>
      </c>
      <c r="AU361" s="203">
        <v>0</v>
      </c>
      <c r="AV361" s="203">
        <v>0</v>
      </c>
      <c r="AW361" s="208"/>
      <c r="AX361" s="203">
        <v>0</v>
      </c>
      <c r="AY361" s="203">
        <v>0</v>
      </c>
      <c r="AZ361" s="203">
        <v>0</v>
      </c>
      <c r="BA361" s="203">
        <v>0</v>
      </c>
      <c r="BB361" s="203">
        <v>0</v>
      </c>
      <c r="BC361" s="208"/>
      <c r="BD361" s="203">
        <v>0</v>
      </c>
      <c r="BE361" s="203">
        <v>0</v>
      </c>
      <c r="BF361" s="203">
        <v>0</v>
      </c>
      <c r="BG361" s="203">
        <v>0</v>
      </c>
      <c r="BH361" s="203">
        <v>0</v>
      </c>
      <c r="BI361" s="208"/>
    </row>
    <row r="362" spans="1:61" ht="12.75" customHeight="1" x14ac:dyDescent="0.2">
      <c r="A362" s="88" t="s">
        <v>124</v>
      </c>
      <c r="B362" s="203">
        <v>0</v>
      </c>
      <c r="C362" s="203">
        <v>0</v>
      </c>
      <c r="D362" s="203">
        <v>0</v>
      </c>
      <c r="E362" s="203">
        <v>0</v>
      </c>
      <c r="F362" s="203">
        <v>0</v>
      </c>
      <c r="G362" s="208"/>
      <c r="H362" s="203">
        <v>0</v>
      </c>
      <c r="I362" s="203">
        <v>0</v>
      </c>
      <c r="J362" s="203">
        <v>0</v>
      </c>
      <c r="K362" s="203">
        <v>0</v>
      </c>
      <c r="L362" s="203">
        <v>0</v>
      </c>
      <c r="M362" s="208"/>
      <c r="N362" s="203">
        <v>0</v>
      </c>
      <c r="O362" s="203">
        <v>0</v>
      </c>
      <c r="P362" s="203">
        <v>0</v>
      </c>
      <c r="Q362" s="203">
        <v>0</v>
      </c>
      <c r="R362" s="203">
        <v>0</v>
      </c>
      <c r="S362" s="208"/>
      <c r="T362" s="203">
        <v>0</v>
      </c>
      <c r="U362" s="203">
        <v>0</v>
      </c>
      <c r="V362" s="203">
        <v>0</v>
      </c>
      <c r="W362" s="203">
        <v>0</v>
      </c>
      <c r="X362" s="203">
        <v>0</v>
      </c>
      <c r="Y362" s="208"/>
      <c r="Z362" s="203">
        <v>0</v>
      </c>
      <c r="AA362" s="203">
        <v>0</v>
      </c>
      <c r="AB362" s="203">
        <v>0</v>
      </c>
      <c r="AC362" s="203">
        <v>0</v>
      </c>
      <c r="AD362" s="203">
        <v>0</v>
      </c>
      <c r="AE362" s="208"/>
      <c r="AF362" s="203">
        <v>0</v>
      </c>
      <c r="AG362" s="203">
        <v>0</v>
      </c>
      <c r="AH362" s="203">
        <v>0</v>
      </c>
      <c r="AI362" s="203">
        <v>0</v>
      </c>
      <c r="AJ362" s="203">
        <v>0</v>
      </c>
      <c r="AK362" s="208"/>
      <c r="AL362" s="203">
        <v>0</v>
      </c>
      <c r="AM362" s="203">
        <v>0</v>
      </c>
      <c r="AN362" s="203">
        <v>0</v>
      </c>
      <c r="AO362" s="203">
        <v>0</v>
      </c>
      <c r="AP362" s="203">
        <v>0</v>
      </c>
      <c r="AQ362" s="208"/>
      <c r="AR362" s="203">
        <v>0</v>
      </c>
      <c r="AS362" s="203">
        <v>0</v>
      </c>
      <c r="AT362" s="203">
        <v>0</v>
      </c>
      <c r="AU362" s="203">
        <v>0</v>
      </c>
      <c r="AV362" s="203">
        <v>0</v>
      </c>
      <c r="AW362" s="208"/>
      <c r="AX362" s="203">
        <v>0</v>
      </c>
      <c r="AY362" s="203">
        <v>0</v>
      </c>
      <c r="AZ362" s="203">
        <v>0</v>
      </c>
      <c r="BA362" s="203">
        <v>0</v>
      </c>
      <c r="BB362" s="203">
        <v>0</v>
      </c>
      <c r="BC362" s="208"/>
      <c r="BD362" s="203">
        <v>0</v>
      </c>
      <c r="BE362" s="203">
        <v>0</v>
      </c>
      <c r="BF362" s="203">
        <v>0</v>
      </c>
      <c r="BG362" s="203">
        <v>0</v>
      </c>
      <c r="BH362" s="203">
        <v>0</v>
      </c>
      <c r="BI362" s="208"/>
    </row>
    <row r="363" spans="1:61" ht="12.75" customHeight="1" x14ac:dyDescent="0.2">
      <c r="A363" s="88" t="s">
        <v>94</v>
      </c>
      <c r="B363" s="203">
        <v>0</v>
      </c>
      <c r="C363" s="203">
        <v>0</v>
      </c>
      <c r="D363" s="203">
        <v>0</v>
      </c>
      <c r="E363" s="203">
        <v>0</v>
      </c>
      <c r="F363" s="203">
        <v>0</v>
      </c>
      <c r="G363" s="208"/>
      <c r="H363" s="203">
        <v>0</v>
      </c>
      <c r="I363" s="203">
        <v>0</v>
      </c>
      <c r="J363" s="203">
        <v>0</v>
      </c>
      <c r="K363" s="203">
        <v>0</v>
      </c>
      <c r="L363" s="203">
        <v>0</v>
      </c>
      <c r="M363" s="208"/>
      <c r="N363" s="203">
        <v>0</v>
      </c>
      <c r="O363" s="203">
        <v>0</v>
      </c>
      <c r="P363" s="203">
        <v>0</v>
      </c>
      <c r="Q363" s="203">
        <v>0</v>
      </c>
      <c r="R363" s="203">
        <v>0</v>
      </c>
      <c r="S363" s="208"/>
      <c r="T363" s="203">
        <v>0</v>
      </c>
      <c r="U363" s="203">
        <v>0</v>
      </c>
      <c r="V363" s="203">
        <v>0</v>
      </c>
      <c r="W363" s="203">
        <v>0</v>
      </c>
      <c r="X363" s="203">
        <v>0</v>
      </c>
      <c r="Y363" s="208"/>
      <c r="Z363" s="203">
        <v>0</v>
      </c>
      <c r="AA363" s="203">
        <v>0</v>
      </c>
      <c r="AB363" s="203">
        <v>0</v>
      </c>
      <c r="AC363" s="203">
        <v>0</v>
      </c>
      <c r="AD363" s="203">
        <v>0</v>
      </c>
      <c r="AE363" s="208"/>
      <c r="AF363" s="203">
        <v>0</v>
      </c>
      <c r="AG363" s="203">
        <v>0</v>
      </c>
      <c r="AH363" s="203">
        <v>0</v>
      </c>
      <c r="AI363" s="203">
        <v>0</v>
      </c>
      <c r="AJ363" s="203">
        <v>0</v>
      </c>
      <c r="AK363" s="208"/>
      <c r="AL363" s="203">
        <v>0</v>
      </c>
      <c r="AM363" s="203">
        <v>0</v>
      </c>
      <c r="AN363" s="203">
        <v>0</v>
      </c>
      <c r="AO363" s="203">
        <v>0</v>
      </c>
      <c r="AP363" s="203">
        <v>0</v>
      </c>
      <c r="AQ363" s="208"/>
      <c r="AR363" s="203">
        <v>0</v>
      </c>
      <c r="AS363" s="203">
        <v>0</v>
      </c>
      <c r="AT363" s="203">
        <v>0</v>
      </c>
      <c r="AU363" s="203">
        <v>0</v>
      </c>
      <c r="AV363" s="203">
        <v>0</v>
      </c>
      <c r="AW363" s="208"/>
      <c r="AX363" s="203">
        <v>0</v>
      </c>
      <c r="AY363" s="203">
        <v>0</v>
      </c>
      <c r="AZ363" s="203">
        <v>0</v>
      </c>
      <c r="BA363" s="203">
        <v>0</v>
      </c>
      <c r="BB363" s="203">
        <v>0</v>
      </c>
      <c r="BC363" s="208"/>
      <c r="BD363" s="203">
        <v>0</v>
      </c>
      <c r="BE363" s="203">
        <v>0</v>
      </c>
      <c r="BF363" s="203">
        <v>0</v>
      </c>
      <c r="BG363" s="203">
        <v>0</v>
      </c>
      <c r="BH363" s="203">
        <v>0</v>
      </c>
      <c r="BI363" s="208"/>
    </row>
    <row r="364" spans="1:61" ht="12.75" customHeight="1" x14ac:dyDescent="0.2">
      <c r="A364" s="88" t="s">
        <v>95</v>
      </c>
      <c r="B364" s="203">
        <v>0</v>
      </c>
      <c r="C364" s="203">
        <v>0</v>
      </c>
      <c r="D364" s="203">
        <v>0</v>
      </c>
      <c r="E364" s="203">
        <v>0</v>
      </c>
      <c r="F364" s="203">
        <v>0</v>
      </c>
      <c r="G364" s="208"/>
      <c r="H364" s="203">
        <v>0</v>
      </c>
      <c r="I364" s="203">
        <v>0</v>
      </c>
      <c r="J364" s="203">
        <v>0</v>
      </c>
      <c r="K364" s="203">
        <v>0</v>
      </c>
      <c r="L364" s="203">
        <v>0</v>
      </c>
      <c r="M364" s="208"/>
      <c r="N364" s="203">
        <v>0</v>
      </c>
      <c r="O364" s="203">
        <v>0</v>
      </c>
      <c r="P364" s="203">
        <v>0</v>
      </c>
      <c r="Q364" s="203">
        <v>0</v>
      </c>
      <c r="R364" s="203">
        <v>0</v>
      </c>
      <c r="S364" s="208"/>
      <c r="T364" s="203">
        <v>0</v>
      </c>
      <c r="U364" s="203">
        <v>0</v>
      </c>
      <c r="V364" s="203">
        <v>0</v>
      </c>
      <c r="W364" s="203">
        <v>0</v>
      </c>
      <c r="X364" s="203">
        <v>0</v>
      </c>
      <c r="Y364" s="208"/>
      <c r="Z364" s="203">
        <v>0</v>
      </c>
      <c r="AA364" s="203">
        <v>0</v>
      </c>
      <c r="AB364" s="203">
        <v>0</v>
      </c>
      <c r="AC364" s="203">
        <v>0</v>
      </c>
      <c r="AD364" s="203">
        <v>0</v>
      </c>
      <c r="AE364" s="208"/>
      <c r="AF364" s="203">
        <v>0</v>
      </c>
      <c r="AG364" s="203">
        <v>0</v>
      </c>
      <c r="AH364" s="203">
        <v>0</v>
      </c>
      <c r="AI364" s="203">
        <v>0</v>
      </c>
      <c r="AJ364" s="203">
        <v>0</v>
      </c>
      <c r="AK364" s="208"/>
      <c r="AL364" s="203">
        <v>0</v>
      </c>
      <c r="AM364" s="203">
        <v>0</v>
      </c>
      <c r="AN364" s="203">
        <v>0</v>
      </c>
      <c r="AO364" s="203">
        <v>0</v>
      </c>
      <c r="AP364" s="203">
        <v>0</v>
      </c>
      <c r="AQ364" s="208"/>
      <c r="AR364" s="203">
        <v>0</v>
      </c>
      <c r="AS364" s="203">
        <v>0</v>
      </c>
      <c r="AT364" s="203">
        <v>0</v>
      </c>
      <c r="AU364" s="203">
        <v>0</v>
      </c>
      <c r="AV364" s="203">
        <v>0</v>
      </c>
      <c r="AW364" s="208"/>
      <c r="AX364" s="203">
        <v>0</v>
      </c>
      <c r="AY364" s="203">
        <v>0</v>
      </c>
      <c r="AZ364" s="203">
        <v>0</v>
      </c>
      <c r="BA364" s="203">
        <v>0</v>
      </c>
      <c r="BB364" s="203">
        <v>0</v>
      </c>
      <c r="BC364" s="208"/>
      <c r="BD364" s="203">
        <v>0</v>
      </c>
      <c r="BE364" s="203">
        <v>0</v>
      </c>
      <c r="BF364" s="203">
        <v>0</v>
      </c>
      <c r="BG364" s="203">
        <v>0</v>
      </c>
      <c r="BH364" s="203">
        <v>0</v>
      </c>
      <c r="BI364" s="208"/>
    </row>
    <row r="365" spans="1:61" ht="12.75" customHeight="1" x14ac:dyDescent="0.2">
      <c r="A365" s="88" t="s">
        <v>96</v>
      </c>
      <c r="B365" s="203">
        <v>0</v>
      </c>
      <c r="C365" s="203">
        <v>0</v>
      </c>
      <c r="D365" s="203">
        <v>0</v>
      </c>
      <c r="E365" s="203">
        <v>0</v>
      </c>
      <c r="F365" s="203">
        <v>0</v>
      </c>
      <c r="G365" s="208"/>
      <c r="H365" s="203">
        <v>0</v>
      </c>
      <c r="I365" s="203">
        <v>0</v>
      </c>
      <c r="J365" s="203">
        <v>0</v>
      </c>
      <c r="K365" s="203">
        <v>0</v>
      </c>
      <c r="L365" s="203">
        <v>0</v>
      </c>
      <c r="M365" s="208"/>
      <c r="N365" s="203">
        <v>0</v>
      </c>
      <c r="O365" s="203">
        <v>0</v>
      </c>
      <c r="P365" s="203">
        <v>0</v>
      </c>
      <c r="Q365" s="203">
        <v>0</v>
      </c>
      <c r="R365" s="203">
        <v>0</v>
      </c>
      <c r="S365" s="208"/>
      <c r="T365" s="203">
        <v>0</v>
      </c>
      <c r="U365" s="203">
        <v>0</v>
      </c>
      <c r="V365" s="203">
        <v>0</v>
      </c>
      <c r="W365" s="203">
        <v>0</v>
      </c>
      <c r="X365" s="203">
        <v>0</v>
      </c>
      <c r="Y365" s="208"/>
      <c r="Z365" s="203">
        <v>0</v>
      </c>
      <c r="AA365" s="203">
        <v>0</v>
      </c>
      <c r="AB365" s="203">
        <v>0</v>
      </c>
      <c r="AC365" s="203">
        <v>0</v>
      </c>
      <c r="AD365" s="203">
        <v>0</v>
      </c>
      <c r="AE365" s="208"/>
      <c r="AF365" s="203">
        <v>0</v>
      </c>
      <c r="AG365" s="203">
        <v>0</v>
      </c>
      <c r="AH365" s="203">
        <v>0</v>
      </c>
      <c r="AI365" s="203">
        <v>0</v>
      </c>
      <c r="AJ365" s="203">
        <v>0</v>
      </c>
      <c r="AK365" s="208"/>
      <c r="AL365" s="203">
        <v>0</v>
      </c>
      <c r="AM365" s="203">
        <v>0</v>
      </c>
      <c r="AN365" s="203">
        <v>0</v>
      </c>
      <c r="AO365" s="203">
        <v>0</v>
      </c>
      <c r="AP365" s="203">
        <v>0</v>
      </c>
      <c r="AQ365" s="208"/>
      <c r="AR365" s="203">
        <v>0</v>
      </c>
      <c r="AS365" s="203">
        <v>0</v>
      </c>
      <c r="AT365" s="203">
        <v>0</v>
      </c>
      <c r="AU365" s="203">
        <v>0</v>
      </c>
      <c r="AV365" s="203">
        <v>0</v>
      </c>
      <c r="AW365" s="208"/>
      <c r="AX365" s="203">
        <v>0</v>
      </c>
      <c r="AY365" s="203">
        <v>0</v>
      </c>
      <c r="AZ365" s="203">
        <v>0</v>
      </c>
      <c r="BA365" s="203">
        <v>0</v>
      </c>
      <c r="BB365" s="203">
        <v>0</v>
      </c>
      <c r="BC365" s="208"/>
      <c r="BD365" s="203">
        <v>0</v>
      </c>
      <c r="BE365" s="203">
        <v>0</v>
      </c>
      <c r="BF365" s="203">
        <v>0</v>
      </c>
      <c r="BG365" s="203">
        <v>0</v>
      </c>
      <c r="BH365" s="203">
        <v>0</v>
      </c>
      <c r="BI365" s="208"/>
    </row>
    <row r="366" spans="1:61" ht="12.75" customHeight="1" x14ac:dyDescent="0.2">
      <c r="A366" s="88" t="s">
        <v>97</v>
      </c>
      <c r="B366" s="203">
        <v>0</v>
      </c>
      <c r="C366" s="203">
        <v>0</v>
      </c>
      <c r="D366" s="203">
        <v>0</v>
      </c>
      <c r="E366" s="203">
        <v>0</v>
      </c>
      <c r="F366" s="203">
        <v>0</v>
      </c>
      <c r="G366" s="208"/>
      <c r="H366" s="203">
        <v>0</v>
      </c>
      <c r="I366" s="203">
        <v>0</v>
      </c>
      <c r="J366" s="203">
        <v>0</v>
      </c>
      <c r="K366" s="203">
        <v>0</v>
      </c>
      <c r="L366" s="203">
        <v>0</v>
      </c>
      <c r="M366" s="208"/>
      <c r="N366" s="203">
        <v>0</v>
      </c>
      <c r="O366" s="203">
        <v>0</v>
      </c>
      <c r="P366" s="203">
        <v>0</v>
      </c>
      <c r="Q366" s="203">
        <v>0</v>
      </c>
      <c r="R366" s="203">
        <v>0</v>
      </c>
      <c r="S366" s="208"/>
      <c r="T366" s="203">
        <v>0</v>
      </c>
      <c r="U366" s="203">
        <v>0</v>
      </c>
      <c r="V366" s="203">
        <v>0</v>
      </c>
      <c r="W366" s="203">
        <v>0</v>
      </c>
      <c r="X366" s="203">
        <v>0</v>
      </c>
      <c r="Y366" s="208"/>
      <c r="Z366" s="203">
        <v>0</v>
      </c>
      <c r="AA366" s="203">
        <v>0</v>
      </c>
      <c r="AB366" s="203">
        <v>0</v>
      </c>
      <c r="AC366" s="203">
        <v>0</v>
      </c>
      <c r="AD366" s="203">
        <v>0</v>
      </c>
      <c r="AE366" s="208"/>
      <c r="AF366" s="203">
        <v>0</v>
      </c>
      <c r="AG366" s="203">
        <v>0</v>
      </c>
      <c r="AH366" s="203">
        <v>0</v>
      </c>
      <c r="AI366" s="203">
        <v>0</v>
      </c>
      <c r="AJ366" s="203">
        <v>0</v>
      </c>
      <c r="AK366" s="208"/>
      <c r="AL366" s="203">
        <v>0</v>
      </c>
      <c r="AM366" s="203">
        <v>0</v>
      </c>
      <c r="AN366" s="203">
        <v>0</v>
      </c>
      <c r="AO366" s="203">
        <v>0</v>
      </c>
      <c r="AP366" s="203">
        <v>0</v>
      </c>
      <c r="AQ366" s="208"/>
      <c r="AR366" s="203">
        <v>0</v>
      </c>
      <c r="AS366" s="203">
        <v>0</v>
      </c>
      <c r="AT366" s="203">
        <v>0</v>
      </c>
      <c r="AU366" s="203">
        <v>0</v>
      </c>
      <c r="AV366" s="203">
        <v>0</v>
      </c>
      <c r="AW366" s="208"/>
      <c r="AX366" s="203">
        <v>0</v>
      </c>
      <c r="AY366" s="203">
        <v>0</v>
      </c>
      <c r="AZ366" s="203">
        <v>0</v>
      </c>
      <c r="BA366" s="203">
        <v>0</v>
      </c>
      <c r="BB366" s="203">
        <v>0</v>
      </c>
      <c r="BC366" s="208"/>
      <c r="BD366" s="203">
        <v>0</v>
      </c>
      <c r="BE366" s="203">
        <v>0</v>
      </c>
      <c r="BF366" s="203">
        <v>0</v>
      </c>
      <c r="BG366" s="203">
        <v>0</v>
      </c>
      <c r="BH366" s="203">
        <v>0</v>
      </c>
      <c r="BI366" s="208"/>
    </row>
    <row r="367" spans="1:61" ht="12.75" customHeight="1" x14ac:dyDescent="0.2">
      <c r="A367" s="88" t="s">
        <v>125</v>
      </c>
      <c r="B367" s="203">
        <v>0</v>
      </c>
      <c r="C367" s="203">
        <v>0</v>
      </c>
      <c r="D367" s="203">
        <v>0</v>
      </c>
      <c r="E367" s="203">
        <v>0</v>
      </c>
      <c r="F367" s="203">
        <v>0</v>
      </c>
      <c r="G367" s="208"/>
      <c r="H367" s="203">
        <v>0</v>
      </c>
      <c r="I367" s="203">
        <v>0</v>
      </c>
      <c r="J367" s="203">
        <v>0</v>
      </c>
      <c r="K367" s="203">
        <v>0</v>
      </c>
      <c r="L367" s="203">
        <v>0</v>
      </c>
      <c r="M367" s="208"/>
      <c r="N367" s="203">
        <v>0</v>
      </c>
      <c r="O367" s="203">
        <v>0</v>
      </c>
      <c r="P367" s="203">
        <v>0</v>
      </c>
      <c r="Q367" s="203">
        <v>0</v>
      </c>
      <c r="R367" s="203">
        <v>0</v>
      </c>
      <c r="S367" s="208"/>
      <c r="T367" s="203">
        <v>0</v>
      </c>
      <c r="U367" s="203">
        <v>0</v>
      </c>
      <c r="V367" s="203">
        <v>0</v>
      </c>
      <c r="W367" s="203">
        <v>0</v>
      </c>
      <c r="X367" s="203">
        <v>0</v>
      </c>
      <c r="Y367" s="208"/>
      <c r="Z367" s="203">
        <v>0</v>
      </c>
      <c r="AA367" s="203">
        <v>0</v>
      </c>
      <c r="AB367" s="203">
        <v>0</v>
      </c>
      <c r="AC367" s="203">
        <v>0</v>
      </c>
      <c r="AD367" s="203">
        <v>0</v>
      </c>
      <c r="AE367" s="208"/>
      <c r="AF367" s="203">
        <v>0</v>
      </c>
      <c r="AG367" s="203">
        <v>0</v>
      </c>
      <c r="AH367" s="203">
        <v>0</v>
      </c>
      <c r="AI367" s="203">
        <v>0</v>
      </c>
      <c r="AJ367" s="203">
        <v>0</v>
      </c>
      <c r="AK367" s="208"/>
      <c r="AL367" s="203">
        <v>0</v>
      </c>
      <c r="AM367" s="203">
        <v>0</v>
      </c>
      <c r="AN367" s="203">
        <v>0</v>
      </c>
      <c r="AO367" s="203">
        <v>0</v>
      </c>
      <c r="AP367" s="203">
        <v>0</v>
      </c>
      <c r="AQ367" s="208"/>
      <c r="AR367" s="203">
        <v>0</v>
      </c>
      <c r="AS367" s="203">
        <v>0</v>
      </c>
      <c r="AT367" s="203">
        <v>0</v>
      </c>
      <c r="AU367" s="203">
        <v>0</v>
      </c>
      <c r="AV367" s="203">
        <v>0</v>
      </c>
      <c r="AW367" s="208"/>
      <c r="AX367" s="203">
        <v>0</v>
      </c>
      <c r="AY367" s="203">
        <v>0</v>
      </c>
      <c r="AZ367" s="203">
        <v>0</v>
      </c>
      <c r="BA367" s="203">
        <v>0</v>
      </c>
      <c r="BB367" s="203">
        <v>0</v>
      </c>
      <c r="BC367" s="208"/>
      <c r="BD367" s="203">
        <v>0</v>
      </c>
      <c r="BE367" s="203">
        <v>0</v>
      </c>
      <c r="BF367" s="203">
        <v>0</v>
      </c>
      <c r="BG367" s="203">
        <v>0</v>
      </c>
      <c r="BH367" s="203">
        <v>0</v>
      </c>
      <c r="BI367" s="208"/>
    </row>
    <row r="368" spans="1:61" ht="12.75" customHeight="1" x14ac:dyDescent="0.2">
      <c r="A368" s="88" t="s">
        <v>126</v>
      </c>
      <c r="B368" s="203">
        <v>0</v>
      </c>
      <c r="C368" s="203">
        <v>0</v>
      </c>
      <c r="D368" s="203">
        <v>0</v>
      </c>
      <c r="E368" s="203">
        <v>0</v>
      </c>
      <c r="F368" s="203">
        <v>0</v>
      </c>
      <c r="G368" s="208"/>
      <c r="H368" s="203">
        <v>0</v>
      </c>
      <c r="I368" s="203">
        <v>0</v>
      </c>
      <c r="J368" s="203">
        <v>0</v>
      </c>
      <c r="K368" s="203">
        <v>0</v>
      </c>
      <c r="L368" s="203">
        <v>0</v>
      </c>
      <c r="M368" s="208"/>
      <c r="N368" s="203">
        <v>0</v>
      </c>
      <c r="O368" s="203">
        <v>0</v>
      </c>
      <c r="P368" s="203">
        <v>0</v>
      </c>
      <c r="Q368" s="203">
        <v>0</v>
      </c>
      <c r="R368" s="203">
        <v>0</v>
      </c>
      <c r="S368" s="208"/>
      <c r="T368" s="203">
        <v>0</v>
      </c>
      <c r="U368" s="203">
        <v>0</v>
      </c>
      <c r="V368" s="203">
        <v>0</v>
      </c>
      <c r="W368" s="203">
        <v>0</v>
      </c>
      <c r="X368" s="203">
        <v>0</v>
      </c>
      <c r="Y368" s="208"/>
      <c r="Z368" s="203">
        <v>0</v>
      </c>
      <c r="AA368" s="203">
        <v>0</v>
      </c>
      <c r="AB368" s="203">
        <v>0</v>
      </c>
      <c r="AC368" s="203">
        <v>0</v>
      </c>
      <c r="AD368" s="203">
        <v>0</v>
      </c>
      <c r="AE368" s="208"/>
      <c r="AF368" s="203">
        <v>0</v>
      </c>
      <c r="AG368" s="203">
        <v>0</v>
      </c>
      <c r="AH368" s="203">
        <v>0</v>
      </c>
      <c r="AI368" s="203">
        <v>0</v>
      </c>
      <c r="AJ368" s="203">
        <v>0</v>
      </c>
      <c r="AK368" s="208"/>
      <c r="AL368" s="203">
        <v>0</v>
      </c>
      <c r="AM368" s="203">
        <v>0</v>
      </c>
      <c r="AN368" s="203">
        <v>0</v>
      </c>
      <c r="AO368" s="203">
        <v>0</v>
      </c>
      <c r="AP368" s="203">
        <v>0</v>
      </c>
      <c r="AQ368" s="208"/>
      <c r="AR368" s="203">
        <v>0</v>
      </c>
      <c r="AS368" s="203">
        <v>0</v>
      </c>
      <c r="AT368" s="203">
        <v>0</v>
      </c>
      <c r="AU368" s="203">
        <v>0</v>
      </c>
      <c r="AV368" s="203">
        <v>0</v>
      </c>
      <c r="AW368" s="208"/>
      <c r="AX368" s="203">
        <v>0</v>
      </c>
      <c r="AY368" s="203">
        <v>0</v>
      </c>
      <c r="AZ368" s="203">
        <v>0</v>
      </c>
      <c r="BA368" s="203">
        <v>0</v>
      </c>
      <c r="BB368" s="203">
        <v>0</v>
      </c>
      <c r="BC368" s="208"/>
      <c r="BD368" s="203">
        <v>0</v>
      </c>
      <c r="BE368" s="203">
        <v>0</v>
      </c>
      <c r="BF368" s="203">
        <v>0</v>
      </c>
      <c r="BG368" s="203">
        <v>0</v>
      </c>
      <c r="BH368" s="203">
        <v>0</v>
      </c>
      <c r="BI368" s="208"/>
    </row>
    <row r="369" spans="1:61" ht="12.75" customHeight="1" x14ac:dyDescent="0.2">
      <c r="A369" s="88" t="s">
        <v>127</v>
      </c>
      <c r="B369" s="203">
        <v>0</v>
      </c>
      <c r="C369" s="203">
        <v>0</v>
      </c>
      <c r="D369" s="203">
        <v>0</v>
      </c>
      <c r="E369" s="203">
        <v>0</v>
      </c>
      <c r="F369" s="203">
        <v>0</v>
      </c>
      <c r="G369" s="208"/>
      <c r="H369" s="203">
        <v>0</v>
      </c>
      <c r="I369" s="203">
        <v>0</v>
      </c>
      <c r="J369" s="203">
        <v>0</v>
      </c>
      <c r="K369" s="203">
        <v>0</v>
      </c>
      <c r="L369" s="203">
        <v>0</v>
      </c>
      <c r="M369" s="208"/>
      <c r="N369" s="203">
        <v>0</v>
      </c>
      <c r="O369" s="203">
        <v>0</v>
      </c>
      <c r="P369" s="203">
        <v>0</v>
      </c>
      <c r="Q369" s="203">
        <v>0</v>
      </c>
      <c r="R369" s="203">
        <v>0</v>
      </c>
      <c r="S369" s="208"/>
      <c r="T369" s="203">
        <v>0</v>
      </c>
      <c r="U369" s="203">
        <v>0</v>
      </c>
      <c r="V369" s="203">
        <v>0</v>
      </c>
      <c r="W369" s="203">
        <v>0</v>
      </c>
      <c r="X369" s="203">
        <v>0</v>
      </c>
      <c r="Y369" s="208"/>
      <c r="Z369" s="203">
        <v>0</v>
      </c>
      <c r="AA369" s="203">
        <v>0</v>
      </c>
      <c r="AB369" s="203">
        <v>0</v>
      </c>
      <c r="AC369" s="203">
        <v>0</v>
      </c>
      <c r="AD369" s="203">
        <v>0</v>
      </c>
      <c r="AE369" s="208"/>
      <c r="AF369" s="203">
        <v>0</v>
      </c>
      <c r="AG369" s="203">
        <v>0</v>
      </c>
      <c r="AH369" s="203">
        <v>0</v>
      </c>
      <c r="AI369" s="203">
        <v>0</v>
      </c>
      <c r="AJ369" s="203">
        <v>0</v>
      </c>
      <c r="AK369" s="208"/>
      <c r="AL369" s="203">
        <v>0</v>
      </c>
      <c r="AM369" s="203">
        <v>0</v>
      </c>
      <c r="AN369" s="203">
        <v>0</v>
      </c>
      <c r="AO369" s="203">
        <v>0</v>
      </c>
      <c r="AP369" s="203">
        <v>0</v>
      </c>
      <c r="AQ369" s="208"/>
      <c r="AR369" s="203">
        <v>0</v>
      </c>
      <c r="AS369" s="203">
        <v>0</v>
      </c>
      <c r="AT369" s="203">
        <v>0</v>
      </c>
      <c r="AU369" s="203">
        <v>0</v>
      </c>
      <c r="AV369" s="203">
        <v>0</v>
      </c>
      <c r="AW369" s="208"/>
      <c r="AX369" s="203">
        <v>0</v>
      </c>
      <c r="AY369" s="203">
        <v>0</v>
      </c>
      <c r="AZ369" s="203">
        <v>0</v>
      </c>
      <c r="BA369" s="203">
        <v>0</v>
      </c>
      <c r="BB369" s="203">
        <v>0</v>
      </c>
      <c r="BC369" s="208"/>
      <c r="BD369" s="203">
        <v>0</v>
      </c>
      <c r="BE369" s="203">
        <v>0</v>
      </c>
      <c r="BF369" s="203">
        <v>0</v>
      </c>
      <c r="BG369" s="203">
        <v>0</v>
      </c>
      <c r="BH369" s="203">
        <v>0</v>
      </c>
      <c r="BI369" s="208"/>
    </row>
    <row r="370" spans="1:61" ht="12.75" customHeight="1" x14ac:dyDescent="0.2">
      <c r="A370" s="202" t="s">
        <v>34</v>
      </c>
      <c r="B370" s="203">
        <v>0</v>
      </c>
      <c r="C370" s="203">
        <v>0</v>
      </c>
      <c r="D370" s="203">
        <v>0</v>
      </c>
      <c r="E370" s="203">
        <v>0</v>
      </c>
      <c r="F370" s="203">
        <v>0</v>
      </c>
      <c r="G370" s="208"/>
      <c r="H370" s="203">
        <v>0</v>
      </c>
      <c r="I370" s="203">
        <v>0</v>
      </c>
      <c r="J370" s="203">
        <v>0</v>
      </c>
      <c r="K370" s="203">
        <v>0</v>
      </c>
      <c r="L370" s="203">
        <v>0</v>
      </c>
      <c r="M370" s="208"/>
      <c r="N370" s="203">
        <v>0</v>
      </c>
      <c r="O370" s="203">
        <v>0</v>
      </c>
      <c r="P370" s="203">
        <v>0</v>
      </c>
      <c r="Q370" s="203">
        <v>0</v>
      </c>
      <c r="R370" s="203">
        <v>0</v>
      </c>
      <c r="S370" s="208"/>
      <c r="T370" s="203">
        <v>0</v>
      </c>
      <c r="U370" s="203">
        <v>0</v>
      </c>
      <c r="V370" s="203">
        <v>0</v>
      </c>
      <c r="W370" s="203">
        <v>0</v>
      </c>
      <c r="X370" s="203">
        <v>0</v>
      </c>
      <c r="Y370" s="208"/>
      <c r="Z370" s="203">
        <v>0</v>
      </c>
      <c r="AA370" s="203">
        <v>0</v>
      </c>
      <c r="AB370" s="203">
        <v>0</v>
      </c>
      <c r="AC370" s="203">
        <v>0</v>
      </c>
      <c r="AD370" s="203">
        <v>0</v>
      </c>
      <c r="AE370" s="208"/>
      <c r="AF370" s="203">
        <v>0</v>
      </c>
      <c r="AG370" s="203">
        <v>0</v>
      </c>
      <c r="AH370" s="203">
        <v>0</v>
      </c>
      <c r="AI370" s="203">
        <v>0</v>
      </c>
      <c r="AJ370" s="203">
        <v>0</v>
      </c>
      <c r="AK370" s="208"/>
      <c r="AL370" s="203">
        <v>0</v>
      </c>
      <c r="AM370" s="203">
        <v>0</v>
      </c>
      <c r="AN370" s="203">
        <v>0</v>
      </c>
      <c r="AO370" s="203">
        <v>0</v>
      </c>
      <c r="AP370" s="203">
        <v>0</v>
      </c>
      <c r="AQ370" s="208"/>
      <c r="AR370" s="203">
        <v>0</v>
      </c>
      <c r="AS370" s="203">
        <v>0</v>
      </c>
      <c r="AT370" s="203">
        <v>0</v>
      </c>
      <c r="AU370" s="203">
        <v>0</v>
      </c>
      <c r="AV370" s="203">
        <v>0</v>
      </c>
      <c r="AW370" s="208"/>
      <c r="AX370" s="203">
        <v>0</v>
      </c>
      <c r="AY370" s="203">
        <v>0</v>
      </c>
      <c r="AZ370" s="203">
        <v>0</v>
      </c>
      <c r="BA370" s="203">
        <v>0</v>
      </c>
      <c r="BB370" s="203">
        <v>0</v>
      </c>
      <c r="BC370" s="208"/>
      <c r="BD370" s="203">
        <v>0</v>
      </c>
      <c r="BE370" s="203">
        <v>0</v>
      </c>
      <c r="BF370" s="203">
        <v>0</v>
      </c>
      <c r="BG370" s="203">
        <v>0</v>
      </c>
      <c r="BH370" s="203">
        <v>0</v>
      </c>
      <c r="BI370" s="208"/>
    </row>
    <row r="371" spans="1:61" ht="12.75" customHeight="1" x14ac:dyDescent="0.2">
      <c r="A371" s="202" t="s">
        <v>128</v>
      </c>
      <c r="B371" s="203">
        <v>0</v>
      </c>
      <c r="C371" s="203">
        <v>0</v>
      </c>
      <c r="D371" s="203">
        <v>0</v>
      </c>
      <c r="E371" s="203">
        <v>0</v>
      </c>
      <c r="F371" s="203">
        <v>0</v>
      </c>
      <c r="G371" s="208"/>
      <c r="H371" s="203">
        <v>0</v>
      </c>
      <c r="I371" s="203">
        <v>0</v>
      </c>
      <c r="J371" s="203">
        <v>0</v>
      </c>
      <c r="K371" s="203">
        <v>0</v>
      </c>
      <c r="L371" s="203">
        <v>0</v>
      </c>
      <c r="M371" s="208"/>
      <c r="N371" s="203">
        <v>0</v>
      </c>
      <c r="O371" s="203">
        <v>0</v>
      </c>
      <c r="P371" s="203">
        <v>0</v>
      </c>
      <c r="Q371" s="203">
        <v>0</v>
      </c>
      <c r="R371" s="203">
        <v>0</v>
      </c>
      <c r="S371" s="208"/>
      <c r="T371" s="203">
        <v>0</v>
      </c>
      <c r="U371" s="203">
        <v>0</v>
      </c>
      <c r="V371" s="203">
        <v>0</v>
      </c>
      <c r="W371" s="203">
        <v>0</v>
      </c>
      <c r="X371" s="203">
        <v>0</v>
      </c>
      <c r="Y371" s="208"/>
      <c r="Z371" s="203">
        <v>0</v>
      </c>
      <c r="AA371" s="203">
        <v>0</v>
      </c>
      <c r="AB371" s="203">
        <v>0</v>
      </c>
      <c r="AC371" s="203">
        <v>0</v>
      </c>
      <c r="AD371" s="203">
        <v>0</v>
      </c>
      <c r="AE371" s="208"/>
      <c r="AF371" s="203">
        <v>0</v>
      </c>
      <c r="AG371" s="203">
        <v>0</v>
      </c>
      <c r="AH371" s="203">
        <v>0</v>
      </c>
      <c r="AI371" s="203">
        <v>0</v>
      </c>
      <c r="AJ371" s="203">
        <v>0</v>
      </c>
      <c r="AK371" s="208"/>
      <c r="AL371" s="203">
        <v>0</v>
      </c>
      <c r="AM371" s="203">
        <v>0</v>
      </c>
      <c r="AN371" s="203">
        <v>0</v>
      </c>
      <c r="AO371" s="203">
        <v>0</v>
      </c>
      <c r="AP371" s="203">
        <v>0</v>
      </c>
      <c r="AQ371" s="208"/>
      <c r="AR371" s="203">
        <v>0</v>
      </c>
      <c r="AS371" s="203">
        <v>0</v>
      </c>
      <c r="AT371" s="203">
        <v>0</v>
      </c>
      <c r="AU371" s="203">
        <v>0</v>
      </c>
      <c r="AV371" s="203">
        <v>0</v>
      </c>
      <c r="AW371" s="208"/>
      <c r="AX371" s="203">
        <v>0</v>
      </c>
      <c r="AY371" s="203">
        <v>0</v>
      </c>
      <c r="AZ371" s="203">
        <v>0</v>
      </c>
      <c r="BA371" s="203">
        <v>0</v>
      </c>
      <c r="BB371" s="203">
        <v>0</v>
      </c>
      <c r="BC371" s="208"/>
      <c r="BD371" s="203">
        <v>0</v>
      </c>
      <c r="BE371" s="203">
        <v>0</v>
      </c>
      <c r="BF371" s="203">
        <v>0</v>
      </c>
      <c r="BG371" s="203">
        <v>0</v>
      </c>
      <c r="BH371" s="203">
        <v>0</v>
      </c>
      <c r="BI371" s="208"/>
    </row>
    <row r="372" spans="1:61" ht="12.75" customHeight="1" x14ac:dyDescent="0.2">
      <c r="A372" s="201" t="s">
        <v>41</v>
      </c>
      <c r="B372" s="203">
        <v>0</v>
      </c>
      <c r="C372" s="203">
        <v>0</v>
      </c>
      <c r="D372" s="203">
        <v>0</v>
      </c>
      <c r="E372" s="203">
        <v>0</v>
      </c>
      <c r="F372" s="203">
        <v>0</v>
      </c>
      <c r="G372" s="208"/>
      <c r="H372" s="203">
        <v>0</v>
      </c>
      <c r="I372" s="203">
        <v>0</v>
      </c>
      <c r="J372" s="203">
        <v>0</v>
      </c>
      <c r="K372" s="203">
        <v>0</v>
      </c>
      <c r="L372" s="203">
        <v>0</v>
      </c>
      <c r="M372" s="208"/>
      <c r="N372" s="203">
        <v>0</v>
      </c>
      <c r="O372" s="203">
        <v>0</v>
      </c>
      <c r="P372" s="203">
        <v>0</v>
      </c>
      <c r="Q372" s="203">
        <v>0</v>
      </c>
      <c r="R372" s="203">
        <v>0</v>
      </c>
      <c r="S372" s="208"/>
      <c r="T372" s="203">
        <v>0</v>
      </c>
      <c r="U372" s="203">
        <v>0</v>
      </c>
      <c r="V372" s="203">
        <v>0</v>
      </c>
      <c r="W372" s="203">
        <v>0</v>
      </c>
      <c r="X372" s="203">
        <v>0</v>
      </c>
      <c r="Y372" s="208"/>
      <c r="Z372" s="203">
        <v>0</v>
      </c>
      <c r="AA372" s="203">
        <v>0</v>
      </c>
      <c r="AB372" s="203">
        <v>0</v>
      </c>
      <c r="AC372" s="203">
        <v>0</v>
      </c>
      <c r="AD372" s="203">
        <v>0</v>
      </c>
      <c r="AE372" s="208"/>
      <c r="AF372" s="203">
        <v>0</v>
      </c>
      <c r="AG372" s="203">
        <v>0</v>
      </c>
      <c r="AH372" s="203">
        <v>0</v>
      </c>
      <c r="AI372" s="203">
        <v>0</v>
      </c>
      <c r="AJ372" s="203">
        <v>0</v>
      </c>
      <c r="AK372" s="208"/>
      <c r="AL372" s="203">
        <v>0</v>
      </c>
      <c r="AM372" s="203">
        <v>0</v>
      </c>
      <c r="AN372" s="203">
        <v>0</v>
      </c>
      <c r="AO372" s="203">
        <v>0</v>
      </c>
      <c r="AP372" s="203">
        <v>0</v>
      </c>
      <c r="AQ372" s="208"/>
      <c r="AR372" s="203">
        <v>0</v>
      </c>
      <c r="AS372" s="203">
        <v>0</v>
      </c>
      <c r="AT372" s="203">
        <v>0</v>
      </c>
      <c r="AU372" s="203">
        <v>0</v>
      </c>
      <c r="AV372" s="203">
        <v>0</v>
      </c>
      <c r="AW372" s="208"/>
      <c r="AX372" s="203">
        <v>0</v>
      </c>
      <c r="AY372" s="203">
        <v>0</v>
      </c>
      <c r="AZ372" s="203">
        <v>0</v>
      </c>
      <c r="BA372" s="203">
        <v>0</v>
      </c>
      <c r="BB372" s="203">
        <v>0</v>
      </c>
      <c r="BC372" s="208"/>
      <c r="BD372" s="203">
        <v>0</v>
      </c>
      <c r="BE372" s="203">
        <v>0</v>
      </c>
      <c r="BF372" s="203">
        <v>0</v>
      </c>
      <c r="BG372" s="203">
        <v>0</v>
      </c>
      <c r="BH372" s="203">
        <v>0</v>
      </c>
      <c r="BI372" s="208"/>
    </row>
    <row r="373" spans="1:61" ht="12.75" customHeight="1" x14ac:dyDescent="0.2">
      <c r="A373" s="201" t="s">
        <v>30</v>
      </c>
      <c r="B373" s="203">
        <v>0</v>
      </c>
      <c r="C373" s="203">
        <v>0</v>
      </c>
      <c r="D373" s="203">
        <v>0</v>
      </c>
      <c r="E373" s="203">
        <v>0</v>
      </c>
      <c r="F373" s="203">
        <v>0</v>
      </c>
      <c r="G373" s="208"/>
      <c r="H373" s="203">
        <v>0</v>
      </c>
      <c r="I373" s="203">
        <v>0</v>
      </c>
      <c r="J373" s="203">
        <v>0</v>
      </c>
      <c r="K373" s="203">
        <v>0</v>
      </c>
      <c r="L373" s="203">
        <v>0</v>
      </c>
      <c r="M373" s="208"/>
      <c r="N373" s="203">
        <v>0</v>
      </c>
      <c r="O373" s="203">
        <v>0</v>
      </c>
      <c r="P373" s="203">
        <v>0</v>
      </c>
      <c r="Q373" s="203">
        <v>0</v>
      </c>
      <c r="R373" s="203">
        <v>0</v>
      </c>
      <c r="S373" s="208"/>
      <c r="T373" s="203">
        <v>0</v>
      </c>
      <c r="U373" s="203">
        <v>0</v>
      </c>
      <c r="V373" s="203">
        <v>0</v>
      </c>
      <c r="W373" s="203">
        <v>0</v>
      </c>
      <c r="X373" s="203">
        <v>0</v>
      </c>
      <c r="Y373" s="208"/>
      <c r="Z373" s="203">
        <v>0</v>
      </c>
      <c r="AA373" s="203">
        <v>0</v>
      </c>
      <c r="AB373" s="203">
        <v>0</v>
      </c>
      <c r="AC373" s="203">
        <v>0</v>
      </c>
      <c r="AD373" s="203">
        <v>0</v>
      </c>
      <c r="AE373" s="208"/>
      <c r="AF373" s="203">
        <v>0</v>
      </c>
      <c r="AG373" s="203">
        <v>0</v>
      </c>
      <c r="AH373" s="203">
        <v>0</v>
      </c>
      <c r="AI373" s="203">
        <v>0</v>
      </c>
      <c r="AJ373" s="203">
        <v>0</v>
      </c>
      <c r="AK373" s="208"/>
      <c r="AL373" s="203">
        <v>0</v>
      </c>
      <c r="AM373" s="203">
        <v>0</v>
      </c>
      <c r="AN373" s="203">
        <v>0</v>
      </c>
      <c r="AO373" s="203">
        <v>0</v>
      </c>
      <c r="AP373" s="203">
        <v>0</v>
      </c>
      <c r="AQ373" s="208"/>
      <c r="AR373" s="203">
        <v>0</v>
      </c>
      <c r="AS373" s="203">
        <v>0</v>
      </c>
      <c r="AT373" s="203">
        <v>0</v>
      </c>
      <c r="AU373" s="203">
        <v>0</v>
      </c>
      <c r="AV373" s="203">
        <v>0</v>
      </c>
      <c r="AW373" s="208"/>
      <c r="AX373" s="203">
        <v>0</v>
      </c>
      <c r="AY373" s="203">
        <v>0</v>
      </c>
      <c r="AZ373" s="203">
        <v>0</v>
      </c>
      <c r="BA373" s="203">
        <v>0</v>
      </c>
      <c r="BB373" s="203">
        <v>0</v>
      </c>
      <c r="BC373" s="208"/>
      <c r="BD373" s="203">
        <v>0</v>
      </c>
      <c r="BE373" s="203">
        <v>0</v>
      </c>
      <c r="BF373" s="203">
        <v>0</v>
      </c>
      <c r="BG373" s="203">
        <v>0</v>
      </c>
      <c r="BH373" s="203">
        <v>0</v>
      </c>
      <c r="BI373" s="208"/>
    </row>
    <row r="374" spans="1:61" ht="12.75" customHeight="1" x14ac:dyDescent="0.2">
      <c r="A374" s="201" t="s">
        <v>129</v>
      </c>
      <c r="B374" s="203">
        <v>0</v>
      </c>
      <c r="C374" s="203">
        <v>0</v>
      </c>
      <c r="D374" s="203">
        <v>0</v>
      </c>
      <c r="E374" s="203">
        <v>0</v>
      </c>
      <c r="F374" s="203">
        <v>0</v>
      </c>
      <c r="G374" s="208"/>
      <c r="H374" s="203">
        <v>0</v>
      </c>
      <c r="I374" s="203">
        <v>0</v>
      </c>
      <c r="J374" s="203">
        <v>0</v>
      </c>
      <c r="K374" s="203">
        <v>0</v>
      </c>
      <c r="L374" s="203">
        <v>0</v>
      </c>
      <c r="M374" s="208"/>
      <c r="N374" s="203">
        <v>0</v>
      </c>
      <c r="O374" s="203">
        <v>0</v>
      </c>
      <c r="P374" s="203">
        <v>0</v>
      </c>
      <c r="Q374" s="203">
        <v>0</v>
      </c>
      <c r="R374" s="203">
        <v>0</v>
      </c>
      <c r="S374" s="208"/>
      <c r="T374" s="203">
        <v>0</v>
      </c>
      <c r="U374" s="203">
        <v>0</v>
      </c>
      <c r="V374" s="203">
        <v>0</v>
      </c>
      <c r="W374" s="203">
        <v>0</v>
      </c>
      <c r="X374" s="203">
        <v>0</v>
      </c>
      <c r="Y374" s="208"/>
      <c r="Z374" s="203">
        <v>0</v>
      </c>
      <c r="AA374" s="203">
        <v>0</v>
      </c>
      <c r="AB374" s="203">
        <v>0</v>
      </c>
      <c r="AC374" s="203">
        <v>0</v>
      </c>
      <c r="AD374" s="203">
        <v>0</v>
      </c>
      <c r="AE374" s="208"/>
      <c r="AF374" s="203">
        <v>0</v>
      </c>
      <c r="AG374" s="203">
        <v>0</v>
      </c>
      <c r="AH374" s="203">
        <v>0</v>
      </c>
      <c r="AI374" s="203">
        <v>0</v>
      </c>
      <c r="AJ374" s="203">
        <v>0</v>
      </c>
      <c r="AK374" s="208"/>
      <c r="AL374" s="203">
        <v>0</v>
      </c>
      <c r="AM374" s="203">
        <v>0</v>
      </c>
      <c r="AN374" s="203">
        <v>0</v>
      </c>
      <c r="AO374" s="203">
        <v>0</v>
      </c>
      <c r="AP374" s="203">
        <v>0</v>
      </c>
      <c r="AQ374" s="208"/>
      <c r="AR374" s="203">
        <v>0</v>
      </c>
      <c r="AS374" s="203">
        <v>0</v>
      </c>
      <c r="AT374" s="203">
        <v>0</v>
      </c>
      <c r="AU374" s="203">
        <v>0</v>
      </c>
      <c r="AV374" s="203">
        <v>0</v>
      </c>
      <c r="AW374" s="208"/>
      <c r="AX374" s="203">
        <v>0</v>
      </c>
      <c r="AY374" s="203">
        <v>0</v>
      </c>
      <c r="AZ374" s="203">
        <v>0</v>
      </c>
      <c r="BA374" s="203">
        <v>0</v>
      </c>
      <c r="BB374" s="203">
        <v>0</v>
      </c>
      <c r="BC374" s="208"/>
      <c r="BD374" s="203">
        <v>0</v>
      </c>
      <c r="BE374" s="203">
        <v>0</v>
      </c>
      <c r="BF374" s="203">
        <v>0</v>
      </c>
      <c r="BG374" s="203">
        <v>0</v>
      </c>
      <c r="BH374" s="203">
        <v>0</v>
      </c>
      <c r="BI374" s="208"/>
    </row>
    <row r="375" spans="1:61" ht="12.75" customHeight="1" x14ac:dyDescent="0.2">
      <c r="A375" s="201" t="s">
        <v>113</v>
      </c>
      <c r="B375" s="203">
        <v>0</v>
      </c>
      <c r="C375" s="203">
        <v>0</v>
      </c>
      <c r="D375" s="203">
        <v>0</v>
      </c>
      <c r="E375" s="203">
        <v>0</v>
      </c>
      <c r="F375" s="203">
        <v>0</v>
      </c>
      <c r="G375" s="208"/>
      <c r="H375" s="203">
        <v>0</v>
      </c>
      <c r="I375" s="203">
        <v>0</v>
      </c>
      <c r="J375" s="203">
        <v>0</v>
      </c>
      <c r="K375" s="203">
        <v>0</v>
      </c>
      <c r="L375" s="203">
        <v>0</v>
      </c>
      <c r="M375" s="208"/>
      <c r="N375" s="203">
        <v>0</v>
      </c>
      <c r="O375" s="203">
        <v>0</v>
      </c>
      <c r="P375" s="203">
        <v>0</v>
      </c>
      <c r="Q375" s="203">
        <v>0</v>
      </c>
      <c r="R375" s="203">
        <v>0</v>
      </c>
      <c r="S375" s="208"/>
      <c r="T375" s="203">
        <v>0</v>
      </c>
      <c r="U375" s="203">
        <v>0</v>
      </c>
      <c r="V375" s="203">
        <v>0</v>
      </c>
      <c r="W375" s="203">
        <v>0</v>
      </c>
      <c r="X375" s="203">
        <v>0</v>
      </c>
      <c r="Y375" s="208"/>
      <c r="Z375" s="203">
        <v>0</v>
      </c>
      <c r="AA375" s="203">
        <v>0</v>
      </c>
      <c r="AB375" s="203">
        <v>0</v>
      </c>
      <c r="AC375" s="203">
        <v>0</v>
      </c>
      <c r="AD375" s="203">
        <v>0</v>
      </c>
      <c r="AE375" s="208"/>
      <c r="AF375" s="203">
        <v>0</v>
      </c>
      <c r="AG375" s="203">
        <v>0</v>
      </c>
      <c r="AH375" s="203">
        <v>0</v>
      </c>
      <c r="AI375" s="203">
        <v>0</v>
      </c>
      <c r="AJ375" s="203">
        <v>0</v>
      </c>
      <c r="AK375" s="208"/>
      <c r="AL375" s="203">
        <v>0</v>
      </c>
      <c r="AM375" s="203">
        <v>0</v>
      </c>
      <c r="AN375" s="203">
        <v>0</v>
      </c>
      <c r="AO375" s="203">
        <v>0</v>
      </c>
      <c r="AP375" s="203">
        <v>0</v>
      </c>
      <c r="AQ375" s="208"/>
      <c r="AR375" s="203">
        <v>0</v>
      </c>
      <c r="AS375" s="203">
        <v>0</v>
      </c>
      <c r="AT375" s="203">
        <v>0</v>
      </c>
      <c r="AU375" s="203">
        <v>0</v>
      </c>
      <c r="AV375" s="203">
        <v>0</v>
      </c>
      <c r="AW375" s="208"/>
      <c r="AX375" s="203">
        <v>0</v>
      </c>
      <c r="AY375" s="203">
        <v>0</v>
      </c>
      <c r="AZ375" s="203">
        <v>0</v>
      </c>
      <c r="BA375" s="203">
        <v>0</v>
      </c>
      <c r="BB375" s="203">
        <v>0</v>
      </c>
      <c r="BC375" s="208"/>
      <c r="BD375" s="203">
        <v>0</v>
      </c>
      <c r="BE375" s="203">
        <v>0</v>
      </c>
      <c r="BF375" s="203">
        <v>0</v>
      </c>
      <c r="BG375" s="203">
        <v>0</v>
      </c>
      <c r="BH375" s="203">
        <v>0</v>
      </c>
      <c r="BI375" s="208"/>
    </row>
    <row r="376" spans="1:61" ht="12.75" customHeight="1" x14ac:dyDescent="0.2">
      <c r="A376" s="201" t="s">
        <v>130</v>
      </c>
      <c r="B376" s="203">
        <v>0</v>
      </c>
      <c r="C376" s="203">
        <v>0</v>
      </c>
      <c r="D376" s="203">
        <v>0</v>
      </c>
      <c r="E376" s="203">
        <v>0</v>
      </c>
      <c r="F376" s="203">
        <v>0</v>
      </c>
      <c r="G376" s="208"/>
      <c r="H376" s="203">
        <v>0</v>
      </c>
      <c r="I376" s="203">
        <v>0</v>
      </c>
      <c r="J376" s="203">
        <v>0</v>
      </c>
      <c r="K376" s="203">
        <v>0</v>
      </c>
      <c r="L376" s="203">
        <v>0</v>
      </c>
      <c r="M376" s="208"/>
      <c r="N376" s="203">
        <v>0</v>
      </c>
      <c r="O376" s="203">
        <v>0</v>
      </c>
      <c r="P376" s="203">
        <v>0</v>
      </c>
      <c r="Q376" s="203">
        <v>0</v>
      </c>
      <c r="R376" s="203">
        <v>0</v>
      </c>
      <c r="S376" s="208"/>
      <c r="T376" s="203">
        <v>0</v>
      </c>
      <c r="U376" s="203">
        <v>0</v>
      </c>
      <c r="V376" s="203">
        <v>0</v>
      </c>
      <c r="W376" s="203">
        <v>0</v>
      </c>
      <c r="X376" s="203">
        <v>0</v>
      </c>
      <c r="Y376" s="208"/>
      <c r="Z376" s="203">
        <v>0</v>
      </c>
      <c r="AA376" s="203">
        <v>0</v>
      </c>
      <c r="AB376" s="203">
        <v>0</v>
      </c>
      <c r="AC376" s="203">
        <v>0</v>
      </c>
      <c r="AD376" s="203">
        <v>0</v>
      </c>
      <c r="AE376" s="208"/>
      <c r="AF376" s="203">
        <v>0</v>
      </c>
      <c r="AG376" s="203">
        <v>0</v>
      </c>
      <c r="AH376" s="203">
        <v>0</v>
      </c>
      <c r="AI376" s="203">
        <v>0</v>
      </c>
      <c r="AJ376" s="203">
        <v>0</v>
      </c>
      <c r="AK376" s="208"/>
      <c r="AL376" s="203">
        <v>0</v>
      </c>
      <c r="AM376" s="203">
        <v>0</v>
      </c>
      <c r="AN376" s="203">
        <v>0</v>
      </c>
      <c r="AO376" s="203">
        <v>0</v>
      </c>
      <c r="AP376" s="203">
        <v>0</v>
      </c>
      <c r="AQ376" s="208"/>
      <c r="AR376" s="203">
        <v>0</v>
      </c>
      <c r="AS376" s="203">
        <v>0</v>
      </c>
      <c r="AT376" s="203">
        <v>0</v>
      </c>
      <c r="AU376" s="203">
        <v>0</v>
      </c>
      <c r="AV376" s="203">
        <v>0</v>
      </c>
      <c r="AW376" s="208"/>
      <c r="AX376" s="203">
        <v>0</v>
      </c>
      <c r="AY376" s="203">
        <v>0</v>
      </c>
      <c r="AZ376" s="203">
        <v>0</v>
      </c>
      <c r="BA376" s="203">
        <v>0</v>
      </c>
      <c r="BB376" s="203">
        <v>0</v>
      </c>
      <c r="BC376" s="208"/>
      <c r="BD376" s="203">
        <v>0</v>
      </c>
      <c r="BE376" s="203">
        <v>0</v>
      </c>
      <c r="BF376" s="203">
        <v>0</v>
      </c>
      <c r="BG376" s="203">
        <v>0</v>
      </c>
      <c r="BH376" s="203">
        <v>0</v>
      </c>
      <c r="BI376" s="208"/>
    </row>
    <row r="377" spans="1:61" ht="12.75" customHeight="1" x14ac:dyDescent="0.2">
      <c r="A377" s="107" t="s">
        <v>131</v>
      </c>
      <c r="B377" s="203">
        <v>0</v>
      </c>
      <c r="C377" s="203">
        <v>0</v>
      </c>
      <c r="D377" s="203">
        <v>0</v>
      </c>
      <c r="E377" s="203">
        <v>0</v>
      </c>
      <c r="F377" s="203">
        <v>0</v>
      </c>
      <c r="G377" s="208"/>
      <c r="H377" s="203">
        <v>0</v>
      </c>
      <c r="I377" s="203">
        <v>0</v>
      </c>
      <c r="J377" s="203">
        <v>0</v>
      </c>
      <c r="K377" s="203">
        <v>0</v>
      </c>
      <c r="L377" s="203">
        <v>0</v>
      </c>
      <c r="M377" s="208"/>
      <c r="N377" s="203">
        <v>0</v>
      </c>
      <c r="O377" s="203">
        <v>0</v>
      </c>
      <c r="P377" s="203">
        <v>0</v>
      </c>
      <c r="Q377" s="203">
        <v>0</v>
      </c>
      <c r="R377" s="203">
        <v>0</v>
      </c>
      <c r="S377" s="208"/>
      <c r="T377" s="203">
        <v>0</v>
      </c>
      <c r="U377" s="203">
        <v>0</v>
      </c>
      <c r="V377" s="203">
        <v>0</v>
      </c>
      <c r="W377" s="203">
        <v>0</v>
      </c>
      <c r="X377" s="203">
        <v>0</v>
      </c>
      <c r="Y377" s="208"/>
      <c r="Z377" s="203">
        <v>0</v>
      </c>
      <c r="AA377" s="203">
        <v>0</v>
      </c>
      <c r="AB377" s="203">
        <v>0</v>
      </c>
      <c r="AC377" s="203">
        <v>0</v>
      </c>
      <c r="AD377" s="203">
        <v>0</v>
      </c>
      <c r="AE377" s="208"/>
      <c r="AF377" s="203">
        <v>0</v>
      </c>
      <c r="AG377" s="203">
        <v>0</v>
      </c>
      <c r="AH377" s="203">
        <v>0</v>
      </c>
      <c r="AI377" s="203">
        <v>0</v>
      </c>
      <c r="AJ377" s="203">
        <v>0</v>
      </c>
      <c r="AK377" s="208"/>
      <c r="AL377" s="203">
        <v>0</v>
      </c>
      <c r="AM377" s="203">
        <v>0</v>
      </c>
      <c r="AN377" s="203">
        <v>0</v>
      </c>
      <c r="AO377" s="203">
        <v>0</v>
      </c>
      <c r="AP377" s="203">
        <v>0</v>
      </c>
      <c r="AQ377" s="208"/>
      <c r="AR377" s="203">
        <v>0</v>
      </c>
      <c r="AS377" s="203">
        <v>0</v>
      </c>
      <c r="AT377" s="203">
        <v>0</v>
      </c>
      <c r="AU377" s="203">
        <v>0</v>
      </c>
      <c r="AV377" s="203">
        <v>0</v>
      </c>
      <c r="AW377" s="208"/>
      <c r="AX377" s="203">
        <v>0</v>
      </c>
      <c r="AY377" s="203">
        <v>0</v>
      </c>
      <c r="AZ377" s="203">
        <v>0</v>
      </c>
      <c r="BA377" s="203">
        <v>0</v>
      </c>
      <c r="BB377" s="203">
        <v>0</v>
      </c>
      <c r="BC377" s="208"/>
      <c r="BD377" s="203">
        <v>0</v>
      </c>
      <c r="BE377" s="203">
        <v>0</v>
      </c>
      <c r="BF377" s="203">
        <v>0</v>
      </c>
      <c r="BG377" s="203">
        <v>0</v>
      </c>
      <c r="BH377" s="203">
        <v>0</v>
      </c>
      <c r="BI377" s="208"/>
    </row>
    <row r="378" spans="1:61" ht="12.75" customHeight="1" x14ac:dyDescent="0.2">
      <c r="A378" s="107" t="s">
        <v>105</v>
      </c>
      <c r="B378" s="203">
        <v>0</v>
      </c>
      <c r="C378" s="203">
        <v>0</v>
      </c>
      <c r="D378" s="203">
        <v>0</v>
      </c>
      <c r="E378" s="203">
        <v>0</v>
      </c>
      <c r="F378" s="203">
        <v>0</v>
      </c>
      <c r="G378" s="208"/>
      <c r="H378" s="203">
        <v>0</v>
      </c>
      <c r="I378" s="203">
        <v>0</v>
      </c>
      <c r="J378" s="203">
        <v>0</v>
      </c>
      <c r="K378" s="203">
        <v>0</v>
      </c>
      <c r="L378" s="203">
        <v>0</v>
      </c>
      <c r="M378" s="208"/>
      <c r="N378" s="203">
        <v>0</v>
      </c>
      <c r="O378" s="203">
        <v>0</v>
      </c>
      <c r="P378" s="203">
        <v>0</v>
      </c>
      <c r="Q378" s="203">
        <v>0</v>
      </c>
      <c r="R378" s="203">
        <v>0</v>
      </c>
      <c r="S378" s="208"/>
      <c r="T378" s="203">
        <v>0</v>
      </c>
      <c r="U378" s="203">
        <v>0</v>
      </c>
      <c r="V378" s="203">
        <v>0</v>
      </c>
      <c r="W378" s="203">
        <v>0</v>
      </c>
      <c r="X378" s="203">
        <v>0</v>
      </c>
      <c r="Y378" s="208"/>
      <c r="Z378" s="203">
        <v>0</v>
      </c>
      <c r="AA378" s="203">
        <v>0</v>
      </c>
      <c r="AB378" s="203">
        <v>0</v>
      </c>
      <c r="AC378" s="203">
        <v>0</v>
      </c>
      <c r="AD378" s="203">
        <v>0</v>
      </c>
      <c r="AE378" s="208"/>
      <c r="AF378" s="203">
        <v>0</v>
      </c>
      <c r="AG378" s="203">
        <v>0</v>
      </c>
      <c r="AH378" s="203">
        <v>0</v>
      </c>
      <c r="AI378" s="203">
        <v>0</v>
      </c>
      <c r="AJ378" s="203">
        <v>0</v>
      </c>
      <c r="AK378" s="208"/>
      <c r="AL378" s="203">
        <v>0</v>
      </c>
      <c r="AM378" s="203">
        <v>0</v>
      </c>
      <c r="AN378" s="203">
        <v>0</v>
      </c>
      <c r="AO378" s="203">
        <v>0</v>
      </c>
      <c r="AP378" s="203">
        <v>0</v>
      </c>
      <c r="AQ378" s="208"/>
      <c r="AR378" s="203">
        <v>0</v>
      </c>
      <c r="AS378" s="203">
        <v>0</v>
      </c>
      <c r="AT378" s="203">
        <v>0</v>
      </c>
      <c r="AU378" s="203">
        <v>0</v>
      </c>
      <c r="AV378" s="203">
        <v>0</v>
      </c>
      <c r="AW378" s="208"/>
      <c r="AX378" s="203">
        <v>0</v>
      </c>
      <c r="AY378" s="203">
        <v>0</v>
      </c>
      <c r="AZ378" s="203">
        <v>0</v>
      </c>
      <c r="BA378" s="203">
        <v>0</v>
      </c>
      <c r="BB378" s="203">
        <v>0</v>
      </c>
      <c r="BC378" s="208"/>
      <c r="BD378" s="203">
        <v>0</v>
      </c>
      <c r="BE378" s="203">
        <v>0</v>
      </c>
      <c r="BF378" s="203">
        <v>0</v>
      </c>
      <c r="BG378" s="203">
        <v>0</v>
      </c>
      <c r="BH378" s="203">
        <v>0</v>
      </c>
      <c r="BI378" s="208"/>
    </row>
    <row r="379" spans="1:61" ht="12.75" customHeight="1" x14ac:dyDescent="0.2">
      <c r="A379" s="107" t="s">
        <v>106</v>
      </c>
      <c r="B379" s="203">
        <v>0</v>
      </c>
      <c r="C379" s="203">
        <v>0</v>
      </c>
      <c r="D379" s="203">
        <v>0</v>
      </c>
      <c r="E379" s="203">
        <v>0</v>
      </c>
      <c r="F379" s="203">
        <v>0</v>
      </c>
      <c r="G379" s="208"/>
      <c r="H379" s="203">
        <v>0</v>
      </c>
      <c r="I379" s="203">
        <v>0</v>
      </c>
      <c r="J379" s="203">
        <v>0</v>
      </c>
      <c r="K379" s="203">
        <v>0</v>
      </c>
      <c r="L379" s="203">
        <v>0</v>
      </c>
      <c r="M379" s="208"/>
      <c r="N379" s="203">
        <v>0</v>
      </c>
      <c r="O379" s="203">
        <v>0</v>
      </c>
      <c r="P379" s="203">
        <v>0</v>
      </c>
      <c r="Q379" s="203">
        <v>0</v>
      </c>
      <c r="R379" s="203">
        <v>0</v>
      </c>
      <c r="S379" s="208"/>
      <c r="T379" s="203">
        <v>0</v>
      </c>
      <c r="U379" s="203">
        <v>0</v>
      </c>
      <c r="V379" s="203">
        <v>0</v>
      </c>
      <c r="W379" s="203">
        <v>0</v>
      </c>
      <c r="X379" s="203">
        <v>0</v>
      </c>
      <c r="Y379" s="208"/>
      <c r="Z379" s="203">
        <v>0</v>
      </c>
      <c r="AA379" s="203">
        <v>0</v>
      </c>
      <c r="AB379" s="203">
        <v>0</v>
      </c>
      <c r="AC379" s="203">
        <v>0</v>
      </c>
      <c r="AD379" s="203">
        <v>0</v>
      </c>
      <c r="AE379" s="208"/>
      <c r="AF379" s="203">
        <v>0</v>
      </c>
      <c r="AG379" s="203">
        <v>0</v>
      </c>
      <c r="AH379" s="203">
        <v>0</v>
      </c>
      <c r="AI379" s="203">
        <v>0</v>
      </c>
      <c r="AJ379" s="203">
        <v>0</v>
      </c>
      <c r="AK379" s="208"/>
      <c r="AL379" s="203">
        <v>0</v>
      </c>
      <c r="AM379" s="203">
        <v>0</v>
      </c>
      <c r="AN379" s="203">
        <v>0</v>
      </c>
      <c r="AO379" s="203">
        <v>0</v>
      </c>
      <c r="AP379" s="203">
        <v>0</v>
      </c>
      <c r="AQ379" s="208"/>
      <c r="AR379" s="203">
        <v>0</v>
      </c>
      <c r="AS379" s="203">
        <v>0</v>
      </c>
      <c r="AT379" s="203">
        <v>0</v>
      </c>
      <c r="AU379" s="203">
        <v>0</v>
      </c>
      <c r="AV379" s="203">
        <v>0</v>
      </c>
      <c r="AW379" s="208"/>
      <c r="AX379" s="203">
        <v>0</v>
      </c>
      <c r="AY379" s="203">
        <v>0</v>
      </c>
      <c r="AZ379" s="203">
        <v>0</v>
      </c>
      <c r="BA379" s="203">
        <v>0</v>
      </c>
      <c r="BB379" s="203">
        <v>0</v>
      </c>
      <c r="BC379" s="208"/>
      <c r="BD379" s="203">
        <v>0</v>
      </c>
      <c r="BE379" s="203">
        <v>0</v>
      </c>
      <c r="BF379" s="203">
        <v>0</v>
      </c>
      <c r="BG379" s="203">
        <v>0</v>
      </c>
      <c r="BH379" s="203">
        <v>0</v>
      </c>
      <c r="BI379" s="208"/>
    </row>
    <row r="380" spans="1:61" ht="12.75" customHeight="1" x14ac:dyDescent="0.2">
      <c r="A380" s="107" t="s">
        <v>107</v>
      </c>
      <c r="B380" s="203">
        <v>0</v>
      </c>
      <c r="C380" s="203">
        <v>0</v>
      </c>
      <c r="D380" s="203">
        <v>0</v>
      </c>
      <c r="E380" s="203">
        <v>0</v>
      </c>
      <c r="F380" s="203">
        <v>0</v>
      </c>
      <c r="G380" s="208"/>
      <c r="H380" s="203">
        <v>0</v>
      </c>
      <c r="I380" s="203">
        <v>0</v>
      </c>
      <c r="J380" s="203">
        <v>0</v>
      </c>
      <c r="K380" s="203">
        <v>0</v>
      </c>
      <c r="L380" s="203">
        <v>0</v>
      </c>
      <c r="M380" s="208"/>
      <c r="N380" s="203">
        <v>0</v>
      </c>
      <c r="O380" s="203">
        <v>0</v>
      </c>
      <c r="P380" s="203">
        <v>0</v>
      </c>
      <c r="Q380" s="203">
        <v>0</v>
      </c>
      <c r="R380" s="203">
        <v>0</v>
      </c>
      <c r="S380" s="208"/>
      <c r="T380" s="203">
        <v>0</v>
      </c>
      <c r="U380" s="203">
        <v>0</v>
      </c>
      <c r="V380" s="203">
        <v>0</v>
      </c>
      <c r="W380" s="203">
        <v>0</v>
      </c>
      <c r="X380" s="203">
        <v>0</v>
      </c>
      <c r="Y380" s="208"/>
      <c r="Z380" s="203">
        <v>0</v>
      </c>
      <c r="AA380" s="203">
        <v>0</v>
      </c>
      <c r="AB380" s="203">
        <v>0</v>
      </c>
      <c r="AC380" s="203">
        <v>0</v>
      </c>
      <c r="AD380" s="203">
        <v>0</v>
      </c>
      <c r="AE380" s="208"/>
      <c r="AF380" s="203">
        <v>0</v>
      </c>
      <c r="AG380" s="203">
        <v>0</v>
      </c>
      <c r="AH380" s="203">
        <v>0</v>
      </c>
      <c r="AI380" s="203">
        <v>0</v>
      </c>
      <c r="AJ380" s="203">
        <v>0</v>
      </c>
      <c r="AK380" s="208"/>
      <c r="AL380" s="203">
        <v>0</v>
      </c>
      <c r="AM380" s="203">
        <v>0</v>
      </c>
      <c r="AN380" s="203">
        <v>0</v>
      </c>
      <c r="AO380" s="203">
        <v>0</v>
      </c>
      <c r="AP380" s="203">
        <v>0</v>
      </c>
      <c r="AQ380" s="208"/>
      <c r="AR380" s="203">
        <v>0</v>
      </c>
      <c r="AS380" s="203">
        <v>0</v>
      </c>
      <c r="AT380" s="203">
        <v>0</v>
      </c>
      <c r="AU380" s="203">
        <v>0</v>
      </c>
      <c r="AV380" s="203">
        <v>0</v>
      </c>
      <c r="AW380" s="208"/>
      <c r="AX380" s="203">
        <v>0</v>
      </c>
      <c r="AY380" s="203">
        <v>0</v>
      </c>
      <c r="AZ380" s="203">
        <v>0</v>
      </c>
      <c r="BA380" s="203">
        <v>0</v>
      </c>
      <c r="BB380" s="203">
        <v>0</v>
      </c>
      <c r="BC380" s="208"/>
      <c r="BD380" s="203">
        <v>0</v>
      </c>
      <c r="BE380" s="203">
        <v>0</v>
      </c>
      <c r="BF380" s="203">
        <v>0</v>
      </c>
      <c r="BG380" s="203">
        <v>0</v>
      </c>
      <c r="BH380" s="203">
        <v>0</v>
      </c>
      <c r="BI380" s="208"/>
    </row>
    <row r="381" spans="1:61" ht="12.75" customHeight="1" x14ac:dyDescent="0.2">
      <c r="A381" s="107" t="s">
        <v>108</v>
      </c>
      <c r="B381" s="203">
        <v>0</v>
      </c>
      <c r="C381" s="203">
        <v>0</v>
      </c>
      <c r="D381" s="203">
        <v>0</v>
      </c>
      <c r="E381" s="203">
        <v>0</v>
      </c>
      <c r="F381" s="203">
        <v>0</v>
      </c>
      <c r="G381" s="208"/>
      <c r="H381" s="203">
        <v>0</v>
      </c>
      <c r="I381" s="203">
        <v>0</v>
      </c>
      <c r="J381" s="203">
        <v>0</v>
      </c>
      <c r="K381" s="203">
        <v>0</v>
      </c>
      <c r="L381" s="203">
        <v>0</v>
      </c>
      <c r="M381" s="208"/>
      <c r="N381" s="203">
        <v>0</v>
      </c>
      <c r="O381" s="203">
        <v>0</v>
      </c>
      <c r="P381" s="203">
        <v>0</v>
      </c>
      <c r="Q381" s="203">
        <v>0</v>
      </c>
      <c r="R381" s="203">
        <v>0</v>
      </c>
      <c r="S381" s="208"/>
      <c r="T381" s="203">
        <v>0</v>
      </c>
      <c r="U381" s="203">
        <v>0</v>
      </c>
      <c r="V381" s="203">
        <v>0</v>
      </c>
      <c r="W381" s="203">
        <v>0</v>
      </c>
      <c r="X381" s="203">
        <v>0</v>
      </c>
      <c r="Y381" s="208"/>
      <c r="Z381" s="203">
        <v>0</v>
      </c>
      <c r="AA381" s="203">
        <v>0</v>
      </c>
      <c r="AB381" s="203">
        <v>0</v>
      </c>
      <c r="AC381" s="203">
        <v>0</v>
      </c>
      <c r="AD381" s="203">
        <v>0</v>
      </c>
      <c r="AE381" s="208"/>
      <c r="AF381" s="203">
        <v>0</v>
      </c>
      <c r="AG381" s="203">
        <v>0</v>
      </c>
      <c r="AH381" s="203">
        <v>0</v>
      </c>
      <c r="AI381" s="203">
        <v>0</v>
      </c>
      <c r="AJ381" s="203">
        <v>0</v>
      </c>
      <c r="AK381" s="208"/>
      <c r="AL381" s="203">
        <v>0</v>
      </c>
      <c r="AM381" s="203">
        <v>0</v>
      </c>
      <c r="AN381" s="203">
        <v>0</v>
      </c>
      <c r="AO381" s="203">
        <v>0</v>
      </c>
      <c r="AP381" s="203">
        <v>0</v>
      </c>
      <c r="AQ381" s="208"/>
      <c r="AR381" s="203">
        <v>0</v>
      </c>
      <c r="AS381" s="203">
        <v>0</v>
      </c>
      <c r="AT381" s="203">
        <v>0</v>
      </c>
      <c r="AU381" s="203">
        <v>0</v>
      </c>
      <c r="AV381" s="203">
        <v>0</v>
      </c>
      <c r="AW381" s="208"/>
      <c r="AX381" s="203">
        <v>0</v>
      </c>
      <c r="AY381" s="203">
        <v>0</v>
      </c>
      <c r="AZ381" s="203">
        <v>0</v>
      </c>
      <c r="BA381" s="203">
        <v>0</v>
      </c>
      <c r="BB381" s="203">
        <v>0</v>
      </c>
      <c r="BC381" s="208"/>
      <c r="BD381" s="203">
        <v>0</v>
      </c>
      <c r="BE381" s="203">
        <v>0</v>
      </c>
      <c r="BF381" s="203">
        <v>0</v>
      </c>
      <c r="BG381" s="203">
        <v>0</v>
      </c>
      <c r="BH381" s="203">
        <v>0</v>
      </c>
      <c r="BI381" s="208"/>
    </row>
    <row r="382" spans="1:61" ht="12.75" customHeight="1" x14ac:dyDescent="0.2">
      <c r="A382" s="107" t="s">
        <v>109</v>
      </c>
      <c r="B382" s="203">
        <v>0</v>
      </c>
      <c r="C382" s="203">
        <v>0</v>
      </c>
      <c r="D382" s="203">
        <v>0</v>
      </c>
      <c r="E382" s="203">
        <v>0</v>
      </c>
      <c r="F382" s="203">
        <v>0</v>
      </c>
      <c r="G382" s="208"/>
      <c r="H382" s="203">
        <v>0</v>
      </c>
      <c r="I382" s="203">
        <v>0</v>
      </c>
      <c r="J382" s="203">
        <v>0</v>
      </c>
      <c r="K382" s="203">
        <v>0</v>
      </c>
      <c r="L382" s="203">
        <v>0</v>
      </c>
      <c r="M382" s="208"/>
      <c r="N382" s="203">
        <v>0</v>
      </c>
      <c r="O382" s="203">
        <v>0</v>
      </c>
      <c r="P382" s="203">
        <v>0</v>
      </c>
      <c r="Q382" s="203">
        <v>0</v>
      </c>
      <c r="R382" s="203">
        <v>0</v>
      </c>
      <c r="S382" s="208"/>
      <c r="T382" s="203">
        <v>0</v>
      </c>
      <c r="U382" s="203">
        <v>0</v>
      </c>
      <c r="V382" s="203">
        <v>0</v>
      </c>
      <c r="W382" s="203">
        <v>0</v>
      </c>
      <c r="X382" s="203">
        <v>0</v>
      </c>
      <c r="Y382" s="208"/>
      <c r="Z382" s="203">
        <v>0</v>
      </c>
      <c r="AA382" s="203">
        <v>0</v>
      </c>
      <c r="AB382" s="203">
        <v>0</v>
      </c>
      <c r="AC382" s="203">
        <v>0</v>
      </c>
      <c r="AD382" s="203">
        <v>0</v>
      </c>
      <c r="AE382" s="208"/>
      <c r="AF382" s="203">
        <v>0</v>
      </c>
      <c r="AG382" s="203">
        <v>0</v>
      </c>
      <c r="AH382" s="203">
        <v>0</v>
      </c>
      <c r="AI382" s="203">
        <v>0</v>
      </c>
      <c r="AJ382" s="203">
        <v>0</v>
      </c>
      <c r="AK382" s="208"/>
      <c r="AL382" s="203">
        <v>0</v>
      </c>
      <c r="AM382" s="203">
        <v>0</v>
      </c>
      <c r="AN382" s="203">
        <v>0</v>
      </c>
      <c r="AO382" s="203">
        <v>0</v>
      </c>
      <c r="AP382" s="203">
        <v>0</v>
      </c>
      <c r="AQ382" s="208"/>
      <c r="AR382" s="203">
        <v>0</v>
      </c>
      <c r="AS382" s="203">
        <v>0</v>
      </c>
      <c r="AT382" s="203">
        <v>0</v>
      </c>
      <c r="AU382" s="203">
        <v>0</v>
      </c>
      <c r="AV382" s="203">
        <v>0</v>
      </c>
      <c r="AW382" s="208"/>
      <c r="AX382" s="203">
        <v>0</v>
      </c>
      <c r="AY382" s="203">
        <v>0</v>
      </c>
      <c r="AZ382" s="203">
        <v>0</v>
      </c>
      <c r="BA382" s="203">
        <v>0</v>
      </c>
      <c r="BB382" s="203">
        <v>0</v>
      </c>
      <c r="BC382" s="208"/>
      <c r="BD382" s="203">
        <v>0</v>
      </c>
      <c r="BE382" s="203">
        <v>0</v>
      </c>
      <c r="BF382" s="203">
        <v>0</v>
      </c>
      <c r="BG382" s="203">
        <v>0</v>
      </c>
      <c r="BH382" s="203">
        <v>0</v>
      </c>
      <c r="BI382" s="208"/>
    </row>
    <row r="383" spans="1:61" ht="12.75" customHeight="1" x14ac:dyDescent="0.2">
      <c r="A383" s="107" t="s">
        <v>110</v>
      </c>
      <c r="B383" s="203">
        <v>0</v>
      </c>
      <c r="C383" s="203">
        <v>0</v>
      </c>
      <c r="D383" s="203">
        <v>0</v>
      </c>
      <c r="E383" s="203">
        <v>0</v>
      </c>
      <c r="F383" s="203">
        <v>0</v>
      </c>
      <c r="G383" s="208"/>
      <c r="H383" s="203">
        <v>0</v>
      </c>
      <c r="I383" s="203">
        <v>0</v>
      </c>
      <c r="J383" s="203">
        <v>0</v>
      </c>
      <c r="K383" s="203">
        <v>0</v>
      </c>
      <c r="L383" s="203">
        <v>0</v>
      </c>
      <c r="M383" s="208"/>
      <c r="N383" s="203">
        <v>0</v>
      </c>
      <c r="O383" s="203">
        <v>0</v>
      </c>
      <c r="P383" s="203">
        <v>0</v>
      </c>
      <c r="Q383" s="203">
        <v>0</v>
      </c>
      <c r="R383" s="203">
        <v>0</v>
      </c>
      <c r="S383" s="208"/>
      <c r="T383" s="203">
        <v>0</v>
      </c>
      <c r="U383" s="203">
        <v>0</v>
      </c>
      <c r="V383" s="203">
        <v>0</v>
      </c>
      <c r="W383" s="203">
        <v>0</v>
      </c>
      <c r="X383" s="203">
        <v>0</v>
      </c>
      <c r="Y383" s="208"/>
      <c r="Z383" s="203">
        <v>0</v>
      </c>
      <c r="AA383" s="203">
        <v>0</v>
      </c>
      <c r="AB383" s="203">
        <v>0</v>
      </c>
      <c r="AC383" s="203">
        <v>0</v>
      </c>
      <c r="AD383" s="203">
        <v>0</v>
      </c>
      <c r="AE383" s="208"/>
      <c r="AF383" s="203">
        <v>0</v>
      </c>
      <c r="AG383" s="203">
        <v>0</v>
      </c>
      <c r="AH383" s="203">
        <v>0</v>
      </c>
      <c r="AI383" s="203">
        <v>0</v>
      </c>
      <c r="AJ383" s="203">
        <v>0</v>
      </c>
      <c r="AK383" s="208"/>
      <c r="AL383" s="203">
        <v>0</v>
      </c>
      <c r="AM383" s="203">
        <v>0</v>
      </c>
      <c r="AN383" s="203">
        <v>0</v>
      </c>
      <c r="AO383" s="203">
        <v>0</v>
      </c>
      <c r="AP383" s="203">
        <v>0</v>
      </c>
      <c r="AQ383" s="208"/>
      <c r="AR383" s="203">
        <v>0</v>
      </c>
      <c r="AS383" s="203">
        <v>0</v>
      </c>
      <c r="AT383" s="203">
        <v>0</v>
      </c>
      <c r="AU383" s="203">
        <v>0</v>
      </c>
      <c r="AV383" s="203">
        <v>0</v>
      </c>
      <c r="AW383" s="208"/>
      <c r="AX383" s="203">
        <v>0</v>
      </c>
      <c r="AY383" s="203">
        <v>0</v>
      </c>
      <c r="AZ383" s="203">
        <v>0</v>
      </c>
      <c r="BA383" s="203">
        <v>0</v>
      </c>
      <c r="BB383" s="203">
        <v>0</v>
      </c>
      <c r="BC383" s="208"/>
      <c r="BD383" s="203">
        <v>0</v>
      </c>
      <c r="BE383" s="203">
        <v>0</v>
      </c>
      <c r="BF383" s="203">
        <v>0</v>
      </c>
      <c r="BG383" s="203">
        <v>0</v>
      </c>
      <c r="BH383" s="203">
        <v>0</v>
      </c>
      <c r="BI383" s="208"/>
    </row>
    <row r="384" spans="1:61" ht="12.75" customHeight="1" x14ac:dyDescent="0.2">
      <c r="A384" s="107" t="s">
        <v>111</v>
      </c>
      <c r="B384" s="203">
        <v>0</v>
      </c>
      <c r="C384" s="203">
        <v>0</v>
      </c>
      <c r="D384" s="203">
        <v>0</v>
      </c>
      <c r="E384" s="203">
        <v>0</v>
      </c>
      <c r="F384" s="203">
        <v>0</v>
      </c>
      <c r="G384" s="208"/>
      <c r="H384" s="203">
        <v>0</v>
      </c>
      <c r="I384" s="203">
        <v>0</v>
      </c>
      <c r="J384" s="203">
        <v>0</v>
      </c>
      <c r="K384" s="203">
        <v>0</v>
      </c>
      <c r="L384" s="203">
        <v>0</v>
      </c>
      <c r="M384" s="208"/>
      <c r="N384" s="203">
        <v>0</v>
      </c>
      <c r="O384" s="203">
        <v>0</v>
      </c>
      <c r="P384" s="203">
        <v>0</v>
      </c>
      <c r="Q384" s="203">
        <v>0</v>
      </c>
      <c r="R384" s="203">
        <v>0</v>
      </c>
      <c r="S384" s="208"/>
      <c r="T384" s="203">
        <v>0</v>
      </c>
      <c r="U384" s="203">
        <v>0</v>
      </c>
      <c r="V384" s="203">
        <v>0</v>
      </c>
      <c r="W384" s="203">
        <v>0</v>
      </c>
      <c r="X384" s="203">
        <v>0</v>
      </c>
      <c r="Y384" s="208"/>
      <c r="Z384" s="203">
        <v>0</v>
      </c>
      <c r="AA384" s="203">
        <v>0</v>
      </c>
      <c r="AB384" s="203">
        <v>0</v>
      </c>
      <c r="AC384" s="203">
        <v>0</v>
      </c>
      <c r="AD384" s="203">
        <v>0</v>
      </c>
      <c r="AE384" s="208"/>
      <c r="AF384" s="203">
        <v>0</v>
      </c>
      <c r="AG384" s="203">
        <v>0</v>
      </c>
      <c r="AH384" s="203">
        <v>0</v>
      </c>
      <c r="AI384" s="203">
        <v>0</v>
      </c>
      <c r="AJ384" s="203">
        <v>0</v>
      </c>
      <c r="AK384" s="208"/>
      <c r="AL384" s="203">
        <v>0</v>
      </c>
      <c r="AM384" s="203">
        <v>0</v>
      </c>
      <c r="AN384" s="203">
        <v>0</v>
      </c>
      <c r="AO384" s="203">
        <v>0</v>
      </c>
      <c r="AP384" s="203">
        <v>0</v>
      </c>
      <c r="AQ384" s="208"/>
      <c r="AR384" s="203">
        <v>0</v>
      </c>
      <c r="AS384" s="203">
        <v>0</v>
      </c>
      <c r="AT384" s="203">
        <v>0</v>
      </c>
      <c r="AU384" s="203">
        <v>0</v>
      </c>
      <c r="AV384" s="203">
        <v>0</v>
      </c>
      <c r="AW384" s="208"/>
      <c r="AX384" s="203">
        <v>0</v>
      </c>
      <c r="AY384" s="203">
        <v>0</v>
      </c>
      <c r="AZ384" s="203">
        <v>0</v>
      </c>
      <c r="BA384" s="203">
        <v>0</v>
      </c>
      <c r="BB384" s="203">
        <v>0</v>
      </c>
      <c r="BC384" s="208"/>
      <c r="BD384" s="203">
        <v>0</v>
      </c>
      <c r="BE384" s="203">
        <v>0</v>
      </c>
      <c r="BF384" s="203">
        <v>0</v>
      </c>
      <c r="BG384" s="203">
        <v>0</v>
      </c>
      <c r="BH384" s="203">
        <v>0</v>
      </c>
      <c r="BI384" s="208"/>
    </row>
    <row r="385" spans="1:61" ht="12.75" customHeight="1" x14ac:dyDescent="0.2">
      <c r="A385" s="107" t="s">
        <v>132</v>
      </c>
      <c r="B385" s="203">
        <v>0</v>
      </c>
      <c r="C385" s="203">
        <v>0</v>
      </c>
      <c r="D385" s="203">
        <v>0</v>
      </c>
      <c r="E385" s="203">
        <v>0</v>
      </c>
      <c r="F385" s="203">
        <v>0</v>
      </c>
      <c r="G385" s="208"/>
      <c r="H385" s="203">
        <v>0</v>
      </c>
      <c r="I385" s="203">
        <v>0</v>
      </c>
      <c r="J385" s="203">
        <v>0</v>
      </c>
      <c r="K385" s="203">
        <v>0</v>
      </c>
      <c r="L385" s="203">
        <v>0</v>
      </c>
      <c r="M385" s="208"/>
      <c r="N385" s="203">
        <v>0</v>
      </c>
      <c r="O385" s="203">
        <v>0</v>
      </c>
      <c r="P385" s="203">
        <v>0</v>
      </c>
      <c r="Q385" s="203">
        <v>0</v>
      </c>
      <c r="R385" s="203">
        <v>0</v>
      </c>
      <c r="S385" s="208"/>
      <c r="T385" s="203">
        <v>0</v>
      </c>
      <c r="U385" s="203">
        <v>0</v>
      </c>
      <c r="V385" s="203">
        <v>0</v>
      </c>
      <c r="W385" s="203">
        <v>0</v>
      </c>
      <c r="X385" s="203">
        <v>0</v>
      </c>
      <c r="Y385" s="208"/>
      <c r="Z385" s="203">
        <v>0</v>
      </c>
      <c r="AA385" s="203">
        <v>0</v>
      </c>
      <c r="AB385" s="203">
        <v>0</v>
      </c>
      <c r="AC385" s="203">
        <v>0</v>
      </c>
      <c r="AD385" s="203">
        <v>0</v>
      </c>
      <c r="AE385" s="208"/>
      <c r="AF385" s="203">
        <v>0</v>
      </c>
      <c r="AG385" s="203">
        <v>0</v>
      </c>
      <c r="AH385" s="203">
        <v>0</v>
      </c>
      <c r="AI385" s="203">
        <v>0</v>
      </c>
      <c r="AJ385" s="203">
        <v>0</v>
      </c>
      <c r="AK385" s="208"/>
      <c r="AL385" s="203">
        <v>0</v>
      </c>
      <c r="AM385" s="203">
        <v>0</v>
      </c>
      <c r="AN385" s="203">
        <v>0</v>
      </c>
      <c r="AO385" s="203">
        <v>0</v>
      </c>
      <c r="AP385" s="203">
        <v>0</v>
      </c>
      <c r="AQ385" s="208"/>
      <c r="AR385" s="203">
        <v>0</v>
      </c>
      <c r="AS385" s="203">
        <v>0</v>
      </c>
      <c r="AT385" s="203">
        <v>0</v>
      </c>
      <c r="AU385" s="203">
        <v>0</v>
      </c>
      <c r="AV385" s="203">
        <v>0</v>
      </c>
      <c r="AW385" s="208"/>
      <c r="AX385" s="203">
        <v>0</v>
      </c>
      <c r="AY385" s="203">
        <v>0</v>
      </c>
      <c r="AZ385" s="203">
        <v>0</v>
      </c>
      <c r="BA385" s="203">
        <v>0</v>
      </c>
      <c r="BB385" s="203">
        <v>0</v>
      </c>
      <c r="BC385" s="208"/>
      <c r="BD385" s="203">
        <v>0</v>
      </c>
      <c r="BE385" s="203">
        <v>0</v>
      </c>
      <c r="BF385" s="203">
        <v>0</v>
      </c>
      <c r="BG385" s="203">
        <v>0</v>
      </c>
      <c r="BH385" s="203">
        <v>0</v>
      </c>
      <c r="BI385" s="208"/>
    </row>
    <row r="386" spans="1:61" ht="39" customHeight="1" x14ac:dyDescent="0.2">
      <c r="A386" s="129" t="s">
        <v>385</v>
      </c>
      <c r="B386" s="563">
        <f>B3</f>
        <v>0</v>
      </c>
      <c r="C386" s="563">
        <f t="shared" ref="C386:BH386" si="0">C3</f>
        <v>0</v>
      </c>
      <c r="D386" s="563">
        <f t="shared" si="0"/>
        <v>0</v>
      </c>
      <c r="E386" s="563">
        <f t="shared" si="0"/>
        <v>0</v>
      </c>
      <c r="F386" s="563">
        <f t="shared" si="0"/>
        <v>0</v>
      </c>
      <c r="G386" s="208"/>
      <c r="H386" s="563" t="str">
        <f t="shared" si="0"/>
        <v>Beginning of SFR deployment (2080)</v>
      </c>
      <c r="I386" s="563" t="str">
        <f t="shared" si="0"/>
        <v>Beginning of SFR deployment (2080)</v>
      </c>
      <c r="J386" s="563" t="str">
        <f t="shared" si="0"/>
        <v>Beginning of SFR deployment (2080)</v>
      </c>
      <c r="K386" s="563" t="str">
        <f t="shared" si="0"/>
        <v>Beginning of SFR deployment (2080)</v>
      </c>
      <c r="L386" s="563" t="str">
        <f t="shared" si="0"/>
        <v>Beginning of SFR deployment (2080)</v>
      </c>
      <c r="M386" s="208"/>
      <c r="N386" s="563" t="str">
        <f>N3</f>
        <v>End of SFR deployment (2080)</v>
      </c>
      <c r="O386" s="563" t="str">
        <f>O3</f>
        <v>End of SFR deployment (2080)</v>
      </c>
      <c r="P386" s="563" t="str">
        <f t="shared" si="0"/>
        <v>End of SFR deployment (2080)</v>
      </c>
      <c r="Q386" s="563" t="str">
        <f t="shared" si="0"/>
        <v>End of SFR deployment (2080)</v>
      </c>
      <c r="R386" s="563" t="str">
        <f t="shared" si="0"/>
        <v>End of SFR deployment (2080)</v>
      </c>
      <c r="S386" s="208"/>
      <c r="T386" s="563" t="str">
        <f t="shared" si="0"/>
        <v>SFR fleet equilibrium (2080)</v>
      </c>
      <c r="U386" s="563" t="str">
        <f t="shared" si="0"/>
        <v>SFR fleet equilibrium (2080)</v>
      </c>
      <c r="V386" s="563" t="str">
        <f t="shared" si="0"/>
        <v>SFR fleet equilibrium (2080)</v>
      </c>
      <c r="W386" s="563" t="str">
        <f t="shared" si="0"/>
        <v>SFR fleet equilibrium (2080)</v>
      </c>
      <c r="X386" s="563" t="str">
        <f t="shared" si="0"/>
        <v>SFR fleet equilibrium (2080)</v>
      </c>
      <c r="Y386" s="208"/>
      <c r="Z386" s="563" t="str">
        <f t="shared" ref="Z386:AD386" si="1">Z3</f>
        <v>Beginning of SFR deployment (2080)</v>
      </c>
      <c r="AA386" s="563" t="str">
        <f t="shared" si="1"/>
        <v>SFR fleet equilibrium (2080)</v>
      </c>
      <c r="AB386" s="563" t="str">
        <f t="shared" si="1"/>
        <v>SFR fleet equilibrium (2080)</v>
      </c>
      <c r="AC386" s="563" t="str">
        <f t="shared" si="1"/>
        <v>SFR fleet equilibrium (2080)</v>
      </c>
      <c r="AD386" s="563" t="str">
        <f t="shared" si="1"/>
        <v>SFR fleet equilibrium (2080)</v>
      </c>
      <c r="AE386" s="208"/>
      <c r="AF386" s="563">
        <f t="shared" si="0"/>
        <v>0</v>
      </c>
      <c r="AG386" s="563">
        <f t="shared" si="0"/>
        <v>0</v>
      </c>
      <c r="AH386" s="563">
        <f t="shared" si="0"/>
        <v>0</v>
      </c>
      <c r="AI386" s="563">
        <f t="shared" si="0"/>
        <v>0</v>
      </c>
      <c r="AJ386" s="563">
        <f t="shared" si="0"/>
        <v>0</v>
      </c>
      <c r="AK386" s="208"/>
      <c r="AL386" s="563" t="str">
        <f t="shared" ref="AL386:AP386" si="2">AL3</f>
        <v>UOX to FR-mtl-1.00-p5</v>
      </c>
      <c r="AM386" s="563" t="str">
        <f t="shared" si="2"/>
        <v>UOX to FR-mtl-1.00-p5</v>
      </c>
      <c r="AN386" s="563" t="str">
        <f t="shared" si="2"/>
        <v>UOX to FR-mtl-1.00-p5</v>
      </c>
      <c r="AO386" s="563" t="str">
        <f t="shared" si="2"/>
        <v>UOX to FR-mtl-1.00-p5</v>
      </c>
      <c r="AP386" s="563" t="str">
        <f t="shared" si="2"/>
        <v>UOX to FR-mtl-1.00-p5</v>
      </c>
      <c r="AQ386" s="208"/>
      <c r="AR386" s="563">
        <f t="shared" si="0"/>
        <v>0</v>
      </c>
      <c r="AS386" s="563">
        <f t="shared" si="0"/>
        <v>0</v>
      </c>
      <c r="AT386" s="563">
        <f t="shared" si="0"/>
        <v>0</v>
      </c>
      <c r="AU386" s="563">
        <f t="shared" si="0"/>
        <v>0</v>
      </c>
      <c r="AV386" s="563">
        <f t="shared" si="0"/>
        <v>0</v>
      </c>
      <c r="AW386" s="208"/>
      <c r="AX386" s="563">
        <f t="shared" si="0"/>
        <v>0</v>
      </c>
      <c r="AY386" s="563">
        <f t="shared" si="0"/>
        <v>0</v>
      </c>
      <c r="AZ386" s="563">
        <f t="shared" si="0"/>
        <v>0</v>
      </c>
      <c r="BA386" s="563">
        <f t="shared" si="0"/>
        <v>0</v>
      </c>
      <c r="BB386" s="563">
        <f t="shared" si="0"/>
        <v>0</v>
      </c>
      <c r="BC386" s="208"/>
      <c r="BD386" s="563" t="str">
        <f t="shared" si="0"/>
        <v>code-to-code case</v>
      </c>
      <c r="BE386" s="563" t="str">
        <f t="shared" si="0"/>
        <v>code-to-code case</v>
      </c>
      <c r="BF386" s="563" t="str">
        <f t="shared" si="0"/>
        <v>code-to-code case</v>
      </c>
      <c r="BG386" s="563" t="str">
        <f t="shared" si="0"/>
        <v>code-to-code case</v>
      </c>
      <c r="BH386" s="563" t="str">
        <f t="shared" si="0"/>
        <v>code-to-code case</v>
      </c>
      <c r="BI386" s="208"/>
    </row>
    <row r="387" spans="1:61" ht="12.75" customHeight="1" x14ac:dyDescent="0.2">
      <c r="A387" s="562" t="s">
        <v>365</v>
      </c>
      <c r="B387" s="566">
        <v>0</v>
      </c>
      <c r="C387" s="566">
        <v>0</v>
      </c>
      <c r="D387" s="566">
        <v>0</v>
      </c>
      <c r="E387" s="566">
        <v>0</v>
      </c>
      <c r="F387" s="566">
        <v>0</v>
      </c>
      <c r="G387" s="208"/>
      <c r="H387" s="566">
        <v>0</v>
      </c>
      <c r="I387" s="566">
        <v>0</v>
      </c>
      <c r="J387" s="566">
        <v>0</v>
      </c>
      <c r="K387" s="566">
        <v>0</v>
      </c>
      <c r="L387" s="566">
        <v>0</v>
      </c>
      <c r="M387" s="208"/>
      <c r="N387" s="566">
        <v>0</v>
      </c>
      <c r="O387" s="566">
        <v>0</v>
      </c>
      <c r="P387" s="566">
        <v>0</v>
      </c>
      <c r="Q387" s="566">
        <v>0</v>
      </c>
      <c r="R387" s="566">
        <v>0</v>
      </c>
      <c r="S387" s="208"/>
      <c r="T387" s="566">
        <v>0</v>
      </c>
      <c r="U387" s="566">
        <v>0</v>
      </c>
      <c r="V387" s="566">
        <v>0</v>
      </c>
      <c r="W387" s="566">
        <v>0</v>
      </c>
      <c r="X387" s="566">
        <v>0</v>
      </c>
      <c r="Y387" s="208"/>
      <c r="Z387" s="566">
        <v>0</v>
      </c>
      <c r="AA387" s="566">
        <v>0</v>
      </c>
      <c r="AB387" s="566">
        <v>0</v>
      </c>
      <c r="AC387" s="566">
        <v>0</v>
      </c>
      <c r="AD387" s="566">
        <v>0</v>
      </c>
      <c r="AE387" s="208"/>
      <c r="AF387" s="566">
        <v>0</v>
      </c>
      <c r="AG387" s="566">
        <v>0</v>
      </c>
      <c r="AH387" s="566">
        <v>0</v>
      </c>
      <c r="AI387" s="566">
        <v>0</v>
      </c>
      <c r="AJ387" s="566">
        <v>0</v>
      </c>
      <c r="AK387" s="208"/>
      <c r="AL387" s="566">
        <v>0</v>
      </c>
      <c r="AM387" s="566">
        <v>0</v>
      </c>
      <c r="AN387" s="566">
        <v>0</v>
      </c>
      <c r="AO387" s="566">
        <v>0</v>
      </c>
      <c r="AP387" s="566">
        <v>0</v>
      </c>
      <c r="AQ387" s="208"/>
      <c r="AR387" s="566">
        <v>0</v>
      </c>
      <c r="AS387" s="566">
        <v>0</v>
      </c>
      <c r="AT387" s="566">
        <v>0</v>
      </c>
      <c r="AU387" s="566">
        <v>0</v>
      </c>
      <c r="AV387" s="566">
        <v>0</v>
      </c>
      <c r="AW387" s="208"/>
      <c r="AX387" s="566">
        <v>0</v>
      </c>
      <c r="AY387" s="566">
        <v>0</v>
      </c>
      <c r="AZ387" s="566">
        <v>0</v>
      </c>
      <c r="BA387" s="566">
        <v>0</v>
      </c>
      <c r="BB387" s="566">
        <v>0</v>
      </c>
      <c r="BC387" s="208"/>
      <c r="BD387" s="566">
        <v>0</v>
      </c>
      <c r="BE387" s="566">
        <v>0</v>
      </c>
      <c r="BF387" s="566">
        <v>0</v>
      </c>
      <c r="BG387" s="566">
        <v>0</v>
      </c>
      <c r="BH387" s="566">
        <v>0</v>
      </c>
      <c r="BI387" s="208"/>
    </row>
    <row r="388" spans="1:61" ht="12.75" customHeight="1" x14ac:dyDescent="0.2">
      <c r="A388" s="562" t="s">
        <v>366</v>
      </c>
      <c r="B388" s="566">
        <v>0</v>
      </c>
      <c r="C388" s="566">
        <v>0</v>
      </c>
      <c r="D388" s="566">
        <v>0</v>
      </c>
      <c r="E388" s="566">
        <v>0</v>
      </c>
      <c r="F388" s="566">
        <v>0</v>
      </c>
      <c r="G388" s="208"/>
      <c r="H388" s="566">
        <v>0</v>
      </c>
      <c r="I388" s="566">
        <v>0</v>
      </c>
      <c r="J388" s="566">
        <v>0</v>
      </c>
      <c r="K388" s="566">
        <v>0</v>
      </c>
      <c r="L388" s="566">
        <v>0</v>
      </c>
      <c r="M388" s="208"/>
      <c r="N388" s="566">
        <v>0</v>
      </c>
      <c r="O388" s="566">
        <v>0</v>
      </c>
      <c r="P388" s="566">
        <v>0</v>
      </c>
      <c r="Q388" s="566">
        <v>0</v>
      </c>
      <c r="R388" s="566">
        <v>0</v>
      </c>
      <c r="S388" s="208"/>
      <c r="T388" s="566">
        <v>0</v>
      </c>
      <c r="U388" s="566">
        <v>0</v>
      </c>
      <c r="V388" s="566">
        <v>0</v>
      </c>
      <c r="W388" s="566">
        <v>0</v>
      </c>
      <c r="X388" s="566">
        <v>0</v>
      </c>
      <c r="Y388" s="208"/>
      <c r="Z388" s="566">
        <v>0</v>
      </c>
      <c r="AA388" s="566">
        <v>0</v>
      </c>
      <c r="AB388" s="566">
        <v>0</v>
      </c>
      <c r="AC388" s="566">
        <v>0</v>
      </c>
      <c r="AD388" s="566">
        <v>0</v>
      </c>
      <c r="AE388" s="208"/>
      <c r="AF388" s="566">
        <v>0</v>
      </c>
      <c r="AG388" s="566">
        <v>0</v>
      </c>
      <c r="AH388" s="566">
        <v>0</v>
      </c>
      <c r="AI388" s="566">
        <v>0</v>
      </c>
      <c r="AJ388" s="566">
        <v>0</v>
      </c>
      <c r="AK388" s="208"/>
      <c r="AL388" s="566">
        <v>0</v>
      </c>
      <c r="AM388" s="566">
        <v>0</v>
      </c>
      <c r="AN388" s="566">
        <v>0</v>
      </c>
      <c r="AO388" s="566">
        <v>0</v>
      </c>
      <c r="AP388" s="566">
        <v>0</v>
      </c>
      <c r="AQ388" s="208"/>
      <c r="AR388" s="566">
        <v>0</v>
      </c>
      <c r="AS388" s="566">
        <v>0</v>
      </c>
      <c r="AT388" s="566">
        <v>0</v>
      </c>
      <c r="AU388" s="566">
        <v>0</v>
      </c>
      <c r="AV388" s="566">
        <v>0</v>
      </c>
      <c r="AW388" s="208"/>
      <c r="AX388" s="566">
        <v>0</v>
      </c>
      <c r="AY388" s="566">
        <v>0</v>
      </c>
      <c r="AZ388" s="566">
        <v>0</v>
      </c>
      <c r="BA388" s="566">
        <v>0</v>
      </c>
      <c r="BB388" s="566">
        <v>0</v>
      </c>
      <c r="BC388" s="208"/>
      <c r="BD388" s="566">
        <v>0</v>
      </c>
      <c r="BE388" s="566">
        <v>0</v>
      </c>
      <c r="BF388" s="566">
        <v>0</v>
      </c>
      <c r="BG388" s="566">
        <v>0</v>
      </c>
      <c r="BH388" s="566">
        <v>0</v>
      </c>
      <c r="BI388" s="208"/>
    </row>
    <row r="389" spans="1:61" ht="12.75" customHeight="1" x14ac:dyDescent="0.2">
      <c r="A389" s="562" t="s">
        <v>367</v>
      </c>
      <c r="B389" s="566">
        <v>0</v>
      </c>
      <c r="C389" s="566">
        <v>0</v>
      </c>
      <c r="D389" s="566">
        <v>0</v>
      </c>
      <c r="E389" s="566">
        <v>0</v>
      </c>
      <c r="F389" s="566">
        <v>0</v>
      </c>
      <c r="G389" s="208"/>
      <c r="H389" s="566">
        <v>0</v>
      </c>
      <c r="I389" s="566">
        <v>0</v>
      </c>
      <c r="J389" s="566">
        <v>0</v>
      </c>
      <c r="K389" s="566">
        <v>0</v>
      </c>
      <c r="L389" s="566">
        <v>0</v>
      </c>
      <c r="M389" s="208"/>
      <c r="N389" s="566">
        <v>0</v>
      </c>
      <c r="O389" s="566">
        <v>0</v>
      </c>
      <c r="P389" s="566">
        <v>0</v>
      </c>
      <c r="Q389" s="566">
        <v>0</v>
      </c>
      <c r="R389" s="566">
        <v>0</v>
      </c>
      <c r="S389" s="208"/>
      <c r="T389" s="566">
        <v>0</v>
      </c>
      <c r="U389" s="566">
        <v>0</v>
      </c>
      <c r="V389" s="566">
        <v>0</v>
      </c>
      <c r="W389" s="566">
        <v>0</v>
      </c>
      <c r="X389" s="566">
        <v>0</v>
      </c>
      <c r="Y389" s="208"/>
      <c r="Z389" s="566">
        <v>0</v>
      </c>
      <c r="AA389" s="566">
        <v>0</v>
      </c>
      <c r="AB389" s="566">
        <v>0</v>
      </c>
      <c r="AC389" s="566">
        <v>0</v>
      </c>
      <c r="AD389" s="566">
        <v>0</v>
      </c>
      <c r="AE389" s="208"/>
      <c r="AF389" s="566">
        <v>0</v>
      </c>
      <c r="AG389" s="566">
        <v>0</v>
      </c>
      <c r="AH389" s="566">
        <v>0</v>
      </c>
      <c r="AI389" s="566">
        <v>0</v>
      </c>
      <c r="AJ389" s="566">
        <v>0</v>
      </c>
      <c r="AK389" s="208"/>
      <c r="AL389" s="566">
        <v>0</v>
      </c>
      <c r="AM389" s="566">
        <v>0</v>
      </c>
      <c r="AN389" s="566">
        <v>0</v>
      </c>
      <c r="AO389" s="566">
        <v>0</v>
      </c>
      <c r="AP389" s="566">
        <v>0</v>
      </c>
      <c r="AQ389" s="208"/>
      <c r="AR389" s="566">
        <v>0</v>
      </c>
      <c r="AS389" s="566">
        <v>0</v>
      </c>
      <c r="AT389" s="566">
        <v>0</v>
      </c>
      <c r="AU389" s="566">
        <v>0</v>
      </c>
      <c r="AV389" s="566">
        <v>0</v>
      </c>
      <c r="AW389" s="208"/>
      <c r="AX389" s="566">
        <v>0</v>
      </c>
      <c r="AY389" s="566">
        <v>0</v>
      </c>
      <c r="AZ389" s="566">
        <v>0</v>
      </c>
      <c r="BA389" s="566">
        <v>0</v>
      </c>
      <c r="BB389" s="566">
        <v>0</v>
      </c>
      <c r="BC389" s="208"/>
      <c r="BD389" s="566">
        <v>0</v>
      </c>
      <c r="BE389" s="566">
        <v>0</v>
      </c>
      <c r="BF389" s="566">
        <v>0</v>
      </c>
      <c r="BG389" s="566">
        <v>0</v>
      </c>
      <c r="BH389" s="566">
        <v>0</v>
      </c>
      <c r="BI389" s="208"/>
    </row>
    <row r="390" spans="1:61" ht="12.75" customHeight="1" x14ac:dyDescent="0.2">
      <c r="A390" s="562" t="s">
        <v>368</v>
      </c>
      <c r="B390" s="566">
        <v>0</v>
      </c>
      <c r="C390" s="566">
        <v>0</v>
      </c>
      <c r="D390" s="566">
        <v>0</v>
      </c>
      <c r="E390" s="566">
        <v>0</v>
      </c>
      <c r="F390" s="566">
        <v>0</v>
      </c>
      <c r="G390" s="208"/>
      <c r="H390" s="566">
        <v>0</v>
      </c>
      <c r="I390" s="566">
        <v>0</v>
      </c>
      <c r="J390" s="566">
        <v>0</v>
      </c>
      <c r="K390" s="566">
        <v>0</v>
      </c>
      <c r="L390" s="566">
        <v>0</v>
      </c>
      <c r="M390" s="208"/>
      <c r="N390" s="566">
        <v>0</v>
      </c>
      <c r="O390" s="566">
        <v>0</v>
      </c>
      <c r="P390" s="566">
        <v>0</v>
      </c>
      <c r="Q390" s="566">
        <v>0</v>
      </c>
      <c r="R390" s="566">
        <v>0</v>
      </c>
      <c r="S390" s="208"/>
      <c r="T390" s="566">
        <v>0</v>
      </c>
      <c r="U390" s="566">
        <v>0</v>
      </c>
      <c r="V390" s="566">
        <v>0</v>
      </c>
      <c r="W390" s="566">
        <v>0</v>
      </c>
      <c r="X390" s="566">
        <v>0</v>
      </c>
      <c r="Y390" s="208"/>
      <c r="Z390" s="566">
        <v>0</v>
      </c>
      <c r="AA390" s="566">
        <v>0</v>
      </c>
      <c r="AB390" s="566">
        <v>0</v>
      </c>
      <c r="AC390" s="566">
        <v>0</v>
      </c>
      <c r="AD390" s="566">
        <v>0</v>
      </c>
      <c r="AE390" s="208"/>
      <c r="AF390" s="566">
        <v>0</v>
      </c>
      <c r="AG390" s="566">
        <v>0</v>
      </c>
      <c r="AH390" s="566">
        <v>0</v>
      </c>
      <c r="AI390" s="566">
        <v>0</v>
      </c>
      <c r="AJ390" s="566">
        <v>0</v>
      </c>
      <c r="AK390" s="208"/>
      <c r="AL390" s="566">
        <v>0</v>
      </c>
      <c r="AM390" s="566">
        <v>0</v>
      </c>
      <c r="AN390" s="566">
        <v>0</v>
      </c>
      <c r="AO390" s="566">
        <v>0</v>
      </c>
      <c r="AP390" s="566">
        <v>0</v>
      </c>
      <c r="AQ390" s="208"/>
      <c r="AR390" s="566">
        <v>0</v>
      </c>
      <c r="AS390" s="566">
        <v>0</v>
      </c>
      <c r="AT390" s="566">
        <v>0</v>
      </c>
      <c r="AU390" s="566">
        <v>0</v>
      </c>
      <c r="AV390" s="566">
        <v>0</v>
      </c>
      <c r="AW390" s="208"/>
      <c r="AX390" s="566">
        <v>0</v>
      </c>
      <c r="AY390" s="566">
        <v>0</v>
      </c>
      <c r="AZ390" s="566">
        <v>0</v>
      </c>
      <c r="BA390" s="566">
        <v>0</v>
      </c>
      <c r="BB390" s="566">
        <v>0</v>
      </c>
      <c r="BC390" s="208"/>
      <c r="BD390" s="566">
        <v>0</v>
      </c>
      <c r="BE390" s="566">
        <v>0</v>
      </c>
      <c r="BF390" s="566">
        <v>0</v>
      </c>
      <c r="BG390" s="566">
        <v>0</v>
      </c>
      <c r="BH390" s="566">
        <v>0</v>
      </c>
      <c r="BI390" s="208"/>
    </row>
    <row r="391" spans="1:61" ht="12.75" customHeight="1" x14ac:dyDescent="0.2">
      <c r="A391" s="562" t="s">
        <v>369</v>
      </c>
      <c r="B391" s="566">
        <v>0</v>
      </c>
      <c r="C391" s="566">
        <v>0</v>
      </c>
      <c r="D391" s="566">
        <v>0</v>
      </c>
      <c r="E391" s="566">
        <v>0</v>
      </c>
      <c r="F391" s="566">
        <v>0</v>
      </c>
      <c r="G391" s="208"/>
      <c r="H391" s="566">
        <v>0</v>
      </c>
      <c r="I391" s="566">
        <v>0</v>
      </c>
      <c r="J391" s="566">
        <v>0</v>
      </c>
      <c r="K391" s="566">
        <v>0</v>
      </c>
      <c r="L391" s="566">
        <v>0</v>
      </c>
      <c r="M391" s="208"/>
      <c r="N391" s="566">
        <v>0</v>
      </c>
      <c r="O391" s="566">
        <v>0</v>
      </c>
      <c r="P391" s="566">
        <v>0</v>
      </c>
      <c r="Q391" s="566">
        <v>0</v>
      </c>
      <c r="R391" s="566">
        <v>0</v>
      </c>
      <c r="S391" s="208"/>
      <c r="T391" s="566">
        <v>0</v>
      </c>
      <c r="U391" s="566">
        <v>0</v>
      </c>
      <c r="V391" s="566">
        <v>0</v>
      </c>
      <c r="W391" s="566">
        <v>0</v>
      </c>
      <c r="X391" s="566">
        <v>0</v>
      </c>
      <c r="Y391" s="208"/>
      <c r="Z391" s="566">
        <v>0</v>
      </c>
      <c r="AA391" s="566">
        <v>0</v>
      </c>
      <c r="AB391" s="566">
        <v>0</v>
      </c>
      <c r="AC391" s="566">
        <v>0</v>
      </c>
      <c r="AD391" s="566">
        <v>0</v>
      </c>
      <c r="AE391" s="208"/>
      <c r="AF391" s="566">
        <v>0</v>
      </c>
      <c r="AG391" s="566">
        <v>0</v>
      </c>
      <c r="AH391" s="566">
        <v>0</v>
      </c>
      <c r="AI391" s="566">
        <v>0</v>
      </c>
      <c r="AJ391" s="566">
        <v>0</v>
      </c>
      <c r="AK391" s="208"/>
      <c r="AL391" s="566">
        <v>0</v>
      </c>
      <c r="AM391" s="566">
        <v>0</v>
      </c>
      <c r="AN391" s="566">
        <v>0</v>
      </c>
      <c r="AO391" s="566">
        <v>0</v>
      </c>
      <c r="AP391" s="566">
        <v>0</v>
      </c>
      <c r="AQ391" s="208"/>
      <c r="AR391" s="566">
        <v>0</v>
      </c>
      <c r="AS391" s="566">
        <v>0</v>
      </c>
      <c r="AT391" s="566">
        <v>0</v>
      </c>
      <c r="AU391" s="566">
        <v>0</v>
      </c>
      <c r="AV391" s="566">
        <v>0</v>
      </c>
      <c r="AW391" s="208"/>
      <c r="AX391" s="566">
        <v>0</v>
      </c>
      <c r="AY391" s="566">
        <v>0</v>
      </c>
      <c r="AZ391" s="566">
        <v>0</v>
      </c>
      <c r="BA391" s="566">
        <v>0</v>
      </c>
      <c r="BB391" s="566">
        <v>0</v>
      </c>
      <c r="BC391" s="208"/>
      <c r="BD391" s="566">
        <v>0</v>
      </c>
      <c r="BE391" s="566">
        <v>0</v>
      </c>
      <c r="BF391" s="566">
        <v>0</v>
      </c>
      <c r="BG391" s="566">
        <v>0</v>
      </c>
      <c r="BH391" s="566">
        <v>0</v>
      </c>
      <c r="BI391" s="208"/>
    </row>
    <row r="392" spans="1:61" ht="12.75" customHeight="1" x14ac:dyDescent="0.2">
      <c r="A392" s="562" t="s">
        <v>370</v>
      </c>
      <c r="B392" s="566">
        <v>0</v>
      </c>
      <c r="C392" s="566">
        <v>0</v>
      </c>
      <c r="D392" s="566">
        <v>0</v>
      </c>
      <c r="E392" s="566">
        <v>0</v>
      </c>
      <c r="F392" s="566">
        <v>0</v>
      </c>
      <c r="G392" s="208"/>
      <c r="H392" s="566">
        <v>0</v>
      </c>
      <c r="I392" s="566">
        <v>0</v>
      </c>
      <c r="J392" s="566">
        <v>0</v>
      </c>
      <c r="K392" s="566">
        <v>0</v>
      </c>
      <c r="L392" s="566">
        <v>0</v>
      </c>
      <c r="M392" s="208"/>
      <c r="N392" s="566">
        <v>0</v>
      </c>
      <c r="O392" s="566">
        <v>0</v>
      </c>
      <c r="P392" s="566">
        <v>0</v>
      </c>
      <c r="Q392" s="566">
        <v>0</v>
      </c>
      <c r="R392" s="566">
        <v>0</v>
      </c>
      <c r="S392" s="208"/>
      <c r="T392" s="566">
        <v>0</v>
      </c>
      <c r="U392" s="566">
        <v>0</v>
      </c>
      <c r="V392" s="566">
        <v>0</v>
      </c>
      <c r="W392" s="566">
        <v>0</v>
      </c>
      <c r="X392" s="566">
        <v>0</v>
      </c>
      <c r="Y392" s="208"/>
      <c r="Z392" s="566">
        <v>0</v>
      </c>
      <c r="AA392" s="566">
        <v>0</v>
      </c>
      <c r="AB392" s="566">
        <v>0</v>
      </c>
      <c r="AC392" s="566">
        <v>0</v>
      </c>
      <c r="AD392" s="566">
        <v>0</v>
      </c>
      <c r="AE392" s="208"/>
      <c r="AF392" s="566">
        <v>0</v>
      </c>
      <c r="AG392" s="566">
        <v>0</v>
      </c>
      <c r="AH392" s="566">
        <v>0</v>
      </c>
      <c r="AI392" s="566">
        <v>0</v>
      </c>
      <c r="AJ392" s="566">
        <v>0</v>
      </c>
      <c r="AK392" s="208"/>
      <c r="AL392" s="566">
        <v>0</v>
      </c>
      <c r="AM392" s="566">
        <v>0</v>
      </c>
      <c r="AN392" s="566">
        <v>0</v>
      </c>
      <c r="AO392" s="566">
        <v>0</v>
      </c>
      <c r="AP392" s="566">
        <v>0</v>
      </c>
      <c r="AQ392" s="208"/>
      <c r="AR392" s="566">
        <v>0</v>
      </c>
      <c r="AS392" s="566">
        <v>0</v>
      </c>
      <c r="AT392" s="566">
        <v>0</v>
      </c>
      <c r="AU392" s="566">
        <v>0</v>
      </c>
      <c r="AV392" s="566">
        <v>0</v>
      </c>
      <c r="AW392" s="208"/>
      <c r="AX392" s="566">
        <v>0</v>
      </c>
      <c r="AY392" s="566">
        <v>0</v>
      </c>
      <c r="AZ392" s="566">
        <v>0</v>
      </c>
      <c r="BA392" s="566">
        <v>0</v>
      </c>
      <c r="BB392" s="566">
        <v>0</v>
      </c>
      <c r="BC392" s="208"/>
      <c r="BD392" s="566">
        <v>0</v>
      </c>
      <c r="BE392" s="566">
        <v>0</v>
      </c>
      <c r="BF392" s="566">
        <v>0</v>
      </c>
      <c r="BG392" s="566">
        <v>0</v>
      </c>
      <c r="BH392" s="566">
        <v>0</v>
      </c>
      <c r="BI392" s="208"/>
    </row>
    <row r="393" spans="1:61" ht="12.75" customHeight="1" x14ac:dyDescent="0.2">
      <c r="A393" s="562" t="s">
        <v>371</v>
      </c>
      <c r="B393" s="566">
        <v>0</v>
      </c>
      <c r="C393" s="566">
        <v>0</v>
      </c>
      <c r="D393" s="566">
        <v>0</v>
      </c>
      <c r="E393" s="566">
        <v>0</v>
      </c>
      <c r="F393" s="566">
        <v>0</v>
      </c>
      <c r="G393" s="208"/>
      <c r="H393" s="566">
        <v>0</v>
      </c>
      <c r="I393" s="566">
        <v>0</v>
      </c>
      <c r="J393" s="566">
        <v>0</v>
      </c>
      <c r="K393" s="566">
        <v>0</v>
      </c>
      <c r="L393" s="566">
        <v>0</v>
      </c>
      <c r="M393" s="208"/>
      <c r="N393" s="566">
        <v>0</v>
      </c>
      <c r="O393" s="566">
        <v>0</v>
      </c>
      <c r="P393" s="566">
        <v>0</v>
      </c>
      <c r="Q393" s="566">
        <v>0</v>
      </c>
      <c r="R393" s="566">
        <v>0</v>
      </c>
      <c r="S393" s="208"/>
      <c r="T393" s="566">
        <v>0</v>
      </c>
      <c r="U393" s="566">
        <v>0</v>
      </c>
      <c r="V393" s="566">
        <v>0</v>
      </c>
      <c r="W393" s="566">
        <v>0</v>
      </c>
      <c r="X393" s="566">
        <v>0</v>
      </c>
      <c r="Y393" s="208"/>
      <c r="Z393" s="566">
        <v>0</v>
      </c>
      <c r="AA393" s="566">
        <v>0</v>
      </c>
      <c r="AB393" s="566">
        <v>0</v>
      </c>
      <c r="AC393" s="566">
        <v>0</v>
      </c>
      <c r="AD393" s="566">
        <v>0</v>
      </c>
      <c r="AE393" s="208"/>
      <c r="AF393" s="566">
        <v>0</v>
      </c>
      <c r="AG393" s="566">
        <v>0</v>
      </c>
      <c r="AH393" s="566">
        <v>0</v>
      </c>
      <c r="AI393" s="566">
        <v>0</v>
      </c>
      <c r="AJ393" s="566">
        <v>0</v>
      </c>
      <c r="AK393" s="208"/>
      <c r="AL393" s="566">
        <v>0</v>
      </c>
      <c r="AM393" s="566">
        <v>0</v>
      </c>
      <c r="AN393" s="566">
        <v>0</v>
      </c>
      <c r="AO393" s="566">
        <v>0</v>
      </c>
      <c r="AP393" s="566">
        <v>0</v>
      </c>
      <c r="AQ393" s="208"/>
      <c r="AR393" s="566">
        <v>0</v>
      </c>
      <c r="AS393" s="566">
        <v>0</v>
      </c>
      <c r="AT393" s="566">
        <v>0</v>
      </c>
      <c r="AU393" s="566">
        <v>0</v>
      </c>
      <c r="AV393" s="566">
        <v>0</v>
      </c>
      <c r="AW393" s="208"/>
      <c r="AX393" s="566">
        <v>0</v>
      </c>
      <c r="AY393" s="566">
        <v>0</v>
      </c>
      <c r="AZ393" s="566">
        <v>0</v>
      </c>
      <c r="BA393" s="566">
        <v>0</v>
      </c>
      <c r="BB393" s="566">
        <v>0</v>
      </c>
      <c r="BC393" s="208"/>
      <c r="BD393" s="566">
        <v>0</v>
      </c>
      <c r="BE393" s="566">
        <v>0</v>
      </c>
      <c r="BF393" s="566">
        <v>0</v>
      </c>
      <c r="BG393" s="566">
        <v>0</v>
      </c>
      <c r="BH393" s="566">
        <v>0</v>
      </c>
      <c r="BI393" s="208"/>
    </row>
    <row r="394" spans="1:61" ht="12.75" customHeight="1" x14ac:dyDescent="0.2">
      <c r="A394" s="562" t="s">
        <v>372</v>
      </c>
      <c r="B394" s="566">
        <v>0</v>
      </c>
      <c r="C394" s="566">
        <v>0</v>
      </c>
      <c r="D394" s="566">
        <v>0</v>
      </c>
      <c r="E394" s="566">
        <v>0</v>
      </c>
      <c r="F394" s="566">
        <v>0</v>
      </c>
      <c r="G394" s="208"/>
      <c r="H394" s="566">
        <v>0</v>
      </c>
      <c r="I394" s="566">
        <v>0</v>
      </c>
      <c r="J394" s="566">
        <v>0</v>
      </c>
      <c r="K394" s="566">
        <v>0</v>
      </c>
      <c r="L394" s="566">
        <v>0</v>
      </c>
      <c r="M394" s="208"/>
      <c r="N394" s="566">
        <v>0</v>
      </c>
      <c r="O394" s="566">
        <v>0</v>
      </c>
      <c r="P394" s="566">
        <v>0</v>
      </c>
      <c r="Q394" s="566">
        <v>0</v>
      </c>
      <c r="R394" s="566">
        <v>0</v>
      </c>
      <c r="S394" s="208"/>
      <c r="T394" s="566">
        <v>0</v>
      </c>
      <c r="U394" s="566">
        <v>0</v>
      </c>
      <c r="V394" s="566">
        <v>0</v>
      </c>
      <c r="W394" s="566">
        <v>0</v>
      </c>
      <c r="X394" s="566">
        <v>0</v>
      </c>
      <c r="Y394" s="208"/>
      <c r="Z394" s="566">
        <v>0</v>
      </c>
      <c r="AA394" s="566">
        <v>0</v>
      </c>
      <c r="AB394" s="566">
        <v>0</v>
      </c>
      <c r="AC394" s="566">
        <v>0</v>
      </c>
      <c r="AD394" s="566">
        <v>0</v>
      </c>
      <c r="AE394" s="208"/>
      <c r="AF394" s="566">
        <v>0</v>
      </c>
      <c r="AG394" s="566">
        <v>0</v>
      </c>
      <c r="AH394" s="566">
        <v>0</v>
      </c>
      <c r="AI394" s="566">
        <v>0</v>
      </c>
      <c r="AJ394" s="566">
        <v>0</v>
      </c>
      <c r="AK394" s="208"/>
      <c r="AL394" s="566">
        <v>0</v>
      </c>
      <c r="AM394" s="566">
        <v>0</v>
      </c>
      <c r="AN394" s="566">
        <v>0</v>
      </c>
      <c r="AO394" s="566">
        <v>0</v>
      </c>
      <c r="AP394" s="566">
        <v>0</v>
      </c>
      <c r="AQ394" s="208"/>
      <c r="AR394" s="566">
        <v>0</v>
      </c>
      <c r="AS394" s="566">
        <v>0</v>
      </c>
      <c r="AT394" s="566">
        <v>0</v>
      </c>
      <c r="AU394" s="566">
        <v>0</v>
      </c>
      <c r="AV394" s="566">
        <v>0</v>
      </c>
      <c r="AW394" s="208"/>
      <c r="AX394" s="566">
        <v>0</v>
      </c>
      <c r="AY394" s="566">
        <v>0</v>
      </c>
      <c r="AZ394" s="566">
        <v>0</v>
      </c>
      <c r="BA394" s="566">
        <v>0</v>
      </c>
      <c r="BB394" s="566">
        <v>0</v>
      </c>
      <c r="BC394" s="208"/>
      <c r="BD394" s="566">
        <v>0</v>
      </c>
      <c r="BE394" s="566">
        <v>0</v>
      </c>
      <c r="BF394" s="566">
        <v>0</v>
      </c>
      <c r="BG394" s="566">
        <v>0</v>
      </c>
      <c r="BH394" s="566">
        <v>0</v>
      </c>
      <c r="BI394" s="208"/>
    </row>
    <row r="395" spans="1:61" ht="12.75" customHeight="1" x14ac:dyDescent="0.2">
      <c r="A395" s="562" t="s">
        <v>373</v>
      </c>
      <c r="B395" s="566">
        <v>0</v>
      </c>
      <c r="C395" s="566">
        <v>0</v>
      </c>
      <c r="D395" s="566">
        <v>0</v>
      </c>
      <c r="E395" s="566">
        <v>0</v>
      </c>
      <c r="F395" s="566">
        <v>0</v>
      </c>
      <c r="G395" s="208"/>
      <c r="H395" s="566">
        <v>0</v>
      </c>
      <c r="I395" s="566">
        <v>0</v>
      </c>
      <c r="J395" s="566">
        <v>0</v>
      </c>
      <c r="K395" s="566">
        <v>0</v>
      </c>
      <c r="L395" s="566">
        <v>0</v>
      </c>
      <c r="M395" s="208"/>
      <c r="N395" s="566">
        <v>0</v>
      </c>
      <c r="O395" s="566">
        <v>0</v>
      </c>
      <c r="P395" s="566">
        <v>0</v>
      </c>
      <c r="Q395" s="566">
        <v>0</v>
      </c>
      <c r="R395" s="566">
        <v>0</v>
      </c>
      <c r="S395" s="208"/>
      <c r="T395" s="566">
        <v>0</v>
      </c>
      <c r="U395" s="566">
        <v>0</v>
      </c>
      <c r="V395" s="566">
        <v>0</v>
      </c>
      <c r="W395" s="566">
        <v>0</v>
      </c>
      <c r="X395" s="566">
        <v>0</v>
      </c>
      <c r="Y395" s="208"/>
      <c r="Z395" s="566">
        <v>0</v>
      </c>
      <c r="AA395" s="566">
        <v>0</v>
      </c>
      <c r="AB395" s="566">
        <v>0</v>
      </c>
      <c r="AC395" s="566">
        <v>0</v>
      </c>
      <c r="AD395" s="566">
        <v>0</v>
      </c>
      <c r="AE395" s="208"/>
      <c r="AF395" s="566">
        <v>0</v>
      </c>
      <c r="AG395" s="566">
        <v>0</v>
      </c>
      <c r="AH395" s="566">
        <v>0</v>
      </c>
      <c r="AI395" s="566">
        <v>0</v>
      </c>
      <c r="AJ395" s="566">
        <v>0</v>
      </c>
      <c r="AK395" s="208"/>
      <c r="AL395" s="566">
        <v>0</v>
      </c>
      <c r="AM395" s="566">
        <v>0</v>
      </c>
      <c r="AN395" s="566">
        <v>0</v>
      </c>
      <c r="AO395" s="566">
        <v>0</v>
      </c>
      <c r="AP395" s="566">
        <v>0</v>
      </c>
      <c r="AQ395" s="208"/>
      <c r="AR395" s="566">
        <v>0</v>
      </c>
      <c r="AS395" s="566">
        <v>0</v>
      </c>
      <c r="AT395" s="566">
        <v>0</v>
      </c>
      <c r="AU395" s="566">
        <v>0</v>
      </c>
      <c r="AV395" s="566">
        <v>0</v>
      </c>
      <c r="AW395" s="208"/>
      <c r="AX395" s="566">
        <v>0</v>
      </c>
      <c r="AY395" s="566">
        <v>0</v>
      </c>
      <c r="AZ395" s="566">
        <v>0</v>
      </c>
      <c r="BA395" s="566">
        <v>0</v>
      </c>
      <c r="BB395" s="566">
        <v>0</v>
      </c>
      <c r="BC395" s="208"/>
      <c r="BD395" s="566">
        <v>0</v>
      </c>
      <c r="BE395" s="566">
        <v>0</v>
      </c>
      <c r="BF395" s="566">
        <v>0</v>
      </c>
      <c r="BG395" s="566">
        <v>0</v>
      </c>
      <c r="BH395" s="566">
        <v>0</v>
      </c>
      <c r="BI395" s="208"/>
    </row>
    <row r="396" spans="1:61" ht="12.75" customHeight="1" x14ac:dyDescent="0.2">
      <c r="A396" s="562" t="s">
        <v>374</v>
      </c>
      <c r="B396" s="566">
        <v>0</v>
      </c>
      <c r="C396" s="566">
        <v>0</v>
      </c>
      <c r="D396" s="566">
        <v>0</v>
      </c>
      <c r="E396" s="566">
        <v>0</v>
      </c>
      <c r="F396" s="566">
        <v>0</v>
      </c>
      <c r="G396" s="208"/>
      <c r="H396" s="566">
        <v>0</v>
      </c>
      <c r="I396" s="566">
        <v>0</v>
      </c>
      <c r="J396" s="566">
        <v>0</v>
      </c>
      <c r="K396" s="566">
        <v>0</v>
      </c>
      <c r="L396" s="566">
        <v>0</v>
      </c>
      <c r="M396" s="208"/>
      <c r="N396" s="566">
        <v>0</v>
      </c>
      <c r="O396" s="566">
        <v>0</v>
      </c>
      <c r="P396" s="566">
        <v>0</v>
      </c>
      <c r="Q396" s="566">
        <v>0</v>
      </c>
      <c r="R396" s="566">
        <v>0</v>
      </c>
      <c r="S396" s="208"/>
      <c r="T396" s="566">
        <v>0</v>
      </c>
      <c r="U396" s="566">
        <v>0</v>
      </c>
      <c r="V396" s="566">
        <v>0</v>
      </c>
      <c r="W396" s="566">
        <v>0</v>
      </c>
      <c r="X396" s="566">
        <v>0</v>
      </c>
      <c r="Y396" s="208"/>
      <c r="Z396" s="566">
        <v>0</v>
      </c>
      <c r="AA396" s="566">
        <v>0</v>
      </c>
      <c r="AB396" s="566">
        <v>0</v>
      </c>
      <c r="AC396" s="566">
        <v>0</v>
      </c>
      <c r="AD396" s="566">
        <v>0</v>
      </c>
      <c r="AE396" s="208"/>
      <c r="AF396" s="566">
        <v>0</v>
      </c>
      <c r="AG396" s="566">
        <v>0</v>
      </c>
      <c r="AH396" s="566">
        <v>0</v>
      </c>
      <c r="AI396" s="566">
        <v>0</v>
      </c>
      <c r="AJ396" s="566">
        <v>0</v>
      </c>
      <c r="AK396" s="208"/>
      <c r="AL396" s="566">
        <v>0</v>
      </c>
      <c r="AM396" s="566">
        <v>0</v>
      </c>
      <c r="AN396" s="566">
        <v>0</v>
      </c>
      <c r="AO396" s="566">
        <v>0</v>
      </c>
      <c r="AP396" s="566">
        <v>0</v>
      </c>
      <c r="AQ396" s="208"/>
      <c r="AR396" s="566">
        <v>0</v>
      </c>
      <c r="AS396" s="566">
        <v>0</v>
      </c>
      <c r="AT396" s="566">
        <v>0</v>
      </c>
      <c r="AU396" s="566">
        <v>0</v>
      </c>
      <c r="AV396" s="566">
        <v>0</v>
      </c>
      <c r="AW396" s="208"/>
      <c r="AX396" s="566">
        <v>0</v>
      </c>
      <c r="AY396" s="566">
        <v>0</v>
      </c>
      <c r="AZ396" s="566">
        <v>0</v>
      </c>
      <c r="BA396" s="566">
        <v>0</v>
      </c>
      <c r="BB396" s="566">
        <v>0</v>
      </c>
      <c r="BC396" s="208"/>
      <c r="BD396" s="566">
        <v>0</v>
      </c>
      <c r="BE396" s="566">
        <v>0</v>
      </c>
      <c r="BF396" s="566">
        <v>0</v>
      </c>
      <c r="BG396" s="566">
        <v>0</v>
      </c>
      <c r="BH396" s="566">
        <v>0</v>
      </c>
      <c r="BI396" s="208"/>
    </row>
    <row r="397" spans="1:61" ht="12.75" customHeight="1" x14ac:dyDescent="0.2">
      <c r="A397" s="562" t="s">
        <v>375</v>
      </c>
      <c r="B397" s="566">
        <v>0</v>
      </c>
      <c r="C397" s="566">
        <v>0</v>
      </c>
      <c r="D397" s="566">
        <v>0</v>
      </c>
      <c r="E397" s="566">
        <v>0</v>
      </c>
      <c r="F397" s="566">
        <v>0</v>
      </c>
      <c r="G397" s="208"/>
      <c r="H397" s="566">
        <v>0</v>
      </c>
      <c r="I397" s="566">
        <v>0</v>
      </c>
      <c r="J397" s="566">
        <v>0</v>
      </c>
      <c r="K397" s="566">
        <v>0</v>
      </c>
      <c r="L397" s="566">
        <v>0</v>
      </c>
      <c r="M397" s="208"/>
      <c r="N397" s="566">
        <v>0</v>
      </c>
      <c r="O397" s="566">
        <v>0</v>
      </c>
      <c r="P397" s="566">
        <v>0</v>
      </c>
      <c r="Q397" s="566">
        <v>0</v>
      </c>
      <c r="R397" s="566">
        <v>0</v>
      </c>
      <c r="S397" s="208"/>
      <c r="T397" s="566">
        <v>0</v>
      </c>
      <c r="U397" s="566">
        <v>0</v>
      </c>
      <c r="V397" s="566">
        <v>0</v>
      </c>
      <c r="W397" s="566">
        <v>0</v>
      </c>
      <c r="X397" s="566">
        <v>0</v>
      </c>
      <c r="Y397" s="208"/>
      <c r="Z397" s="566">
        <v>0</v>
      </c>
      <c r="AA397" s="566">
        <v>0</v>
      </c>
      <c r="AB397" s="566">
        <v>0</v>
      </c>
      <c r="AC397" s="566">
        <v>0</v>
      </c>
      <c r="AD397" s="566">
        <v>0</v>
      </c>
      <c r="AE397" s="208"/>
      <c r="AF397" s="566">
        <v>0</v>
      </c>
      <c r="AG397" s="566">
        <v>0</v>
      </c>
      <c r="AH397" s="566">
        <v>0</v>
      </c>
      <c r="AI397" s="566">
        <v>0</v>
      </c>
      <c r="AJ397" s="566">
        <v>0</v>
      </c>
      <c r="AK397" s="208"/>
      <c r="AL397" s="566">
        <v>0</v>
      </c>
      <c r="AM397" s="566">
        <v>0</v>
      </c>
      <c r="AN397" s="566">
        <v>0</v>
      </c>
      <c r="AO397" s="566">
        <v>0</v>
      </c>
      <c r="AP397" s="566">
        <v>0</v>
      </c>
      <c r="AQ397" s="208"/>
      <c r="AR397" s="566">
        <v>0</v>
      </c>
      <c r="AS397" s="566">
        <v>0</v>
      </c>
      <c r="AT397" s="566">
        <v>0</v>
      </c>
      <c r="AU397" s="566">
        <v>0</v>
      </c>
      <c r="AV397" s="566">
        <v>0</v>
      </c>
      <c r="AW397" s="208"/>
      <c r="AX397" s="566">
        <v>0</v>
      </c>
      <c r="AY397" s="566">
        <v>0</v>
      </c>
      <c r="AZ397" s="566">
        <v>0</v>
      </c>
      <c r="BA397" s="566">
        <v>0</v>
      </c>
      <c r="BB397" s="566">
        <v>0</v>
      </c>
      <c r="BC397" s="208"/>
      <c r="BD397" s="566">
        <v>0</v>
      </c>
      <c r="BE397" s="566">
        <v>0</v>
      </c>
      <c r="BF397" s="566">
        <v>0</v>
      </c>
      <c r="BG397" s="566">
        <v>0</v>
      </c>
      <c r="BH397" s="566">
        <v>0</v>
      </c>
      <c r="BI397" s="208"/>
    </row>
    <row r="398" spans="1:61" ht="12.75" customHeight="1" x14ac:dyDescent="0.2">
      <c r="A398" s="562" t="s">
        <v>376</v>
      </c>
      <c r="B398" s="566">
        <v>0</v>
      </c>
      <c r="C398" s="566">
        <v>0</v>
      </c>
      <c r="D398" s="566">
        <v>0</v>
      </c>
      <c r="E398" s="566">
        <v>0</v>
      </c>
      <c r="F398" s="566">
        <v>0</v>
      </c>
      <c r="G398" s="208"/>
      <c r="H398" s="566">
        <v>0</v>
      </c>
      <c r="I398" s="566">
        <v>0</v>
      </c>
      <c r="J398" s="566">
        <v>0</v>
      </c>
      <c r="K398" s="566">
        <v>0</v>
      </c>
      <c r="L398" s="566">
        <v>0</v>
      </c>
      <c r="M398" s="208"/>
      <c r="N398" s="566">
        <v>0</v>
      </c>
      <c r="O398" s="566">
        <v>0</v>
      </c>
      <c r="P398" s="566">
        <v>0</v>
      </c>
      <c r="Q398" s="566">
        <v>0</v>
      </c>
      <c r="R398" s="566">
        <v>0</v>
      </c>
      <c r="S398" s="208"/>
      <c r="T398" s="566">
        <v>0</v>
      </c>
      <c r="U398" s="566">
        <v>0</v>
      </c>
      <c r="V398" s="566">
        <v>0</v>
      </c>
      <c r="W398" s="566">
        <v>0</v>
      </c>
      <c r="X398" s="566">
        <v>0</v>
      </c>
      <c r="Y398" s="208"/>
      <c r="Z398" s="566">
        <v>0</v>
      </c>
      <c r="AA398" s="566">
        <v>0</v>
      </c>
      <c r="AB398" s="566">
        <v>0</v>
      </c>
      <c r="AC398" s="566">
        <v>0</v>
      </c>
      <c r="AD398" s="566">
        <v>0</v>
      </c>
      <c r="AE398" s="208"/>
      <c r="AF398" s="566">
        <v>0</v>
      </c>
      <c r="AG398" s="566">
        <v>0</v>
      </c>
      <c r="AH398" s="566">
        <v>0</v>
      </c>
      <c r="AI398" s="566">
        <v>0</v>
      </c>
      <c r="AJ398" s="566">
        <v>0</v>
      </c>
      <c r="AK398" s="208"/>
      <c r="AL398" s="566">
        <v>0</v>
      </c>
      <c r="AM398" s="566">
        <v>0</v>
      </c>
      <c r="AN398" s="566">
        <v>0</v>
      </c>
      <c r="AO398" s="566">
        <v>0</v>
      </c>
      <c r="AP398" s="566">
        <v>0</v>
      </c>
      <c r="AQ398" s="208"/>
      <c r="AR398" s="566">
        <v>0</v>
      </c>
      <c r="AS398" s="566">
        <v>0</v>
      </c>
      <c r="AT398" s="566">
        <v>0</v>
      </c>
      <c r="AU398" s="566">
        <v>0</v>
      </c>
      <c r="AV398" s="566">
        <v>0</v>
      </c>
      <c r="AW398" s="208"/>
      <c r="AX398" s="566">
        <v>0</v>
      </c>
      <c r="AY398" s="566">
        <v>0</v>
      </c>
      <c r="AZ398" s="566">
        <v>0</v>
      </c>
      <c r="BA398" s="566">
        <v>0</v>
      </c>
      <c r="BB398" s="566">
        <v>0</v>
      </c>
      <c r="BC398" s="208"/>
      <c r="BD398" s="566">
        <v>0</v>
      </c>
      <c r="BE398" s="566">
        <v>0</v>
      </c>
      <c r="BF398" s="566">
        <v>0</v>
      </c>
      <c r="BG398" s="566">
        <v>0</v>
      </c>
      <c r="BH398" s="566">
        <v>0</v>
      </c>
      <c r="BI398" s="208"/>
    </row>
    <row r="399" spans="1:61" ht="12.75" customHeight="1" x14ac:dyDescent="0.2">
      <c r="A399" s="562" t="s">
        <v>377</v>
      </c>
      <c r="B399" s="566">
        <v>0</v>
      </c>
      <c r="C399" s="566">
        <v>0</v>
      </c>
      <c r="D399" s="566">
        <v>0</v>
      </c>
      <c r="E399" s="566">
        <v>0</v>
      </c>
      <c r="F399" s="566">
        <v>0</v>
      </c>
      <c r="G399" s="208"/>
      <c r="H399" s="566">
        <v>0</v>
      </c>
      <c r="I399" s="566">
        <v>0</v>
      </c>
      <c r="J399" s="566">
        <v>0</v>
      </c>
      <c r="K399" s="566">
        <v>0</v>
      </c>
      <c r="L399" s="566">
        <v>0</v>
      </c>
      <c r="M399" s="208"/>
      <c r="N399" s="566">
        <v>0</v>
      </c>
      <c r="O399" s="566">
        <v>0</v>
      </c>
      <c r="P399" s="566">
        <v>0</v>
      </c>
      <c r="Q399" s="566">
        <v>0</v>
      </c>
      <c r="R399" s="566">
        <v>0</v>
      </c>
      <c r="S399" s="208"/>
      <c r="T399" s="566">
        <v>0</v>
      </c>
      <c r="U399" s="566">
        <v>0</v>
      </c>
      <c r="V399" s="566">
        <v>0</v>
      </c>
      <c r="W399" s="566">
        <v>0</v>
      </c>
      <c r="X399" s="566">
        <v>0</v>
      </c>
      <c r="Y399" s="208"/>
      <c r="Z399" s="566">
        <v>0</v>
      </c>
      <c r="AA399" s="566">
        <v>0</v>
      </c>
      <c r="AB399" s="566">
        <v>0</v>
      </c>
      <c r="AC399" s="566">
        <v>0</v>
      </c>
      <c r="AD399" s="566">
        <v>0</v>
      </c>
      <c r="AE399" s="208"/>
      <c r="AF399" s="566">
        <v>0</v>
      </c>
      <c r="AG399" s="566">
        <v>0</v>
      </c>
      <c r="AH399" s="566">
        <v>0</v>
      </c>
      <c r="AI399" s="566">
        <v>0</v>
      </c>
      <c r="AJ399" s="566">
        <v>0</v>
      </c>
      <c r="AK399" s="208"/>
      <c r="AL399" s="566">
        <v>0</v>
      </c>
      <c r="AM399" s="566">
        <v>0</v>
      </c>
      <c r="AN399" s="566">
        <v>0</v>
      </c>
      <c r="AO399" s="566">
        <v>0</v>
      </c>
      <c r="AP399" s="566">
        <v>0</v>
      </c>
      <c r="AQ399" s="208"/>
      <c r="AR399" s="566">
        <v>0</v>
      </c>
      <c r="AS399" s="566">
        <v>0</v>
      </c>
      <c r="AT399" s="566">
        <v>0</v>
      </c>
      <c r="AU399" s="566">
        <v>0</v>
      </c>
      <c r="AV399" s="566">
        <v>0</v>
      </c>
      <c r="AW399" s="208"/>
      <c r="AX399" s="566">
        <v>0</v>
      </c>
      <c r="AY399" s="566">
        <v>0</v>
      </c>
      <c r="AZ399" s="566">
        <v>0</v>
      </c>
      <c r="BA399" s="566">
        <v>0</v>
      </c>
      <c r="BB399" s="566">
        <v>0</v>
      </c>
      <c r="BC399" s="208"/>
      <c r="BD399" s="566">
        <v>0</v>
      </c>
      <c r="BE399" s="566">
        <v>0</v>
      </c>
      <c r="BF399" s="566">
        <v>0</v>
      </c>
      <c r="BG399" s="566">
        <v>0</v>
      </c>
      <c r="BH399" s="566">
        <v>0</v>
      </c>
      <c r="BI399" s="208"/>
    </row>
    <row r="400" spans="1:61" ht="12.75" customHeight="1" x14ac:dyDescent="0.2">
      <c r="A400" s="562" t="s">
        <v>378</v>
      </c>
      <c r="B400" s="566">
        <v>0</v>
      </c>
      <c r="C400" s="566">
        <v>0</v>
      </c>
      <c r="D400" s="566">
        <v>0</v>
      </c>
      <c r="E400" s="566">
        <v>0</v>
      </c>
      <c r="F400" s="566">
        <v>0</v>
      </c>
      <c r="G400" s="208"/>
      <c r="H400" s="566">
        <v>0</v>
      </c>
      <c r="I400" s="566">
        <v>0</v>
      </c>
      <c r="J400" s="566">
        <v>0</v>
      </c>
      <c r="K400" s="566">
        <v>0</v>
      </c>
      <c r="L400" s="566">
        <v>0</v>
      </c>
      <c r="M400" s="208"/>
      <c r="N400" s="566">
        <v>0</v>
      </c>
      <c r="O400" s="566">
        <v>0</v>
      </c>
      <c r="P400" s="566">
        <v>0</v>
      </c>
      <c r="Q400" s="566">
        <v>0</v>
      </c>
      <c r="R400" s="566">
        <v>0</v>
      </c>
      <c r="S400" s="208"/>
      <c r="T400" s="566">
        <v>0</v>
      </c>
      <c r="U400" s="566">
        <v>0</v>
      </c>
      <c r="V400" s="566">
        <v>0</v>
      </c>
      <c r="W400" s="566">
        <v>0</v>
      </c>
      <c r="X400" s="566">
        <v>0</v>
      </c>
      <c r="Y400" s="208"/>
      <c r="Z400" s="566">
        <v>0</v>
      </c>
      <c r="AA400" s="566">
        <v>0</v>
      </c>
      <c r="AB400" s="566">
        <v>0</v>
      </c>
      <c r="AC400" s="566">
        <v>0</v>
      </c>
      <c r="AD400" s="566">
        <v>0</v>
      </c>
      <c r="AE400" s="208"/>
      <c r="AF400" s="566">
        <v>0</v>
      </c>
      <c r="AG400" s="566">
        <v>0</v>
      </c>
      <c r="AH400" s="566">
        <v>0</v>
      </c>
      <c r="AI400" s="566">
        <v>0</v>
      </c>
      <c r="AJ400" s="566">
        <v>0</v>
      </c>
      <c r="AK400" s="208"/>
      <c r="AL400" s="566">
        <v>0</v>
      </c>
      <c r="AM400" s="566">
        <v>0</v>
      </c>
      <c r="AN400" s="566">
        <v>0</v>
      </c>
      <c r="AO400" s="566">
        <v>0</v>
      </c>
      <c r="AP400" s="566">
        <v>0</v>
      </c>
      <c r="AQ400" s="208"/>
      <c r="AR400" s="566">
        <v>0</v>
      </c>
      <c r="AS400" s="566">
        <v>0</v>
      </c>
      <c r="AT400" s="566">
        <v>0</v>
      </c>
      <c r="AU400" s="566">
        <v>0</v>
      </c>
      <c r="AV400" s="566">
        <v>0</v>
      </c>
      <c r="AW400" s="208"/>
      <c r="AX400" s="566">
        <v>0</v>
      </c>
      <c r="AY400" s="566">
        <v>0</v>
      </c>
      <c r="AZ400" s="566">
        <v>0</v>
      </c>
      <c r="BA400" s="566">
        <v>0</v>
      </c>
      <c r="BB400" s="566">
        <v>0</v>
      </c>
      <c r="BC400" s="208"/>
      <c r="BD400" s="566">
        <v>0</v>
      </c>
      <c r="BE400" s="566">
        <v>0</v>
      </c>
      <c r="BF400" s="566">
        <v>0</v>
      </c>
      <c r="BG400" s="566">
        <v>0</v>
      </c>
      <c r="BH400" s="566">
        <v>0</v>
      </c>
      <c r="BI400" s="208"/>
    </row>
    <row r="401" spans="1:61" ht="12.75" customHeight="1" x14ac:dyDescent="0.2">
      <c r="A401" s="562" t="s">
        <v>379</v>
      </c>
      <c r="B401" s="566">
        <v>0</v>
      </c>
      <c r="C401" s="566">
        <v>0</v>
      </c>
      <c r="D401" s="566">
        <v>0</v>
      </c>
      <c r="E401" s="566">
        <v>0</v>
      </c>
      <c r="F401" s="566">
        <v>0</v>
      </c>
      <c r="G401" s="208"/>
      <c r="H401" s="566">
        <v>0</v>
      </c>
      <c r="I401" s="566">
        <v>0</v>
      </c>
      <c r="J401" s="566">
        <v>0</v>
      </c>
      <c r="K401" s="566">
        <v>0</v>
      </c>
      <c r="L401" s="566">
        <v>0</v>
      </c>
      <c r="M401" s="208"/>
      <c r="N401" s="566">
        <v>0</v>
      </c>
      <c r="O401" s="566">
        <v>0</v>
      </c>
      <c r="P401" s="566">
        <v>0</v>
      </c>
      <c r="Q401" s="566">
        <v>0</v>
      </c>
      <c r="R401" s="566">
        <v>0</v>
      </c>
      <c r="S401" s="208"/>
      <c r="T401" s="566">
        <v>0</v>
      </c>
      <c r="U401" s="566">
        <v>0</v>
      </c>
      <c r="V401" s="566">
        <v>0</v>
      </c>
      <c r="W401" s="566">
        <v>0</v>
      </c>
      <c r="X401" s="566">
        <v>0</v>
      </c>
      <c r="Y401" s="208"/>
      <c r="Z401" s="566">
        <v>0</v>
      </c>
      <c r="AA401" s="566">
        <v>0</v>
      </c>
      <c r="AB401" s="566">
        <v>0</v>
      </c>
      <c r="AC401" s="566">
        <v>0</v>
      </c>
      <c r="AD401" s="566">
        <v>0</v>
      </c>
      <c r="AE401" s="208"/>
      <c r="AF401" s="566">
        <v>0</v>
      </c>
      <c r="AG401" s="566">
        <v>0</v>
      </c>
      <c r="AH401" s="566">
        <v>0</v>
      </c>
      <c r="AI401" s="566">
        <v>0</v>
      </c>
      <c r="AJ401" s="566">
        <v>0</v>
      </c>
      <c r="AK401" s="208"/>
      <c r="AL401" s="566">
        <v>0</v>
      </c>
      <c r="AM401" s="566">
        <v>0</v>
      </c>
      <c r="AN401" s="566">
        <v>0</v>
      </c>
      <c r="AO401" s="566">
        <v>0</v>
      </c>
      <c r="AP401" s="566">
        <v>0</v>
      </c>
      <c r="AQ401" s="208"/>
      <c r="AR401" s="566">
        <v>0</v>
      </c>
      <c r="AS401" s="566">
        <v>0</v>
      </c>
      <c r="AT401" s="566">
        <v>0</v>
      </c>
      <c r="AU401" s="566">
        <v>0</v>
      </c>
      <c r="AV401" s="566">
        <v>0</v>
      </c>
      <c r="AW401" s="208"/>
      <c r="AX401" s="566">
        <v>0</v>
      </c>
      <c r="AY401" s="566">
        <v>0</v>
      </c>
      <c r="AZ401" s="566">
        <v>0</v>
      </c>
      <c r="BA401" s="566">
        <v>0</v>
      </c>
      <c r="BB401" s="566">
        <v>0</v>
      </c>
      <c r="BC401" s="208"/>
      <c r="BD401" s="566">
        <v>0</v>
      </c>
      <c r="BE401" s="566">
        <v>0</v>
      </c>
      <c r="BF401" s="566">
        <v>0</v>
      </c>
      <c r="BG401" s="566">
        <v>0</v>
      </c>
      <c r="BH401" s="566">
        <v>0</v>
      </c>
      <c r="BI401" s="208"/>
    </row>
    <row r="402" spans="1:61" ht="12.75" customHeight="1" x14ac:dyDescent="0.2">
      <c r="A402" s="562" t="s">
        <v>380</v>
      </c>
      <c r="B402" s="566">
        <v>0</v>
      </c>
      <c r="C402" s="566">
        <v>0</v>
      </c>
      <c r="D402" s="566">
        <v>0</v>
      </c>
      <c r="E402" s="566">
        <v>0</v>
      </c>
      <c r="F402" s="566">
        <v>0</v>
      </c>
      <c r="G402" s="208"/>
      <c r="H402" s="566">
        <v>0</v>
      </c>
      <c r="I402" s="566">
        <v>0</v>
      </c>
      <c r="J402" s="566">
        <v>0</v>
      </c>
      <c r="K402" s="566">
        <v>0</v>
      </c>
      <c r="L402" s="566">
        <v>0</v>
      </c>
      <c r="M402" s="208"/>
      <c r="N402" s="566">
        <v>0</v>
      </c>
      <c r="O402" s="566">
        <v>0</v>
      </c>
      <c r="P402" s="566">
        <v>0</v>
      </c>
      <c r="Q402" s="566">
        <v>0</v>
      </c>
      <c r="R402" s="566">
        <v>0</v>
      </c>
      <c r="S402" s="208"/>
      <c r="T402" s="566">
        <v>0</v>
      </c>
      <c r="U402" s="566">
        <v>0</v>
      </c>
      <c r="V402" s="566">
        <v>0</v>
      </c>
      <c r="W402" s="566">
        <v>0</v>
      </c>
      <c r="X402" s="566">
        <v>0</v>
      </c>
      <c r="Y402" s="208"/>
      <c r="Z402" s="566">
        <v>0</v>
      </c>
      <c r="AA402" s="566">
        <v>0</v>
      </c>
      <c r="AB402" s="566">
        <v>0</v>
      </c>
      <c r="AC402" s="566">
        <v>0</v>
      </c>
      <c r="AD402" s="566">
        <v>0</v>
      </c>
      <c r="AE402" s="208"/>
      <c r="AF402" s="566">
        <v>0</v>
      </c>
      <c r="AG402" s="566">
        <v>0</v>
      </c>
      <c r="AH402" s="566">
        <v>0</v>
      </c>
      <c r="AI402" s="566">
        <v>0</v>
      </c>
      <c r="AJ402" s="566">
        <v>0</v>
      </c>
      <c r="AK402" s="208"/>
      <c r="AL402" s="566">
        <v>0</v>
      </c>
      <c r="AM402" s="566">
        <v>0</v>
      </c>
      <c r="AN402" s="566">
        <v>0</v>
      </c>
      <c r="AO402" s="566">
        <v>0</v>
      </c>
      <c r="AP402" s="566">
        <v>0</v>
      </c>
      <c r="AQ402" s="208"/>
      <c r="AR402" s="566">
        <v>0</v>
      </c>
      <c r="AS402" s="566">
        <v>0</v>
      </c>
      <c r="AT402" s="566">
        <v>0</v>
      </c>
      <c r="AU402" s="566">
        <v>0</v>
      </c>
      <c r="AV402" s="566">
        <v>0</v>
      </c>
      <c r="AW402" s="208"/>
      <c r="AX402" s="566">
        <v>0</v>
      </c>
      <c r="AY402" s="566">
        <v>0</v>
      </c>
      <c r="AZ402" s="566">
        <v>0</v>
      </c>
      <c r="BA402" s="566">
        <v>0</v>
      </c>
      <c r="BB402" s="566">
        <v>0</v>
      </c>
      <c r="BC402" s="208"/>
      <c r="BD402" s="566">
        <v>0</v>
      </c>
      <c r="BE402" s="566">
        <v>0</v>
      </c>
      <c r="BF402" s="566">
        <v>0</v>
      </c>
      <c r="BG402" s="566">
        <v>0</v>
      </c>
      <c r="BH402" s="566">
        <v>0</v>
      </c>
      <c r="BI402" s="208"/>
    </row>
    <row r="403" spans="1:61" ht="12.75" customHeight="1" x14ac:dyDescent="0.2">
      <c r="A403" s="562" t="s">
        <v>381</v>
      </c>
      <c r="B403" s="566">
        <v>0</v>
      </c>
      <c r="C403" s="566">
        <v>0</v>
      </c>
      <c r="D403" s="566">
        <v>0</v>
      </c>
      <c r="E403" s="566">
        <v>0</v>
      </c>
      <c r="F403" s="566">
        <v>0</v>
      </c>
      <c r="G403" s="208"/>
      <c r="H403" s="566">
        <v>0</v>
      </c>
      <c r="I403" s="566">
        <v>0</v>
      </c>
      <c r="J403" s="566">
        <v>0</v>
      </c>
      <c r="K403" s="566">
        <v>0</v>
      </c>
      <c r="L403" s="566">
        <v>0</v>
      </c>
      <c r="M403" s="208"/>
      <c r="N403" s="566">
        <v>0</v>
      </c>
      <c r="O403" s="566">
        <v>0</v>
      </c>
      <c r="P403" s="566">
        <v>0</v>
      </c>
      <c r="Q403" s="566">
        <v>0</v>
      </c>
      <c r="R403" s="566">
        <v>0</v>
      </c>
      <c r="S403" s="208"/>
      <c r="T403" s="566">
        <v>0</v>
      </c>
      <c r="U403" s="566">
        <v>0</v>
      </c>
      <c r="V403" s="566">
        <v>0</v>
      </c>
      <c r="W403" s="566">
        <v>0</v>
      </c>
      <c r="X403" s="566">
        <v>0</v>
      </c>
      <c r="Y403" s="208"/>
      <c r="Z403" s="566">
        <v>0</v>
      </c>
      <c r="AA403" s="566">
        <v>0</v>
      </c>
      <c r="AB403" s="566">
        <v>0</v>
      </c>
      <c r="AC403" s="566">
        <v>0</v>
      </c>
      <c r="AD403" s="566">
        <v>0</v>
      </c>
      <c r="AE403" s="208"/>
      <c r="AF403" s="566">
        <v>0</v>
      </c>
      <c r="AG403" s="566">
        <v>0</v>
      </c>
      <c r="AH403" s="566">
        <v>0</v>
      </c>
      <c r="AI403" s="566">
        <v>0</v>
      </c>
      <c r="AJ403" s="566">
        <v>0</v>
      </c>
      <c r="AK403" s="208"/>
      <c r="AL403" s="566">
        <v>0</v>
      </c>
      <c r="AM403" s="566">
        <v>0</v>
      </c>
      <c r="AN403" s="566">
        <v>0</v>
      </c>
      <c r="AO403" s="566">
        <v>0</v>
      </c>
      <c r="AP403" s="566">
        <v>0</v>
      </c>
      <c r="AQ403" s="208"/>
      <c r="AR403" s="566">
        <v>0</v>
      </c>
      <c r="AS403" s="566">
        <v>0</v>
      </c>
      <c r="AT403" s="566">
        <v>0</v>
      </c>
      <c r="AU403" s="566">
        <v>0</v>
      </c>
      <c r="AV403" s="566">
        <v>0</v>
      </c>
      <c r="AW403" s="208"/>
      <c r="AX403" s="566">
        <v>0</v>
      </c>
      <c r="AY403" s="566">
        <v>0</v>
      </c>
      <c r="AZ403" s="566">
        <v>0</v>
      </c>
      <c r="BA403" s="566">
        <v>0</v>
      </c>
      <c r="BB403" s="566">
        <v>0</v>
      </c>
      <c r="BC403" s="208"/>
      <c r="BD403" s="566">
        <v>0</v>
      </c>
      <c r="BE403" s="566">
        <v>0</v>
      </c>
      <c r="BF403" s="566">
        <v>0</v>
      </c>
      <c r="BG403" s="566">
        <v>0</v>
      </c>
      <c r="BH403" s="566">
        <v>0</v>
      </c>
      <c r="BI403" s="208"/>
    </row>
    <row r="404" spans="1:61" ht="12.75" customHeight="1" x14ac:dyDescent="0.2">
      <c r="A404" s="562" t="s">
        <v>382</v>
      </c>
      <c r="B404" s="566">
        <v>0</v>
      </c>
      <c r="C404" s="566">
        <v>0</v>
      </c>
      <c r="D404" s="566">
        <v>0</v>
      </c>
      <c r="E404" s="566">
        <v>0</v>
      </c>
      <c r="F404" s="566">
        <v>0</v>
      </c>
      <c r="G404" s="208"/>
      <c r="H404" s="566">
        <v>0</v>
      </c>
      <c r="I404" s="566">
        <v>0</v>
      </c>
      <c r="J404" s="566">
        <v>0</v>
      </c>
      <c r="K404" s="566">
        <v>0</v>
      </c>
      <c r="L404" s="566">
        <v>0</v>
      </c>
      <c r="M404" s="208"/>
      <c r="N404" s="566">
        <v>0</v>
      </c>
      <c r="O404" s="566">
        <v>0</v>
      </c>
      <c r="P404" s="566">
        <v>0</v>
      </c>
      <c r="Q404" s="566">
        <v>0</v>
      </c>
      <c r="R404" s="566">
        <v>0</v>
      </c>
      <c r="S404" s="208"/>
      <c r="T404" s="566">
        <v>0</v>
      </c>
      <c r="U404" s="566">
        <v>0</v>
      </c>
      <c r="V404" s="566">
        <v>0</v>
      </c>
      <c r="W404" s="566">
        <v>0</v>
      </c>
      <c r="X404" s="566">
        <v>0</v>
      </c>
      <c r="Y404" s="208"/>
      <c r="Z404" s="566">
        <v>0</v>
      </c>
      <c r="AA404" s="566">
        <v>0</v>
      </c>
      <c r="AB404" s="566">
        <v>0</v>
      </c>
      <c r="AC404" s="566">
        <v>0</v>
      </c>
      <c r="AD404" s="566">
        <v>0</v>
      </c>
      <c r="AE404" s="208"/>
      <c r="AF404" s="566">
        <v>0</v>
      </c>
      <c r="AG404" s="566">
        <v>0</v>
      </c>
      <c r="AH404" s="566">
        <v>0</v>
      </c>
      <c r="AI404" s="566">
        <v>0</v>
      </c>
      <c r="AJ404" s="566">
        <v>0</v>
      </c>
      <c r="AK404" s="208"/>
      <c r="AL404" s="566">
        <v>0</v>
      </c>
      <c r="AM404" s="566">
        <v>0</v>
      </c>
      <c r="AN404" s="566">
        <v>0</v>
      </c>
      <c r="AO404" s="566">
        <v>0</v>
      </c>
      <c r="AP404" s="566">
        <v>0</v>
      </c>
      <c r="AQ404" s="208"/>
      <c r="AR404" s="566">
        <v>0</v>
      </c>
      <c r="AS404" s="566">
        <v>0</v>
      </c>
      <c r="AT404" s="566">
        <v>0</v>
      </c>
      <c r="AU404" s="566">
        <v>0</v>
      </c>
      <c r="AV404" s="566">
        <v>0</v>
      </c>
      <c r="AW404" s="208"/>
      <c r="AX404" s="566">
        <v>0</v>
      </c>
      <c r="AY404" s="566">
        <v>0</v>
      </c>
      <c r="AZ404" s="566">
        <v>0</v>
      </c>
      <c r="BA404" s="566">
        <v>0</v>
      </c>
      <c r="BB404" s="566">
        <v>0</v>
      </c>
      <c r="BC404" s="208"/>
      <c r="BD404" s="566">
        <v>0</v>
      </c>
      <c r="BE404" s="566">
        <v>0</v>
      </c>
      <c r="BF404" s="566">
        <v>0</v>
      </c>
      <c r="BG404" s="566">
        <v>0</v>
      </c>
      <c r="BH404" s="566">
        <v>0</v>
      </c>
      <c r="BI404" s="208"/>
    </row>
    <row r="405" spans="1:61" ht="12.75" customHeight="1" x14ac:dyDescent="0.2">
      <c r="A405" s="562" t="s">
        <v>383</v>
      </c>
      <c r="B405" s="566">
        <v>0</v>
      </c>
      <c r="C405" s="566">
        <v>0</v>
      </c>
      <c r="D405" s="566">
        <v>0</v>
      </c>
      <c r="E405" s="566">
        <v>0</v>
      </c>
      <c r="F405" s="566">
        <v>0</v>
      </c>
      <c r="G405" s="208"/>
      <c r="H405" s="566">
        <v>0</v>
      </c>
      <c r="I405" s="566">
        <v>0</v>
      </c>
      <c r="J405" s="566">
        <v>0</v>
      </c>
      <c r="K405" s="566">
        <v>0</v>
      </c>
      <c r="L405" s="566">
        <v>0</v>
      </c>
      <c r="M405" s="208"/>
      <c r="N405" s="566">
        <v>0</v>
      </c>
      <c r="O405" s="566">
        <v>0</v>
      </c>
      <c r="P405" s="566">
        <v>0</v>
      </c>
      <c r="Q405" s="566">
        <v>0</v>
      </c>
      <c r="R405" s="566">
        <v>0</v>
      </c>
      <c r="S405" s="208"/>
      <c r="T405" s="566">
        <v>0</v>
      </c>
      <c r="U405" s="566">
        <v>0</v>
      </c>
      <c r="V405" s="566">
        <v>0</v>
      </c>
      <c r="W405" s="566">
        <v>0</v>
      </c>
      <c r="X405" s="566">
        <v>0</v>
      </c>
      <c r="Y405" s="208"/>
      <c r="Z405" s="566">
        <v>0</v>
      </c>
      <c r="AA405" s="566">
        <v>0</v>
      </c>
      <c r="AB405" s="566">
        <v>0</v>
      </c>
      <c r="AC405" s="566">
        <v>0</v>
      </c>
      <c r="AD405" s="566">
        <v>0</v>
      </c>
      <c r="AE405" s="208"/>
      <c r="AF405" s="566">
        <v>0</v>
      </c>
      <c r="AG405" s="566">
        <v>0</v>
      </c>
      <c r="AH405" s="566">
        <v>0</v>
      </c>
      <c r="AI405" s="566">
        <v>0</v>
      </c>
      <c r="AJ405" s="566">
        <v>0</v>
      </c>
      <c r="AK405" s="208"/>
      <c r="AL405" s="566">
        <v>0</v>
      </c>
      <c r="AM405" s="566">
        <v>0</v>
      </c>
      <c r="AN405" s="566">
        <v>0</v>
      </c>
      <c r="AO405" s="566">
        <v>0</v>
      </c>
      <c r="AP405" s="566">
        <v>0</v>
      </c>
      <c r="AQ405" s="208"/>
      <c r="AR405" s="566">
        <v>0</v>
      </c>
      <c r="AS405" s="566">
        <v>0</v>
      </c>
      <c r="AT405" s="566">
        <v>0</v>
      </c>
      <c r="AU405" s="566">
        <v>0</v>
      </c>
      <c r="AV405" s="566">
        <v>0</v>
      </c>
      <c r="AW405" s="208"/>
      <c r="AX405" s="566">
        <v>0</v>
      </c>
      <c r="AY405" s="566">
        <v>0</v>
      </c>
      <c r="AZ405" s="566">
        <v>0</v>
      </c>
      <c r="BA405" s="566">
        <v>0</v>
      </c>
      <c r="BB405" s="566">
        <v>0</v>
      </c>
      <c r="BC405" s="208"/>
      <c r="BD405" s="566">
        <v>0</v>
      </c>
      <c r="BE405" s="566">
        <v>0</v>
      </c>
      <c r="BF405" s="566">
        <v>0</v>
      </c>
      <c r="BG405" s="566">
        <v>0</v>
      </c>
      <c r="BH405" s="566">
        <v>0</v>
      </c>
      <c r="BI405" s="208"/>
    </row>
    <row r="406" spans="1:61" ht="12.75" customHeight="1" x14ac:dyDescent="0.2">
      <c r="A406" s="562" t="s">
        <v>384</v>
      </c>
      <c r="B406" s="566">
        <v>0</v>
      </c>
      <c r="C406" s="566">
        <v>0</v>
      </c>
      <c r="D406" s="566">
        <v>0</v>
      </c>
      <c r="E406" s="566">
        <v>0</v>
      </c>
      <c r="F406" s="566">
        <v>0</v>
      </c>
      <c r="G406" s="208"/>
      <c r="H406" s="566">
        <v>0</v>
      </c>
      <c r="I406" s="566">
        <v>0</v>
      </c>
      <c r="J406" s="566">
        <v>0</v>
      </c>
      <c r="K406" s="566">
        <v>0</v>
      </c>
      <c r="L406" s="566">
        <v>0</v>
      </c>
      <c r="M406" s="208"/>
      <c r="N406" s="566">
        <v>0</v>
      </c>
      <c r="O406" s="566">
        <v>0</v>
      </c>
      <c r="P406" s="566">
        <v>0</v>
      </c>
      <c r="Q406" s="566">
        <v>0</v>
      </c>
      <c r="R406" s="566">
        <v>0</v>
      </c>
      <c r="S406" s="208"/>
      <c r="T406" s="566">
        <v>0</v>
      </c>
      <c r="U406" s="566">
        <v>0</v>
      </c>
      <c r="V406" s="566">
        <v>0</v>
      </c>
      <c r="W406" s="566">
        <v>0</v>
      </c>
      <c r="X406" s="566">
        <v>0</v>
      </c>
      <c r="Y406" s="208"/>
      <c r="Z406" s="566">
        <v>0</v>
      </c>
      <c r="AA406" s="566">
        <v>0</v>
      </c>
      <c r="AB406" s="566">
        <v>0</v>
      </c>
      <c r="AC406" s="566">
        <v>0</v>
      </c>
      <c r="AD406" s="566">
        <v>0</v>
      </c>
      <c r="AE406" s="208"/>
      <c r="AF406" s="566">
        <v>0</v>
      </c>
      <c r="AG406" s="566">
        <v>0</v>
      </c>
      <c r="AH406" s="566">
        <v>0</v>
      </c>
      <c r="AI406" s="566">
        <v>0</v>
      </c>
      <c r="AJ406" s="566">
        <v>0</v>
      </c>
      <c r="AK406" s="208"/>
      <c r="AL406" s="566">
        <v>0</v>
      </c>
      <c r="AM406" s="566">
        <v>0</v>
      </c>
      <c r="AN406" s="566">
        <v>0</v>
      </c>
      <c r="AO406" s="566">
        <v>0</v>
      </c>
      <c r="AP406" s="566">
        <v>0</v>
      </c>
      <c r="AQ406" s="208"/>
      <c r="AR406" s="566">
        <v>0</v>
      </c>
      <c r="AS406" s="566">
        <v>0</v>
      </c>
      <c r="AT406" s="566">
        <v>0</v>
      </c>
      <c r="AU406" s="566">
        <v>0</v>
      </c>
      <c r="AV406" s="566">
        <v>0</v>
      </c>
      <c r="AW406" s="208"/>
      <c r="AX406" s="566">
        <v>0</v>
      </c>
      <c r="AY406" s="566">
        <v>0</v>
      </c>
      <c r="AZ406" s="566">
        <v>0</v>
      </c>
      <c r="BA406" s="566">
        <v>0</v>
      </c>
      <c r="BB406" s="566">
        <v>0</v>
      </c>
      <c r="BC406" s="208"/>
      <c r="BD406" s="566">
        <v>0</v>
      </c>
      <c r="BE406" s="566">
        <v>0</v>
      </c>
      <c r="BF406" s="566">
        <v>0</v>
      </c>
      <c r="BG406" s="566">
        <v>0</v>
      </c>
      <c r="BH406" s="566">
        <v>0</v>
      </c>
      <c r="BI406" s="208"/>
    </row>
    <row r="407" spans="1:61" ht="12.75" customHeight="1" x14ac:dyDescent="0.2">
      <c r="A407" s="564" t="s">
        <v>386</v>
      </c>
      <c r="B407" s="568">
        <f>SUM(B387:B406)</f>
        <v>0</v>
      </c>
      <c r="C407" s="568">
        <f t="shared" ref="C407:BH407" si="3">SUM(C387:C406)</f>
        <v>0</v>
      </c>
      <c r="D407" s="568">
        <f t="shared" si="3"/>
        <v>0</v>
      </c>
      <c r="E407" s="568">
        <f t="shared" si="3"/>
        <v>0</v>
      </c>
      <c r="F407" s="568">
        <f t="shared" si="3"/>
        <v>0</v>
      </c>
      <c r="G407" s="208"/>
      <c r="H407" s="568">
        <f t="shared" si="3"/>
        <v>0</v>
      </c>
      <c r="I407" s="568">
        <f t="shared" si="3"/>
        <v>0</v>
      </c>
      <c r="J407" s="568">
        <f t="shared" si="3"/>
        <v>0</v>
      </c>
      <c r="K407" s="568">
        <f t="shared" si="3"/>
        <v>0</v>
      </c>
      <c r="L407" s="568">
        <f t="shared" si="3"/>
        <v>0</v>
      </c>
      <c r="M407" s="208"/>
      <c r="N407" s="568">
        <f t="shared" si="3"/>
        <v>0</v>
      </c>
      <c r="O407" s="568">
        <f t="shared" si="3"/>
        <v>0</v>
      </c>
      <c r="P407" s="568">
        <f t="shared" si="3"/>
        <v>0</v>
      </c>
      <c r="Q407" s="568">
        <f t="shared" si="3"/>
        <v>0</v>
      </c>
      <c r="R407" s="568">
        <f t="shared" si="3"/>
        <v>0</v>
      </c>
      <c r="S407" s="208"/>
      <c r="T407" s="568">
        <f t="shared" si="3"/>
        <v>0</v>
      </c>
      <c r="U407" s="568">
        <f t="shared" si="3"/>
        <v>0</v>
      </c>
      <c r="V407" s="568">
        <f t="shared" si="3"/>
        <v>0</v>
      </c>
      <c r="W407" s="568">
        <f t="shared" si="3"/>
        <v>0</v>
      </c>
      <c r="X407" s="568">
        <f t="shared" si="3"/>
        <v>0</v>
      </c>
      <c r="Y407" s="208"/>
      <c r="Z407" s="568">
        <f t="shared" ref="Z407:AD407" si="4">SUM(Z387:Z406)</f>
        <v>0</v>
      </c>
      <c r="AA407" s="568">
        <f t="shared" si="4"/>
        <v>0</v>
      </c>
      <c r="AB407" s="568">
        <f t="shared" si="4"/>
        <v>0</v>
      </c>
      <c r="AC407" s="568">
        <f t="shared" si="4"/>
        <v>0</v>
      </c>
      <c r="AD407" s="568">
        <f t="shared" si="4"/>
        <v>0</v>
      </c>
      <c r="AE407" s="208"/>
      <c r="AF407" s="568">
        <f t="shared" si="3"/>
        <v>0</v>
      </c>
      <c r="AG407" s="568">
        <f t="shared" si="3"/>
        <v>0</v>
      </c>
      <c r="AH407" s="568">
        <f t="shared" si="3"/>
        <v>0</v>
      </c>
      <c r="AI407" s="568">
        <f t="shared" si="3"/>
        <v>0</v>
      </c>
      <c r="AJ407" s="568">
        <f t="shared" si="3"/>
        <v>0</v>
      </c>
      <c r="AK407" s="208"/>
      <c r="AL407" s="568">
        <f t="shared" ref="AL407:AP407" si="5">SUM(AL387:AL406)</f>
        <v>0</v>
      </c>
      <c r="AM407" s="568">
        <f t="shared" si="5"/>
        <v>0</v>
      </c>
      <c r="AN407" s="568">
        <f t="shared" si="5"/>
        <v>0</v>
      </c>
      <c r="AO407" s="568">
        <f t="shared" si="5"/>
        <v>0</v>
      </c>
      <c r="AP407" s="568">
        <f t="shared" si="5"/>
        <v>0</v>
      </c>
      <c r="AQ407" s="208"/>
      <c r="AR407" s="568">
        <f t="shared" si="3"/>
        <v>0</v>
      </c>
      <c r="AS407" s="568">
        <f t="shared" si="3"/>
        <v>0</v>
      </c>
      <c r="AT407" s="568">
        <f t="shared" si="3"/>
        <v>0</v>
      </c>
      <c r="AU407" s="568">
        <f t="shared" si="3"/>
        <v>0</v>
      </c>
      <c r="AV407" s="568">
        <f t="shared" si="3"/>
        <v>0</v>
      </c>
      <c r="AW407" s="208"/>
      <c r="AX407" s="568">
        <f t="shared" si="3"/>
        <v>0</v>
      </c>
      <c r="AY407" s="568">
        <f t="shared" si="3"/>
        <v>0</v>
      </c>
      <c r="AZ407" s="568">
        <f t="shared" si="3"/>
        <v>0</v>
      </c>
      <c r="BA407" s="568">
        <f t="shared" si="3"/>
        <v>0</v>
      </c>
      <c r="BB407" s="568">
        <f t="shared" si="3"/>
        <v>0</v>
      </c>
      <c r="BC407" s="208"/>
      <c r="BD407" s="568">
        <f t="shared" si="3"/>
        <v>0</v>
      </c>
      <c r="BE407" s="568">
        <f t="shared" si="3"/>
        <v>0</v>
      </c>
      <c r="BF407" s="568">
        <f t="shared" si="3"/>
        <v>0</v>
      </c>
      <c r="BG407" s="568">
        <f t="shared" si="3"/>
        <v>0</v>
      </c>
      <c r="BH407" s="568">
        <f t="shared" si="3"/>
        <v>0</v>
      </c>
      <c r="BI407" s="208"/>
    </row>
    <row r="408" spans="1:61" ht="12.75" customHeight="1" x14ac:dyDescent="0.2">
      <c r="A408" s="565"/>
      <c r="B408" s="565"/>
      <c r="C408" s="565"/>
      <c r="D408" s="565"/>
      <c r="E408" s="565"/>
      <c r="F408" s="565"/>
      <c r="G408" s="208"/>
      <c r="H408" s="565"/>
      <c r="I408" s="565"/>
      <c r="J408" s="565"/>
      <c r="K408" s="565"/>
      <c r="L408" s="565"/>
      <c r="M408" s="208"/>
      <c r="N408" s="565"/>
      <c r="O408" s="565"/>
      <c r="P408" s="565"/>
      <c r="Q408" s="565"/>
      <c r="R408" s="565"/>
      <c r="S408" s="208"/>
      <c r="T408" s="565"/>
      <c r="U408" s="565"/>
      <c r="V408" s="565"/>
      <c r="W408" s="565"/>
      <c r="X408" s="565"/>
      <c r="Y408" s="208"/>
      <c r="Z408" s="565"/>
      <c r="AA408" s="565"/>
      <c r="AB408" s="565"/>
      <c r="AC408" s="565"/>
      <c r="AD408" s="565"/>
      <c r="AE408" s="208"/>
      <c r="AF408" s="565"/>
      <c r="AG408" s="565"/>
      <c r="AH408" s="565"/>
      <c r="AI408" s="565"/>
      <c r="AJ408" s="565"/>
      <c r="AK408" s="208"/>
      <c r="AL408" s="565"/>
      <c r="AM408" s="565"/>
      <c r="AN408" s="565"/>
      <c r="AO408" s="565"/>
      <c r="AP408" s="565"/>
      <c r="AQ408" s="208"/>
      <c r="AR408" s="565"/>
      <c r="AS408" s="565"/>
      <c r="AT408" s="565"/>
      <c r="AU408" s="565"/>
      <c r="AV408" s="565"/>
      <c r="AW408" s="208"/>
      <c r="AX408" s="565"/>
      <c r="AY408" s="565"/>
      <c r="AZ408" s="565"/>
      <c r="BA408" s="565"/>
      <c r="BB408" s="565"/>
      <c r="BC408" s="208"/>
      <c r="BD408" s="565"/>
      <c r="BE408" s="565"/>
      <c r="BF408" s="565"/>
      <c r="BG408" s="565"/>
      <c r="BH408" s="565"/>
      <c r="BI408" s="208"/>
    </row>
    <row r="409" spans="1:61" ht="12.75" customHeight="1" x14ac:dyDescent="0.2"/>
    <row r="410" spans="1:61" ht="12.75" customHeight="1" x14ac:dyDescent="0.2"/>
    <row r="411" spans="1:61" ht="12.75" customHeight="1" x14ac:dyDescent="0.2"/>
    <row r="412" spans="1:61" ht="12.75" customHeight="1" x14ac:dyDescent="0.2"/>
    <row r="413" spans="1:61" ht="12.75" customHeight="1" x14ac:dyDescent="0.2"/>
    <row r="414" spans="1:61" ht="12.75" customHeight="1" x14ac:dyDescent="0.2"/>
    <row r="415" spans="1:61" ht="12.75" customHeight="1" x14ac:dyDescent="0.2"/>
    <row r="416" spans="1:61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</sheetData>
  <phoneticPr fontId="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GoTo_START_Here_Click">
                <anchor moveWithCells="1">
                  <from>
                    <xdr:col>0</xdr:col>
                    <xdr:colOff>1171575</xdr:colOff>
                    <xdr:row>2</xdr:row>
                    <xdr:rowOff>219075</xdr:rowOff>
                  </from>
                  <to>
                    <xdr:col>0</xdr:col>
                    <xdr:colOff>2333625</xdr:colOff>
                    <xdr:row>2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indexed="47"/>
  </sheetPr>
  <dimension ref="A1:O84"/>
  <sheetViews>
    <sheetView workbookViewId="0">
      <selection activeCell="K3" sqref="K3"/>
    </sheetView>
  </sheetViews>
  <sheetFormatPr defaultRowHeight="12.75" x14ac:dyDescent="0.2"/>
  <cols>
    <col min="1" max="1" width="23.42578125" customWidth="1"/>
    <col min="2" max="3" width="9.5703125" bestFit="1" customWidth="1"/>
    <col min="12" max="12" width="2.7109375" customWidth="1"/>
    <col min="13" max="14" width="10" customWidth="1"/>
    <col min="15" max="15" width="2.42578125" customWidth="1"/>
    <col min="16" max="17" width="12.42578125" bestFit="1" customWidth="1"/>
  </cols>
  <sheetData>
    <row r="1" spans="1:15" ht="38.25" customHeight="1" x14ac:dyDescent="0.2">
      <c r="A1" s="476" t="s">
        <v>0</v>
      </c>
      <c r="B1" s="819" t="s">
        <v>46</v>
      </c>
      <c r="C1" s="819"/>
      <c r="D1" s="819"/>
      <c r="E1" s="819"/>
      <c r="F1" s="819"/>
      <c r="G1" s="819" t="s">
        <v>47</v>
      </c>
      <c r="H1" s="819"/>
      <c r="I1" s="819"/>
      <c r="J1" s="819"/>
      <c r="K1" s="819"/>
      <c r="L1" s="464"/>
      <c r="M1" s="365" t="s">
        <v>312</v>
      </c>
      <c r="N1" s="365" t="s">
        <v>313</v>
      </c>
      <c r="O1" s="110"/>
    </row>
    <row r="2" spans="1:15" x14ac:dyDescent="0.2">
      <c r="A2" s="494"/>
      <c r="B2" s="60" t="s">
        <v>48</v>
      </c>
      <c r="C2" s="60" t="s">
        <v>49</v>
      </c>
      <c r="D2" s="60" t="s">
        <v>50</v>
      </c>
      <c r="E2" s="60" t="s">
        <v>51</v>
      </c>
      <c r="F2" s="60" t="s">
        <v>52</v>
      </c>
      <c r="G2" s="60" t="s">
        <v>48</v>
      </c>
      <c r="H2" s="60" t="s">
        <v>49</v>
      </c>
      <c r="I2" s="60" t="s">
        <v>50</v>
      </c>
      <c r="J2" s="60" t="s">
        <v>51</v>
      </c>
      <c r="K2" s="60" t="s">
        <v>52</v>
      </c>
      <c r="L2" s="110"/>
      <c r="M2" s="820">
        <f>'100_UOX_Once_Thru'!N5</f>
        <v>26.894225955465227</v>
      </c>
      <c r="N2" s="821"/>
      <c r="O2" s="503" t="s">
        <v>336</v>
      </c>
    </row>
    <row r="3" spans="1:15" x14ac:dyDescent="0.2">
      <c r="A3" s="59" t="s">
        <v>78</v>
      </c>
      <c r="B3" s="24">
        <v>-1.9316292003875543E-7</v>
      </c>
      <c r="C3" s="24">
        <v>7.9109044877910473E-9</v>
      </c>
      <c r="D3" s="24">
        <v>-2.0911535962842365E-12</v>
      </c>
      <c r="E3" s="24">
        <v>6.8653616600788604E-12</v>
      </c>
      <c r="F3" s="24">
        <v>-2.7612693617899963E-14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10"/>
      <c r="M3" s="24">
        <f t="shared" ref="M3:M19" si="0">B3*$M$2^0+C3*$M$2^1+D3*$M$2^2+E3*$M$2^3+F3*$M$2^4</f>
        <v>1.3718526827476567E-7</v>
      </c>
      <c r="N3" s="16"/>
      <c r="O3" s="110"/>
    </row>
    <row r="4" spans="1:15" x14ac:dyDescent="0.2">
      <c r="A4" s="51" t="s">
        <v>79</v>
      </c>
      <c r="B4" s="24">
        <v>-1.021779599348856E-19</v>
      </c>
      <c r="C4" s="24">
        <v>7.8585108074858942E-21</v>
      </c>
      <c r="D4" s="24">
        <v>-2.0931192999086943E-22</v>
      </c>
      <c r="E4" s="24">
        <v>2.0200260910737886E-24</v>
      </c>
      <c r="F4" s="24">
        <v>2.2251169924354394E-26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 s="110"/>
      <c r="M4" s="24">
        <f t="shared" si="0"/>
        <v>8.7110944123836677E-21</v>
      </c>
      <c r="N4" s="16"/>
      <c r="O4" s="110"/>
    </row>
    <row r="5" spans="1:15" x14ac:dyDescent="0.2">
      <c r="A5" s="51" t="s">
        <v>80</v>
      </c>
      <c r="B5" s="24">
        <v>3.3610440071096728E-16</v>
      </c>
      <c r="C5" s="24">
        <v>-2.4276762910726434E-17</v>
      </c>
      <c r="D5" s="24">
        <v>6.1095938162223198E-19</v>
      </c>
      <c r="E5" s="24">
        <v>-5.8826150629232467E-21</v>
      </c>
      <c r="F5" s="24">
        <v>2.6518755894418442E-23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10"/>
      <c r="M5" s="24">
        <f t="shared" si="0"/>
        <v>2.4547783196198713E-17</v>
      </c>
      <c r="N5" s="16"/>
      <c r="O5" s="110"/>
    </row>
    <row r="6" spans="1:15" x14ac:dyDescent="0.2">
      <c r="A6" s="51" t="s">
        <v>81</v>
      </c>
      <c r="B6" s="24">
        <v>-2.7243330183453733E-13</v>
      </c>
      <c r="C6" s="24">
        <v>2.1849039574464218E-14</v>
      </c>
      <c r="D6" s="24">
        <v>-6.4678652421269102E-16</v>
      </c>
      <c r="E6" s="24">
        <v>8.8275631451104384E-18</v>
      </c>
      <c r="F6" s="24">
        <v>-1.7297682338493756E-20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10"/>
      <c r="M6" s="24">
        <f t="shared" si="0"/>
        <v>1.0028770676806639E-14</v>
      </c>
      <c r="N6" s="16"/>
      <c r="O6" s="110"/>
    </row>
    <row r="7" spans="1:15" x14ac:dyDescent="0.2">
      <c r="A7" s="51" t="s">
        <v>38</v>
      </c>
      <c r="B7" s="24">
        <v>-5.1086675346056925E-21</v>
      </c>
      <c r="C7" s="24">
        <v>1.4311535572154645E-20</v>
      </c>
      <c r="D7" s="24">
        <v>-9.637330195146113E-22</v>
      </c>
      <c r="E7" s="24">
        <v>5.3758945628067178E-23</v>
      </c>
      <c r="F7" s="24">
        <v>-7.6220498950596843E-26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10"/>
      <c r="M7" s="24">
        <f t="shared" si="0"/>
        <v>6.8859587096193555E-19</v>
      </c>
      <c r="N7" s="16"/>
      <c r="O7" s="110"/>
    </row>
    <row r="8" spans="1:15" x14ac:dyDescent="0.2">
      <c r="A8" s="51" t="s">
        <v>82</v>
      </c>
      <c r="B8" s="24">
        <v>-2.5678750860083255E-16</v>
      </c>
      <c r="C8" s="24">
        <v>1.8680820222885083E-17</v>
      </c>
      <c r="D8" s="24">
        <v>-4.7808037762075802E-19</v>
      </c>
      <c r="E8" s="24">
        <v>5.1930852069301E-21</v>
      </c>
      <c r="F8" s="24">
        <v>-1.4855451298758007E-23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10"/>
      <c r="M8" s="24">
        <f t="shared" si="0"/>
        <v>-6.9294705898451293E-18</v>
      </c>
      <c r="N8" s="16"/>
      <c r="O8" s="110"/>
    </row>
    <row r="9" spans="1:15" x14ac:dyDescent="0.2">
      <c r="A9" s="52" t="s">
        <v>22</v>
      </c>
      <c r="B9" s="24">
        <v>-3.5975020247042397E-17</v>
      </c>
      <c r="C9" s="24">
        <v>3.2067725638700701E-18</v>
      </c>
      <c r="D9" s="24">
        <v>-9.830813867397065E-20</v>
      </c>
      <c r="E9" s="24">
        <v>1.7160058516837661E-21</v>
      </c>
      <c r="F9" s="24">
        <v>1.4014216798835943E-23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10"/>
      <c r="M9" s="24">
        <f t="shared" si="0"/>
        <v>1.9874871095550927E-17</v>
      </c>
      <c r="N9" s="16"/>
      <c r="O9" s="110"/>
    </row>
    <row r="10" spans="1:15" x14ac:dyDescent="0.2">
      <c r="A10" s="52" t="s">
        <v>23</v>
      </c>
      <c r="B10" s="24">
        <v>8.6993972710640848E-22</v>
      </c>
      <c r="C10" s="24">
        <v>-2.0702247077243116E-23</v>
      </c>
      <c r="D10" s="24">
        <v>-8.4584004026795021E-25</v>
      </c>
      <c r="E10" s="24">
        <v>2.3711223649609049E-25</v>
      </c>
      <c r="F10" s="24">
        <v>-2.7149545032675164E-28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10"/>
      <c r="M10" s="24">
        <f t="shared" si="0"/>
        <v>4.1717812172742726E-21</v>
      </c>
      <c r="N10" s="16"/>
      <c r="O10" s="110"/>
    </row>
    <row r="11" spans="1:15" x14ac:dyDescent="0.2">
      <c r="A11" s="53" t="s">
        <v>24</v>
      </c>
      <c r="B11" s="24">
        <v>7.2172177077962529E-15</v>
      </c>
      <c r="C11" s="24">
        <v>-5.2208657123364365E-16</v>
      </c>
      <c r="D11" s="24">
        <v>1.3740930284100439E-17</v>
      </c>
      <c r="E11" s="24">
        <v>-1.4051615403177596E-19</v>
      </c>
      <c r="F11" s="24">
        <v>5.2084370327934262E-22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10"/>
      <c r="M11" s="24">
        <f t="shared" si="0"/>
        <v>6.5399428183967236E-16</v>
      </c>
      <c r="N11" s="16"/>
      <c r="O11" s="110"/>
    </row>
    <row r="12" spans="1:15" x14ac:dyDescent="0.2">
      <c r="A12" s="53" t="s">
        <v>25</v>
      </c>
      <c r="B12" s="24">
        <v>7.4521405067950194E-14</v>
      </c>
      <c r="C12" s="24">
        <v>-6.0088144245309771E-15</v>
      </c>
      <c r="D12" s="24">
        <v>2.0667222815732136E-16</v>
      </c>
      <c r="E12" s="24">
        <v>1.3469178519416648E-18</v>
      </c>
      <c r="F12" s="24">
        <v>-9.5323987432528284E-21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10"/>
      <c r="M12" s="24">
        <f t="shared" si="0"/>
        <v>8.361892337884405E-14</v>
      </c>
      <c r="N12" s="16"/>
      <c r="O12" s="110"/>
    </row>
    <row r="13" spans="1:15" x14ac:dyDescent="0.2">
      <c r="A13" s="53" t="s">
        <v>26</v>
      </c>
      <c r="B13" s="24">
        <v>-3.653658797085117E-13</v>
      </c>
      <c r="C13" s="24">
        <v>2.7550857220242578E-14</v>
      </c>
      <c r="D13" s="24">
        <v>-7.5816380715176069E-16</v>
      </c>
      <c r="E13" s="24">
        <v>9.9443682864556411E-18</v>
      </c>
      <c r="F13" s="24">
        <v>-3.646427936811426E-20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10"/>
      <c r="M13" s="24">
        <f t="shared" si="0"/>
        <v>1.5805470239135584E-15</v>
      </c>
      <c r="N13" s="16"/>
      <c r="O13" s="110"/>
    </row>
    <row r="14" spans="1:15" x14ac:dyDescent="0.2">
      <c r="A14" s="53" t="s">
        <v>27</v>
      </c>
      <c r="B14" s="24">
        <v>-1.6116644634873263E-12</v>
      </c>
      <c r="C14" s="24">
        <v>1.7680561424032523E-13</v>
      </c>
      <c r="D14" s="24">
        <v>-4.4212557816808854E-15</v>
      </c>
      <c r="E14" s="24">
        <v>1.6133973287153773E-16</v>
      </c>
      <c r="F14" s="24">
        <v>-2.2293853970915896E-19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10"/>
      <c r="M14" s="24">
        <f t="shared" si="0"/>
        <v>2.9673347059130977E-12</v>
      </c>
      <c r="N14" s="16"/>
      <c r="O14" s="110"/>
    </row>
    <row r="15" spans="1:15" x14ac:dyDescent="0.2">
      <c r="A15" s="53" t="s">
        <v>28</v>
      </c>
      <c r="B15" s="24">
        <v>-3.0934434937391964E-11</v>
      </c>
      <c r="C15" s="24">
        <v>2.8641517848954521E-12</v>
      </c>
      <c r="D15" s="24">
        <v>5.7602577269651879E-14</v>
      </c>
      <c r="E15" s="24">
        <v>1.3674017485541447E-15</v>
      </c>
      <c r="F15" s="24">
        <v>-4.8867226008262499E-18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10"/>
      <c r="M15" s="24">
        <f t="shared" si="0"/>
        <v>1.1180155982481327E-10</v>
      </c>
      <c r="N15" s="16"/>
      <c r="O15" s="110"/>
    </row>
    <row r="16" spans="1:15" x14ac:dyDescent="0.2">
      <c r="A16" s="54" t="s">
        <v>29</v>
      </c>
      <c r="B16" s="24">
        <v>7.7549369839549545E-11</v>
      </c>
      <c r="C16" s="24">
        <v>-4.9947574243567695E-12</v>
      </c>
      <c r="D16" s="24">
        <v>1.3739634759636138E-13</v>
      </c>
      <c r="E16" s="24">
        <v>-1.4597259306347113E-15</v>
      </c>
      <c r="F16" s="24">
        <v>5.6610139551858907E-18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10"/>
      <c r="M16" s="24">
        <f t="shared" si="0"/>
        <v>1.7164125481731841E-11</v>
      </c>
      <c r="N16" s="16"/>
      <c r="O16" s="110"/>
    </row>
    <row r="17" spans="1:15" x14ac:dyDescent="0.2">
      <c r="A17" s="55" t="s">
        <v>31</v>
      </c>
      <c r="B17" s="24">
        <v>1.5905127754191897E-9</v>
      </c>
      <c r="C17" s="24">
        <v>-1.1595589361522497E-10</v>
      </c>
      <c r="D17" s="24">
        <v>3.1091315356394432E-12</v>
      </c>
      <c r="E17" s="24">
        <v>-3.2039080416775244E-14</v>
      </c>
      <c r="F17" s="24">
        <v>1.1949552005538709E-16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10"/>
      <c r="M17" s="24">
        <f t="shared" si="0"/>
        <v>1.6007454424405668E-10</v>
      </c>
      <c r="N17" s="16"/>
      <c r="O17" s="110"/>
    </row>
    <row r="18" spans="1:15" x14ac:dyDescent="0.2">
      <c r="A18" s="55" t="s">
        <v>32</v>
      </c>
      <c r="B18" s="24">
        <v>-4.0380556082917675E-11</v>
      </c>
      <c r="C18" s="24">
        <v>2.5732582349780795E-12</v>
      </c>
      <c r="D18" s="24">
        <v>1.3080488125853474E-14</v>
      </c>
      <c r="E18" s="24">
        <v>1.0696203179629664E-15</v>
      </c>
      <c r="F18" s="24">
        <v>-4.1680723537179514E-18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10"/>
      <c r="M18" s="24">
        <f t="shared" si="0"/>
        <v>5.6912636143137598E-11</v>
      </c>
      <c r="N18" s="16"/>
      <c r="O18" s="110"/>
    </row>
    <row r="19" spans="1:15" x14ac:dyDescent="0.2">
      <c r="A19" s="56" t="s">
        <v>2</v>
      </c>
      <c r="B19" s="24">
        <v>-6.4713303862404465E-7</v>
      </c>
      <c r="C19" s="24">
        <v>7.3374490646909141E-8</v>
      </c>
      <c r="D19" s="24">
        <v>-1.2965651785238257E-9</v>
      </c>
      <c r="E19" s="24">
        <v>3.9145287817948335E-11</v>
      </c>
      <c r="F19" s="24">
        <v>-1.2569533571899522E-13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10"/>
      <c r="M19" s="24">
        <f t="shared" si="0"/>
        <v>1.0841299998064503E-6</v>
      </c>
      <c r="N19" s="16"/>
      <c r="O19" s="110"/>
    </row>
    <row r="20" spans="1:15" x14ac:dyDescent="0.2">
      <c r="A20" s="56" t="s">
        <v>3</v>
      </c>
      <c r="B20" s="24">
        <v>1.0895219764707429E-2</v>
      </c>
      <c r="C20" s="24">
        <v>-3.0381405061335283E-4</v>
      </c>
      <c r="D20" s="24">
        <v>7.4976948664674724E-6</v>
      </c>
      <c r="E20" s="24">
        <v>-7.142906510817452E-8</v>
      </c>
      <c r="F20" s="24">
        <v>2.4318469343480875E-10</v>
      </c>
      <c r="G20" s="24">
        <v>1.0424124261838752E-2</v>
      </c>
      <c r="H20" s="24">
        <v>4.6200016839819183E-4</v>
      </c>
      <c r="I20" s="24">
        <v>4.0499824148087929E-6</v>
      </c>
      <c r="J20" s="24">
        <v>-1.1882521580513459E-8</v>
      </c>
      <c r="K20" s="24">
        <v>-2.0597800359606672E-11</v>
      </c>
      <c r="L20" s="110"/>
      <c r="M20" s="24">
        <f>B20*$M$2^0+C20*$M$2^1+D20*$M$2^2+E20*$M$2^3+F20*$M$2^4</f>
        <v>6.8851997479491235E-3</v>
      </c>
      <c r="N20" s="24">
        <f>G20*$M$2^0+H20*$M$2^1+I20*$M$2^2+J20*$M$2^3+K20*$M$2^4</f>
        <v>2.5536689336098494E-2</v>
      </c>
      <c r="O20" s="110"/>
    </row>
    <row r="21" spans="1:15" x14ac:dyDescent="0.2">
      <c r="A21" s="56" t="s">
        <v>4</v>
      </c>
      <c r="B21" s="24">
        <v>4.7882100456989041E-5</v>
      </c>
      <c r="C21" s="24">
        <v>1.1618312288566427E-4</v>
      </c>
      <c r="D21" s="24">
        <v>-5.4365198593284435E-7</v>
      </c>
      <c r="E21" s="24">
        <v>1.0209554935720956E-8</v>
      </c>
      <c r="F21" s="24">
        <v>-4.6289873128248073E-11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10"/>
      <c r="M21" s="24">
        <f t="shared" ref="M21:M83" si="1">B21*$M$2^0+C21*$M$2^1+D21*$M$2^2+E21*$M$2^3+F21*$M$2^4</f>
        <v>2.9536991627398734E-3</v>
      </c>
      <c r="N21" s="16"/>
      <c r="O21" s="110"/>
    </row>
    <row r="22" spans="1:15" x14ac:dyDescent="0.2">
      <c r="A22" s="56" t="s">
        <v>5</v>
      </c>
      <c r="B22" s="24">
        <v>0.99896492923219538</v>
      </c>
      <c r="C22" s="24">
        <v>-2.0803503178580263E-3</v>
      </c>
      <c r="D22" s="24">
        <v>2.0365256214672361E-5</v>
      </c>
      <c r="E22" s="24">
        <v>-2.2441836154262363E-7</v>
      </c>
      <c r="F22" s="24">
        <v>8.8153068292919098E-10</v>
      </c>
      <c r="G22" s="24">
        <v>0.98957587573812011</v>
      </c>
      <c r="H22" s="24">
        <v>-4.6200016839736957E-4</v>
      </c>
      <c r="I22" s="24">
        <v>-4.0499824147883015E-6</v>
      </c>
      <c r="J22" s="24">
        <v>1.1882521580218691E-8</v>
      </c>
      <c r="K22" s="24">
        <v>2.0597800360602598E-11</v>
      </c>
      <c r="L22" s="110"/>
      <c r="M22" s="24">
        <f t="shared" si="1"/>
        <v>0.95384136296296895</v>
      </c>
      <c r="N22" s="24">
        <f>G22*$M$2^0+H22*$M$2^1+I22*$M$2^2+J22*$M$2^3+K22*$M$2^4</f>
        <v>0.97446331066389202</v>
      </c>
      <c r="O22" s="110"/>
    </row>
    <row r="23" spans="1:15" x14ac:dyDescent="0.2">
      <c r="A23" s="57" t="s">
        <v>6</v>
      </c>
      <c r="B23" s="24">
        <v>-6.9361363093383907E-5</v>
      </c>
      <c r="C23" s="24">
        <v>1.0065070620267764E-5</v>
      </c>
      <c r="D23" s="24">
        <v>9.8739060068775926E-8</v>
      </c>
      <c r="E23" s="24">
        <v>-4.6589140981259293E-10</v>
      </c>
      <c r="F23" s="24">
        <v>6.8495653002345691E-13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10"/>
      <c r="M23" s="24">
        <f t="shared" si="1"/>
        <v>2.6404437692443015E-4</v>
      </c>
      <c r="N23" s="16"/>
      <c r="O23" s="110"/>
    </row>
    <row r="24" spans="1:15" x14ac:dyDescent="0.2">
      <c r="A24" s="58" t="s">
        <v>7</v>
      </c>
      <c r="B24" s="24">
        <v>-6.1594775721533334E-5</v>
      </c>
      <c r="C24" s="24">
        <v>3.5992442443927406E-6</v>
      </c>
      <c r="D24" s="24">
        <v>3.019232524283095E-8</v>
      </c>
      <c r="E24" s="24">
        <v>9.6942314078619265E-10</v>
      </c>
      <c r="F24" s="24">
        <v>-4.7755819957534656E-12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10"/>
      <c r="M24" s="24">
        <f t="shared" si="1"/>
        <v>7.3401578122866214E-5</v>
      </c>
      <c r="N24" s="16"/>
      <c r="O24" s="110"/>
    </row>
    <row r="25" spans="1:15" x14ac:dyDescent="0.2">
      <c r="A25" s="58" t="s">
        <v>8</v>
      </c>
      <c r="B25" s="24">
        <v>3.1896285615438218E-3</v>
      </c>
      <c r="C25" s="24">
        <v>8.560873765968229E-5</v>
      </c>
      <c r="D25" s="24">
        <v>-1.1089159134910573E-6</v>
      </c>
      <c r="E25" s="24">
        <v>1.0245598898785068E-8</v>
      </c>
      <c r="F25" s="24">
        <v>-3.8776817061785027E-11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10"/>
      <c r="M25" s="24">
        <f t="shared" si="1"/>
        <v>4.868947838729599E-3</v>
      </c>
      <c r="N25" s="16"/>
      <c r="O25" s="110"/>
    </row>
    <row r="26" spans="1:15" x14ac:dyDescent="0.2">
      <c r="A26" s="58" t="s">
        <v>9</v>
      </c>
      <c r="B26" s="24">
        <v>2.8884590763880204E-4</v>
      </c>
      <c r="C26" s="24">
        <v>9.947573839299141E-5</v>
      </c>
      <c r="D26" s="24">
        <v>-1.4654771155675543E-6</v>
      </c>
      <c r="E26" s="24">
        <v>1.1924178260022523E-8</v>
      </c>
      <c r="F26" s="24">
        <v>-3.8137508743290869E-11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10"/>
      <c r="M26" s="24">
        <f t="shared" si="1"/>
        <v>2.1161940924721494E-3</v>
      </c>
      <c r="N26" s="16"/>
      <c r="O26" s="110"/>
    </row>
    <row r="27" spans="1:15" x14ac:dyDescent="0.2">
      <c r="A27" s="58" t="s">
        <v>10</v>
      </c>
      <c r="B27" s="24">
        <v>-3.3135475372932099E-4</v>
      </c>
      <c r="C27" s="24">
        <v>7.9451573348289332E-5</v>
      </c>
      <c r="D27" s="24">
        <v>-1.2507984230945728E-6</v>
      </c>
      <c r="E27" s="24">
        <v>1.1327669574128988E-8</v>
      </c>
      <c r="F27" s="24">
        <v>-4.0094394433132142E-11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10"/>
      <c r="M27" s="24">
        <f t="shared" si="1"/>
        <v>1.1001085795581112E-3</v>
      </c>
      <c r="N27" s="16"/>
      <c r="O27" s="110"/>
    </row>
    <row r="28" spans="1:15" x14ac:dyDescent="0.2">
      <c r="A28" s="58" t="s">
        <v>11</v>
      </c>
      <c r="B28" s="24">
        <v>-6.3539967061656405E-4</v>
      </c>
      <c r="C28" s="24">
        <v>5.3468520520239145E-5</v>
      </c>
      <c r="D28" s="24">
        <v>-7.4668966030327777E-7</v>
      </c>
      <c r="E28" s="24">
        <v>6.8061400576310826E-9</v>
      </c>
      <c r="F28" s="24">
        <v>-2.4206148635861323E-11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10"/>
      <c r="M28" s="24">
        <f t="shared" si="1"/>
        <v>3.8224785387641543E-4</v>
      </c>
      <c r="N28" s="16"/>
      <c r="O28" s="110"/>
    </row>
    <row r="29" spans="1:15" x14ac:dyDescent="0.2">
      <c r="A29" s="58" t="s">
        <v>12</v>
      </c>
      <c r="B29" s="24">
        <v>-1.3841950819373232E-7</v>
      </c>
      <c r="C29" s="24">
        <v>9.8465350697556607E-9</v>
      </c>
      <c r="D29" s="24">
        <v>-2.318186453848177E-10</v>
      </c>
      <c r="E29" s="24">
        <v>2.5153219282402496E-12</v>
      </c>
      <c r="F29" s="24">
        <v>-9.5867777934002946E-15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10"/>
      <c r="M29" s="24">
        <f t="shared" si="1"/>
        <v>2.6352022449575145E-9</v>
      </c>
      <c r="N29" s="16"/>
      <c r="O29" s="110"/>
    </row>
    <row r="30" spans="1:15" x14ac:dyDescent="0.2">
      <c r="A30" s="58" t="s">
        <v>13</v>
      </c>
      <c r="B30" s="24">
        <v>-2.0276754318582295E-5</v>
      </c>
      <c r="C30" s="24">
        <v>1.9572974263374059E-6</v>
      </c>
      <c r="D30" s="24">
        <v>-1.2428503681082499E-8</v>
      </c>
      <c r="E30" s="24">
        <v>1.3140391094963232E-10</v>
      </c>
      <c r="F30" s="24">
        <v>-5.7569362403980246E-13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10"/>
      <c r="M30" s="24">
        <f t="shared" si="1"/>
        <v>2.5628679492463627E-5</v>
      </c>
      <c r="N30" s="16"/>
      <c r="O30" s="110"/>
    </row>
    <row r="31" spans="1:15" x14ac:dyDescent="0.2">
      <c r="A31" s="58" t="s">
        <v>35</v>
      </c>
      <c r="B31" s="24">
        <v>-2.9112792243403696E-7</v>
      </c>
      <c r="C31" s="24">
        <v>2.4620119501023667E-8</v>
      </c>
      <c r="D31" s="24">
        <v>-1.6796203403863743E-10</v>
      </c>
      <c r="E31" s="24">
        <v>2.5309451171582941E-12</v>
      </c>
      <c r="F31" s="24">
        <v>-1.2051724637133294E-14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10"/>
      <c r="M31" s="24">
        <f t="shared" si="1"/>
        <v>2.9245269863955826E-7</v>
      </c>
      <c r="N31" s="16"/>
      <c r="O31" s="110"/>
    </row>
    <row r="32" spans="1:15" x14ac:dyDescent="0.2">
      <c r="A32" s="58" t="s">
        <v>14</v>
      </c>
      <c r="B32" s="24">
        <v>-1.520301137408138E-4</v>
      </c>
      <c r="C32" s="24">
        <v>9.5902157035933144E-6</v>
      </c>
      <c r="D32" s="24">
        <v>-1.0312114521121641E-7</v>
      </c>
      <c r="E32" s="24">
        <v>1.2525060010884202E-9</v>
      </c>
      <c r="F32" s="24">
        <v>-5.3825750502479961E-12</v>
      </c>
      <c r="G32" s="16">
        <v>0</v>
      </c>
      <c r="H32" s="16">
        <v>0</v>
      </c>
      <c r="I32" s="16">
        <v>0</v>
      </c>
      <c r="J32" s="16">
        <v>0</v>
      </c>
      <c r="K32" s="16">
        <v>0</v>
      </c>
      <c r="L32" s="110"/>
      <c r="M32" s="24">
        <f t="shared" si="1"/>
        <v>5.2852363891336255E-5</v>
      </c>
      <c r="N32" s="16"/>
      <c r="O32" s="110"/>
    </row>
    <row r="33" spans="1:15" x14ac:dyDescent="0.2">
      <c r="A33" s="58" t="s">
        <v>15</v>
      </c>
      <c r="B33" s="24">
        <v>-1.5696356871584754E-5</v>
      </c>
      <c r="C33" s="24">
        <v>1.0984281178318878E-6</v>
      </c>
      <c r="D33" s="24">
        <v>-8.6511832344472762E-9</v>
      </c>
      <c r="E33" s="24">
        <v>7.4694257320287847E-11</v>
      </c>
      <c r="F33" s="24">
        <v>-3.025660924200559E-13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10"/>
      <c r="M33" s="24">
        <f t="shared" si="1"/>
        <v>8.8823262954684828E-6</v>
      </c>
      <c r="N33" s="16"/>
      <c r="O33" s="110"/>
    </row>
    <row r="34" spans="1:15" x14ac:dyDescent="0.2">
      <c r="A34" s="58" t="s">
        <v>16</v>
      </c>
      <c r="B34" s="24">
        <v>-2.8352343409120682E-7</v>
      </c>
      <c r="C34" s="24">
        <v>1.143552033029256E-8</v>
      </c>
      <c r="D34" s="24">
        <v>1.8137331247493579E-10</v>
      </c>
      <c r="E34" s="24">
        <v>1.2175150096666558E-13</v>
      </c>
      <c r="F34" s="24">
        <v>-5.7746886376693627E-15</v>
      </c>
      <c r="G34" s="16">
        <v>0</v>
      </c>
      <c r="H34" s="16">
        <v>0</v>
      </c>
      <c r="I34" s="16">
        <v>0</v>
      </c>
      <c r="J34" s="16">
        <v>0</v>
      </c>
      <c r="K34" s="16">
        <v>0</v>
      </c>
      <c r="L34" s="110"/>
      <c r="M34" s="24">
        <f t="shared" si="1"/>
        <v>1.5456052259459205E-7</v>
      </c>
      <c r="N34" s="16"/>
      <c r="O34" s="110"/>
    </row>
    <row r="35" spans="1:15" x14ac:dyDescent="0.2">
      <c r="A35" s="58" t="s">
        <v>17</v>
      </c>
      <c r="B35" s="24">
        <v>-4.8332400914912702E-5</v>
      </c>
      <c r="C35" s="24">
        <v>2.5841615508424406E-6</v>
      </c>
      <c r="D35" s="24">
        <v>-3.4765889560230665E-8</v>
      </c>
      <c r="E35" s="24">
        <v>9.049889221956268E-10</v>
      </c>
      <c r="F35" s="24">
        <v>-4.2451062269948039E-12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10"/>
      <c r="M35" s="24">
        <f t="shared" si="1"/>
        <v>1.1403965634908364E-5</v>
      </c>
      <c r="N35" s="16"/>
      <c r="O35" s="110"/>
    </row>
    <row r="36" spans="1:15" x14ac:dyDescent="0.2">
      <c r="A36" s="58" t="s">
        <v>18</v>
      </c>
      <c r="B36" s="24">
        <v>-3.8889900736340468E-6</v>
      </c>
      <c r="C36" s="24">
        <v>2.651721907315465E-7</v>
      </c>
      <c r="D36" s="24">
        <v>-7.2767286955332553E-9</v>
      </c>
      <c r="E36" s="24">
        <v>1.3842034522138911E-10</v>
      </c>
      <c r="F36" s="24">
        <v>-5.6140642365778726E-13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10"/>
      <c r="M36" s="24">
        <f t="shared" si="1"/>
        <v>3.7828325914536863E-7</v>
      </c>
      <c r="N36" s="16"/>
      <c r="O36" s="110"/>
    </row>
    <row r="37" spans="1:15" x14ac:dyDescent="0.2">
      <c r="A37" s="58" t="s">
        <v>19</v>
      </c>
      <c r="B37" s="24">
        <v>-6.7135564777229392E-7</v>
      </c>
      <c r="C37" s="24">
        <v>5.2244194806967564E-8</v>
      </c>
      <c r="D37" s="24">
        <v>-1.6563409542046819E-9</v>
      </c>
      <c r="E37" s="24">
        <v>2.7231617093572185E-11</v>
      </c>
      <c r="F37" s="24">
        <v>-8.6071391018043219E-14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10"/>
      <c r="M37" s="24">
        <f t="shared" si="1"/>
        <v>2.0376983527499531E-8</v>
      </c>
      <c r="N37" s="16"/>
      <c r="O37" s="110"/>
    </row>
    <row r="38" spans="1:15" x14ac:dyDescent="0.2">
      <c r="A38" s="58" t="s">
        <v>20</v>
      </c>
      <c r="B38" s="24">
        <v>-1.3306178369793578E-8</v>
      </c>
      <c r="C38" s="24">
        <v>1.1209216488195698E-9</v>
      </c>
      <c r="D38" s="24">
        <v>-3.5472643204094294E-11</v>
      </c>
      <c r="E38" s="24">
        <v>4.6875925577129294E-13</v>
      </c>
      <c r="F38" s="24">
        <v>-6.4115836183029994E-16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10"/>
      <c r="M38" s="24">
        <f t="shared" si="1"/>
        <v>-3.405352464206503E-11</v>
      </c>
      <c r="N38" s="16"/>
      <c r="O38" s="110"/>
    </row>
    <row r="39" spans="1:15" x14ac:dyDescent="0.2">
      <c r="A39" s="58" t="s">
        <v>21</v>
      </c>
      <c r="B39" s="24">
        <v>-2.214212162772135E-9</v>
      </c>
      <c r="C39" s="24">
        <v>1.5218191455726868E-10</v>
      </c>
      <c r="D39" s="24">
        <v>-3.3100654999085595E-12</v>
      </c>
      <c r="E39" s="24">
        <v>1.5311641038921199E-14</v>
      </c>
      <c r="F39" s="24">
        <v>2.5935457675669988E-16</v>
      </c>
      <c r="G39" s="49">
        <v>0</v>
      </c>
      <c r="H39" s="49">
        <v>0</v>
      </c>
      <c r="I39" s="49">
        <v>0</v>
      </c>
      <c r="J39" s="49">
        <v>0</v>
      </c>
      <c r="K39" s="49">
        <v>0</v>
      </c>
      <c r="L39" s="110"/>
      <c r="M39" s="24">
        <f t="shared" si="1"/>
        <v>-8.2030381782331533E-11</v>
      </c>
      <c r="N39" s="16"/>
      <c r="O39" s="110"/>
    </row>
    <row r="40" spans="1:15" x14ac:dyDescent="0.2">
      <c r="A40" s="58" t="s">
        <v>36</v>
      </c>
      <c r="B40" s="24">
        <v>9.2527599417062838E-18</v>
      </c>
      <c r="C40" s="24">
        <v>-1.5260242102546811E-18</v>
      </c>
      <c r="D40" s="24">
        <v>7.5592149247218413E-20</v>
      </c>
      <c r="E40" s="24">
        <v>-1.5168695792296031E-21</v>
      </c>
      <c r="F40" s="24">
        <v>1.1436025339369083E-23</v>
      </c>
      <c r="G40" s="49">
        <v>0</v>
      </c>
      <c r="H40" s="49">
        <v>0</v>
      </c>
      <c r="I40" s="49">
        <v>0</v>
      </c>
      <c r="J40" s="49">
        <v>0</v>
      </c>
      <c r="K40" s="49">
        <v>0</v>
      </c>
      <c r="L40" s="110"/>
      <c r="M40" s="24">
        <f t="shared" si="1"/>
        <v>-6.368532159732523E-19</v>
      </c>
      <c r="N40" s="16"/>
      <c r="O40" s="110"/>
    </row>
    <row r="41" spans="1:15" x14ac:dyDescent="0.2">
      <c r="A41" s="58" t="s">
        <v>83</v>
      </c>
      <c r="B41" s="15">
        <v>-9.7046878771706014E-12</v>
      </c>
      <c r="C41" s="15">
        <v>4.3041963866247542E-13</v>
      </c>
      <c r="D41" s="15">
        <v>4.8171366993403985E-15</v>
      </c>
      <c r="E41" s="15">
        <v>-4.9715268678650658E-16</v>
      </c>
      <c r="F41" s="15">
        <v>7.3135035793030846E-18</v>
      </c>
      <c r="G41" s="49">
        <v>0</v>
      </c>
      <c r="H41" s="49">
        <v>0</v>
      </c>
      <c r="I41" s="49">
        <v>0</v>
      </c>
      <c r="J41" s="49">
        <v>0</v>
      </c>
      <c r="K41" s="49">
        <v>0</v>
      </c>
      <c r="L41" s="110"/>
      <c r="M41" s="24">
        <f t="shared" si="1"/>
        <v>-4.8940664257869843E-13</v>
      </c>
      <c r="N41" s="16"/>
      <c r="O41" s="110"/>
    </row>
    <row r="42" spans="1:15" x14ac:dyDescent="0.2">
      <c r="A42" s="58" t="s">
        <v>39</v>
      </c>
      <c r="B42" s="24">
        <v>5.0377495299102816E-12</v>
      </c>
      <c r="C42" s="24">
        <v>-5.1502584484962424E-13</v>
      </c>
      <c r="D42" s="24">
        <v>2.0570951706824918E-14</v>
      </c>
      <c r="E42" s="24">
        <v>-3.9216357511439488E-16</v>
      </c>
      <c r="F42" s="24">
        <v>3.1379660217593393E-18</v>
      </c>
      <c r="G42" s="49">
        <v>0</v>
      </c>
      <c r="H42" s="49">
        <v>0</v>
      </c>
      <c r="I42" s="49">
        <v>0</v>
      </c>
      <c r="J42" s="49">
        <v>0</v>
      </c>
      <c r="K42" s="49">
        <v>0</v>
      </c>
      <c r="L42" s="110"/>
      <c r="M42" s="24">
        <f t="shared" si="1"/>
        <v>7.8557275831496111E-14</v>
      </c>
      <c r="N42" s="16"/>
      <c r="O42" s="110"/>
    </row>
    <row r="43" spans="1:15" x14ac:dyDescent="0.2">
      <c r="A43" s="58" t="s">
        <v>37</v>
      </c>
      <c r="B43" s="24">
        <v>-4.8947063211140838E-12</v>
      </c>
      <c r="C43" s="24">
        <v>2.4464008219722389E-13</v>
      </c>
      <c r="D43" s="24">
        <v>-5.2852301399019533E-16</v>
      </c>
      <c r="E43" s="24">
        <v>-1.36433500135299E-16</v>
      </c>
      <c r="F43" s="24">
        <v>2.0391489360715806E-18</v>
      </c>
      <c r="G43" s="49">
        <v>0</v>
      </c>
      <c r="H43" s="49">
        <v>0</v>
      </c>
      <c r="I43" s="49">
        <v>0</v>
      </c>
      <c r="J43" s="49">
        <v>0</v>
      </c>
      <c r="K43" s="49">
        <v>0</v>
      </c>
      <c r="L43" s="110"/>
      <c r="M43" s="24">
        <f t="shared" si="1"/>
        <v>-2.8475899278340403E-13</v>
      </c>
      <c r="N43" s="16"/>
      <c r="O43" s="110"/>
    </row>
    <row r="44" spans="1:15" x14ac:dyDescent="0.2">
      <c r="A44" s="58" t="s">
        <v>40</v>
      </c>
      <c r="B44" s="248">
        <v>-8.3305462289223416E-14</v>
      </c>
      <c r="C44" s="24">
        <v>-6.9536681346848014E-14</v>
      </c>
      <c r="D44" s="24">
        <v>5.6023558222420734E-15</v>
      </c>
      <c r="E44" s="24">
        <v>-1.509253568577074E-16</v>
      </c>
      <c r="F44" s="24">
        <v>1.4732968005041657E-18</v>
      </c>
      <c r="G44" s="49">
        <v>0</v>
      </c>
      <c r="H44" s="49">
        <v>0</v>
      </c>
      <c r="I44" s="49">
        <v>0</v>
      </c>
      <c r="J44" s="49">
        <v>0</v>
      </c>
      <c r="K44" s="49">
        <v>0</v>
      </c>
      <c r="L44" s="110"/>
      <c r="M44" s="24">
        <f t="shared" si="1"/>
        <v>-6.6374382825976223E-14</v>
      </c>
      <c r="N44" s="16"/>
      <c r="O44" s="110"/>
    </row>
    <row r="45" spans="1:15" x14ac:dyDescent="0.2">
      <c r="A45" s="58" t="s">
        <v>64</v>
      </c>
      <c r="B45" s="248">
        <v>6.7199424543032403E-12</v>
      </c>
      <c r="C45" s="24">
        <v>-7.0756562966202495E-13</v>
      </c>
      <c r="D45" s="24">
        <v>2.7546947982591178E-14</v>
      </c>
      <c r="E45" s="24">
        <v>-4.7635851048753417E-16</v>
      </c>
      <c r="F45" s="24">
        <v>3.1833671939488648E-18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10"/>
      <c r="M45" s="24">
        <f t="shared" si="1"/>
        <v>1.421925756945818E-14</v>
      </c>
      <c r="N45" s="16"/>
      <c r="O45" s="110"/>
    </row>
    <row r="46" spans="1:15" x14ac:dyDescent="0.2">
      <c r="A46" s="66" t="s">
        <v>42</v>
      </c>
      <c r="B46" s="24">
        <v>-2.4164850866795487E-8</v>
      </c>
      <c r="C46" s="24">
        <v>3.6334424930283768E-9</v>
      </c>
      <c r="D46" s="24">
        <v>-4.8062402198922737E-11</v>
      </c>
      <c r="E46" s="24">
        <v>4.6156680008632465E-13</v>
      </c>
      <c r="F46" s="24">
        <v>-1.7080848389948435E-15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110"/>
      <c r="M46" s="24">
        <f t="shared" si="1"/>
        <v>4.6875325085391313E-8</v>
      </c>
      <c r="N46" s="16"/>
      <c r="O46" s="110"/>
    </row>
    <row r="47" spans="1:15" x14ac:dyDescent="0.2">
      <c r="A47" s="66" t="s">
        <v>33</v>
      </c>
      <c r="B47" s="44">
        <v>0</v>
      </c>
      <c r="C47" s="44">
        <v>0</v>
      </c>
      <c r="D47" s="44">
        <v>0</v>
      </c>
      <c r="E47" s="44">
        <v>0</v>
      </c>
      <c r="F47" s="44">
        <v>0</v>
      </c>
      <c r="G47" s="49">
        <v>0</v>
      </c>
      <c r="H47" s="49">
        <v>0</v>
      </c>
      <c r="I47" s="49">
        <v>0</v>
      </c>
      <c r="J47" s="49">
        <v>0</v>
      </c>
      <c r="K47" s="49">
        <v>0</v>
      </c>
      <c r="L47" s="110"/>
      <c r="M47" s="44">
        <f t="shared" si="1"/>
        <v>0</v>
      </c>
      <c r="N47" s="16"/>
      <c r="O47" s="110"/>
    </row>
    <row r="48" spans="1:15" x14ac:dyDescent="0.2">
      <c r="A48" s="66" t="s">
        <v>85</v>
      </c>
      <c r="B48" s="44">
        <v>0</v>
      </c>
      <c r="C48" s="44">
        <v>0</v>
      </c>
      <c r="D48" s="44">
        <v>0</v>
      </c>
      <c r="E48" s="44">
        <v>0</v>
      </c>
      <c r="F48" s="44">
        <v>0</v>
      </c>
      <c r="G48" s="49">
        <v>0</v>
      </c>
      <c r="H48" s="49">
        <v>0</v>
      </c>
      <c r="I48" s="49">
        <v>0</v>
      </c>
      <c r="J48" s="49">
        <v>0</v>
      </c>
      <c r="K48" s="49">
        <v>0</v>
      </c>
      <c r="L48" s="110"/>
      <c r="M48" s="44">
        <f t="shared" si="1"/>
        <v>0</v>
      </c>
      <c r="N48" s="16"/>
      <c r="O48" s="110"/>
    </row>
    <row r="49" spans="1:15" x14ac:dyDescent="0.2">
      <c r="A49" s="67" t="s">
        <v>44</v>
      </c>
      <c r="B49" s="24">
        <v>-7.475813086418136E-11</v>
      </c>
      <c r="C49" s="24">
        <v>5.8502683016455604E-12</v>
      </c>
      <c r="D49" s="24">
        <v>-1.277718554711491E-13</v>
      </c>
      <c r="E49" s="24">
        <v>1.405507014694841E-15</v>
      </c>
      <c r="F49" s="24">
        <v>-5.2190209270651134E-18</v>
      </c>
      <c r="G49" s="49">
        <v>0</v>
      </c>
      <c r="H49" s="49">
        <v>0</v>
      </c>
      <c r="I49" s="49">
        <v>0</v>
      </c>
      <c r="J49" s="49">
        <v>0</v>
      </c>
      <c r="K49" s="49">
        <v>0</v>
      </c>
      <c r="L49" s="110"/>
      <c r="M49" s="24">
        <f t="shared" si="1"/>
        <v>1.4773341926148418E-11</v>
      </c>
      <c r="N49" s="16"/>
      <c r="O49" s="110"/>
    </row>
    <row r="50" spans="1:15" x14ac:dyDescent="0.2">
      <c r="A50" s="67" t="s">
        <v>43</v>
      </c>
      <c r="B50" s="24">
        <v>-3.7349327377253559E-6</v>
      </c>
      <c r="C50" s="24">
        <v>1.0728053892745565E-6</v>
      </c>
      <c r="D50" s="24">
        <v>-1.0465722509908176E-8</v>
      </c>
      <c r="E50" s="24">
        <v>1.0134356398136145E-10</v>
      </c>
      <c r="F50" s="24">
        <v>-3.9198100544626164E-13</v>
      </c>
      <c r="G50" s="49">
        <v>0</v>
      </c>
      <c r="H50" s="49">
        <v>0</v>
      </c>
      <c r="I50" s="49">
        <v>0</v>
      </c>
      <c r="J50" s="49">
        <v>0</v>
      </c>
      <c r="K50" s="49">
        <v>0</v>
      </c>
      <c r="L50" s="110"/>
      <c r="M50" s="24">
        <f t="shared" si="1"/>
        <v>1.931381103764842E-5</v>
      </c>
      <c r="N50" s="16"/>
      <c r="O50" s="110"/>
    </row>
    <row r="51" spans="1:15" x14ac:dyDescent="0.2">
      <c r="A51" s="67" t="s">
        <v>86</v>
      </c>
      <c r="B51" s="15">
        <v>-6.0344750857270098E-3</v>
      </c>
      <c r="C51" s="15">
        <v>6.1479294254030911E-4</v>
      </c>
      <c r="D51" s="15">
        <v>-1.1385307366521761E-5</v>
      </c>
      <c r="E51" s="15">
        <v>1.2078212467322234E-7</v>
      </c>
      <c r="F51" s="15">
        <v>-4.5691948251815106E-10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110"/>
      <c r="M51" s="24">
        <f t="shared" si="1"/>
        <v>4.3754000500723879E-3</v>
      </c>
      <c r="N51" s="16"/>
      <c r="O51" s="110"/>
    </row>
    <row r="52" spans="1:15" x14ac:dyDescent="0.2">
      <c r="A52" s="68" t="s">
        <v>87</v>
      </c>
      <c r="B52" s="15">
        <v>-6.3802442253335038E-5</v>
      </c>
      <c r="C52" s="15">
        <v>1.5083061482414013E-5</v>
      </c>
      <c r="D52" s="15">
        <v>-1.3776235028365756E-7</v>
      </c>
      <c r="E52" s="15">
        <v>1.6098945058688666E-9</v>
      </c>
      <c r="F52" s="15">
        <v>-6.3609316921814979E-12</v>
      </c>
      <c r="G52" s="49">
        <v>0</v>
      </c>
      <c r="H52" s="49">
        <v>0</v>
      </c>
      <c r="I52" s="49">
        <v>0</v>
      </c>
      <c r="J52" s="49">
        <v>0</v>
      </c>
      <c r="K52" s="49">
        <v>0</v>
      </c>
      <c r="L52" s="110"/>
      <c r="M52" s="24">
        <f t="shared" si="1"/>
        <v>2.701901968667234E-4</v>
      </c>
      <c r="N52" s="16"/>
      <c r="O52" s="110"/>
    </row>
    <row r="53" spans="1:15" x14ac:dyDescent="0.2">
      <c r="A53" s="68" t="s">
        <v>88</v>
      </c>
      <c r="B53" s="15">
        <v>-7.7239046771507888E-5</v>
      </c>
      <c r="C53" s="15">
        <v>2.2653406739107918E-5</v>
      </c>
      <c r="D53" s="15">
        <v>-1.9754320778259316E-7</v>
      </c>
      <c r="E53" s="15">
        <v>2.1479733889689727E-9</v>
      </c>
      <c r="F53" s="15">
        <v>-8.5651972018003157E-12</v>
      </c>
      <c r="G53" s="49">
        <v>0</v>
      </c>
      <c r="H53" s="49">
        <v>0</v>
      </c>
      <c r="I53" s="49">
        <v>0</v>
      </c>
      <c r="J53" s="49">
        <v>0</v>
      </c>
      <c r="K53" s="49">
        <v>0</v>
      </c>
      <c r="L53" s="110"/>
      <c r="M53" s="24">
        <f t="shared" si="1"/>
        <v>4.2642654355181878E-4</v>
      </c>
      <c r="N53" s="16"/>
      <c r="O53" s="110"/>
    </row>
    <row r="54" spans="1:15" x14ac:dyDescent="0.2">
      <c r="A54" s="68" t="s">
        <v>114</v>
      </c>
      <c r="B54" s="15">
        <v>-2.6336859812866806E-5</v>
      </c>
      <c r="C54" s="15">
        <v>1.4729574095998768E-5</v>
      </c>
      <c r="D54" s="15">
        <v>-1.2754512283855588E-7</v>
      </c>
      <c r="E54" s="15">
        <v>1.5293430355255413E-9</v>
      </c>
      <c r="F54" s="15">
        <v>-6.143049028710754E-12</v>
      </c>
      <c r="G54" s="49">
        <v>0</v>
      </c>
      <c r="H54" s="49">
        <v>0</v>
      </c>
      <c r="I54" s="49">
        <v>0</v>
      </c>
      <c r="J54" s="49">
        <v>0</v>
      </c>
      <c r="K54" s="49">
        <v>0</v>
      </c>
      <c r="L54" s="110"/>
      <c r="M54" s="24">
        <f t="shared" si="1"/>
        <v>3.0408617827486727E-4</v>
      </c>
      <c r="N54" s="16"/>
      <c r="O54" s="110"/>
    </row>
    <row r="55" spans="1:15" x14ac:dyDescent="0.2">
      <c r="A55" s="69" t="s">
        <v>89</v>
      </c>
      <c r="B55" s="15">
        <v>-1.5782594080984182E-4</v>
      </c>
      <c r="C55" s="15">
        <v>3.3867332015151245E-5</v>
      </c>
      <c r="D55" s="15">
        <v>-3.3364885756981787E-7</v>
      </c>
      <c r="E55" s="15">
        <v>3.6397923243415264E-9</v>
      </c>
      <c r="F55" s="15">
        <v>-1.411856698570741E-11</v>
      </c>
      <c r="G55" s="49">
        <v>0</v>
      </c>
      <c r="H55" s="49">
        <v>0</v>
      </c>
      <c r="I55" s="49">
        <v>0</v>
      </c>
      <c r="J55" s="49">
        <v>0</v>
      </c>
      <c r="K55" s="49">
        <v>0</v>
      </c>
      <c r="L55" s="110"/>
      <c r="M55" s="24">
        <f t="shared" si="1"/>
        <v>5.7509876726085166E-4</v>
      </c>
      <c r="N55" s="16"/>
      <c r="O55" s="110"/>
    </row>
    <row r="56" spans="1:15" x14ac:dyDescent="0.2">
      <c r="A56" s="69" t="s">
        <v>90</v>
      </c>
      <c r="B56" s="15">
        <v>7.0684438692496137E-5</v>
      </c>
      <c r="C56" s="15">
        <v>-2.9496704313105942E-8</v>
      </c>
      <c r="D56" s="15">
        <v>-3.061611727154647E-9</v>
      </c>
      <c r="E56" s="15">
        <v>5.9096297612962712E-11</v>
      </c>
      <c r="F56" s="15">
        <v>-3.0606811685515424E-13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110"/>
      <c r="M56" s="24">
        <f t="shared" si="1"/>
        <v>6.8666137850324183E-5</v>
      </c>
      <c r="N56" s="16"/>
      <c r="O56" s="110"/>
    </row>
    <row r="57" spans="1:15" x14ac:dyDescent="0.2">
      <c r="A57" s="69" t="s">
        <v>91</v>
      </c>
      <c r="B57" s="15">
        <v>-8.2508052358019196E-4</v>
      </c>
      <c r="C57" s="15">
        <v>1.423270170051573E-4</v>
      </c>
      <c r="D57" s="15">
        <v>-1.5634130829459333E-6</v>
      </c>
      <c r="E57" s="15">
        <v>1.758533287709213E-8</v>
      </c>
      <c r="F57" s="15">
        <v>-6.8214123752003852E-11</v>
      </c>
      <c r="G57" s="49">
        <v>0</v>
      </c>
      <c r="H57" s="49">
        <v>0</v>
      </c>
      <c r="I57" s="49">
        <v>0</v>
      </c>
      <c r="J57" s="49">
        <v>0</v>
      </c>
      <c r="K57" s="49">
        <v>0</v>
      </c>
      <c r="L57" s="110"/>
      <c r="M57" s="24">
        <f t="shared" si="1"/>
        <v>2.178271710362546E-3</v>
      </c>
      <c r="N57" s="16"/>
      <c r="O57" s="110"/>
    </row>
    <row r="58" spans="1:15" x14ac:dyDescent="0.2">
      <c r="A58" s="70" t="s">
        <v>1</v>
      </c>
      <c r="B58" s="15">
        <v>1.1225922937506492E-5</v>
      </c>
      <c r="C58" s="15">
        <v>2.5349509278657092E-5</v>
      </c>
      <c r="D58" s="15">
        <v>-7.0186305725539159E-8</v>
      </c>
      <c r="E58" s="15">
        <v>2.0866369565641414E-10</v>
      </c>
      <c r="F58" s="15">
        <v>-6.4458679614873305E-13</v>
      </c>
      <c r="G58" s="49">
        <v>0</v>
      </c>
      <c r="H58" s="49">
        <v>0</v>
      </c>
      <c r="I58" s="49">
        <v>0</v>
      </c>
      <c r="J58" s="49">
        <v>0</v>
      </c>
      <c r="K58" s="49">
        <v>0</v>
      </c>
      <c r="L58" s="110"/>
      <c r="M58" s="24">
        <f t="shared" si="1"/>
        <v>6.4593746456916153E-4</v>
      </c>
      <c r="N58" s="16"/>
      <c r="O58" s="110"/>
    </row>
    <row r="59" spans="1:15" x14ac:dyDescent="0.2">
      <c r="A59" s="70" t="s">
        <v>92</v>
      </c>
      <c r="B59" s="15">
        <v>1.7784750462122981E-7</v>
      </c>
      <c r="C59" s="15">
        <v>9.9708268724801806E-9</v>
      </c>
      <c r="D59" s="15">
        <v>-2.6163994949776584E-10</v>
      </c>
      <c r="E59" s="15">
        <v>2.976762156154029E-12</v>
      </c>
      <c r="F59" s="15">
        <v>-1.2081336337150603E-14</v>
      </c>
      <c r="G59" s="49">
        <v>0</v>
      </c>
      <c r="H59" s="49">
        <v>0</v>
      </c>
      <c r="I59" s="49">
        <v>0</v>
      </c>
      <c r="J59" s="49">
        <v>0</v>
      </c>
      <c r="K59" s="49">
        <v>0</v>
      </c>
      <c r="L59" s="110"/>
      <c r="M59" s="24">
        <f t="shared" si="1"/>
        <v>3.0834635923218354E-7</v>
      </c>
      <c r="N59" s="16"/>
      <c r="O59" s="110"/>
    </row>
    <row r="60" spans="1:15" x14ac:dyDescent="0.2">
      <c r="A60" s="71" t="s">
        <v>93</v>
      </c>
      <c r="B60" s="15">
        <v>-9.4913968434453145E-5</v>
      </c>
      <c r="C60" s="15">
        <v>1.563995543442084E-5</v>
      </c>
      <c r="D60" s="15">
        <v>-3.0822687292809287E-7</v>
      </c>
      <c r="E60" s="15">
        <v>2.8508394713269954E-9</v>
      </c>
      <c r="F60" s="15">
        <v>-9.9415614137419094E-12</v>
      </c>
      <c r="G60" s="49">
        <v>0</v>
      </c>
      <c r="H60" s="49">
        <v>0</v>
      </c>
      <c r="I60" s="49">
        <v>0</v>
      </c>
      <c r="J60" s="49">
        <v>0</v>
      </c>
      <c r="K60" s="49">
        <v>0</v>
      </c>
      <c r="L60" s="110"/>
      <c r="M60" s="24">
        <f t="shared" si="1"/>
        <v>1.5302534559811967E-4</v>
      </c>
      <c r="N60" s="16"/>
      <c r="O60" s="110"/>
    </row>
    <row r="61" spans="1:15" x14ac:dyDescent="0.2">
      <c r="A61" s="71" t="s">
        <v>94</v>
      </c>
      <c r="B61" s="15">
        <v>-1.594551383364653E-4</v>
      </c>
      <c r="C61" s="15">
        <v>1.8093469649662711E-5</v>
      </c>
      <c r="D61" s="15">
        <v>-2.5960759176086696E-7</v>
      </c>
      <c r="E61" s="15">
        <v>2.5166591873919402E-9</v>
      </c>
      <c r="F61" s="15">
        <v>-9.1758973939217002E-12</v>
      </c>
      <c r="G61" s="49">
        <v>0</v>
      </c>
      <c r="H61" s="49">
        <v>0</v>
      </c>
      <c r="I61" s="49">
        <v>0</v>
      </c>
      <c r="J61" s="49">
        <v>0</v>
      </c>
      <c r="K61" s="49">
        <v>0</v>
      </c>
      <c r="L61" s="110"/>
      <c r="M61" s="24">
        <f t="shared" si="1"/>
        <v>1.8353573633019468E-4</v>
      </c>
      <c r="N61" s="16"/>
      <c r="O61" s="110"/>
    </row>
    <row r="62" spans="1:15" x14ac:dyDescent="0.2">
      <c r="A62" s="71" t="s">
        <v>95</v>
      </c>
      <c r="B62" s="15">
        <v>-3.445731860986484E-3</v>
      </c>
      <c r="C62" s="15">
        <v>4.4976616417027881E-4</v>
      </c>
      <c r="D62" s="15">
        <v>-5.8551219663318272E-6</v>
      </c>
      <c r="E62" s="15">
        <v>6.200052483206354E-8</v>
      </c>
      <c r="F62" s="15">
        <v>-2.3438857776656761E-10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110"/>
      <c r="M62" s="24">
        <f t="shared" si="1"/>
        <v>5.4988216384512373E-3</v>
      </c>
      <c r="N62" s="16"/>
      <c r="O62" s="110"/>
    </row>
    <row r="63" spans="1:15" x14ac:dyDescent="0.2">
      <c r="A63" s="71" t="s">
        <v>96</v>
      </c>
      <c r="B63" s="15">
        <v>-1.5986107406931269E-6</v>
      </c>
      <c r="C63" s="15">
        <v>3.0099258982484351E-7</v>
      </c>
      <c r="D63" s="15">
        <v>-3.3234487454489277E-9</v>
      </c>
      <c r="E63" s="15">
        <v>3.6109459967348147E-11</v>
      </c>
      <c r="F63" s="15">
        <v>-1.3967342075020966E-13</v>
      </c>
      <c r="G63" s="49">
        <v>0</v>
      </c>
      <c r="H63" s="49">
        <v>0</v>
      </c>
      <c r="I63" s="49">
        <v>0</v>
      </c>
      <c r="J63" s="49">
        <v>0</v>
      </c>
      <c r="K63" s="49">
        <v>0</v>
      </c>
      <c r="L63" s="110"/>
      <c r="M63" s="24">
        <f t="shared" si="1"/>
        <v>4.7218537628280249E-6</v>
      </c>
      <c r="N63" s="16"/>
      <c r="O63" s="110"/>
    </row>
    <row r="64" spans="1:15" x14ac:dyDescent="0.2">
      <c r="A64" s="71" t="s">
        <v>97</v>
      </c>
      <c r="B64" s="15">
        <v>-2.2699462905581503E-7</v>
      </c>
      <c r="C64" s="15">
        <v>2.2796740179126715E-8</v>
      </c>
      <c r="D64" s="15">
        <v>-3.5574046417138067E-10</v>
      </c>
      <c r="E64" s="15">
        <v>3.9485044567384759E-12</v>
      </c>
      <c r="F64" s="15">
        <v>-1.4823787990041552E-14</v>
      </c>
      <c r="G64" s="49">
        <v>0</v>
      </c>
      <c r="H64" s="49">
        <v>0</v>
      </c>
      <c r="I64" s="49">
        <v>0</v>
      </c>
      <c r="J64" s="49">
        <v>0</v>
      </c>
      <c r="K64" s="49">
        <v>0</v>
      </c>
      <c r="L64" s="110"/>
      <c r="M64" s="24">
        <f t="shared" si="1"/>
        <v>1.9785253690116775E-7</v>
      </c>
      <c r="N64" s="16"/>
      <c r="O64" s="110"/>
    </row>
    <row r="65" spans="1:15" x14ac:dyDescent="0.2">
      <c r="A65" s="71" t="s">
        <v>99</v>
      </c>
      <c r="B65" s="15">
        <v>-1.3175020850150499E-5</v>
      </c>
      <c r="C65" s="15">
        <v>1.8252506459164555E-6</v>
      </c>
      <c r="D65" s="15">
        <v>-2.4885521307015785E-8</v>
      </c>
      <c r="E65" s="15">
        <v>2.5216143281889923E-10</v>
      </c>
      <c r="F65" s="15">
        <v>-9.3784676150572833E-13</v>
      </c>
      <c r="G65" s="49">
        <v>0</v>
      </c>
      <c r="H65" s="49">
        <v>0</v>
      </c>
      <c r="I65" s="49">
        <v>0</v>
      </c>
      <c r="J65" s="49">
        <v>0</v>
      </c>
      <c r="K65" s="49">
        <v>0</v>
      </c>
      <c r="L65" s="110"/>
      <c r="M65" s="24">
        <f t="shared" si="1"/>
        <v>2.2328544021592379E-5</v>
      </c>
      <c r="N65" s="16"/>
      <c r="O65" s="110"/>
    </row>
    <row r="66" spans="1:15" x14ac:dyDescent="0.2">
      <c r="A66" s="71" t="s">
        <v>98</v>
      </c>
      <c r="B66" s="15">
        <v>-6.0039716140489858E-6</v>
      </c>
      <c r="C66" s="15">
        <v>1.0249644020126896E-6</v>
      </c>
      <c r="D66" s="15">
        <v>-1.6782443875559061E-8</v>
      </c>
      <c r="E66" s="15">
        <v>1.471566759723929E-10</v>
      </c>
      <c r="F66" s="15">
        <v>-5.0925773647790213E-13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110"/>
      <c r="M66" s="24">
        <f t="shared" si="1"/>
        <v>1.2019073499760777E-5</v>
      </c>
      <c r="N66" s="16"/>
      <c r="O66" s="110"/>
    </row>
    <row r="67" spans="1:15" x14ac:dyDescent="0.2">
      <c r="A67" s="71" t="s">
        <v>100</v>
      </c>
      <c r="B67" s="15">
        <v>-3.8609551872999595E-4</v>
      </c>
      <c r="C67" s="15">
        <v>5.5216170956145041E-5</v>
      </c>
      <c r="D67" s="15">
        <v>-7.648351355295192E-7</v>
      </c>
      <c r="E67" s="15">
        <v>7.9585631339375894E-9</v>
      </c>
      <c r="F67" s="15">
        <v>-2.9822006359884456E-11</v>
      </c>
      <c r="G67" s="49">
        <v>0</v>
      </c>
      <c r="H67" s="49">
        <v>0</v>
      </c>
      <c r="I67" s="49">
        <v>0</v>
      </c>
      <c r="J67" s="49">
        <v>0</v>
      </c>
      <c r="K67" s="49">
        <v>0</v>
      </c>
      <c r="L67" s="110"/>
      <c r="M67" s="24">
        <f t="shared" si="1"/>
        <v>6.8490869580394888E-4</v>
      </c>
      <c r="N67" s="16"/>
      <c r="O67" s="110"/>
    </row>
    <row r="68" spans="1:15" x14ac:dyDescent="0.2">
      <c r="A68" s="72" t="s">
        <v>34</v>
      </c>
      <c r="B68" s="15">
        <v>3.4364020022978011E-5</v>
      </c>
      <c r="C68" s="15">
        <v>3.3356381700760094E-6</v>
      </c>
      <c r="D68" s="15">
        <v>5.3395833347887668E-8</v>
      </c>
      <c r="E68" s="15">
        <v>-6.7595844282711297E-10</v>
      </c>
      <c r="F68" s="15">
        <v>2.6126437443606386E-12</v>
      </c>
      <c r="G68" s="49">
        <v>0</v>
      </c>
      <c r="H68" s="49">
        <v>0</v>
      </c>
      <c r="I68" s="49">
        <v>0</v>
      </c>
      <c r="J68" s="49">
        <v>0</v>
      </c>
      <c r="K68" s="49">
        <v>0</v>
      </c>
      <c r="L68" s="110"/>
      <c r="M68" s="24">
        <f t="shared" si="1"/>
        <v>1.5091230248803661E-4</v>
      </c>
      <c r="N68" s="16"/>
      <c r="O68" s="110"/>
    </row>
    <row r="69" spans="1:15" x14ac:dyDescent="0.2">
      <c r="A69" s="72" t="s">
        <v>101</v>
      </c>
      <c r="B69" s="15">
        <v>-2.2849578500117138E-5</v>
      </c>
      <c r="C69" s="15">
        <v>4.8165665550444384E-6</v>
      </c>
      <c r="D69" s="15">
        <v>-6.374442428240917E-8</v>
      </c>
      <c r="E69" s="15">
        <v>6.2647435483512705E-10</v>
      </c>
      <c r="F69" s="15">
        <v>-2.3390994324836917E-12</v>
      </c>
      <c r="G69" s="49">
        <v>0</v>
      </c>
      <c r="H69" s="49">
        <v>0</v>
      </c>
      <c r="I69" s="49">
        <v>0</v>
      </c>
      <c r="J69" s="49">
        <v>0</v>
      </c>
      <c r="K69" s="49">
        <v>0</v>
      </c>
      <c r="L69" s="110"/>
      <c r="M69" s="24">
        <f t="shared" si="1"/>
        <v>7.1544760388154275E-5</v>
      </c>
      <c r="N69" s="16"/>
      <c r="O69" s="110"/>
    </row>
    <row r="70" spans="1:15" x14ac:dyDescent="0.2">
      <c r="A70" s="77" t="s">
        <v>41</v>
      </c>
      <c r="B70" s="15">
        <v>-1.4003834071638988E-4</v>
      </c>
      <c r="C70" s="15">
        <v>1.1327967126651572E-5</v>
      </c>
      <c r="D70" s="15">
        <v>-1.5194941715474592E-7</v>
      </c>
      <c r="E70" s="15">
        <v>1.7699360328939072E-9</v>
      </c>
      <c r="F70" s="15">
        <v>-7.3303679384857004E-12</v>
      </c>
      <c r="G70" s="49">
        <v>0</v>
      </c>
      <c r="H70" s="49">
        <v>0</v>
      </c>
      <c r="I70" s="49">
        <v>0</v>
      </c>
      <c r="J70" s="49">
        <v>0</v>
      </c>
      <c r="K70" s="49">
        <v>0</v>
      </c>
      <c r="L70" s="110"/>
      <c r="M70" s="24">
        <f t="shared" si="1"/>
        <v>8.5308493456174648E-5</v>
      </c>
      <c r="N70" s="16"/>
      <c r="O70" s="110"/>
    </row>
    <row r="71" spans="1:15" x14ac:dyDescent="0.2">
      <c r="A71" s="77" t="s">
        <v>30</v>
      </c>
      <c r="B71" s="15">
        <v>3.1871664638691462E-3</v>
      </c>
      <c r="C71" s="15">
        <v>-2.2619066913516907E-4</v>
      </c>
      <c r="D71" s="15">
        <v>6.1049702865068713E-6</v>
      </c>
      <c r="E71" s="15">
        <v>-6.4600899692605938E-8</v>
      </c>
      <c r="F71" s="15">
        <v>2.4421302744693044E-10</v>
      </c>
      <c r="G71" s="49">
        <v>0</v>
      </c>
      <c r="H71" s="49">
        <v>0</v>
      </c>
      <c r="I71" s="49">
        <v>0</v>
      </c>
      <c r="J71" s="49">
        <v>0</v>
      </c>
      <c r="K71" s="49">
        <v>0</v>
      </c>
      <c r="L71" s="110"/>
      <c r="M71" s="24">
        <f t="shared" si="1"/>
        <v>3.9077376955738014E-4</v>
      </c>
      <c r="N71" s="16"/>
      <c r="O71" s="110"/>
    </row>
    <row r="72" spans="1:15" x14ac:dyDescent="0.2">
      <c r="A72" s="77" t="s">
        <v>102</v>
      </c>
      <c r="B72" s="15">
        <v>-4.5417187102521957E-4</v>
      </c>
      <c r="C72" s="15">
        <v>7.0827034466953032E-5</v>
      </c>
      <c r="D72" s="15">
        <v>-8.8775230400038284E-7</v>
      </c>
      <c r="E72" s="15">
        <v>9.0950624243091671E-9</v>
      </c>
      <c r="F72" s="15">
        <v>-3.4483105429871233E-11</v>
      </c>
      <c r="G72" s="49">
        <v>0</v>
      </c>
      <c r="H72" s="49">
        <v>0</v>
      </c>
      <c r="I72" s="49">
        <v>0</v>
      </c>
      <c r="J72" s="49">
        <v>0</v>
      </c>
      <c r="K72" s="49">
        <v>0</v>
      </c>
      <c r="L72" s="110"/>
      <c r="M72" s="24">
        <f t="shared" si="1"/>
        <v>9.6743785144691387E-4</v>
      </c>
      <c r="N72" s="16"/>
      <c r="O72" s="110"/>
    </row>
    <row r="73" spans="1:15" x14ac:dyDescent="0.2">
      <c r="A73" s="77" t="s">
        <v>113</v>
      </c>
      <c r="B73" s="15">
        <v>1.787667458408998E-4</v>
      </c>
      <c r="C73" s="15">
        <v>2.6265993803719582E-5</v>
      </c>
      <c r="D73" s="15">
        <v>1.4457115480308341E-7</v>
      </c>
      <c r="E73" s="15">
        <v>-2.5803695575198941E-9</v>
      </c>
      <c r="F73" s="15">
        <v>1.0111511138147568E-11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110"/>
      <c r="M73" s="24">
        <f t="shared" si="1"/>
        <v>9.4483366657255004E-4</v>
      </c>
      <c r="N73" s="16"/>
      <c r="O73" s="110"/>
    </row>
    <row r="74" spans="1:15" x14ac:dyDescent="0.2">
      <c r="A74" s="77" t="s">
        <v>103</v>
      </c>
      <c r="B74" s="15">
        <v>-4.3491882020973982E-4</v>
      </c>
      <c r="C74" s="15">
        <v>7.1959072202873475E-5</v>
      </c>
      <c r="D74" s="15">
        <v>-7.8359884563562236E-7</v>
      </c>
      <c r="E74" s="15">
        <v>9.7323322419518485E-9</v>
      </c>
      <c r="F74" s="15">
        <v>-3.7446528483701589E-11</v>
      </c>
      <c r="G74" s="49">
        <v>0</v>
      </c>
      <c r="H74" s="49">
        <v>0</v>
      </c>
      <c r="I74" s="49">
        <v>0</v>
      </c>
      <c r="J74" s="49">
        <v>0</v>
      </c>
      <c r="K74" s="49">
        <v>0</v>
      </c>
      <c r="L74" s="110"/>
      <c r="M74" s="24">
        <f t="shared" si="1"/>
        <v>1.1033165037826788E-3</v>
      </c>
      <c r="N74" s="16"/>
      <c r="O74" s="110"/>
    </row>
    <row r="75" spans="1:15" x14ac:dyDescent="0.2">
      <c r="A75" s="73" t="s">
        <v>104</v>
      </c>
      <c r="B75" s="15">
        <v>1.2009380249517225E-4</v>
      </c>
      <c r="C75" s="15">
        <v>1.4860134517099733E-5</v>
      </c>
      <c r="D75" s="15">
        <v>-3.1586638352361771E-7</v>
      </c>
      <c r="E75" s="15">
        <v>2.9725902669910728E-9</v>
      </c>
      <c r="F75" s="15">
        <v>-1.039907990867189E-11</v>
      </c>
      <c r="G75" s="49">
        <v>0</v>
      </c>
      <c r="H75" s="49">
        <v>0</v>
      </c>
      <c r="I75" s="49">
        <v>0</v>
      </c>
      <c r="J75" s="49">
        <v>0</v>
      </c>
      <c r="K75" s="49">
        <v>0</v>
      </c>
      <c r="L75" s="110"/>
      <c r="M75" s="24">
        <f t="shared" si="1"/>
        <v>3.4366379368108957E-4</v>
      </c>
      <c r="N75" s="16"/>
      <c r="O75" s="110"/>
    </row>
    <row r="76" spans="1:15" x14ac:dyDescent="0.2">
      <c r="A76" s="73" t="s">
        <v>105</v>
      </c>
      <c r="B76" s="15">
        <v>2.5572964014550356E-4</v>
      </c>
      <c r="C76" s="15">
        <v>-9.5147496854611614E-6</v>
      </c>
      <c r="D76" s="15">
        <v>2.655067028950954E-7</v>
      </c>
      <c r="E76" s="15">
        <v>-2.9652049223779317E-9</v>
      </c>
      <c r="F76" s="15">
        <v>1.1528997807284509E-11</v>
      </c>
      <c r="G76" s="49">
        <v>0</v>
      </c>
      <c r="H76" s="49">
        <v>0</v>
      </c>
      <c r="I76" s="49">
        <v>0</v>
      </c>
      <c r="J76" s="49">
        <v>0</v>
      </c>
      <c r="K76" s="49">
        <v>0</v>
      </c>
      <c r="L76" s="110"/>
      <c r="M76" s="24">
        <f t="shared" si="1"/>
        <v>1.4022930427650242E-4</v>
      </c>
      <c r="N76" s="16"/>
      <c r="O76" s="110"/>
    </row>
    <row r="77" spans="1:15" x14ac:dyDescent="0.2">
      <c r="A77" s="73" t="s">
        <v>106</v>
      </c>
      <c r="B77" s="44">
        <v>0</v>
      </c>
      <c r="C77" s="44">
        <v>0</v>
      </c>
      <c r="D77" s="44">
        <v>0</v>
      </c>
      <c r="E77" s="44">
        <v>0</v>
      </c>
      <c r="F77" s="44">
        <v>0</v>
      </c>
      <c r="G77" s="49">
        <v>0</v>
      </c>
      <c r="H77" s="49">
        <v>0</v>
      </c>
      <c r="I77" s="49">
        <v>0</v>
      </c>
      <c r="J77" s="49">
        <v>0</v>
      </c>
      <c r="K77" s="49">
        <v>0</v>
      </c>
      <c r="L77" s="110"/>
      <c r="M77" s="44">
        <f t="shared" si="1"/>
        <v>0</v>
      </c>
      <c r="N77" s="16"/>
      <c r="O77" s="110"/>
    </row>
    <row r="78" spans="1:15" x14ac:dyDescent="0.2">
      <c r="A78" s="73" t="s">
        <v>107</v>
      </c>
      <c r="B78" s="15">
        <v>1.0951083244089036E-4</v>
      </c>
      <c r="C78" s="15">
        <v>-7.015012585513191E-6</v>
      </c>
      <c r="D78" s="15">
        <v>2.4344080231996464E-7</v>
      </c>
      <c r="E78" s="15">
        <v>-2.7038685182013782E-9</v>
      </c>
      <c r="F78" s="15">
        <v>1.0284425559506218E-11</v>
      </c>
      <c r="G78" s="49">
        <v>0</v>
      </c>
      <c r="H78" s="49">
        <v>0</v>
      </c>
      <c r="I78" s="49">
        <v>0</v>
      </c>
      <c r="J78" s="49">
        <v>0</v>
      </c>
      <c r="K78" s="49">
        <v>0</v>
      </c>
      <c r="L78" s="110"/>
      <c r="M78" s="24">
        <f t="shared" si="1"/>
        <v>4.9711292214715457E-5</v>
      </c>
      <c r="N78" s="16"/>
      <c r="O78" s="110"/>
    </row>
    <row r="79" spans="1:15" x14ac:dyDescent="0.2">
      <c r="A79" s="73" t="s">
        <v>108</v>
      </c>
      <c r="B79" s="15">
        <v>1.317458982015319E-4</v>
      </c>
      <c r="C79" s="15">
        <v>-8.9811003068672833E-6</v>
      </c>
      <c r="D79" s="15">
        <v>2.3858729876218429E-7</v>
      </c>
      <c r="E79" s="15">
        <v>-2.5607789668965876E-9</v>
      </c>
      <c r="F79" s="15">
        <v>9.7331013356387456E-12</v>
      </c>
      <c r="G79" s="49">
        <v>0</v>
      </c>
      <c r="H79" s="49">
        <v>0</v>
      </c>
      <c r="I79" s="49">
        <v>0</v>
      </c>
      <c r="J79" s="49">
        <v>0</v>
      </c>
      <c r="K79" s="49">
        <v>0</v>
      </c>
      <c r="L79" s="110"/>
      <c r="M79" s="24">
        <f t="shared" si="1"/>
        <v>1.805444304626031E-5</v>
      </c>
      <c r="N79" s="16"/>
      <c r="O79" s="110"/>
    </row>
    <row r="80" spans="1:15" x14ac:dyDescent="0.2">
      <c r="A80" s="73" t="s">
        <v>109</v>
      </c>
      <c r="B80" s="15">
        <v>-2.8816852524290993E-5</v>
      </c>
      <c r="C80" s="15">
        <v>2.2559499717500383E-6</v>
      </c>
      <c r="D80" s="15">
        <v>-1.5526369855201142E-8</v>
      </c>
      <c r="E80" s="15">
        <v>1.9625117923495048E-10</v>
      </c>
      <c r="F80" s="15">
        <v>-9.6242212315652205E-13</v>
      </c>
      <c r="G80" s="49">
        <v>0</v>
      </c>
      <c r="H80" s="49">
        <v>0</v>
      </c>
      <c r="I80" s="49">
        <v>0</v>
      </c>
      <c r="J80" s="49">
        <v>0</v>
      </c>
      <c r="K80" s="49">
        <v>0</v>
      </c>
      <c r="L80" s="110"/>
      <c r="M80" s="24">
        <f t="shared" si="1"/>
        <v>2.3939050448073987E-5</v>
      </c>
      <c r="N80" s="16"/>
      <c r="O80" s="110"/>
    </row>
    <row r="81" spans="1:15" x14ac:dyDescent="0.2">
      <c r="A81" s="73" t="s">
        <v>110</v>
      </c>
      <c r="B81" s="15">
        <v>4.3729723342210498E-5</v>
      </c>
      <c r="C81" s="15">
        <v>-3.0588997574554432E-6</v>
      </c>
      <c r="D81" s="15">
        <v>9.2190176539888567E-8</v>
      </c>
      <c r="E81" s="15">
        <v>-9.5416658983606948E-10</v>
      </c>
      <c r="F81" s="15">
        <v>3.4990585025723897E-12</v>
      </c>
      <c r="G81" s="49">
        <v>0</v>
      </c>
      <c r="H81" s="49">
        <v>0</v>
      </c>
      <c r="I81" s="49">
        <v>0</v>
      </c>
      <c r="J81" s="49">
        <v>0</v>
      </c>
      <c r="K81" s="49">
        <v>0</v>
      </c>
      <c r="L81" s="110"/>
      <c r="M81" s="24">
        <f t="shared" si="1"/>
        <v>1.1413655720582655E-5</v>
      </c>
      <c r="N81" s="16"/>
      <c r="O81" s="110"/>
    </row>
    <row r="82" spans="1:15" x14ac:dyDescent="0.2">
      <c r="A82" s="73" t="s">
        <v>111</v>
      </c>
      <c r="B82" s="15">
        <v>-2.0579939216939259E-8</v>
      </c>
      <c r="C82" s="15">
        <v>1.4841950679551881E-9</v>
      </c>
      <c r="D82" s="15">
        <v>-3.6675749614537995E-11</v>
      </c>
      <c r="E82" s="15">
        <v>4.0588997400322109E-13</v>
      </c>
      <c r="F82" s="15">
        <v>-1.4764615946677973E-15</v>
      </c>
      <c r="G82" s="49">
        <v>0</v>
      </c>
      <c r="H82" s="49">
        <v>0</v>
      </c>
      <c r="I82" s="49">
        <v>0</v>
      </c>
      <c r="J82" s="49">
        <v>0</v>
      </c>
      <c r="K82" s="49">
        <v>0</v>
      </c>
      <c r="L82" s="110"/>
      <c r="M82" s="24">
        <f t="shared" si="1"/>
        <v>-6.8031560761144657E-11</v>
      </c>
      <c r="N82" s="16"/>
      <c r="O82" s="110"/>
    </row>
    <row r="83" spans="1:15" x14ac:dyDescent="0.2">
      <c r="A83" s="73" t="s">
        <v>112</v>
      </c>
      <c r="B83" s="15">
        <v>-3.8129908732803947E-3</v>
      </c>
      <c r="C83" s="15">
        <v>5.5799756076714731E-4</v>
      </c>
      <c r="D83" s="15">
        <v>-6.5687027559583884E-6</v>
      </c>
      <c r="E83" s="15">
        <v>7.1465105439842844E-8</v>
      </c>
      <c r="F83" s="15">
        <v>-2.7419887940608486E-10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110"/>
      <c r="M83" s="24">
        <f t="shared" si="1"/>
        <v>7.6895129598655498E-3</v>
      </c>
      <c r="N83" s="16"/>
      <c r="O83" s="110"/>
    </row>
    <row r="84" spans="1:15" x14ac:dyDescent="0.2">
      <c r="A84" s="130"/>
      <c r="B84" s="130"/>
      <c r="C84" s="130"/>
      <c r="D84" s="130"/>
      <c r="E84" s="130"/>
      <c r="F84" s="130"/>
      <c r="G84" s="130"/>
      <c r="H84" s="130"/>
      <c r="I84" s="130"/>
      <c r="J84" s="130"/>
      <c r="K84" s="130"/>
      <c r="L84" s="110"/>
      <c r="M84" s="249">
        <f>SUM(M3:M83)</f>
        <v>0.99999999999999623</v>
      </c>
      <c r="N84" s="249">
        <f>SUM(N3:N83)</f>
        <v>0.99999999999999056</v>
      </c>
      <c r="O84" s="110"/>
    </row>
  </sheetData>
  <mergeCells count="3">
    <mergeCell ref="B1:F1"/>
    <mergeCell ref="G1:K1"/>
    <mergeCell ref="M2:N2"/>
  </mergeCells>
  <phoneticPr fontId="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Module1.GoTo_START_Here_Click">
                <anchor moveWithCells="1">
                  <from>
                    <xdr:col>0</xdr:col>
                    <xdr:colOff>342900</xdr:colOff>
                    <xdr:row>0</xdr:row>
                    <xdr:rowOff>38100</xdr:rowOff>
                  </from>
                  <to>
                    <xdr:col>0</xdr:col>
                    <xdr:colOff>1504950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oTo_100_Click">
                <anchor moveWithCells="1">
                  <from>
                    <xdr:col>15</xdr:col>
                    <xdr:colOff>133350</xdr:colOff>
                    <xdr:row>2</xdr:row>
                    <xdr:rowOff>9525</xdr:rowOff>
                  </from>
                  <to>
                    <xdr:col>16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tabColor indexed="47"/>
  </sheetPr>
  <dimension ref="A1:AG120"/>
  <sheetViews>
    <sheetView topLeftCell="A4" workbookViewId="0">
      <pane xSplit="1" topLeftCell="N1" activePane="topRight" state="frozen"/>
      <selection activeCell="A73" sqref="A73"/>
      <selection pane="topRight" activeCell="AI54" sqref="AI54"/>
    </sheetView>
  </sheetViews>
  <sheetFormatPr defaultRowHeight="12.75" x14ac:dyDescent="0.2"/>
  <cols>
    <col min="1" max="1" width="36.85546875" customWidth="1"/>
    <col min="2" max="2" width="9" style="281" bestFit="1" customWidth="1"/>
    <col min="3" max="6" width="9.5703125" style="281" bestFit="1" customWidth="1"/>
    <col min="7" max="8" width="9" style="281" bestFit="1" customWidth="1"/>
    <col min="9" max="9" width="9.5703125" style="281" bestFit="1" customWidth="1"/>
    <col min="10" max="13" width="9" style="281" bestFit="1" customWidth="1"/>
    <col min="14" max="14" width="9.5703125" style="281" bestFit="1" customWidth="1"/>
    <col min="15" max="18" width="9" style="281" bestFit="1" customWidth="1"/>
    <col min="19" max="19" width="9.5703125" style="281" bestFit="1" customWidth="1"/>
    <col min="20" max="21" width="9" style="281" bestFit="1" customWidth="1"/>
    <col min="22" max="22" width="24.42578125" customWidth="1"/>
    <col min="23" max="23" width="12.7109375" customWidth="1"/>
    <col min="24" max="24" width="11.140625" customWidth="1"/>
    <col min="25" max="25" width="12.28515625" customWidth="1"/>
    <col min="27" max="27" width="10.140625" customWidth="1"/>
    <col min="28" max="28" width="11.140625" customWidth="1"/>
    <col min="33" max="33" width="1.7109375" customWidth="1"/>
  </cols>
  <sheetData>
    <row r="1" spans="1:33" x14ac:dyDescent="0.2">
      <c r="A1" s="45" t="s">
        <v>143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11">
        <v>16</v>
      </c>
      <c r="Q1" s="11">
        <v>17</v>
      </c>
      <c r="R1" s="11">
        <v>18</v>
      </c>
      <c r="S1" s="11">
        <v>19</v>
      </c>
      <c r="T1" s="11">
        <v>20</v>
      </c>
      <c r="U1" s="11">
        <v>21</v>
      </c>
      <c r="V1" s="11">
        <v>22</v>
      </c>
      <c r="W1" s="11">
        <v>23</v>
      </c>
      <c r="X1" s="11">
        <v>24</v>
      </c>
      <c r="Y1" s="11">
        <v>25</v>
      </c>
      <c r="Z1" s="11">
        <v>26</v>
      </c>
      <c r="AA1" s="11">
        <v>27</v>
      </c>
      <c r="AB1" s="11">
        <v>28</v>
      </c>
      <c r="AC1" s="11">
        <v>29</v>
      </c>
      <c r="AD1" s="11">
        <v>30</v>
      </c>
      <c r="AE1" s="11">
        <v>31</v>
      </c>
      <c r="AF1" s="11">
        <v>32</v>
      </c>
    </row>
    <row r="2" spans="1:33" x14ac:dyDescent="0.2">
      <c r="A2" s="219" t="s">
        <v>144</v>
      </c>
      <c r="B2" s="577">
        <v>1</v>
      </c>
      <c r="C2" s="577">
        <v>1</v>
      </c>
      <c r="D2" s="577">
        <v>1</v>
      </c>
      <c r="E2" s="577">
        <v>1</v>
      </c>
      <c r="F2" s="577">
        <v>1</v>
      </c>
    </row>
    <row r="3" spans="1:33" x14ac:dyDescent="0.2">
      <c r="A3" s="335" t="s">
        <v>117</v>
      </c>
      <c r="B3" s="574" t="s">
        <v>350</v>
      </c>
      <c r="C3" s="575"/>
      <c r="D3" s="575"/>
      <c r="E3" s="575"/>
      <c r="F3" s="576"/>
    </row>
    <row r="4" spans="1:33" x14ac:dyDescent="0.2">
      <c r="A4" s="112" t="s">
        <v>142</v>
      </c>
      <c r="B4" s="24"/>
      <c r="C4" s="24"/>
      <c r="D4" s="24"/>
      <c r="E4" s="24"/>
      <c r="F4" s="24"/>
    </row>
    <row r="5" spans="1:33" x14ac:dyDescent="0.2">
      <c r="A5" s="85" t="s">
        <v>115</v>
      </c>
      <c r="B5" s="24"/>
      <c r="C5" s="24"/>
      <c r="D5" s="24"/>
      <c r="E5" s="24"/>
      <c r="F5" s="24"/>
    </row>
    <row r="6" spans="1:33" x14ac:dyDescent="0.2">
      <c r="A6" s="85" t="s">
        <v>141</v>
      </c>
      <c r="B6" s="318">
        <v>0.85</v>
      </c>
      <c r="C6" s="318">
        <v>0.85</v>
      </c>
      <c r="D6" s="318">
        <v>0.85</v>
      </c>
      <c r="E6" s="318">
        <v>0.85</v>
      </c>
      <c r="F6" s="318">
        <v>0.85</v>
      </c>
    </row>
    <row r="7" spans="1:33" x14ac:dyDescent="0.2">
      <c r="A7" s="85" t="s">
        <v>116</v>
      </c>
      <c r="B7" s="24"/>
      <c r="C7" s="24"/>
      <c r="D7" s="24"/>
      <c r="E7" s="24"/>
      <c r="F7" s="24"/>
    </row>
    <row r="8" spans="1:33" s="529" customFormat="1" x14ac:dyDescent="0.2">
      <c r="A8" s="537" t="s">
        <v>351</v>
      </c>
      <c r="B8" s="230">
        <v>2</v>
      </c>
      <c r="C8" s="230">
        <v>2</v>
      </c>
      <c r="D8" s="230">
        <v>2</v>
      </c>
      <c r="E8" s="230">
        <v>2</v>
      </c>
      <c r="F8" s="230">
        <v>2</v>
      </c>
    </row>
    <row r="9" spans="1:33" x14ac:dyDescent="0.2">
      <c r="A9" s="85" t="s">
        <v>230</v>
      </c>
      <c r="B9" s="24"/>
      <c r="C9" s="24"/>
      <c r="D9" s="24"/>
      <c r="E9" s="24"/>
      <c r="F9" s="24"/>
    </row>
    <row r="10" spans="1:33" x14ac:dyDescent="0.2">
      <c r="A10" s="85" t="s">
        <v>235</v>
      </c>
      <c r="B10" s="24"/>
      <c r="C10" s="24"/>
      <c r="D10" s="24"/>
      <c r="E10" s="24"/>
      <c r="F10" s="24"/>
    </row>
    <row r="11" spans="1:33" x14ac:dyDescent="0.2">
      <c r="A11" s="85" t="s">
        <v>234</v>
      </c>
      <c r="B11" s="24"/>
      <c r="C11" s="24"/>
      <c r="D11" s="24"/>
      <c r="E11" s="24"/>
      <c r="F11" s="24"/>
    </row>
    <row r="12" spans="1:33" x14ac:dyDescent="0.2">
      <c r="A12" s="85" t="s">
        <v>233</v>
      </c>
      <c r="B12" s="24"/>
      <c r="C12" s="24"/>
      <c r="D12" s="24"/>
      <c r="E12" s="24"/>
      <c r="F12" s="24"/>
    </row>
    <row r="13" spans="1:33" x14ac:dyDescent="0.2">
      <c r="A13" s="85" t="s">
        <v>232</v>
      </c>
      <c r="B13" s="24"/>
      <c r="C13" s="24"/>
      <c r="D13" s="24"/>
      <c r="E13" s="24"/>
      <c r="F13" s="24"/>
    </row>
    <row r="14" spans="1:33" x14ac:dyDescent="0.2">
      <c r="A14" s="85" t="s">
        <v>231</v>
      </c>
      <c r="B14" s="24"/>
      <c r="C14" s="24"/>
      <c r="D14" s="24"/>
      <c r="E14" s="24"/>
      <c r="F14" s="24"/>
    </row>
    <row r="15" spans="1:33" ht="13.5" thickBot="1" x14ac:dyDescent="0.25">
      <c r="A15" s="85" t="s">
        <v>194</v>
      </c>
      <c r="B15" s="230">
        <v>0</v>
      </c>
      <c r="C15" s="230">
        <v>0</v>
      </c>
      <c r="D15" s="230">
        <v>0</v>
      </c>
      <c r="E15" s="230">
        <v>0</v>
      </c>
      <c r="F15" s="230">
        <v>0</v>
      </c>
    </row>
    <row r="16" spans="1:33" ht="13.5" thickBot="1" x14ac:dyDescent="0.25">
      <c r="A16" s="475" t="s">
        <v>0</v>
      </c>
      <c r="B16" s="825" t="s">
        <v>221</v>
      </c>
      <c r="C16" s="825"/>
      <c r="D16" s="825"/>
      <c r="E16" s="825"/>
      <c r="F16" s="825"/>
      <c r="G16" s="825" t="s">
        <v>220</v>
      </c>
      <c r="H16" s="825"/>
      <c r="I16" s="825"/>
      <c r="J16" s="825"/>
      <c r="K16" s="825"/>
      <c r="L16" s="825" t="s">
        <v>218</v>
      </c>
      <c r="M16" s="825"/>
      <c r="N16" s="825"/>
      <c r="O16" s="825"/>
      <c r="P16" s="825"/>
      <c r="Q16" s="825" t="s">
        <v>219</v>
      </c>
      <c r="R16" s="825"/>
      <c r="S16" s="825"/>
      <c r="T16" s="825"/>
      <c r="U16" s="825"/>
      <c r="V16" s="486" t="s">
        <v>56</v>
      </c>
      <c r="W16" s="822" t="s">
        <v>54</v>
      </c>
      <c r="X16" s="823"/>
      <c r="Y16" s="823"/>
      <c r="Z16" s="823"/>
      <c r="AA16" s="824"/>
      <c r="AB16" s="822" t="s">
        <v>55</v>
      </c>
      <c r="AC16" s="823"/>
      <c r="AD16" s="823"/>
      <c r="AE16" s="823"/>
      <c r="AF16" s="824"/>
      <c r="AG16" s="110"/>
    </row>
    <row r="17" spans="1:33" x14ac:dyDescent="0.2">
      <c r="A17" s="474"/>
      <c r="B17" s="268" t="s">
        <v>48</v>
      </c>
      <c r="C17" s="268" t="s">
        <v>49</v>
      </c>
      <c r="D17" s="268" t="s">
        <v>50</v>
      </c>
      <c r="E17" s="268" t="s">
        <v>51</v>
      </c>
      <c r="F17" s="268" t="s">
        <v>52</v>
      </c>
      <c r="G17" s="268" t="s">
        <v>48</v>
      </c>
      <c r="H17" s="268" t="s">
        <v>49</v>
      </c>
      <c r="I17" s="268" t="s">
        <v>50</v>
      </c>
      <c r="J17" s="268" t="s">
        <v>51</v>
      </c>
      <c r="K17" s="268" t="s">
        <v>52</v>
      </c>
      <c r="L17" s="268" t="s">
        <v>48</v>
      </c>
      <c r="M17" s="268" t="s">
        <v>49</v>
      </c>
      <c r="N17" s="268" t="s">
        <v>50</v>
      </c>
      <c r="O17" s="268" t="s">
        <v>51</v>
      </c>
      <c r="P17" s="268" t="s">
        <v>52</v>
      </c>
      <c r="Q17" s="268" t="s">
        <v>48</v>
      </c>
      <c r="R17" s="268" t="s">
        <v>49</v>
      </c>
      <c r="S17" s="268" t="s">
        <v>50</v>
      </c>
      <c r="T17" s="268" t="s">
        <v>51</v>
      </c>
      <c r="U17" s="268" t="s">
        <v>52</v>
      </c>
      <c r="V17" s="388"/>
      <c r="W17" s="485" t="s">
        <v>48</v>
      </c>
      <c r="X17" s="485" t="s">
        <v>49</v>
      </c>
      <c r="Y17" s="485" t="s">
        <v>50</v>
      </c>
      <c r="Z17" s="485" t="s">
        <v>51</v>
      </c>
      <c r="AA17" s="485" t="s">
        <v>52</v>
      </c>
      <c r="AB17" s="485" t="s">
        <v>48</v>
      </c>
      <c r="AC17" s="485" t="s">
        <v>49</v>
      </c>
      <c r="AD17" s="485" t="s">
        <v>50</v>
      </c>
      <c r="AE17" s="485" t="s">
        <v>51</v>
      </c>
      <c r="AF17" s="485" t="s">
        <v>52</v>
      </c>
      <c r="AG17" s="110"/>
    </row>
    <row r="18" spans="1:33" x14ac:dyDescent="0.2">
      <c r="A18" s="50" t="s">
        <v>78</v>
      </c>
      <c r="B18" s="269">
        <v>4.4348568995724352E-15</v>
      </c>
      <c r="C18" s="270">
        <v>-1.2421523567417598E-14</v>
      </c>
      <c r="D18" s="270">
        <v>1.9316514322403296E-14</v>
      </c>
      <c r="E18" s="270">
        <v>-1.6134627521344992E-14</v>
      </c>
      <c r="F18" s="271">
        <v>5.4617979807489833E-15</v>
      </c>
      <c r="G18" s="269">
        <v>2.4518500283447319E-4</v>
      </c>
      <c r="H18" s="270">
        <v>-7.7865852376694095E-4</v>
      </c>
      <c r="I18" s="270">
        <v>1.3245977814135826E-3</v>
      </c>
      <c r="J18" s="270">
        <v>-1.1240154819343734E-3</v>
      </c>
      <c r="K18" s="271">
        <v>3.587806477807565E-4</v>
      </c>
      <c r="L18" s="269">
        <v>2.6526957756709879E-9</v>
      </c>
      <c r="M18" s="270">
        <v>-7.5061964239416519E-9</v>
      </c>
      <c r="N18" s="270">
        <v>1.1940426170694063E-8</v>
      </c>
      <c r="O18" s="270">
        <v>-1.0928561327934687E-8</v>
      </c>
      <c r="P18" s="271">
        <v>3.9635264438302347E-9</v>
      </c>
      <c r="Q18" s="272">
        <v>3.2692264522001489E-4</v>
      </c>
      <c r="R18" s="273">
        <v>-1.0097098589010669E-3</v>
      </c>
      <c r="S18" s="273">
        <v>1.6472673455783344E-3</v>
      </c>
      <c r="T18" s="273">
        <v>-1.4625403556152458E-3</v>
      </c>
      <c r="U18" s="274">
        <v>5.0962029468437848E-4</v>
      </c>
      <c r="V18" s="487" t="s">
        <v>222</v>
      </c>
      <c r="W18" s="300">
        <v>1294.9361689578927</v>
      </c>
      <c r="X18" s="301">
        <v>-147.69878360257007</v>
      </c>
      <c r="Y18" s="300">
        <v>224.16431841017402</v>
      </c>
      <c r="Z18" s="300">
        <v>1505.3398553141087</v>
      </c>
      <c r="AA18" s="301">
        <v>-1572.192605291908</v>
      </c>
      <c r="AB18" s="300">
        <v>1284.7361924317993</v>
      </c>
      <c r="AC18" s="301">
        <v>-79.744335183618887</v>
      </c>
      <c r="AD18" s="300">
        <v>498.72633708238754</v>
      </c>
      <c r="AE18" s="300">
        <v>512.79577008944761</v>
      </c>
      <c r="AF18" s="301">
        <v>-866.01988937765236</v>
      </c>
      <c r="AG18" s="110"/>
    </row>
    <row r="19" spans="1:33" ht="13.5" thickBot="1" x14ac:dyDescent="0.25">
      <c r="A19" s="51" t="s">
        <v>79</v>
      </c>
      <c r="B19" s="282">
        <v>0</v>
      </c>
      <c r="C19" s="283">
        <v>0</v>
      </c>
      <c r="D19" s="283">
        <v>0</v>
      </c>
      <c r="E19" s="283">
        <v>0</v>
      </c>
      <c r="F19" s="284">
        <v>0</v>
      </c>
      <c r="G19" s="275">
        <v>4.9808737168556217E-19</v>
      </c>
      <c r="H19" s="276">
        <v>2.3988668341134252E-19</v>
      </c>
      <c r="I19" s="276">
        <v>-3.8525930909350451E-18</v>
      </c>
      <c r="J19" s="276">
        <v>6.3751990320666668E-18</v>
      </c>
      <c r="K19" s="277">
        <v>-3.1526730971401403E-18</v>
      </c>
      <c r="L19" s="282">
        <v>0</v>
      </c>
      <c r="M19" s="283">
        <v>0</v>
      </c>
      <c r="N19" s="283">
        <v>0</v>
      </c>
      <c r="O19" s="283">
        <v>0</v>
      </c>
      <c r="P19" s="284">
        <v>0</v>
      </c>
      <c r="Q19" s="278">
        <v>1.4326874961967452E-17</v>
      </c>
      <c r="R19" s="279">
        <v>-5.1280551612763102E-17</v>
      </c>
      <c r="S19" s="279">
        <v>1.1648044772422628E-16</v>
      </c>
      <c r="T19" s="279">
        <v>-1.2604736930309595E-16</v>
      </c>
      <c r="U19" s="280">
        <v>4.740475112178471E-17</v>
      </c>
      <c r="V19" s="488" t="s">
        <v>53</v>
      </c>
      <c r="W19" s="300">
        <v>373.19304541059228</v>
      </c>
      <c r="X19" s="301">
        <v>-979.20504756690741</v>
      </c>
      <c r="Y19" s="300">
        <v>1574.0843728740565</v>
      </c>
      <c r="Z19" s="301">
        <v>-1333.1814829471414</v>
      </c>
      <c r="AA19" s="300">
        <v>434.65094611902464</v>
      </c>
      <c r="AB19" s="300">
        <v>298.68313622652579</v>
      </c>
      <c r="AC19" s="301">
        <v>-646.55697665837965</v>
      </c>
      <c r="AD19" s="300">
        <v>963.55288774845553</v>
      </c>
      <c r="AE19" s="301">
        <v>-801.98919520142658</v>
      </c>
      <c r="AF19" s="300">
        <v>259.28605813664592</v>
      </c>
      <c r="AG19" s="110"/>
    </row>
    <row r="20" spans="1:33" x14ac:dyDescent="0.2">
      <c r="A20" s="51" t="s">
        <v>80</v>
      </c>
      <c r="B20" s="282">
        <v>0</v>
      </c>
      <c r="C20" s="283">
        <v>0</v>
      </c>
      <c r="D20" s="283">
        <v>0</v>
      </c>
      <c r="E20" s="283">
        <v>0</v>
      </c>
      <c r="F20" s="284">
        <v>0</v>
      </c>
      <c r="G20" s="275">
        <v>1.2884058360131728E-16</v>
      </c>
      <c r="H20" s="276">
        <v>-2.0545579955619243E-16</v>
      </c>
      <c r="I20" s="276">
        <v>-1.5424589376275908E-17</v>
      </c>
      <c r="J20" s="276">
        <v>4.5688990445646067E-16</v>
      </c>
      <c r="K20" s="277">
        <v>-3.4028591534740833E-16</v>
      </c>
      <c r="L20" s="282">
        <v>0</v>
      </c>
      <c r="M20" s="283">
        <v>0</v>
      </c>
      <c r="N20" s="283">
        <v>0</v>
      </c>
      <c r="O20" s="283">
        <v>0</v>
      </c>
      <c r="P20" s="284">
        <v>0</v>
      </c>
      <c r="Q20" s="278">
        <v>3.2049522929562757E-15</v>
      </c>
      <c r="R20" s="279">
        <v>-1.1797460421193937E-14</v>
      </c>
      <c r="S20" s="279">
        <v>2.6926989275842881E-14</v>
      </c>
      <c r="T20" s="279">
        <v>-2.9514050810531995E-14</v>
      </c>
      <c r="U20" s="280">
        <v>1.1329456567664408E-14</v>
      </c>
      <c r="V20" s="481"/>
      <c r="W20" s="482"/>
      <c r="X20" s="483"/>
      <c r="Y20" s="483"/>
      <c r="Z20" s="483"/>
      <c r="AA20" s="484"/>
      <c r="AB20" s="482"/>
      <c r="AC20" s="483"/>
      <c r="AD20" s="483"/>
      <c r="AE20" s="483"/>
      <c r="AF20" s="484"/>
      <c r="AG20" s="110"/>
    </row>
    <row r="21" spans="1:33" x14ac:dyDescent="0.2">
      <c r="A21" s="51" t="s">
        <v>81</v>
      </c>
      <c r="B21" s="282">
        <v>0</v>
      </c>
      <c r="C21" s="283">
        <v>0</v>
      </c>
      <c r="D21" s="283">
        <v>0</v>
      </c>
      <c r="E21" s="283">
        <v>0</v>
      </c>
      <c r="F21" s="284">
        <v>0</v>
      </c>
      <c r="G21" s="275">
        <v>1.1672214718131246E-9</v>
      </c>
      <c r="H21" s="276">
        <v>-2.0040645715410214E-9</v>
      </c>
      <c r="I21" s="276">
        <v>1.1010517185632066E-9</v>
      </c>
      <c r="J21" s="276">
        <v>8.7405965635412361E-10</v>
      </c>
      <c r="K21" s="277">
        <v>-9.6201382491795656E-10</v>
      </c>
      <c r="L21" s="282">
        <v>0</v>
      </c>
      <c r="M21" s="283">
        <v>0</v>
      </c>
      <c r="N21" s="283">
        <v>0</v>
      </c>
      <c r="O21" s="283">
        <v>0</v>
      </c>
      <c r="P21" s="284">
        <v>0</v>
      </c>
      <c r="Q21" s="278">
        <v>1.3657942744878937E-9</v>
      </c>
      <c r="R21" s="279">
        <v>-3.2246248992349695E-9</v>
      </c>
      <c r="S21" s="279">
        <v>3.8858550764770118E-9</v>
      </c>
      <c r="T21" s="279">
        <v>-2.6390420067410536E-9</v>
      </c>
      <c r="U21" s="280">
        <v>6.7095889143644116E-10</v>
      </c>
      <c r="AG21" s="110"/>
    </row>
    <row r="22" spans="1:33" x14ac:dyDescent="0.2">
      <c r="A22" s="51" t="s">
        <v>38</v>
      </c>
      <c r="B22" s="282">
        <v>0</v>
      </c>
      <c r="C22" s="283">
        <v>0</v>
      </c>
      <c r="D22" s="283">
        <v>0</v>
      </c>
      <c r="E22" s="283">
        <v>0</v>
      </c>
      <c r="F22" s="284">
        <v>0</v>
      </c>
      <c r="G22" s="275">
        <v>1.9906423886355852E-17</v>
      </c>
      <c r="H22" s="276">
        <v>-2.8778969110820612E-17</v>
      </c>
      <c r="I22" s="276">
        <v>-1.0762052678970761E-17</v>
      </c>
      <c r="J22" s="276">
        <v>6.6167022921772314E-17</v>
      </c>
      <c r="K22" s="277">
        <v>-4.3068010106202227E-17</v>
      </c>
      <c r="L22" s="282">
        <v>0</v>
      </c>
      <c r="M22" s="283">
        <v>0</v>
      </c>
      <c r="N22" s="283">
        <v>0</v>
      </c>
      <c r="O22" s="283">
        <v>0</v>
      </c>
      <c r="P22" s="284">
        <v>0</v>
      </c>
      <c r="Q22" s="278">
        <v>3.9952568627488717E-16</v>
      </c>
      <c r="R22" s="279">
        <v>-1.453308328012463E-15</v>
      </c>
      <c r="S22" s="279">
        <v>3.3213795394741588E-15</v>
      </c>
      <c r="T22" s="279">
        <v>-3.6524101425121793E-15</v>
      </c>
      <c r="U22" s="280">
        <v>1.4074534988691113E-15</v>
      </c>
      <c r="AG22" s="110"/>
    </row>
    <row r="23" spans="1:33" x14ac:dyDescent="0.2">
      <c r="A23" s="51" t="s">
        <v>82</v>
      </c>
      <c r="B23" s="282">
        <v>0</v>
      </c>
      <c r="C23" s="283">
        <v>0</v>
      </c>
      <c r="D23" s="283">
        <v>0</v>
      </c>
      <c r="E23" s="283">
        <v>0</v>
      </c>
      <c r="F23" s="284">
        <v>0</v>
      </c>
      <c r="G23" s="275">
        <v>7.6303005423422866E-13</v>
      </c>
      <c r="H23" s="276">
        <v>-1.3533168938746867E-12</v>
      </c>
      <c r="I23" s="276">
        <v>5.0079244411203281E-13</v>
      </c>
      <c r="J23" s="276">
        <v>9.6362536447262154E-13</v>
      </c>
      <c r="K23" s="277">
        <v>-7.8810885971838962E-13</v>
      </c>
      <c r="L23" s="282">
        <v>0</v>
      </c>
      <c r="M23" s="283">
        <v>0</v>
      </c>
      <c r="N23" s="283">
        <v>0</v>
      </c>
      <c r="O23" s="283">
        <v>0</v>
      </c>
      <c r="P23" s="284">
        <v>0</v>
      </c>
      <c r="Q23" s="278">
        <v>9.0465727316781044E-13</v>
      </c>
      <c r="R23" s="279">
        <v>-2.4458430030543981E-12</v>
      </c>
      <c r="S23" s="279">
        <v>3.417739415310971E-12</v>
      </c>
      <c r="T23" s="279">
        <v>-2.689276936999928E-12</v>
      </c>
      <c r="U23" s="280">
        <v>8.4278150580316377E-13</v>
      </c>
      <c r="V23" s="14"/>
      <c r="AG23" s="110"/>
    </row>
    <row r="24" spans="1:33" x14ac:dyDescent="0.2">
      <c r="A24" s="52" t="s">
        <v>22</v>
      </c>
      <c r="B24" s="282">
        <v>0</v>
      </c>
      <c r="C24" s="283">
        <v>0</v>
      </c>
      <c r="D24" s="283">
        <v>0</v>
      </c>
      <c r="E24" s="283">
        <v>0</v>
      </c>
      <c r="F24" s="284">
        <v>0</v>
      </c>
      <c r="G24" s="275">
        <v>5.0077179531670619E-14</v>
      </c>
      <c r="H24" s="276">
        <v>-1.2347566991221087E-13</v>
      </c>
      <c r="I24" s="276">
        <v>1.6304912806007044E-13</v>
      </c>
      <c r="J24" s="276">
        <v>-8.694455423621278E-14</v>
      </c>
      <c r="K24" s="277">
        <v>4.9346498631414365E-15</v>
      </c>
      <c r="L24" s="282">
        <v>0</v>
      </c>
      <c r="M24" s="283">
        <v>0</v>
      </c>
      <c r="N24" s="283">
        <v>0</v>
      </c>
      <c r="O24" s="283">
        <v>0</v>
      </c>
      <c r="P24" s="284">
        <v>0</v>
      </c>
      <c r="Q24" s="278">
        <v>6.9599000604134485E-13</v>
      </c>
      <c r="R24" s="279">
        <v>-2.4453710525522362E-12</v>
      </c>
      <c r="S24" s="279">
        <v>5.3638444786961621E-12</v>
      </c>
      <c r="T24" s="279">
        <v>-5.8360947075665744E-12</v>
      </c>
      <c r="U24" s="280">
        <v>2.2591514177153198E-12</v>
      </c>
      <c r="AG24" s="110"/>
    </row>
    <row r="25" spans="1:33" x14ac:dyDescent="0.2">
      <c r="A25" s="52" t="s">
        <v>23</v>
      </c>
      <c r="B25" s="282">
        <v>0</v>
      </c>
      <c r="C25" s="283">
        <v>0</v>
      </c>
      <c r="D25" s="283">
        <v>0</v>
      </c>
      <c r="E25" s="283">
        <v>0</v>
      </c>
      <c r="F25" s="284">
        <v>0</v>
      </c>
      <c r="G25" s="275">
        <v>6.5122421130456764E-22</v>
      </c>
      <c r="H25" s="276">
        <v>4.0053574097243012E-22</v>
      </c>
      <c r="I25" s="276">
        <v>-6.4341106976272226E-22</v>
      </c>
      <c r="J25" s="276">
        <v>4.1456665039497641E-21</v>
      </c>
      <c r="K25" s="277">
        <v>-3.8628504140773949E-21</v>
      </c>
      <c r="L25" s="282">
        <v>0</v>
      </c>
      <c r="M25" s="283">
        <v>0</v>
      </c>
      <c r="N25" s="283">
        <v>0</v>
      </c>
      <c r="O25" s="283">
        <v>0</v>
      </c>
      <c r="P25" s="284">
        <v>0</v>
      </c>
      <c r="Q25" s="278">
        <v>1.2612866824949358E-20</v>
      </c>
      <c r="R25" s="279">
        <v>-4.0237186682175217E-20</v>
      </c>
      <c r="S25" s="279">
        <v>9.549270026272038E-20</v>
      </c>
      <c r="T25" s="279">
        <v>-1.0221931516406966E-19</v>
      </c>
      <c r="U25" s="280">
        <v>3.7465084997715321E-20</v>
      </c>
      <c r="AG25" s="110"/>
    </row>
    <row r="26" spans="1:33" x14ac:dyDescent="0.2">
      <c r="A26" s="53" t="s">
        <v>24</v>
      </c>
      <c r="B26" s="282">
        <v>0</v>
      </c>
      <c r="C26" s="283">
        <v>0</v>
      </c>
      <c r="D26" s="283">
        <v>0</v>
      </c>
      <c r="E26" s="283">
        <v>0</v>
      </c>
      <c r="F26" s="284">
        <v>0</v>
      </c>
      <c r="G26" s="275">
        <v>4.7011768645853922E-15</v>
      </c>
      <c r="H26" s="276">
        <v>-1.1068664967979947E-14</v>
      </c>
      <c r="I26" s="276">
        <v>1.312677608863879E-14</v>
      </c>
      <c r="J26" s="276">
        <v>-3.8904076335705869E-15</v>
      </c>
      <c r="K26" s="277">
        <v>-2.1377436469735462E-15</v>
      </c>
      <c r="L26" s="282">
        <v>0</v>
      </c>
      <c r="M26" s="283">
        <v>0</v>
      </c>
      <c r="N26" s="283">
        <v>0</v>
      </c>
      <c r="O26" s="283">
        <v>0</v>
      </c>
      <c r="P26" s="284">
        <v>0</v>
      </c>
      <c r="Q26" s="278">
        <v>8.8174130004722897E-14</v>
      </c>
      <c r="R26" s="279">
        <v>-3.0351734600226618E-13</v>
      </c>
      <c r="S26" s="279">
        <v>6.5021125634220028E-13</v>
      </c>
      <c r="T26" s="279">
        <v>-7.0094676460246583E-13</v>
      </c>
      <c r="U26" s="280">
        <v>2.701277650168147E-13</v>
      </c>
      <c r="AG26" s="110"/>
    </row>
    <row r="27" spans="1:33" x14ac:dyDescent="0.2">
      <c r="A27" s="53" t="s">
        <v>25</v>
      </c>
      <c r="B27" s="282">
        <v>0</v>
      </c>
      <c r="C27" s="283">
        <v>0</v>
      </c>
      <c r="D27" s="283">
        <v>0</v>
      </c>
      <c r="E27" s="283">
        <v>0</v>
      </c>
      <c r="F27" s="284">
        <v>0</v>
      </c>
      <c r="G27" s="275">
        <v>2.568142001167199E-9</v>
      </c>
      <c r="H27" s="276">
        <v>-5.2403098674514988E-9</v>
      </c>
      <c r="I27" s="276">
        <v>5.5221122701264259E-9</v>
      </c>
      <c r="J27" s="276">
        <v>-2.6932743776108689E-9</v>
      </c>
      <c r="K27" s="277">
        <v>2.3898449587083321E-10</v>
      </c>
      <c r="L27" s="282">
        <v>0</v>
      </c>
      <c r="M27" s="283">
        <v>0</v>
      </c>
      <c r="N27" s="283">
        <v>0</v>
      </c>
      <c r="O27" s="283">
        <v>0</v>
      </c>
      <c r="P27" s="284">
        <v>0</v>
      </c>
      <c r="Q27" s="278">
        <v>2.5740664742084759E-9</v>
      </c>
      <c r="R27" s="279">
        <v>-6.623878597272221E-9</v>
      </c>
      <c r="S27" s="279">
        <v>9.202147389273404E-9</v>
      </c>
      <c r="T27" s="279">
        <v>-7.5498104261070565E-9</v>
      </c>
      <c r="U27" s="280">
        <v>2.5021439354474159E-9</v>
      </c>
      <c r="AG27" s="110"/>
    </row>
    <row r="28" spans="1:33" x14ac:dyDescent="0.2">
      <c r="A28" s="53" t="s">
        <v>26</v>
      </c>
      <c r="B28" s="282">
        <v>0</v>
      </c>
      <c r="C28" s="283">
        <v>0</v>
      </c>
      <c r="D28" s="283">
        <v>0</v>
      </c>
      <c r="E28" s="283">
        <v>0</v>
      </c>
      <c r="F28" s="284">
        <v>0</v>
      </c>
      <c r="G28" s="275">
        <v>1.0660841426921525E-10</v>
      </c>
      <c r="H28" s="276">
        <v>-1.9950379850269412E-10</v>
      </c>
      <c r="I28" s="276">
        <v>1.3245722292341831E-10</v>
      </c>
      <c r="J28" s="276">
        <v>4.0289005443134701E-11</v>
      </c>
      <c r="K28" s="277">
        <v>-6.6955504156975031E-11</v>
      </c>
      <c r="L28" s="282">
        <v>0</v>
      </c>
      <c r="M28" s="283">
        <v>0</v>
      </c>
      <c r="N28" s="283">
        <v>0</v>
      </c>
      <c r="O28" s="283">
        <v>0</v>
      </c>
      <c r="P28" s="284">
        <v>0</v>
      </c>
      <c r="Q28" s="278">
        <v>1.2148448676659025E-10</v>
      </c>
      <c r="R28" s="279">
        <v>-3.2279631362505427E-10</v>
      </c>
      <c r="S28" s="279">
        <v>4.605907551281518E-10</v>
      </c>
      <c r="T28" s="279">
        <v>-3.8024903929460505E-10</v>
      </c>
      <c r="U28" s="280">
        <v>1.2525433722435071E-10</v>
      </c>
      <c r="AG28" s="110"/>
    </row>
    <row r="29" spans="1:33" x14ac:dyDescent="0.2">
      <c r="A29" s="53" t="s">
        <v>27</v>
      </c>
      <c r="B29" s="282">
        <v>0</v>
      </c>
      <c r="C29" s="283">
        <v>0</v>
      </c>
      <c r="D29" s="283">
        <v>0</v>
      </c>
      <c r="E29" s="283">
        <v>0</v>
      </c>
      <c r="F29" s="284">
        <v>0</v>
      </c>
      <c r="G29" s="275">
        <v>4.2108797986815909E-9</v>
      </c>
      <c r="H29" s="276">
        <v>-1.2671556841246415E-8</v>
      </c>
      <c r="I29" s="276">
        <v>2.2158033369894477E-8</v>
      </c>
      <c r="J29" s="276">
        <v>-1.8862019102540052E-8</v>
      </c>
      <c r="K29" s="277">
        <v>5.7664828816476997E-9</v>
      </c>
      <c r="L29" s="282">
        <v>0</v>
      </c>
      <c r="M29" s="283">
        <v>0</v>
      </c>
      <c r="N29" s="283">
        <v>0</v>
      </c>
      <c r="O29" s="283">
        <v>0</v>
      </c>
      <c r="P29" s="284">
        <v>0</v>
      </c>
      <c r="Q29" s="278">
        <v>3.6030521231247045E-8</v>
      </c>
      <c r="R29" s="279">
        <v>-1.1615704537969993E-7</v>
      </c>
      <c r="S29" s="279">
        <v>2.2996358488857661E-7</v>
      </c>
      <c r="T29" s="279">
        <v>-2.3908107053002384E-7</v>
      </c>
      <c r="U29" s="280">
        <v>9.1158645919827937E-8</v>
      </c>
      <c r="AG29" s="110"/>
    </row>
    <row r="30" spans="1:33" x14ac:dyDescent="0.2">
      <c r="A30" s="53" t="s">
        <v>28</v>
      </c>
      <c r="B30" s="282">
        <v>0</v>
      </c>
      <c r="C30" s="283">
        <v>0</v>
      </c>
      <c r="D30" s="283">
        <v>0</v>
      </c>
      <c r="E30" s="283">
        <v>0</v>
      </c>
      <c r="F30" s="284">
        <v>0</v>
      </c>
      <c r="G30" s="275">
        <v>8.6504505081354009E-12</v>
      </c>
      <c r="H30" s="276">
        <v>1.3216266820923454E-11</v>
      </c>
      <c r="I30" s="276">
        <v>-2.2274675811183077E-11</v>
      </c>
      <c r="J30" s="276">
        <v>5.2184872455335154E-11</v>
      </c>
      <c r="K30" s="277">
        <v>-4.1000179609992007E-11</v>
      </c>
      <c r="L30" s="282">
        <v>0</v>
      </c>
      <c r="M30" s="283">
        <v>0</v>
      </c>
      <c r="N30" s="283">
        <v>0</v>
      </c>
      <c r="O30" s="283">
        <v>0</v>
      </c>
      <c r="P30" s="284">
        <v>0</v>
      </c>
      <c r="Q30" s="278">
        <v>1.3869302976614983E-10</v>
      </c>
      <c r="R30" s="279">
        <v>-3.9529170680092396E-10</v>
      </c>
      <c r="S30" s="279">
        <v>8.4673555029501804E-10</v>
      </c>
      <c r="T30" s="279">
        <v>-8.8287178317896381E-10</v>
      </c>
      <c r="U30" s="280">
        <v>3.2638944221185246E-10</v>
      </c>
      <c r="AG30" s="110"/>
    </row>
    <row r="31" spans="1:33" x14ac:dyDescent="0.2">
      <c r="A31" s="54" t="s">
        <v>29</v>
      </c>
      <c r="B31" s="282">
        <v>0</v>
      </c>
      <c r="C31" s="283">
        <v>0</v>
      </c>
      <c r="D31" s="283">
        <v>0</v>
      </c>
      <c r="E31" s="283">
        <v>0</v>
      </c>
      <c r="F31" s="284">
        <v>0</v>
      </c>
      <c r="G31" s="275">
        <v>2.1668862707421479E-10</v>
      </c>
      <c r="H31" s="276">
        <v>-6.0885499506711303E-10</v>
      </c>
      <c r="I31" s="276">
        <v>9.4518138168428054E-10</v>
      </c>
      <c r="J31" s="276">
        <v>-6.7079262687701149E-10</v>
      </c>
      <c r="K31" s="277">
        <v>1.4568979624937293E-10</v>
      </c>
      <c r="L31" s="282">
        <v>0</v>
      </c>
      <c r="M31" s="283">
        <v>0</v>
      </c>
      <c r="N31" s="283">
        <v>0</v>
      </c>
      <c r="O31" s="283">
        <v>0</v>
      </c>
      <c r="P31" s="284">
        <v>0</v>
      </c>
      <c r="Q31" s="278">
        <v>2.8783824879441516E-9</v>
      </c>
      <c r="R31" s="279">
        <v>-8.9340104016255662E-9</v>
      </c>
      <c r="S31" s="279">
        <v>1.673224590716144E-8</v>
      </c>
      <c r="T31" s="279">
        <v>-1.6840163507439452E-8</v>
      </c>
      <c r="U31" s="280">
        <v>6.2942599876417415E-9</v>
      </c>
      <c r="V31" s="14"/>
      <c r="AG31" s="110"/>
    </row>
    <row r="32" spans="1:33" x14ac:dyDescent="0.2">
      <c r="A32" s="55" t="s">
        <v>31</v>
      </c>
      <c r="B32" s="275">
        <v>2.5722170017520291E-13</v>
      </c>
      <c r="C32" s="276">
        <v>-7.2044836691023379E-13</v>
      </c>
      <c r="D32" s="276">
        <v>1.1203578306994249E-12</v>
      </c>
      <c r="E32" s="276">
        <v>-9.3580839623804408E-13</v>
      </c>
      <c r="F32" s="277">
        <v>3.1678428288345183E-13</v>
      </c>
      <c r="G32" s="275">
        <v>5.930366262662906E-7</v>
      </c>
      <c r="H32" s="276">
        <v>-8.4607670699522309E-7</v>
      </c>
      <c r="I32" s="276">
        <v>-6.98643551037458E-8</v>
      </c>
      <c r="J32" s="276">
        <v>8.9278065647407447E-7</v>
      </c>
      <c r="K32" s="277">
        <v>-4.6247697865975983E-7</v>
      </c>
      <c r="L32" s="275">
        <v>1.5385635498891834E-7</v>
      </c>
      <c r="M32" s="276">
        <v>-4.3535939258862333E-7</v>
      </c>
      <c r="N32" s="276">
        <v>6.9254471790027399E-7</v>
      </c>
      <c r="O32" s="276">
        <v>-6.3385655702022846E-7</v>
      </c>
      <c r="P32" s="277">
        <v>2.2988453374215843E-7</v>
      </c>
      <c r="Q32" s="278">
        <v>5.2093981148675728E-7</v>
      </c>
      <c r="R32" s="279">
        <v>-1.1918058732612264E-6</v>
      </c>
      <c r="S32" s="279">
        <v>1.136297375155894E-6</v>
      </c>
      <c r="T32" s="279">
        <v>-5.3543831980420736E-7</v>
      </c>
      <c r="U32" s="280">
        <v>9.2470281206433782E-8</v>
      </c>
      <c r="V32" s="14"/>
      <c r="AG32" s="110"/>
    </row>
    <row r="33" spans="1:33" x14ac:dyDescent="0.2">
      <c r="A33" s="55" t="s">
        <v>32</v>
      </c>
      <c r="B33" s="291">
        <v>0</v>
      </c>
      <c r="C33" s="292">
        <v>0</v>
      </c>
      <c r="D33" s="292">
        <v>0</v>
      </c>
      <c r="E33" s="292">
        <v>0</v>
      </c>
      <c r="F33" s="293">
        <v>0</v>
      </c>
      <c r="G33" s="275">
        <v>4.1769494412311088E-8</v>
      </c>
      <c r="H33" s="276">
        <v>-1.0707146823317898E-7</v>
      </c>
      <c r="I33" s="276">
        <v>1.6898660539893735E-7</v>
      </c>
      <c r="J33" s="276">
        <v>-1.4565184815704485E-7</v>
      </c>
      <c r="K33" s="277">
        <v>4.9432442905389101E-8</v>
      </c>
      <c r="L33" s="291">
        <v>0</v>
      </c>
      <c r="M33" s="292">
        <v>0</v>
      </c>
      <c r="N33" s="292">
        <v>0</v>
      </c>
      <c r="O33" s="292">
        <v>0</v>
      </c>
      <c r="P33" s="293">
        <v>0</v>
      </c>
      <c r="Q33" s="278">
        <v>1.3464097851866775E-7</v>
      </c>
      <c r="R33" s="279">
        <v>-3.1110601950198491E-7</v>
      </c>
      <c r="S33" s="279">
        <v>3.3482588239405681E-7</v>
      </c>
      <c r="T33" s="279">
        <v>-2.0527511445361979E-7</v>
      </c>
      <c r="U33" s="280">
        <v>5.3279849413474163E-8</v>
      </c>
      <c r="V33" s="14"/>
      <c r="AG33" s="110"/>
    </row>
    <row r="34" spans="1:33" x14ac:dyDescent="0.2">
      <c r="A34" s="56" t="s">
        <v>2</v>
      </c>
      <c r="B34" s="275">
        <v>7.1325853147984008E-7</v>
      </c>
      <c r="C34" s="276">
        <v>-1.9987660918730853E-6</v>
      </c>
      <c r="D34" s="276">
        <v>3.1129259305612831E-6</v>
      </c>
      <c r="E34" s="276">
        <v>-2.6060174816730925E-6</v>
      </c>
      <c r="F34" s="277">
        <v>8.8432351318145161E-7</v>
      </c>
      <c r="G34" s="275">
        <v>8.0810911379811611E-4</v>
      </c>
      <c r="H34" s="276">
        <v>-2.5545047760960368E-3</v>
      </c>
      <c r="I34" s="276">
        <v>4.6615091506467983E-3</v>
      </c>
      <c r="J34" s="276">
        <v>-4.2490834334944537E-3</v>
      </c>
      <c r="K34" s="277">
        <v>1.4466090045651518E-3</v>
      </c>
      <c r="L34" s="275">
        <v>3.7915143802761723E-3</v>
      </c>
      <c r="M34" s="276">
        <v>-1.0517904458926523E-2</v>
      </c>
      <c r="N34" s="276">
        <v>1.6321070209713302E-2</v>
      </c>
      <c r="O34" s="276">
        <v>-1.4457139452156898E-2</v>
      </c>
      <c r="P34" s="277">
        <v>5.0575289263278707E-3</v>
      </c>
      <c r="Q34" s="278">
        <v>3.5631944247110419E-3</v>
      </c>
      <c r="R34" s="279">
        <v>-9.9098826507570993E-3</v>
      </c>
      <c r="S34" s="279">
        <v>1.5633884095834973E-2</v>
      </c>
      <c r="T34" s="279">
        <v>-1.4069341222971508E-2</v>
      </c>
      <c r="U34" s="280">
        <v>4.9691450360584005E-3</v>
      </c>
      <c r="V34" s="14"/>
      <c r="AG34" s="110"/>
    </row>
    <row r="35" spans="1:33" x14ac:dyDescent="0.2">
      <c r="A35" s="56" t="s">
        <v>3</v>
      </c>
      <c r="B35" s="275">
        <v>2.0438580978518342E-5</v>
      </c>
      <c r="C35" s="276">
        <v>5.4634708372700465E-3</v>
      </c>
      <c r="D35" s="276">
        <v>-8.4656037451097607E-3</v>
      </c>
      <c r="E35" s="276">
        <v>7.0410686814533774E-3</v>
      </c>
      <c r="F35" s="277">
        <v>-2.3737437188360022E-3</v>
      </c>
      <c r="G35" s="275">
        <v>1.4259391519458168E-4</v>
      </c>
      <c r="H35" s="276">
        <v>1.0134910160242913E-3</v>
      </c>
      <c r="I35" s="276">
        <v>4.3035169921510838E-4</v>
      </c>
      <c r="J35" s="276">
        <v>-2.3104999770182204E-3</v>
      </c>
      <c r="K35" s="277">
        <v>1.5759742991340153E-3</v>
      </c>
      <c r="L35" s="275">
        <v>8.9307205009254607E-4</v>
      </c>
      <c r="M35" s="276">
        <v>-1.5116004826246339E-3</v>
      </c>
      <c r="N35" s="276">
        <v>2.3385770566821417E-3</v>
      </c>
      <c r="O35" s="276">
        <v>-2.0512232002601154E-3</v>
      </c>
      <c r="P35" s="277">
        <v>6.8557992663624773E-4</v>
      </c>
      <c r="Q35" s="278">
        <v>8.9745516900913364E-4</v>
      </c>
      <c r="R35" s="279">
        <v>-2.2759705837410954E-3</v>
      </c>
      <c r="S35" s="279">
        <v>3.9201072530252934E-3</v>
      </c>
      <c r="T35" s="279">
        <v>-3.7436295542139781E-3</v>
      </c>
      <c r="U35" s="280">
        <v>1.3974502876329628E-3</v>
      </c>
      <c r="V35" s="14"/>
      <c r="AG35" s="110"/>
    </row>
    <row r="36" spans="1:33" x14ac:dyDescent="0.2">
      <c r="A36" s="56" t="s">
        <v>4</v>
      </c>
      <c r="B36" s="275">
        <v>2.1882837015946653E-5</v>
      </c>
      <c r="C36" s="276">
        <v>-6.1259765660353401E-5</v>
      </c>
      <c r="D36" s="276">
        <v>9.5212689320984525E-5</v>
      </c>
      <c r="E36" s="276">
        <v>-7.951266977981037E-5</v>
      </c>
      <c r="F36" s="277">
        <v>2.6920328763989522E-5</v>
      </c>
      <c r="G36" s="275">
        <v>1.0863060270274574E-4</v>
      </c>
      <c r="H36" s="276">
        <v>4.0639252419260121E-4</v>
      </c>
      <c r="I36" s="276">
        <v>-8.59065899637604E-4</v>
      </c>
      <c r="J36" s="276">
        <v>1.0205353848864408E-3</v>
      </c>
      <c r="K36" s="277">
        <v>-5.0034594905048416E-4</v>
      </c>
      <c r="L36" s="275">
        <v>1.2729398025377711E-3</v>
      </c>
      <c r="M36" s="276">
        <v>-2.9020736092600702E-3</v>
      </c>
      <c r="N36" s="276">
        <v>4.620644853558749E-3</v>
      </c>
      <c r="O36" s="276">
        <v>-4.1780819708482743E-3</v>
      </c>
      <c r="P36" s="277">
        <v>1.4912878644227751E-3</v>
      </c>
      <c r="Q36" s="278">
        <v>1.2460415798450271E-3</v>
      </c>
      <c r="R36" s="279">
        <v>-2.848973236341111E-3</v>
      </c>
      <c r="S36" s="279">
        <v>4.6071241032284117E-3</v>
      </c>
      <c r="T36" s="279">
        <v>-4.2049332383865875E-3</v>
      </c>
      <c r="U36" s="280">
        <v>1.5056679073210105E-3</v>
      </c>
      <c r="V36" s="14"/>
      <c r="AG36" s="110"/>
    </row>
    <row r="37" spans="1:33" x14ac:dyDescent="0.2">
      <c r="A37" s="56" t="s">
        <v>5</v>
      </c>
      <c r="B37" s="275">
        <v>-1.4713508097026207E-3</v>
      </c>
      <c r="C37" s="276">
        <v>2.7976518621233937</v>
      </c>
      <c r="D37" s="276">
        <v>-4.3473115798768482</v>
      </c>
      <c r="E37" s="276">
        <v>3.6296952354824086</v>
      </c>
      <c r="F37" s="277">
        <v>-1.2286485332752406</v>
      </c>
      <c r="G37" s="275">
        <v>-3.4766409538290188E-3</v>
      </c>
      <c r="H37" s="276">
        <v>2.3911838184242575</v>
      </c>
      <c r="I37" s="276">
        <v>-3.4783305627415242</v>
      </c>
      <c r="J37" s="276">
        <v>2.6792555015123654</v>
      </c>
      <c r="K37" s="277">
        <v>-0.81085249986966978</v>
      </c>
      <c r="L37" s="275">
        <v>-2.3151452439624746E-3</v>
      </c>
      <c r="M37" s="276">
        <v>2.481105060217724</v>
      </c>
      <c r="N37" s="276">
        <v>-3.4004639042234999</v>
      </c>
      <c r="O37" s="276">
        <v>2.6305496502791126</v>
      </c>
      <c r="P37" s="277">
        <v>-0.84831412373032755</v>
      </c>
      <c r="Q37" s="278">
        <v>-2.170231236782583E-3</v>
      </c>
      <c r="R37" s="279">
        <v>2.1345119213321651</v>
      </c>
      <c r="S37" s="279">
        <v>-2.7885679440769895</v>
      </c>
      <c r="T37" s="279">
        <v>2.0377546140147125</v>
      </c>
      <c r="U37" s="280">
        <v>-0.60067808000790635</v>
      </c>
      <c r="V37" s="14"/>
      <c r="AG37" s="110"/>
    </row>
    <row r="38" spans="1:33" x14ac:dyDescent="0.2">
      <c r="A38" s="57" t="s">
        <v>6</v>
      </c>
      <c r="B38" s="275">
        <v>4.729924457185751E-2</v>
      </c>
      <c r="C38" s="276">
        <v>-0.13239802683220328</v>
      </c>
      <c r="D38" s="276">
        <v>0.20580014173072164</v>
      </c>
      <c r="E38" s="276">
        <v>-0.17191183088886594</v>
      </c>
      <c r="F38" s="277">
        <v>5.8221500466173498E-2</v>
      </c>
      <c r="G38" s="275">
        <v>2.0377111508419816E-2</v>
      </c>
      <c r="H38" s="276">
        <v>-5.2530577712188706E-2</v>
      </c>
      <c r="I38" s="276">
        <v>8.6581543104567463E-2</v>
      </c>
      <c r="J38" s="276">
        <v>-8.2017082306925004E-2</v>
      </c>
      <c r="K38" s="277">
        <v>3.2122894299141183E-2</v>
      </c>
      <c r="L38" s="275">
        <v>2.8181337222684365E-2</v>
      </c>
      <c r="M38" s="276">
        <v>-8.3800102309439142E-2</v>
      </c>
      <c r="N38" s="276">
        <v>0.13010510268682993</v>
      </c>
      <c r="O38" s="276">
        <v>-0.11280493495524668</v>
      </c>
      <c r="P38" s="277">
        <v>3.9198633801311972E-2</v>
      </c>
      <c r="Q38" s="278">
        <v>1.2417885447254414E-2</v>
      </c>
      <c r="R38" s="279">
        <v>-3.1510353369650142E-2</v>
      </c>
      <c r="S38" s="279">
        <v>4.3504872471960693E-2</v>
      </c>
      <c r="T38" s="279">
        <v>-3.5686159967108153E-2</v>
      </c>
      <c r="U38" s="280">
        <v>1.2124448487310872E-2</v>
      </c>
      <c r="V38" s="14"/>
      <c r="AG38" s="110"/>
    </row>
    <row r="39" spans="1:33" x14ac:dyDescent="0.2">
      <c r="A39" s="58" t="s">
        <v>7</v>
      </c>
      <c r="B39" s="275">
        <v>2.2990191773298592E-2</v>
      </c>
      <c r="C39" s="276">
        <v>-6.4387621070870038E-2</v>
      </c>
      <c r="D39" s="276">
        <v>0.10018534188617079</v>
      </c>
      <c r="E39" s="276">
        <v>-8.3793419698549143E-2</v>
      </c>
      <c r="F39" s="277">
        <v>2.841336792746342E-2</v>
      </c>
      <c r="G39" s="275">
        <v>3.2653512609282558E-2</v>
      </c>
      <c r="H39" s="276">
        <v>-9.9206135534576315E-2</v>
      </c>
      <c r="I39" s="276">
        <v>0.1689802071501855</v>
      </c>
      <c r="J39" s="276">
        <v>-0.14966978842866668</v>
      </c>
      <c r="K39" s="277">
        <v>5.1767712184113385E-2</v>
      </c>
      <c r="L39" s="275">
        <v>4.4074316561623042E-2</v>
      </c>
      <c r="M39" s="276">
        <v>-0.12313696736134319</v>
      </c>
      <c r="N39" s="276">
        <v>0.16875903179096924</v>
      </c>
      <c r="O39" s="276">
        <v>-0.1287881540742242</v>
      </c>
      <c r="P39" s="277">
        <v>4.0594908220902025E-2</v>
      </c>
      <c r="Q39" s="278">
        <v>3.6122623044536811E-2</v>
      </c>
      <c r="R39" s="279">
        <v>-0.10409591545545126</v>
      </c>
      <c r="S39" s="279">
        <v>0.15823605009892144</v>
      </c>
      <c r="T39" s="279">
        <v>-0.13542796323884096</v>
      </c>
      <c r="U39" s="280">
        <v>4.6647406787560242E-2</v>
      </c>
      <c r="V39" s="14"/>
      <c r="AG39" s="110"/>
    </row>
    <row r="40" spans="1:33" x14ac:dyDescent="0.2">
      <c r="A40" s="58" t="s">
        <v>8</v>
      </c>
      <c r="B40" s="275">
        <v>0.47829158581945314</v>
      </c>
      <c r="C40" s="276">
        <v>-1.3386642886569666</v>
      </c>
      <c r="D40" s="276">
        <v>2.0800011912046248</v>
      </c>
      <c r="E40" s="276">
        <v>-1.7365077278674952</v>
      </c>
      <c r="F40" s="277">
        <v>0.58775146943194567</v>
      </c>
      <c r="G40" s="275">
        <v>0.19009585263075648</v>
      </c>
      <c r="H40" s="276">
        <v>-0.3466706746345079</v>
      </c>
      <c r="I40" s="276">
        <v>0.5860608869590902</v>
      </c>
      <c r="J40" s="276">
        <v>-0.54408766357333516</v>
      </c>
      <c r="K40" s="277">
        <v>0.19509408496175418</v>
      </c>
      <c r="L40" s="275">
        <v>0.26125326816065247</v>
      </c>
      <c r="M40" s="276">
        <v>-0.50678754907811308</v>
      </c>
      <c r="N40" s="276">
        <v>0.74258493515175461</v>
      </c>
      <c r="O40" s="276">
        <v>-0.62788724771193349</v>
      </c>
      <c r="P40" s="277">
        <v>0.21939160317495632</v>
      </c>
      <c r="Q40" s="278">
        <v>0.10429554766972296</v>
      </c>
      <c r="R40" s="279">
        <v>-1.1969641649958992E-2</v>
      </c>
      <c r="S40" s="279">
        <v>-2.3519730954849605E-3</v>
      </c>
      <c r="T40" s="279">
        <v>-8.3673956075691613E-4</v>
      </c>
      <c r="U40" s="280">
        <v>7.3168242057120025E-4</v>
      </c>
      <c r="V40" s="14"/>
      <c r="AG40" s="110"/>
    </row>
    <row r="41" spans="1:33" x14ac:dyDescent="0.2">
      <c r="A41" s="58" t="s">
        <v>9</v>
      </c>
      <c r="B41" s="275">
        <v>0.22573332127320977</v>
      </c>
      <c r="C41" s="276">
        <v>-0.6314665976604994</v>
      </c>
      <c r="D41" s="276">
        <v>0.97986245783225789</v>
      </c>
      <c r="E41" s="276">
        <v>-0.81662869275852157</v>
      </c>
      <c r="F41" s="277">
        <v>0.27593914515678097</v>
      </c>
      <c r="G41" s="275">
        <v>0.20596337793332142</v>
      </c>
      <c r="H41" s="276">
        <v>-0.58945757141891875</v>
      </c>
      <c r="I41" s="276">
        <v>0.97706263821007422</v>
      </c>
      <c r="J41" s="276">
        <v>-0.85643595992895616</v>
      </c>
      <c r="K41" s="277">
        <v>0.29611898193251662</v>
      </c>
      <c r="L41" s="275">
        <v>0.32203562406261904</v>
      </c>
      <c r="M41" s="276">
        <v>-0.80446853899076742</v>
      </c>
      <c r="N41" s="276">
        <v>1.0738559168336093</v>
      </c>
      <c r="O41" s="276">
        <v>-0.81348741338925568</v>
      </c>
      <c r="P41" s="277">
        <v>0.25864081889244778</v>
      </c>
      <c r="Q41" s="278">
        <v>0.24798227327590364</v>
      </c>
      <c r="R41" s="279">
        <v>-0.58563013918787199</v>
      </c>
      <c r="S41" s="279">
        <v>0.79452869869939202</v>
      </c>
      <c r="T41" s="279">
        <v>-0.61885236602860183</v>
      </c>
      <c r="U41" s="280">
        <v>0.19910825262397885</v>
      </c>
      <c r="V41" s="14"/>
      <c r="AG41" s="110"/>
    </row>
    <row r="42" spans="1:33" x14ac:dyDescent="0.2">
      <c r="A42" s="58" t="s">
        <v>10</v>
      </c>
      <c r="B42" s="275">
        <v>0.10658245574086221</v>
      </c>
      <c r="C42" s="276">
        <v>-0.29865138133921515</v>
      </c>
      <c r="D42" s="276">
        <v>0.46489238613792089</v>
      </c>
      <c r="E42" s="276">
        <v>-0.38891315865572651</v>
      </c>
      <c r="F42" s="277">
        <v>0.13188162244810497</v>
      </c>
      <c r="G42" s="275">
        <v>5.0916996168053209E-2</v>
      </c>
      <c r="H42" s="276">
        <v>-0.15131563821354216</v>
      </c>
      <c r="I42" s="276">
        <v>0.26170039876111351</v>
      </c>
      <c r="J42" s="276">
        <v>-0.24295956873429225</v>
      </c>
      <c r="K42" s="277">
        <v>9.0003985113699669E-2</v>
      </c>
      <c r="L42" s="275">
        <v>8.279005505778203E-2</v>
      </c>
      <c r="M42" s="276">
        <v>-0.22641722845482784</v>
      </c>
      <c r="N42" s="276">
        <v>0.3042602114049065</v>
      </c>
      <c r="O42" s="276">
        <v>-0.22752466596075163</v>
      </c>
      <c r="P42" s="277">
        <v>7.1324896975801036E-2</v>
      </c>
      <c r="Q42" s="278">
        <v>5.1129454918952134E-2</v>
      </c>
      <c r="R42" s="279">
        <v>-0.13498302121245423</v>
      </c>
      <c r="S42" s="279">
        <v>0.1909570890054951</v>
      </c>
      <c r="T42" s="279">
        <v>-0.15208792388519801</v>
      </c>
      <c r="U42" s="280">
        <v>4.9666372709829418E-2</v>
      </c>
      <c r="V42" s="14"/>
      <c r="AG42" s="110"/>
    </row>
    <row r="43" spans="1:33" x14ac:dyDescent="0.2">
      <c r="A43" s="58" t="s">
        <v>11</v>
      </c>
      <c r="B43" s="275">
        <v>6.5921039066042589E-2</v>
      </c>
      <c r="C43" s="276">
        <v>-0.18458089691806856</v>
      </c>
      <c r="D43" s="276">
        <v>0.28710958486891724</v>
      </c>
      <c r="E43" s="276">
        <v>-0.24006631767797754</v>
      </c>
      <c r="F43" s="277">
        <v>8.1391422464385105E-2</v>
      </c>
      <c r="G43" s="275">
        <v>6.3388407613319722E-2</v>
      </c>
      <c r="H43" s="276">
        <v>-0.18343833458934536</v>
      </c>
      <c r="I43" s="276">
        <v>0.2991487324356602</v>
      </c>
      <c r="J43" s="276">
        <v>-0.26029292904847318</v>
      </c>
      <c r="K43" s="277">
        <v>9.0685103980494314E-2</v>
      </c>
      <c r="L43" s="275">
        <v>0.1301934984089762</v>
      </c>
      <c r="M43" s="276">
        <v>-0.3643960822558322</v>
      </c>
      <c r="N43" s="276">
        <v>0.48479037275957343</v>
      </c>
      <c r="O43" s="276">
        <v>-0.35664415073518496</v>
      </c>
      <c r="P43" s="277">
        <v>0.10910301993393488</v>
      </c>
      <c r="Q43" s="278">
        <v>0.10923131622887708</v>
      </c>
      <c r="R43" s="279">
        <v>-0.30325362466377614</v>
      </c>
      <c r="S43" s="279">
        <v>0.40920019915637024</v>
      </c>
      <c r="T43" s="279">
        <v>-0.30887454948425297</v>
      </c>
      <c r="U43" s="280">
        <v>9.6792445955549047E-2</v>
      </c>
      <c r="V43" s="14"/>
      <c r="AG43" s="110"/>
    </row>
    <row r="44" spans="1:33" x14ac:dyDescent="0.2">
      <c r="A44" s="58" t="s">
        <v>12</v>
      </c>
      <c r="B44" s="291">
        <v>0</v>
      </c>
      <c r="C44" s="292">
        <v>0</v>
      </c>
      <c r="D44" s="292">
        <v>0</v>
      </c>
      <c r="E44" s="292">
        <v>0</v>
      </c>
      <c r="F44" s="293">
        <v>0</v>
      </c>
      <c r="G44" s="275">
        <v>5.1483092544742724E-7</v>
      </c>
      <c r="H44" s="276">
        <v>-1.2961476318243238E-6</v>
      </c>
      <c r="I44" s="276">
        <v>1.1555856376034422E-6</v>
      </c>
      <c r="J44" s="276">
        <v>-1.3895442753938066E-7</v>
      </c>
      <c r="K44" s="277">
        <v>-1.9696091708567228E-7</v>
      </c>
      <c r="L44" s="291">
        <v>0</v>
      </c>
      <c r="M44" s="292">
        <v>0</v>
      </c>
      <c r="N44" s="292">
        <v>0</v>
      </c>
      <c r="O44" s="292">
        <v>0</v>
      </c>
      <c r="P44" s="293">
        <v>0</v>
      </c>
      <c r="Q44" s="278">
        <v>9.8721627231189616E-7</v>
      </c>
      <c r="R44" s="279">
        <v>-3.0652792442189438E-6</v>
      </c>
      <c r="S44" s="279">
        <v>4.120684134967235E-6</v>
      </c>
      <c r="T44" s="279">
        <v>-2.7752705948098641E-6</v>
      </c>
      <c r="U44" s="280">
        <v>7.4717741853372663E-7</v>
      </c>
      <c r="V44" s="14"/>
      <c r="AG44" s="110"/>
    </row>
    <row r="45" spans="1:33" x14ac:dyDescent="0.2">
      <c r="A45" s="58" t="s">
        <v>13</v>
      </c>
      <c r="B45" s="275">
        <v>3.3795971585625161E-2</v>
      </c>
      <c r="C45" s="276">
        <v>-9.4671047583880605E-2</v>
      </c>
      <c r="D45" s="276">
        <v>0.14738705871210708</v>
      </c>
      <c r="E45" s="276">
        <v>-0.12334785549464863</v>
      </c>
      <c r="F45" s="277">
        <v>4.1848243126721696E-2</v>
      </c>
      <c r="G45" s="275">
        <v>2.3794240984323433E-2</v>
      </c>
      <c r="H45" s="276">
        <v>-6.6982759961405694E-2</v>
      </c>
      <c r="I45" s="276">
        <v>0.11704687912857556</v>
      </c>
      <c r="J45" s="276">
        <v>-0.1115152653907896</v>
      </c>
      <c r="K45" s="277">
        <v>4.2267967609958282E-2</v>
      </c>
      <c r="L45" s="275">
        <v>3.7736543674846253E-2</v>
      </c>
      <c r="M45" s="276">
        <v>-0.10574834395594833</v>
      </c>
      <c r="N45" s="276">
        <v>0.15922383232811971</v>
      </c>
      <c r="O45" s="276">
        <v>-0.1364291471505914</v>
      </c>
      <c r="P45" s="277">
        <v>4.7141681652031815E-2</v>
      </c>
      <c r="Q45" s="278">
        <v>2.4307097626386769E-2</v>
      </c>
      <c r="R45" s="279">
        <v>-6.1153937290425731E-2</v>
      </c>
      <c r="S45" s="279">
        <v>8.3846781465286499E-2</v>
      </c>
      <c r="T45" s="279">
        <v>-6.7889649990739639E-2</v>
      </c>
      <c r="U45" s="280">
        <v>2.2649897295258521E-2</v>
      </c>
      <c r="V45" s="14"/>
      <c r="AG45" s="110"/>
    </row>
    <row r="46" spans="1:33" x14ac:dyDescent="0.2">
      <c r="A46" s="58" t="s">
        <v>35</v>
      </c>
      <c r="B46" s="275">
        <v>6.4085064244413534E-5</v>
      </c>
      <c r="C46" s="276">
        <v>-1.7960886739749575E-4</v>
      </c>
      <c r="D46" s="276">
        <v>2.7977484746626014E-4</v>
      </c>
      <c r="E46" s="276">
        <v>-2.3426700492922285E-4</v>
      </c>
      <c r="F46" s="277">
        <v>7.9518373940029569E-5</v>
      </c>
      <c r="G46" s="275">
        <v>1.4306882998899079E-3</v>
      </c>
      <c r="H46" s="276">
        <v>-4.1200067518727479E-3</v>
      </c>
      <c r="I46" s="276">
        <v>6.6810953796452984E-3</v>
      </c>
      <c r="J46" s="276">
        <v>-5.668118409044208E-3</v>
      </c>
      <c r="K46" s="277">
        <v>1.881487498331301E-3</v>
      </c>
      <c r="L46" s="275">
        <v>2.1442896568324168E-3</v>
      </c>
      <c r="M46" s="276">
        <v>-5.6176054378977549E-3</v>
      </c>
      <c r="N46" s="276">
        <v>7.792128842927187E-3</v>
      </c>
      <c r="O46" s="276">
        <v>-6.2376577685882041E-3</v>
      </c>
      <c r="P46" s="277">
        <v>2.0472783820837497E-3</v>
      </c>
      <c r="Q46" s="278">
        <v>1.8212719238470481E-3</v>
      </c>
      <c r="R46" s="279">
        <v>-4.7815416628052962E-3</v>
      </c>
      <c r="S46" s="279">
        <v>6.8585901799849943E-3</v>
      </c>
      <c r="T46" s="279">
        <v>-5.7333074538017227E-3</v>
      </c>
      <c r="U46" s="280">
        <v>1.950211585927331E-3</v>
      </c>
      <c r="V46" s="14"/>
      <c r="AG46" s="110"/>
    </row>
    <row r="47" spans="1:33" x14ac:dyDescent="0.2">
      <c r="A47" s="58" t="s">
        <v>14</v>
      </c>
      <c r="B47" s="275">
        <v>1.4973728867466682E-2</v>
      </c>
      <c r="C47" s="276">
        <v>-4.1864494287797809E-2</v>
      </c>
      <c r="D47" s="276">
        <v>6.49469101055591E-2</v>
      </c>
      <c r="E47" s="276">
        <v>-5.4138192822224637E-2</v>
      </c>
      <c r="F47" s="277">
        <v>1.8301596333271442E-2</v>
      </c>
      <c r="G47" s="275">
        <v>1.6580910569625136E-2</v>
      </c>
      <c r="H47" s="276">
        <v>-4.8501906149653759E-2</v>
      </c>
      <c r="I47" s="276">
        <v>7.8716285841261169E-2</v>
      </c>
      <c r="J47" s="276">
        <v>-6.7413280427675332E-2</v>
      </c>
      <c r="K47" s="277">
        <v>2.297100872737453E-2</v>
      </c>
      <c r="L47" s="275">
        <v>4.2322816606803398E-2</v>
      </c>
      <c r="M47" s="276">
        <v>-0.11830425110479983</v>
      </c>
      <c r="N47" s="276">
        <v>0.1557050952556131</v>
      </c>
      <c r="O47" s="276">
        <v>-0.11283339904775647</v>
      </c>
      <c r="P47" s="277">
        <v>3.3942581773850795E-2</v>
      </c>
      <c r="Q47" s="278">
        <v>3.7571493364165681E-2</v>
      </c>
      <c r="R47" s="279">
        <v>-0.10482098734035564</v>
      </c>
      <c r="S47" s="279">
        <v>0.14021416358217356</v>
      </c>
      <c r="T47" s="279">
        <v>-0.1042449691248003</v>
      </c>
      <c r="U47" s="280">
        <v>3.2122134701213549E-2</v>
      </c>
      <c r="V47" s="14"/>
      <c r="AG47" s="110"/>
    </row>
    <row r="48" spans="1:33" x14ac:dyDescent="0.2">
      <c r="A48" s="58" t="s">
        <v>15</v>
      </c>
      <c r="B48" s="275">
        <v>1.0024099744920816E-6</v>
      </c>
      <c r="C48" s="276">
        <v>-2.805710623236651E-6</v>
      </c>
      <c r="D48" s="276">
        <v>4.3574674414308731E-6</v>
      </c>
      <c r="E48" s="276">
        <v>-3.6352133456817209E-6</v>
      </c>
      <c r="F48" s="277">
        <v>1.2295259129160655E-6</v>
      </c>
      <c r="G48" s="275">
        <v>1.8064885962611435E-3</v>
      </c>
      <c r="H48" s="276">
        <v>-4.6986966948658138E-3</v>
      </c>
      <c r="I48" s="276">
        <v>5.7855537570206186E-3</v>
      </c>
      <c r="J48" s="276">
        <v>-3.5200288524522725E-3</v>
      </c>
      <c r="K48" s="277">
        <v>8.5233364948849883E-4</v>
      </c>
      <c r="L48" s="275">
        <v>3.0375669484725999E-4</v>
      </c>
      <c r="M48" s="276">
        <v>-7.1374104438679615E-4</v>
      </c>
      <c r="N48" s="276">
        <v>5.6311721666868454E-4</v>
      </c>
      <c r="O48" s="276">
        <v>-5.3393856995237845E-5</v>
      </c>
      <c r="P48" s="277">
        <v>-8.5387543066112154E-5</v>
      </c>
      <c r="Q48" s="278">
        <v>1.9278491049388815E-3</v>
      </c>
      <c r="R48" s="279">
        <v>-5.4018882523386921E-3</v>
      </c>
      <c r="S48" s="279">
        <v>7.3314274705410477E-3</v>
      </c>
      <c r="T48" s="279">
        <v>-5.4249420337537501E-3</v>
      </c>
      <c r="U48" s="280">
        <v>1.6589357252388677E-3</v>
      </c>
      <c r="V48" s="14"/>
      <c r="AG48" s="110"/>
    </row>
    <row r="49" spans="1:33" x14ac:dyDescent="0.2">
      <c r="A49" s="58" t="s">
        <v>16</v>
      </c>
      <c r="B49" s="275">
        <v>5.1253452780450291E-5</v>
      </c>
      <c r="C49" s="276">
        <v>-1.4353548288353833E-4</v>
      </c>
      <c r="D49" s="276">
        <v>2.2321300455082791E-4</v>
      </c>
      <c r="E49" s="276">
        <v>-1.8650733419266124E-4</v>
      </c>
      <c r="F49" s="277">
        <v>6.3170875830333639E-5</v>
      </c>
      <c r="G49" s="275">
        <v>1.6560318580851981E-4</v>
      </c>
      <c r="H49" s="276">
        <v>-5.7558213284095996E-4</v>
      </c>
      <c r="I49" s="276">
        <v>9.7590040712762808E-4</v>
      </c>
      <c r="J49" s="276">
        <v>-8.1870367843793718E-4</v>
      </c>
      <c r="K49" s="277">
        <v>2.6472669413581107E-4</v>
      </c>
      <c r="L49" s="275">
        <v>2.2681243351146613E-4</v>
      </c>
      <c r="M49" s="276">
        <v>-6.4943867167735882E-4</v>
      </c>
      <c r="N49" s="276">
        <v>7.6645374082810118E-4</v>
      </c>
      <c r="O49" s="276">
        <v>-4.2529072702746334E-4</v>
      </c>
      <c r="P49" s="277">
        <v>8.7661881697716722E-5</v>
      </c>
      <c r="Q49" s="278">
        <v>2.1841496029315782E-4</v>
      </c>
      <c r="R49" s="279">
        <v>-7.258416635358071E-4</v>
      </c>
      <c r="S49" s="279">
        <v>1.1758398732585383E-3</v>
      </c>
      <c r="T49" s="279">
        <v>-1.0036055401640863E-3</v>
      </c>
      <c r="U49" s="280">
        <v>3.4146873394655408E-4</v>
      </c>
      <c r="V49" s="14"/>
      <c r="AG49" s="110"/>
    </row>
    <row r="50" spans="1:33" x14ac:dyDescent="0.2">
      <c r="A50" s="58" t="s">
        <v>17</v>
      </c>
      <c r="B50" s="275">
        <v>5.2529476374746269E-3</v>
      </c>
      <c r="C50" s="276">
        <v>-1.4721420407210101E-2</v>
      </c>
      <c r="D50" s="276">
        <v>2.2932831237113642E-2</v>
      </c>
      <c r="E50" s="276">
        <v>-1.9205817818930718E-2</v>
      </c>
      <c r="F50" s="277">
        <v>6.5203137130685641E-3</v>
      </c>
      <c r="G50" s="275">
        <v>9.175087480644389E-3</v>
      </c>
      <c r="H50" s="276">
        <v>-2.9006434440834474E-2</v>
      </c>
      <c r="I50" s="276">
        <v>4.8862298184461445E-2</v>
      </c>
      <c r="J50" s="276">
        <v>-4.204390691947564E-2</v>
      </c>
      <c r="K50" s="277">
        <v>1.4062080363214189E-2</v>
      </c>
      <c r="L50" s="275">
        <v>3.1177658107373912E-2</v>
      </c>
      <c r="M50" s="276">
        <v>-8.7352563789390852E-2</v>
      </c>
      <c r="N50" s="276">
        <v>0.10541074935430191</v>
      </c>
      <c r="O50" s="276">
        <v>-6.4682667695573959E-2</v>
      </c>
      <c r="P50" s="277">
        <v>1.5933392266440506E-2</v>
      </c>
      <c r="Q50" s="278">
        <v>3.1138242304595467E-2</v>
      </c>
      <c r="R50" s="279">
        <v>-9.3101229599798982E-2</v>
      </c>
      <c r="S50" s="279">
        <v>0.13102819038921976</v>
      </c>
      <c r="T50" s="279">
        <v>-9.9757500642799757E-2</v>
      </c>
      <c r="U50" s="280">
        <v>3.1203232505954557E-2</v>
      </c>
      <c r="V50" s="14"/>
      <c r="AG50" s="110"/>
    </row>
    <row r="51" spans="1:33" x14ac:dyDescent="0.2">
      <c r="A51" s="58" t="s">
        <v>18</v>
      </c>
      <c r="B51" s="275">
        <v>4.1801658725124612E-4</v>
      </c>
      <c r="C51" s="276">
        <v>-1.1706829121999767E-3</v>
      </c>
      <c r="D51" s="276">
        <v>1.8209889360262309E-3</v>
      </c>
      <c r="E51" s="276">
        <v>-1.5224436415039182E-3</v>
      </c>
      <c r="F51" s="277">
        <v>5.160549612883052E-4</v>
      </c>
      <c r="G51" s="275">
        <v>1.6839984206671766E-3</v>
      </c>
      <c r="H51" s="276">
        <v>-5.5963507942112193E-3</v>
      </c>
      <c r="I51" s="276">
        <v>9.6546851932496312E-3</v>
      </c>
      <c r="J51" s="276">
        <v>-8.3188821247154564E-3</v>
      </c>
      <c r="K51" s="277">
        <v>2.7391071014041999E-3</v>
      </c>
      <c r="L51" s="275">
        <v>8.4943313000236647E-3</v>
      </c>
      <c r="M51" s="276">
        <v>-2.3873733831156378E-2</v>
      </c>
      <c r="N51" s="276">
        <v>2.7763446695622977E-2</v>
      </c>
      <c r="O51" s="276">
        <v>-1.5509538514668637E-2</v>
      </c>
      <c r="P51" s="277">
        <v>3.2494510112197139E-3</v>
      </c>
      <c r="Q51" s="278">
        <v>8.5455726780014566E-3</v>
      </c>
      <c r="R51" s="279">
        <v>-2.613080588832864E-2</v>
      </c>
      <c r="S51" s="279">
        <v>3.7088480246051478E-2</v>
      </c>
      <c r="T51" s="279">
        <v>-2.8076600622593789E-2</v>
      </c>
      <c r="U51" s="280">
        <v>8.6985675571488504E-3</v>
      </c>
      <c r="V51" s="14"/>
      <c r="AG51" s="110"/>
    </row>
    <row r="52" spans="1:33" x14ac:dyDescent="0.2">
      <c r="A52" s="58" t="s">
        <v>19</v>
      </c>
      <c r="B52" s="275">
        <v>5.2703744472041543E-5</v>
      </c>
      <c r="C52" s="276">
        <v>-1.4751416725295661E-4</v>
      </c>
      <c r="D52" s="276">
        <v>2.2927100176491731E-4</v>
      </c>
      <c r="E52" s="276">
        <v>-1.9151811173387449E-4</v>
      </c>
      <c r="F52" s="277">
        <v>6.4868202720968446E-5</v>
      </c>
      <c r="G52" s="275">
        <v>1.7725990032188424E-4</v>
      </c>
      <c r="H52" s="276">
        <v>-5.9134356037997965E-4</v>
      </c>
      <c r="I52" s="276">
        <v>1.0119099481188081E-3</v>
      </c>
      <c r="J52" s="276">
        <v>-8.5881537162067463E-4</v>
      </c>
      <c r="K52" s="277">
        <v>2.7687753395315602E-4</v>
      </c>
      <c r="L52" s="275">
        <v>4.7258608541154374E-3</v>
      </c>
      <c r="M52" s="276">
        <v>-1.2918038317438301E-2</v>
      </c>
      <c r="N52" s="276">
        <v>1.3556568701968003E-2</v>
      </c>
      <c r="O52" s="276">
        <v>-5.8346773998166779E-3</v>
      </c>
      <c r="P52" s="277">
        <v>5.3556211447811043E-4</v>
      </c>
      <c r="Q52" s="278">
        <v>4.7718330034215066E-3</v>
      </c>
      <c r="R52" s="279">
        <v>-1.3467200642921872E-2</v>
      </c>
      <c r="S52" s="279">
        <v>1.557901637791166E-2</v>
      </c>
      <c r="T52" s="279">
        <v>-8.5036702007091781E-3</v>
      </c>
      <c r="U52" s="280">
        <v>1.6864088394041403E-3</v>
      </c>
      <c r="V52" s="14"/>
      <c r="AG52" s="110"/>
    </row>
    <row r="53" spans="1:33" x14ac:dyDescent="0.2">
      <c r="A53" s="58" t="s">
        <v>20</v>
      </c>
      <c r="B53" s="275">
        <v>7.1220910038840983E-7</v>
      </c>
      <c r="C53" s="276">
        <v>-1.9948120983900599E-6</v>
      </c>
      <c r="D53" s="276">
        <v>3.1038442201424639E-6</v>
      </c>
      <c r="E53" s="276">
        <v>-2.595709112466763E-6</v>
      </c>
      <c r="F53" s="277">
        <v>8.8000775744098581E-7</v>
      </c>
      <c r="G53" s="275">
        <v>7.9997150337962911E-6</v>
      </c>
      <c r="H53" s="276">
        <v>-3.0486016249403745E-5</v>
      </c>
      <c r="I53" s="276">
        <v>5.7343600968116169E-5</v>
      </c>
      <c r="J53" s="276">
        <v>-5.2068744000349817E-5</v>
      </c>
      <c r="K53" s="277">
        <v>1.7734644717577255E-5</v>
      </c>
      <c r="L53" s="275">
        <v>4.4976214430803572E-4</v>
      </c>
      <c r="M53" s="276">
        <v>-1.2920741976469407E-3</v>
      </c>
      <c r="N53" s="276">
        <v>1.3752561066158625E-3</v>
      </c>
      <c r="O53" s="276">
        <v>-5.5153209031763952E-4</v>
      </c>
      <c r="P53" s="277">
        <v>2.357097141722481E-5</v>
      </c>
      <c r="Q53" s="278">
        <v>4.665231656544809E-4</v>
      </c>
      <c r="R53" s="279">
        <v>-1.5035298641328349E-3</v>
      </c>
      <c r="S53" s="279">
        <v>2.1218989697667709E-3</v>
      </c>
      <c r="T53" s="279">
        <v>-1.5159467196213059E-3</v>
      </c>
      <c r="U53" s="280">
        <v>4.3607203898268803E-4</v>
      </c>
      <c r="V53" s="14"/>
      <c r="AG53" s="110"/>
    </row>
    <row r="54" spans="1:33" x14ac:dyDescent="0.2">
      <c r="A54" s="58" t="s">
        <v>21</v>
      </c>
      <c r="B54" s="275">
        <v>5.5392244704831576E-8</v>
      </c>
      <c r="C54" s="276">
        <v>-1.5509482396933039E-7</v>
      </c>
      <c r="D54" s="276">
        <v>2.41109404498791E-7</v>
      </c>
      <c r="E54" s="276">
        <v>-2.0136927556817972E-7</v>
      </c>
      <c r="F54" s="277">
        <v>6.8171212187914799E-8</v>
      </c>
      <c r="G54" s="275">
        <v>5.3061559220457674E-7</v>
      </c>
      <c r="H54" s="276">
        <v>-2.0461698973250349E-6</v>
      </c>
      <c r="I54" s="276">
        <v>3.8491797262094931E-6</v>
      </c>
      <c r="J54" s="276">
        <v>-3.4763146443870096E-6</v>
      </c>
      <c r="K54" s="277">
        <v>1.1738468308527326E-6</v>
      </c>
      <c r="L54" s="275">
        <v>2.1979815881437636E-4</v>
      </c>
      <c r="M54" s="276">
        <v>-6.1401519781319463E-4</v>
      </c>
      <c r="N54" s="276">
        <v>5.8410670434143807E-4</v>
      </c>
      <c r="O54" s="276">
        <v>-1.3989793509532129E-4</v>
      </c>
      <c r="P54" s="277">
        <v>-4.7654071831064081E-5</v>
      </c>
      <c r="Q54" s="278">
        <v>2.2382400907065172E-4</v>
      </c>
      <c r="R54" s="279">
        <v>-6.506431239630704E-4</v>
      </c>
      <c r="S54" s="279">
        <v>7.0588023873506978E-4</v>
      </c>
      <c r="T54" s="279">
        <v>-2.9528900800150122E-4</v>
      </c>
      <c r="U54" s="280">
        <v>1.8605752211949035E-5</v>
      </c>
      <c r="V54" s="14"/>
      <c r="AG54" s="110"/>
    </row>
    <row r="55" spans="1:33" x14ac:dyDescent="0.2">
      <c r="A55" s="58" t="s">
        <v>36</v>
      </c>
      <c r="B55" s="291">
        <v>0</v>
      </c>
      <c r="C55" s="292">
        <v>0</v>
      </c>
      <c r="D55" s="292">
        <v>0</v>
      </c>
      <c r="E55" s="292">
        <v>0</v>
      </c>
      <c r="F55" s="293">
        <v>0</v>
      </c>
      <c r="G55" s="275">
        <v>1.5281239961083755E-13</v>
      </c>
      <c r="H55" s="276">
        <v>-5.7052479060746272E-13</v>
      </c>
      <c r="I55" s="276">
        <v>9.5432959052604902E-13</v>
      </c>
      <c r="J55" s="276">
        <v>-7.6350414724533962E-13</v>
      </c>
      <c r="K55" s="277">
        <v>2.3207346408142718E-13</v>
      </c>
      <c r="L55" s="291">
        <v>0</v>
      </c>
      <c r="M55" s="292">
        <v>0</v>
      </c>
      <c r="N55" s="292">
        <v>0</v>
      </c>
      <c r="O55" s="292">
        <v>0</v>
      </c>
      <c r="P55" s="293">
        <v>0</v>
      </c>
      <c r="Q55" s="278">
        <v>1.4413495604189909E-10</v>
      </c>
      <c r="R55" s="279">
        <v>-4.8939739154329542E-10</v>
      </c>
      <c r="S55" s="279">
        <v>6.3946159710852511E-10</v>
      </c>
      <c r="T55" s="279">
        <v>-3.6271344794946734E-10</v>
      </c>
      <c r="U55" s="280">
        <v>6.9303780001591735E-11</v>
      </c>
      <c r="V55" s="14"/>
      <c r="AG55" s="110"/>
    </row>
    <row r="56" spans="1:33" x14ac:dyDescent="0.2">
      <c r="A56" s="58" t="s">
        <v>83</v>
      </c>
      <c r="B56" s="285">
        <v>1.2150074450520078E-11</v>
      </c>
      <c r="C56" s="286">
        <v>-3.3986137396706267E-11</v>
      </c>
      <c r="D56" s="286">
        <v>5.2765301693434565E-11</v>
      </c>
      <c r="E56" s="286">
        <v>-4.4018078206606274E-11</v>
      </c>
      <c r="F56" s="287">
        <v>1.4889476472578418E-11</v>
      </c>
      <c r="G56" s="285">
        <v>1.063572590721479E-8</v>
      </c>
      <c r="H56" s="286">
        <v>-4.3434554087097812E-8</v>
      </c>
      <c r="I56" s="286">
        <v>8.2243626099172972E-8</v>
      </c>
      <c r="J56" s="286">
        <v>-7.4204839931574055E-8</v>
      </c>
      <c r="K56" s="287">
        <v>2.5183755457260599E-8</v>
      </c>
      <c r="L56" s="285">
        <v>2.5995202796320135E-6</v>
      </c>
      <c r="M56" s="286">
        <v>-7.3622104524044987E-6</v>
      </c>
      <c r="N56" s="286">
        <v>5.9979596948009778E-6</v>
      </c>
      <c r="O56" s="286">
        <v>4.7017745492969968E-7</v>
      </c>
      <c r="P56" s="287">
        <v>-1.6864550974041441E-6</v>
      </c>
      <c r="Q56" s="288">
        <v>6.2630731642042356E-6</v>
      </c>
      <c r="R56" s="289">
        <v>-2.0797728374915565E-5</v>
      </c>
      <c r="S56" s="289">
        <v>2.7261476790152571E-5</v>
      </c>
      <c r="T56" s="289">
        <v>-1.609189947596071E-5</v>
      </c>
      <c r="U56" s="290">
        <v>3.409540995476483E-6</v>
      </c>
      <c r="V56" s="14"/>
      <c r="AG56" s="110"/>
    </row>
    <row r="57" spans="1:33" x14ac:dyDescent="0.2">
      <c r="A57" s="58" t="s">
        <v>39</v>
      </c>
      <c r="B57" s="275">
        <v>7.2180885830859287E-10</v>
      </c>
      <c r="C57" s="276">
        <v>-2.0201025632267074E-9</v>
      </c>
      <c r="D57" s="276">
        <v>3.1399051597224024E-9</v>
      </c>
      <c r="E57" s="276">
        <v>-2.623462081395199E-9</v>
      </c>
      <c r="F57" s="277">
        <v>8.8881194216320873E-10</v>
      </c>
      <c r="G57" s="275">
        <v>9.5577213980585053E-9</v>
      </c>
      <c r="H57" s="276">
        <v>-3.9440126527150711E-8</v>
      </c>
      <c r="I57" s="276">
        <v>7.9231552041177283E-8</v>
      </c>
      <c r="J57" s="276">
        <v>-7.5075511591734639E-8</v>
      </c>
      <c r="K57" s="277">
        <v>2.624578235194559E-8</v>
      </c>
      <c r="L57" s="275">
        <v>1.97499503986071E-5</v>
      </c>
      <c r="M57" s="276">
        <v>-5.7717175325804374E-5</v>
      </c>
      <c r="N57" s="276">
        <v>5.9699394841590303E-5</v>
      </c>
      <c r="O57" s="276">
        <v>-2.0086730384245137E-5</v>
      </c>
      <c r="P57" s="277">
        <v>-1.4616111948291197E-6</v>
      </c>
      <c r="Q57" s="278">
        <v>1.6003656029048595E-5</v>
      </c>
      <c r="R57" s="279">
        <v>-4.8422422438188927E-5</v>
      </c>
      <c r="S57" s="279">
        <v>5.6876862064219585E-5</v>
      </c>
      <c r="T57" s="279">
        <v>-2.8755021092906567E-5</v>
      </c>
      <c r="U57" s="280">
        <v>4.4540222395208981E-6</v>
      </c>
      <c r="V57" s="14"/>
      <c r="AG57" s="110"/>
    </row>
    <row r="58" spans="1:33" x14ac:dyDescent="0.2">
      <c r="A58" s="58" t="s">
        <v>37</v>
      </c>
      <c r="B58" s="275">
        <v>1.1973465830282025E-10</v>
      </c>
      <c r="C58" s="276">
        <v>-3.3516847647641376E-10</v>
      </c>
      <c r="D58" s="276">
        <v>5.2100549972557855E-10</v>
      </c>
      <c r="E58" s="276">
        <v>-4.353148923044683E-10</v>
      </c>
      <c r="F58" s="277">
        <v>1.4749142703420351E-10</v>
      </c>
      <c r="G58" s="275">
        <v>1.9477575882724334E-9</v>
      </c>
      <c r="H58" s="276">
        <v>-9.3285872221782271E-9</v>
      </c>
      <c r="I58" s="276">
        <v>1.9833595218129206E-8</v>
      </c>
      <c r="J58" s="276">
        <v>-1.9438337330531334E-8</v>
      </c>
      <c r="K58" s="277">
        <v>7.0425900525550465E-9</v>
      </c>
      <c r="L58" s="275">
        <v>4.6266525831283947E-6</v>
      </c>
      <c r="M58" s="276">
        <v>-1.5052531289585596E-5</v>
      </c>
      <c r="N58" s="276">
        <v>1.7501489872910625E-5</v>
      </c>
      <c r="O58" s="276">
        <v>-7.4040044829587682E-6</v>
      </c>
      <c r="P58" s="277">
        <v>3.5464555779504539E-7</v>
      </c>
      <c r="Q58" s="278">
        <v>4.9803796664576124E-6</v>
      </c>
      <c r="R58" s="279">
        <v>-1.8342545091406879E-5</v>
      </c>
      <c r="S58" s="279">
        <v>2.8041511418910345E-5</v>
      </c>
      <c r="T58" s="279">
        <v>-2.0552137390339349E-5</v>
      </c>
      <c r="U58" s="280">
        <v>5.900228347884783E-6</v>
      </c>
      <c r="V58" s="14"/>
      <c r="AG58" s="110"/>
    </row>
    <row r="59" spans="1:33" x14ac:dyDescent="0.2">
      <c r="A59" s="58" t="s">
        <v>40</v>
      </c>
      <c r="B59" s="275">
        <v>6.7793426569307554E-11</v>
      </c>
      <c r="C59" s="276">
        <v>-1.8989130875217261E-10</v>
      </c>
      <c r="D59" s="276">
        <v>2.955097198030777E-10</v>
      </c>
      <c r="E59" s="276">
        <v>-2.4717332092038452E-10</v>
      </c>
      <c r="F59" s="277">
        <v>8.3813532364270246E-11</v>
      </c>
      <c r="G59" s="275">
        <v>1.2205607172268744E-10</v>
      </c>
      <c r="H59" s="276">
        <v>-5.7363073431058278E-10</v>
      </c>
      <c r="I59" s="276">
        <v>1.2391685095659357E-9</v>
      </c>
      <c r="J59" s="276">
        <v>-1.241863975555358E-9</v>
      </c>
      <c r="K59" s="277">
        <v>4.6129327013168462E-10</v>
      </c>
      <c r="L59" s="275">
        <v>7.1407073241533477E-7</v>
      </c>
      <c r="M59" s="276">
        <v>-2.4802990033374106E-6</v>
      </c>
      <c r="N59" s="276">
        <v>3.1905270022551103E-6</v>
      </c>
      <c r="O59" s="276">
        <v>-1.6784329051827784E-6</v>
      </c>
      <c r="P59" s="277">
        <v>2.574192973497366E-7</v>
      </c>
      <c r="Q59" s="278">
        <v>7.316255940702311E-7</v>
      </c>
      <c r="R59" s="279">
        <v>-2.8340745969970059E-6</v>
      </c>
      <c r="S59" s="279">
        <v>4.5203341007872368E-6</v>
      </c>
      <c r="T59" s="279">
        <v>-3.4274229612872909E-6</v>
      </c>
      <c r="U59" s="280">
        <v>1.0127656842160354E-6</v>
      </c>
      <c r="V59" s="14"/>
      <c r="AG59" s="110"/>
    </row>
    <row r="60" spans="1:33" x14ac:dyDescent="0.2">
      <c r="A60" s="58" t="s">
        <v>64</v>
      </c>
      <c r="B60" s="275">
        <v>1.6068255526160602E-11</v>
      </c>
      <c r="C60" s="276">
        <v>-4.5017743388441857E-11</v>
      </c>
      <c r="D60" s="276">
        <v>7.0074579450465769E-11</v>
      </c>
      <c r="E60" s="276">
        <v>-5.8616885713021408E-11</v>
      </c>
      <c r="F60" s="277">
        <v>1.9872998247094724E-11</v>
      </c>
      <c r="G60" s="275">
        <v>8.8206885852203989E-12</v>
      </c>
      <c r="H60" s="276">
        <v>-3.1186393285277581E-11</v>
      </c>
      <c r="I60" s="276">
        <v>5.6676096918594003E-11</v>
      </c>
      <c r="J60" s="276">
        <v>-5.2291549604523086E-11</v>
      </c>
      <c r="K60" s="277">
        <v>1.8955484953044391E-11</v>
      </c>
      <c r="L60" s="275">
        <v>4.3202198076661487E-8</v>
      </c>
      <c r="M60" s="276">
        <v>-1.5258678996417942E-7</v>
      </c>
      <c r="N60" s="276">
        <v>1.9267239799729728E-7</v>
      </c>
      <c r="O60" s="276">
        <v>-9.2867464715690757E-8</v>
      </c>
      <c r="P60" s="277">
        <v>9.7286630304166164E-9</v>
      </c>
      <c r="Q60" s="278">
        <v>5.8546329366968735E-8</v>
      </c>
      <c r="R60" s="279">
        <v>-2.3221363986693005E-7</v>
      </c>
      <c r="S60" s="279">
        <v>3.6921088539009249E-7</v>
      </c>
      <c r="T60" s="279">
        <v>-2.7299852357205584E-7</v>
      </c>
      <c r="U60" s="280">
        <v>7.7648786923800788E-8</v>
      </c>
      <c r="V60" s="14"/>
      <c r="AG60" s="110"/>
    </row>
    <row r="61" spans="1:33" x14ac:dyDescent="0.2">
      <c r="A61" s="66" t="s">
        <v>42</v>
      </c>
      <c r="B61" s="282">
        <v>0</v>
      </c>
      <c r="C61" s="283">
        <v>0</v>
      </c>
      <c r="D61" s="283">
        <v>0</v>
      </c>
      <c r="E61" s="283">
        <v>0</v>
      </c>
      <c r="F61" s="284">
        <v>0</v>
      </c>
      <c r="G61" s="275">
        <v>9.7494289634606817E-7</v>
      </c>
      <c r="H61" s="276">
        <v>-1.9811582157670581E-6</v>
      </c>
      <c r="I61" s="276">
        <v>1.8707922801788357E-6</v>
      </c>
      <c r="J61" s="276">
        <v>-5.1526857351528762E-7</v>
      </c>
      <c r="K61" s="277">
        <v>-1.6237455597037243E-7</v>
      </c>
      <c r="L61" s="282">
        <v>0</v>
      </c>
      <c r="M61" s="283">
        <v>0</v>
      </c>
      <c r="N61" s="283">
        <v>0</v>
      </c>
      <c r="O61" s="283">
        <v>0</v>
      </c>
      <c r="P61" s="284">
        <v>0</v>
      </c>
      <c r="Q61" s="278">
        <v>8.285656602457152E-7</v>
      </c>
      <c r="R61" s="279">
        <v>-1.5925055247696172E-6</v>
      </c>
      <c r="S61" s="279">
        <v>1.786623250923718E-6</v>
      </c>
      <c r="T61" s="279">
        <v>-1.0085930769293474E-6</v>
      </c>
      <c r="U61" s="280">
        <v>1.8763157469539508E-7</v>
      </c>
      <c r="V61" s="14"/>
      <c r="AG61" s="110"/>
    </row>
    <row r="62" spans="1:33" x14ac:dyDescent="0.2">
      <c r="A62" s="66" t="s">
        <v>33</v>
      </c>
      <c r="B62" s="282">
        <v>0</v>
      </c>
      <c r="C62" s="283">
        <v>0</v>
      </c>
      <c r="D62" s="283">
        <v>0</v>
      </c>
      <c r="E62" s="283">
        <v>0</v>
      </c>
      <c r="F62" s="284">
        <v>0</v>
      </c>
      <c r="G62" s="291">
        <v>0</v>
      </c>
      <c r="H62" s="292">
        <v>0</v>
      </c>
      <c r="I62" s="292">
        <v>0</v>
      </c>
      <c r="J62" s="292">
        <v>0</v>
      </c>
      <c r="K62" s="293">
        <v>0</v>
      </c>
      <c r="L62" s="282">
        <v>0</v>
      </c>
      <c r="M62" s="283">
        <v>0</v>
      </c>
      <c r="N62" s="283">
        <v>0</v>
      </c>
      <c r="O62" s="283">
        <v>0</v>
      </c>
      <c r="P62" s="284">
        <v>0</v>
      </c>
      <c r="Q62" s="291">
        <v>0</v>
      </c>
      <c r="R62" s="292">
        <v>0</v>
      </c>
      <c r="S62" s="292">
        <v>0</v>
      </c>
      <c r="T62" s="292">
        <v>0</v>
      </c>
      <c r="U62" s="293">
        <v>0</v>
      </c>
      <c r="V62" s="14"/>
      <c r="AG62" s="110"/>
    </row>
    <row r="63" spans="1:33" x14ac:dyDescent="0.2">
      <c r="A63" s="66" t="s">
        <v>85</v>
      </c>
      <c r="B63" s="282">
        <v>0</v>
      </c>
      <c r="C63" s="283">
        <v>0</v>
      </c>
      <c r="D63" s="283">
        <v>0</v>
      </c>
      <c r="E63" s="283">
        <v>0</v>
      </c>
      <c r="F63" s="284">
        <v>0</v>
      </c>
      <c r="G63" s="291">
        <v>0</v>
      </c>
      <c r="H63" s="292">
        <v>0</v>
      </c>
      <c r="I63" s="292">
        <v>0</v>
      </c>
      <c r="J63" s="292">
        <v>0</v>
      </c>
      <c r="K63" s="293">
        <v>0</v>
      </c>
      <c r="L63" s="282">
        <v>0</v>
      </c>
      <c r="M63" s="283">
        <v>0</v>
      </c>
      <c r="N63" s="283">
        <v>0</v>
      </c>
      <c r="O63" s="283">
        <v>0</v>
      </c>
      <c r="P63" s="284">
        <v>0</v>
      </c>
      <c r="Q63" s="291">
        <v>0</v>
      </c>
      <c r="R63" s="292">
        <v>0</v>
      </c>
      <c r="S63" s="292">
        <v>0</v>
      </c>
      <c r="T63" s="292">
        <v>0</v>
      </c>
      <c r="U63" s="293">
        <v>0</v>
      </c>
      <c r="V63" s="14"/>
      <c r="AG63" s="110"/>
    </row>
    <row r="64" spans="1:33" x14ac:dyDescent="0.2">
      <c r="A64" s="67" t="s">
        <v>44</v>
      </c>
      <c r="B64" s="282">
        <v>0</v>
      </c>
      <c r="C64" s="283">
        <v>0</v>
      </c>
      <c r="D64" s="283">
        <v>0</v>
      </c>
      <c r="E64" s="283">
        <v>0</v>
      </c>
      <c r="F64" s="284">
        <v>0</v>
      </c>
      <c r="G64" s="275">
        <v>1.9626594914928505E-10</v>
      </c>
      <c r="H64" s="276">
        <v>-4.310050072703366E-10</v>
      </c>
      <c r="I64" s="276">
        <v>3.6941739776337698E-10</v>
      </c>
      <c r="J64" s="276">
        <v>-2.4721288772193639E-11</v>
      </c>
      <c r="K64" s="277">
        <v>-8.618200260855927E-11</v>
      </c>
      <c r="L64" s="282">
        <v>0</v>
      </c>
      <c r="M64" s="283">
        <v>0</v>
      </c>
      <c r="N64" s="283">
        <v>0</v>
      </c>
      <c r="O64" s="283">
        <v>0</v>
      </c>
      <c r="P64" s="284">
        <v>0</v>
      </c>
      <c r="Q64" s="288">
        <v>1.6637344586963378E-10</v>
      </c>
      <c r="R64" s="289">
        <v>-3.7727108631951449E-10</v>
      </c>
      <c r="S64" s="289">
        <v>4.6366815979492185E-10</v>
      </c>
      <c r="T64" s="289">
        <v>-2.8168060143480918E-10</v>
      </c>
      <c r="U64" s="290">
        <v>5.6820330258831005E-11</v>
      </c>
      <c r="V64" s="14"/>
      <c r="AG64" s="110"/>
    </row>
    <row r="65" spans="1:33" x14ac:dyDescent="0.2">
      <c r="A65" s="67" t="s">
        <v>43</v>
      </c>
      <c r="B65" s="282">
        <v>0</v>
      </c>
      <c r="C65" s="283">
        <v>0</v>
      </c>
      <c r="D65" s="283">
        <v>0</v>
      </c>
      <c r="E65" s="283">
        <v>0</v>
      </c>
      <c r="F65" s="284">
        <v>0</v>
      </c>
      <c r="G65" s="275">
        <v>1.6449716109335921E-4</v>
      </c>
      <c r="H65" s="276">
        <v>-3.2297317716634301E-4</v>
      </c>
      <c r="I65" s="276">
        <v>2.8391539458504328E-4</v>
      </c>
      <c r="J65" s="276">
        <v>-5.0252532476719597E-5</v>
      </c>
      <c r="K65" s="277">
        <v>-4.2465970320294485E-5</v>
      </c>
      <c r="L65" s="282">
        <v>0</v>
      </c>
      <c r="M65" s="283">
        <v>0</v>
      </c>
      <c r="N65" s="283">
        <v>0</v>
      </c>
      <c r="O65" s="283">
        <v>0</v>
      </c>
      <c r="P65" s="284">
        <v>0</v>
      </c>
      <c r="Q65" s="288">
        <v>1.4070252738180122E-4</v>
      </c>
      <c r="R65" s="289">
        <v>-2.6527353874563464E-4</v>
      </c>
      <c r="S65" s="289">
        <v>2.9214923950690401E-4</v>
      </c>
      <c r="T65" s="289">
        <v>-1.6125316294335345E-4</v>
      </c>
      <c r="U65" s="290">
        <v>2.8646372585499518E-5</v>
      </c>
      <c r="V65" s="14"/>
      <c r="AG65" s="110"/>
    </row>
    <row r="66" spans="1:33" x14ac:dyDescent="0.2">
      <c r="A66" s="67" t="s">
        <v>86</v>
      </c>
      <c r="B66" s="282">
        <v>0</v>
      </c>
      <c r="C66" s="283">
        <v>0</v>
      </c>
      <c r="D66" s="283">
        <v>0</v>
      </c>
      <c r="E66" s="283">
        <v>0</v>
      </c>
      <c r="F66" s="284">
        <v>0</v>
      </c>
      <c r="G66" s="275">
        <v>5.1657354638830151E-2</v>
      </c>
      <c r="H66" s="276">
        <v>-0.10944146090759599</v>
      </c>
      <c r="I66" s="276">
        <v>0.11393513787663107</v>
      </c>
      <c r="J66" s="276">
        <v>-4.3727113139253648E-2</v>
      </c>
      <c r="K66" s="277">
        <v>-2.8073705141308247E-3</v>
      </c>
      <c r="L66" s="282">
        <v>0</v>
      </c>
      <c r="M66" s="283">
        <v>0</v>
      </c>
      <c r="N66" s="283">
        <v>0</v>
      </c>
      <c r="O66" s="283">
        <v>0</v>
      </c>
      <c r="P66" s="284">
        <v>0</v>
      </c>
      <c r="Q66" s="288">
        <v>4.3543635439506047E-2</v>
      </c>
      <c r="R66" s="289">
        <v>-8.5854662555193667E-2</v>
      </c>
      <c r="S66" s="289">
        <v>0.10113418524910214</v>
      </c>
      <c r="T66" s="289">
        <v>-6.0691829170643946E-2</v>
      </c>
      <c r="U66" s="290">
        <v>1.2286281904982599E-2</v>
      </c>
      <c r="V66" s="14"/>
      <c r="AG66" s="110"/>
    </row>
    <row r="67" spans="1:33" x14ac:dyDescent="0.2">
      <c r="A67" s="68" t="s">
        <v>87</v>
      </c>
      <c r="B67" s="282">
        <v>0</v>
      </c>
      <c r="C67" s="283">
        <v>0</v>
      </c>
      <c r="D67" s="283">
        <v>0</v>
      </c>
      <c r="E67" s="283">
        <v>0</v>
      </c>
      <c r="F67" s="284">
        <v>0</v>
      </c>
      <c r="G67" s="285">
        <v>2.2401350102924274E-3</v>
      </c>
      <c r="H67" s="286">
        <v>-4.5852459808744849E-3</v>
      </c>
      <c r="I67" s="286">
        <v>4.6405047698717325E-3</v>
      </c>
      <c r="J67" s="286">
        <v>-1.6279651789570717E-3</v>
      </c>
      <c r="K67" s="287">
        <v>-2.210352009962141E-4</v>
      </c>
      <c r="L67" s="282">
        <v>0</v>
      </c>
      <c r="M67" s="283">
        <v>0</v>
      </c>
      <c r="N67" s="283">
        <v>0</v>
      </c>
      <c r="O67" s="283">
        <v>0</v>
      </c>
      <c r="P67" s="284">
        <v>0</v>
      </c>
      <c r="Q67" s="288">
        <v>1.8957785943575995E-3</v>
      </c>
      <c r="R67" s="289">
        <v>-3.6118236761904223E-3</v>
      </c>
      <c r="S67" s="289">
        <v>4.182457665469437E-3</v>
      </c>
      <c r="T67" s="289">
        <v>-2.4628040224397903E-3</v>
      </c>
      <c r="U67" s="290">
        <v>4.740585240827766E-4</v>
      </c>
      <c r="V67" s="14"/>
      <c r="AG67" s="110"/>
    </row>
    <row r="68" spans="1:33" x14ac:dyDescent="0.2">
      <c r="A68" s="68" t="s">
        <v>88</v>
      </c>
      <c r="B68" s="282">
        <v>0</v>
      </c>
      <c r="C68" s="283">
        <v>0</v>
      </c>
      <c r="D68" s="283">
        <v>0</v>
      </c>
      <c r="E68" s="283">
        <v>0</v>
      </c>
      <c r="F68" s="284">
        <v>0</v>
      </c>
      <c r="G68" s="285">
        <v>2.8917521121686147E-3</v>
      </c>
      <c r="H68" s="286">
        <v>-5.632013360339392E-3</v>
      </c>
      <c r="I68" s="286">
        <v>5.203538334569692E-3</v>
      </c>
      <c r="J68" s="286">
        <v>-1.2609054321885589E-3</v>
      </c>
      <c r="K68" s="287">
        <v>-5.9396063615693023E-4</v>
      </c>
      <c r="L68" s="282">
        <v>0</v>
      </c>
      <c r="M68" s="283">
        <v>0</v>
      </c>
      <c r="N68" s="283">
        <v>0</v>
      </c>
      <c r="O68" s="283">
        <v>0</v>
      </c>
      <c r="P68" s="284">
        <v>0</v>
      </c>
      <c r="Q68" s="288">
        <v>2.4646235116835219E-3</v>
      </c>
      <c r="R68" s="289">
        <v>-4.5202077609914279E-3</v>
      </c>
      <c r="S68" s="289">
        <v>5.0122860128165095E-3</v>
      </c>
      <c r="T68" s="289">
        <v>-2.7969054778986049E-3</v>
      </c>
      <c r="U68" s="290">
        <v>4.8653700978302551E-4</v>
      </c>
      <c r="V68" s="14"/>
      <c r="AG68" s="110"/>
    </row>
    <row r="69" spans="1:33" x14ac:dyDescent="0.2">
      <c r="A69" s="68" t="s">
        <v>114</v>
      </c>
      <c r="B69" s="282">
        <v>0</v>
      </c>
      <c r="C69" s="283">
        <v>0</v>
      </c>
      <c r="D69" s="283">
        <v>0</v>
      </c>
      <c r="E69" s="283">
        <v>0</v>
      </c>
      <c r="F69" s="284">
        <v>0</v>
      </c>
      <c r="G69" s="285">
        <v>2.0694986598442751E-3</v>
      </c>
      <c r="H69" s="286">
        <v>-3.9206638628461118E-3</v>
      </c>
      <c r="I69" s="286">
        <v>3.39343441989284E-3</v>
      </c>
      <c r="J69" s="286">
        <v>-5.0921534395166092E-4</v>
      </c>
      <c r="K69" s="287">
        <v>-5.8878333424931123E-4</v>
      </c>
      <c r="L69" s="282">
        <v>0</v>
      </c>
      <c r="M69" s="283">
        <v>0</v>
      </c>
      <c r="N69" s="283">
        <v>0</v>
      </c>
      <c r="O69" s="283">
        <v>0</v>
      </c>
      <c r="P69" s="284">
        <v>0</v>
      </c>
      <c r="Q69" s="288">
        <v>1.771349170803397E-3</v>
      </c>
      <c r="R69" s="289">
        <v>-3.1819472186161539E-3</v>
      </c>
      <c r="S69" s="289">
        <v>3.420122053078384E-3</v>
      </c>
      <c r="T69" s="289">
        <v>-1.8058526177727255E-3</v>
      </c>
      <c r="U69" s="290">
        <v>2.6862834940977361E-4</v>
      </c>
      <c r="V69" s="14"/>
      <c r="AG69" s="110"/>
    </row>
    <row r="70" spans="1:33" x14ac:dyDescent="0.2">
      <c r="A70" s="69" t="s">
        <v>89</v>
      </c>
      <c r="B70" s="282">
        <v>0</v>
      </c>
      <c r="C70" s="283">
        <v>0</v>
      </c>
      <c r="D70" s="283">
        <v>0</v>
      </c>
      <c r="E70" s="283">
        <v>0</v>
      </c>
      <c r="F70" s="284">
        <v>0</v>
      </c>
      <c r="G70" s="285">
        <v>5.5284370207620429E-3</v>
      </c>
      <c r="H70" s="286">
        <v>-1.1345250718656597E-2</v>
      </c>
      <c r="I70" s="286">
        <v>1.1476140038134554E-2</v>
      </c>
      <c r="J70" s="286">
        <v>-4.0248686053082003E-3</v>
      </c>
      <c r="K70" s="287">
        <v>-5.391288763908382E-4</v>
      </c>
      <c r="L70" s="282">
        <v>0</v>
      </c>
      <c r="M70" s="283">
        <v>0</v>
      </c>
      <c r="N70" s="283">
        <v>0</v>
      </c>
      <c r="O70" s="283">
        <v>0</v>
      </c>
      <c r="P70" s="284">
        <v>0</v>
      </c>
      <c r="Q70" s="288">
        <v>4.6734387598317741E-3</v>
      </c>
      <c r="R70" s="289">
        <v>-8.9011535733641931E-3</v>
      </c>
      <c r="S70" s="289">
        <v>1.026163934505349E-2</v>
      </c>
      <c r="T70" s="289">
        <v>-5.9995466706138506E-3</v>
      </c>
      <c r="U70" s="290">
        <v>1.1418777375205285E-3</v>
      </c>
      <c r="V70" s="14"/>
      <c r="AG70" s="110"/>
    </row>
    <row r="71" spans="1:33" x14ac:dyDescent="0.2">
      <c r="A71" s="69" t="s">
        <v>90</v>
      </c>
      <c r="B71" s="282">
        <v>0</v>
      </c>
      <c r="C71" s="283">
        <v>0</v>
      </c>
      <c r="D71" s="283">
        <v>0</v>
      </c>
      <c r="E71" s="283">
        <v>0</v>
      </c>
      <c r="F71" s="284">
        <v>0</v>
      </c>
      <c r="G71" s="285">
        <v>2.7965327799736578E-4</v>
      </c>
      <c r="H71" s="286">
        <v>-1.066582619168795E-4</v>
      </c>
      <c r="I71" s="286">
        <v>-9.0867230002584956E-4</v>
      </c>
      <c r="J71" s="286">
        <v>1.4752743981484035E-3</v>
      </c>
      <c r="K71" s="287">
        <v>-6.4804330607271931E-4</v>
      </c>
      <c r="L71" s="282">
        <v>0</v>
      </c>
      <c r="M71" s="283">
        <v>0</v>
      </c>
      <c r="N71" s="283">
        <v>0</v>
      </c>
      <c r="O71" s="283">
        <v>0</v>
      </c>
      <c r="P71" s="284">
        <v>0</v>
      </c>
      <c r="Q71" s="288">
        <v>2.7845140885856602E-4</v>
      </c>
      <c r="R71" s="289">
        <v>-2.5700469420189889E-4</v>
      </c>
      <c r="S71" s="289">
        <v>-2.8321991676914446E-4</v>
      </c>
      <c r="T71" s="289">
        <v>6.4955949314076181E-4</v>
      </c>
      <c r="U71" s="290">
        <v>-2.9296775219219947E-4</v>
      </c>
      <c r="V71" s="14"/>
      <c r="AG71" s="110"/>
    </row>
    <row r="72" spans="1:33" x14ac:dyDescent="0.2">
      <c r="A72" s="69" t="s">
        <v>91</v>
      </c>
      <c r="B72" s="282">
        <v>0</v>
      </c>
      <c r="C72" s="283">
        <v>0</v>
      </c>
      <c r="D72" s="283">
        <v>0</v>
      </c>
      <c r="E72" s="283">
        <v>0</v>
      </c>
      <c r="F72" s="284">
        <v>0</v>
      </c>
      <c r="G72" s="285">
        <v>2.2300435408930851E-2</v>
      </c>
      <c r="H72" s="286">
        <v>-4.6108141304851406E-2</v>
      </c>
      <c r="I72" s="286">
        <v>4.6666096672315596E-2</v>
      </c>
      <c r="J72" s="286">
        <v>-1.6167813271319692E-2</v>
      </c>
      <c r="K72" s="287">
        <v>-2.3743862047316544E-3</v>
      </c>
      <c r="L72" s="282">
        <v>0</v>
      </c>
      <c r="M72" s="283">
        <v>0</v>
      </c>
      <c r="N72" s="283">
        <v>0</v>
      </c>
      <c r="O72" s="283">
        <v>0</v>
      </c>
      <c r="P72" s="284">
        <v>0</v>
      </c>
      <c r="Q72" s="288">
        <v>1.8835481095704536E-2</v>
      </c>
      <c r="R72" s="289">
        <v>-3.6342056819255293E-2</v>
      </c>
      <c r="S72" s="289">
        <v>4.2355485663383756E-2</v>
      </c>
      <c r="T72" s="289">
        <v>-2.5049631121911733E-2</v>
      </c>
      <c r="U72" s="290">
        <v>4.8510609884322084E-3</v>
      </c>
      <c r="V72" s="14"/>
      <c r="AG72" s="110"/>
    </row>
    <row r="73" spans="1:33" x14ac:dyDescent="0.2">
      <c r="A73" s="70" t="s">
        <v>1</v>
      </c>
      <c r="B73" s="282">
        <v>0</v>
      </c>
      <c r="C73" s="283">
        <v>0</v>
      </c>
      <c r="D73" s="283">
        <v>0</v>
      </c>
      <c r="E73" s="283">
        <v>0</v>
      </c>
      <c r="F73" s="284">
        <v>0</v>
      </c>
      <c r="G73" s="285">
        <v>9.0152732744442146E-3</v>
      </c>
      <c r="H73" s="286">
        <v>-1.8943930344973069E-2</v>
      </c>
      <c r="I73" s="286">
        <v>1.9740423433372116E-2</v>
      </c>
      <c r="J73" s="286">
        <v>-7.6435792080777124E-3</v>
      </c>
      <c r="K73" s="287">
        <v>-4.4509667021157967E-4</v>
      </c>
      <c r="L73" s="282">
        <v>0</v>
      </c>
      <c r="M73" s="283">
        <v>0</v>
      </c>
      <c r="N73" s="283">
        <v>0</v>
      </c>
      <c r="O73" s="283">
        <v>0</v>
      </c>
      <c r="P73" s="284">
        <v>0</v>
      </c>
      <c r="Q73" s="288">
        <v>7.5966160877054502E-3</v>
      </c>
      <c r="R73" s="289">
        <v>-1.4753919808174332E-2</v>
      </c>
      <c r="S73" s="289">
        <v>1.7213941325849559E-2</v>
      </c>
      <c r="T73" s="289">
        <v>-1.0200986118122899E-2</v>
      </c>
      <c r="U73" s="290">
        <v>2.0060436168831443E-3</v>
      </c>
      <c r="V73" s="14"/>
      <c r="AG73" s="110"/>
    </row>
    <row r="74" spans="1:33" x14ac:dyDescent="0.2">
      <c r="A74" s="70" t="s">
        <v>92</v>
      </c>
      <c r="B74" s="282">
        <v>0</v>
      </c>
      <c r="C74" s="283">
        <v>0</v>
      </c>
      <c r="D74" s="283">
        <v>0</v>
      </c>
      <c r="E74" s="283">
        <v>0</v>
      </c>
      <c r="F74" s="284">
        <v>0</v>
      </c>
      <c r="G74" s="285">
        <v>1.3624561914690166E-6</v>
      </c>
      <c r="H74" s="286">
        <v>-4.7164303370730406E-7</v>
      </c>
      <c r="I74" s="286">
        <v>-4.4889139989828052E-6</v>
      </c>
      <c r="J74" s="286">
        <v>7.208387679261619E-6</v>
      </c>
      <c r="K74" s="287">
        <v>-3.1540067055992299E-6</v>
      </c>
      <c r="L74" s="282">
        <v>0</v>
      </c>
      <c r="M74" s="283">
        <v>0</v>
      </c>
      <c r="N74" s="283">
        <v>0</v>
      </c>
      <c r="O74" s="283">
        <v>0</v>
      </c>
      <c r="P74" s="284">
        <v>0</v>
      </c>
      <c r="Q74" s="288">
        <v>1.3636214179507155E-6</v>
      </c>
      <c r="R74" s="289">
        <v>-1.2028814929540377E-6</v>
      </c>
      <c r="S74" s="289">
        <v>-1.4889742943010289E-6</v>
      </c>
      <c r="T74" s="289">
        <v>3.256521848028427E-6</v>
      </c>
      <c r="U74" s="290">
        <v>-1.4544173049501593E-6</v>
      </c>
      <c r="V74" s="14"/>
      <c r="AG74" s="110"/>
    </row>
    <row r="75" spans="1:33" x14ac:dyDescent="0.2">
      <c r="A75" s="71" t="s">
        <v>93</v>
      </c>
      <c r="B75" s="282">
        <v>0</v>
      </c>
      <c r="C75" s="283">
        <v>0</v>
      </c>
      <c r="D75" s="283">
        <v>0</v>
      </c>
      <c r="E75" s="283">
        <v>0</v>
      </c>
      <c r="F75" s="284">
        <v>0</v>
      </c>
      <c r="G75" s="285">
        <v>2.0235715536413095E-3</v>
      </c>
      <c r="H75" s="286">
        <v>-2.5244843425381736E-3</v>
      </c>
      <c r="I75" s="286">
        <v>-1.7263302937639852E-3</v>
      </c>
      <c r="J75" s="286">
        <v>5.5229578449986164E-3</v>
      </c>
      <c r="K75" s="287">
        <v>-2.826660096130253E-3</v>
      </c>
      <c r="L75" s="282">
        <v>0</v>
      </c>
      <c r="M75" s="283">
        <v>0</v>
      </c>
      <c r="N75" s="283">
        <v>0</v>
      </c>
      <c r="O75" s="283">
        <v>0</v>
      </c>
      <c r="P75" s="284">
        <v>0</v>
      </c>
      <c r="Q75" s="288">
        <v>1.866104288560247E-3</v>
      </c>
      <c r="R75" s="289">
        <v>-2.8036075735146061E-3</v>
      </c>
      <c r="S75" s="289">
        <v>1.0136949076404783E-3</v>
      </c>
      <c r="T75" s="289">
        <v>1.2999797236509601E-3</v>
      </c>
      <c r="U75" s="290">
        <v>-8.7872981385324084E-4</v>
      </c>
      <c r="V75" s="14"/>
      <c r="AG75" s="110"/>
    </row>
    <row r="76" spans="1:33" x14ac:dyDescent="0.2">
      <c r="A76" s="71" t="s">
        <v>94</v>
      </c>
      <c r="B76" s="282">
        <v>0</v>
      </c>
      <c r="C76" s="283">
        <v>0</v>
      </c>
      <c r="D76" s="283">
        <v>0</v>
      </c>
      <c r="E76" s="283">
        <v>0</v>
      </c>
      <c r="F76" s="284">
        <v>0</v>
      </c>
      <c r="G76" s="285">
        <v>4.8962603495913718E-3</v>
      </c>
      <c r="H76" s="286">
        <v>-1.0950789989987907E-2</v>
      </c>
      <c r="I76" s="286">
        <v>1.223016236535341E-2</v>
      </c>
      <c r="J76" s="286">
        <v>-5.6921290885157544E-3</v>
      </c>
      <c r="K76" s="287">
        <v>3.5682932364177952E-4</v>
      </c>
      <c r="L76" s="282">
        <v>0</v>
      </c>
      <c r="M76" s="283">
        <v>0</v>
      </c>
      <c r="N76" s="283">
        <v>0</v>
      </c>
      <c r="O76" s="283">
        <v>0</v>
      </c>
      <c r="P76" s="284">
        <v>0</v>
      </c>
      <c r="Q76" s="288">
        <v>4.1026549289083112E-3</v>
      </c>
      <c r="R76" s="289">
        <v>-8.4705946309657359E-3</v>
      </c>
      <c r="S76" s="289">
        <v>1.0301555494635272E-2</v>
      </c>
      <c r="T76" s="289">
        <v>-6.4276471113013708E-3</v>
      </c>
      <c r="U76" s="290">
        <v>1.41371722805529E-3</v>
      </c>
      <c r="V76" s="14"/>
      <c r="AG76" s="110"/>
    </row>
    <row r="77" spans="1:33" x14ac:dyDescent="0.2">
      <c r="A77" s="71" t="s">
        <v>95</v>
      </c>
      <c r="B77" s="282">
        <v>0</v>
      </c>
      <c r="C77" s="283">
        <v>0</v>
      </c>
      <c r="D77" s="283">
        <v>0</v>
      </c>
      <c r="E77" s="283">
        <v>0</v>
      </c>
      <c r="F77" s="284">
        <v>0</v>
      </c>
      <c r="G77" s="285">
        <v>9.8275407470302653E-2</v>
      </c>
      <c r="H77" s="286">
        <v>-0.21117997158527357</v>
      </c>
      <c r="I77" s="286">
        <v>0.22422541622369546</v>
      </c>
      <c r="J77" s="286">
        <v>-9.0358143533551205E-2</v>
      </c>
      <c r="K77" s="287">
        <v>-3.1219452252439495E-3</v>
      </c>
      <c r="L77" s="282">
        <v>0</v>
      </c>
      <c r="M77" s="283">
        <v>0</v>
      </c>
      <c r="N77" s="283">
        <v>0</v>
      </c>
      <c r="O77" s="283">
        <v>0</v>
      </c>
      <c r="P77" s="284">
        <v>0</v>
      </c>
      <c r="Q77" s="288">
        <v>8.2564630630970817E-2</v>
      </c>
      <c r="R77" s="289">
        <v>-0.16490435574942205</v>
      </c>
      <c r="S77" s="289">
        <v>0.1973029927795891</v>
      </c>
      <c r="T77" s="289">
        <v>-0.12054621561169782</v>
      </c>
      <c r="U77" s="290">
        <v>2.5014697173459999E-2</v>
      </c>
      <c r="V77" s="14"/>
      <c r="AG77" s="110"/>
    </row>
    <row r="78" spans="1:33" x14ac:dyDescent="0.2">
      <c r="A78" s="71" t="s">
        <v>96</v>
      </c>
      <c r="B78" s="282">
        <v>0</v>
      </c>
      <c r="C78" s="283">
        <v>0</v>
      </c>
      <c r="D78" s="283">
        <v>0</v>
      </c>
      <c r="E78" s="283">
        <v>0</v>
      </c>
      <c r="F78" s="284">
        <v>0</v>
      </c>
      <c r="G78" s="285">
        <v>4.9384500404899646E-5</v>
      </c>
      <c r="H78" s="286">
        <v>-1.0948883647245413E-4</v>
      </c>
      <c r="I78" s="286">
        <v>1.1973152295969146E-4</v>
      </c>
      <c r="J78" s="286">
        <v>-5.2576194252371491E-5</v>
      </c>
      <c r="K78" s="287">
        <v>1.4430714308523147E-6</v>
      </c>
      <c r="L78" s="282">
        <v>0</v>
      </c>
      <c r="M78" s="283">
        <v>0</v>
      </c>
      <c r="N78" s="283">
        <v>0</v>
      </c>
      <c r="O78" s="283">
        <v>0</v>
      </c>
      <c r="P78" s="284">
        <v>0</v>
      </c>
      <c r="Q78" s="288">
        <v>4.160473985585537E-5</v>
      </c>
      <c r="R78" s="289">
        <v>-8.6285359135217934E-5</v>
      </c>
      <c r="S78" s="289">
        <v>1.0465040564673924E-4</v>
      </c>
      <c r="T78" s="289">
        <v>-6.4882673989306931E-5</v>
      </c>
      <c r="U78" s="290">
        <v>1.4103594331443486E-5</v>
      </c>
      <c r="V78" s="14"/>
      <c r="AG78" s="110"/>
    </row>
    <row r="79" spans="1:33" x14ac:dyDescent="0.2">
      <c r="A79" s="71" t="s">
        <v>97</v>
      </c>
      <c r="B79" s="282">
        <v>0</v>
      </c>
      <c r="C79" s="283">
        <v>0</v>
      </c>
      <c r="D79" s="283">
        <v>0</v>
      </c>
      <c r="E79" s="283">
        <v>0</v>
      </c>
      <c r="F79" s="284">
        <v>0</v>
      </c>
      <c r="G79" s="285">
        <v>1.5292011958281152E-5</v>
      </c>
      <c r="H79" s="286">
        <v>-3.1855374988439625E-5</v>
      </c>
      <c r="I79" s="286">
        <v>2.2868691951003479E-5</v>
      </c>
      <c r="J79" s="286">
        <v>5.2815518034687821E-6</v>
      </c>
      <c r="K79" s="287">
        <v>-9.6860545688926193E-6</v>
      </c>
      <c r="L79" s="282">
        <v>0</v>
      </c>
      <c r="M79" s="283">
        <v>0</v>
      </c>
      <c r="N79" s="283">
        <v>0</v>
      </c>
      <c r="O79" s="283">
        <v>0</v>
      </c>
      <c r="P79" s="284">
        <v>0</v>
      </c>
      <c r="Q79" s="288">
        <v>1.3072379467527052E-5</v>
      </c>
      <c r="R79" s="289">
        <v>-2.8936795037347438E-5</v>
      </c>
      <c r="S79" s="289">
        <v>3.4268881630522694E-5</v>
      </c>
      <c r="T79" s="289">
        <v>-1.9718687759985807E-5</v>
      </c>
      <c r="U79" s="290">
        <v>3.5459578084525297E-6</v>
      </c>
      <c r="V79" s="14"/>
      <c r="AG79" s="110"/>
    </row>
    <row r="80" spans="1:33" x14ac:dyDescent="0.2">
      <c r="A80" s="71" t="s">
        <v>99</v>
      </c>
      <c r="B80" s="282">
        <v>0</v>
      </c>
      <c r="C80" s="283">
        <v>0</v>
      </c>
      <c r="D80" s="283">
        <v>0</v>
      </c>
      <c r="E80" s="283">
        <v>0</v>
      </c>
      <c r="F80" s="284">
        <v>0</v>
      </c>
      <c r="G80" s="285">
        <v>5.4626990136636246E-4</v>
      </c>
      <c r="H80" s="286">
        <v>-1.2259265889056859E-3</v>
      </c>
      <c r="I80" s="286">
        <v>1.3385803161474823E-3</v>
      </c>
      <c r="J80" s="286">
        <v>-5.8207060151740497E-4</v>
      </c>
      <c r="K80" s="287">
        <v>1.2725260168595107E-5</v>
      </c>
      <c r="L80" s="282">
        <v>0</v>
      </c>
      <c r="M80" s="283">
        <v>0</v>
      </c>
      <c r="N80" s="283">
        <v>0</v>
      </c>
      <c r="O80" s="283">
        <v>0</v>
      </c>
      <c r="P80" s="284">
        <v>0</v>
      </c>
      <c r="Q80" s="288">
        <v>4.5890590425605671E-4</v>
      </c>
      <c r="R80" s="289">
        <v>-9.6577088033585751E-4</v>
      </c>
      <c r="S80" s="289">
        <v>1.1776903287897935E-3</v>
      </c>
      <c r="T80" s="289">
        <v>-7.3269143695348375E-4</v>
      </c>
      <c r="U80" s="290">
        <v>1.6019224417745427E-4</v>
      </c>
      <c r="V80" s="14"/>
      <c r="AG80" s="110"/>
    </row>
    <row r="81" spans="1:33" x14ac:dyDescent="0.2">
      <c r="A81" s="71" t="s">
        <v>98</v>
      </c>
      <c r="B81" s="282">
        <v>0</v>
      </c>
      <c r="C81" s="283">
        <v>0</v>
      </c>
      <c r="D81" s="283">
        <v>0</v>
      </c>
      <c r="E81" s="283">
        <v>0</v>
      </c>
      <c r="F81" s="284">
        <v>0</v>
      </c>
      <c r="G81" s="285">
        <v>2.1028163582895119E-4</v>
      </c>
      <c r="H81" s="286">
        <v>-4.0295503586454916E-4</v>
      </c>
      <c r="I81" s="286">
        <v>2.8246370264157084E-4</v>
      </c>
      <c r="J81" s="286">
        <v>3.9297872344385733E-5</v>
      </c>
      <c r="K81" s="287">
        <v>-8.9951739661852932E-5</v>
      </c>
      <c r="L81" s="282">
        <v>0</v>
      </c>
      <c r="M81" s="283">
        <v>0</v>
      </c>
      <c r="N81" s="283">
        <v>0</v>
      </c>
      <c r="O81" s="283">
        <v>0</v>
      </c>
      <c r="P81" s="284">
        <v>0</v>
      </c>
      <c r="Q81" s="288">
        <v>1.8288474956098123E-4</v>
      </c>
      <c r="R81" s="289">
        <v>-3.4884600424473817E-4</v>
      </c>
      <c r="S81" s="289">
        <v>3.4347765664927664E-4</v>
      </c>
      <c r="T81" s="289">
        <v>-1.5248246091474334E-4</v>
      </c>
      <c r="U81" s="290">
        <v>1.7114767351872839E-5</v>
      </c>
      <c r="V81" s="14"/>
      <c r="AG81" s="110"/>
    </row>
    <row r="82" spans="1:33" ht="12.75" customHeight="1" x14ac:dyDescent="0.2">
      <c r="A82" s="71" t="s">
        <v>100</v>
      </c>
      <c r="B82" s="282">
        <v>0</v>
      </c>
      <c r="C82" s="283">
        <v>0</v>
      </c>
      <c r="D82" s="283">
        <v>0</v>
      </c>
      <c r="E82" s="283">
        <v>0</v>
      </c>
      <c r="F82" s="284">
        <v>0</v>
      </c>
      <c r="G82" s="285">
        <v>1.3074996513802863E-2</v>
      </c>
      <c r="H82" s="286">
        <v>-2.8373160649877015E-2</v>
      </c>
      <c r="I82" s="286">
        <v>2.9681929181179671E-2</v>
      </c>
      <c r="J82" s="286">
        <v>-1.1495785847416867E-2</v>
      </c>
      <c r="K82" s="287">
        <v>-6.1549139267554759E-4</v>
      </c>
      <c r="L82" s="282">
        <v>0</v>
      </c>
      <c r="M82" s="283">
        <v>0</v>
      </c>
      <c r="N82" s="283">
        <v>0</v>
      </c>
      <c r="O82" s="283">
        <v>0</v>
      </c>
      <c r="P82" s="284">
        <v>0</v>
      </c>
      <c r="Q82" s="288">
        <v>1.1020188054839949E-2</v>
      </c>
      <c r="R82" s="289">
        <v>-2.2430876880908092E-2</v>
      </c>
      <c r="S82" s="289">
        <v>2.6622841581004662E-2</v>
      </c>
      <c r="T82" s="289">
        <v>-1.6024343399162012E-2</v>
      </c>
      <c r="U82" s="290">
        <v>3.2952031733404115E-3</v>
      </c>
      <c r="V82" s="14"/>
      <c r="AG82" s="110"/>
    </row>
    <row r="83" spans="1:33" x14ac:dyDescent="0.2">
      <c r="A83" s="72" t="s">
        <v>34</v>
      </c>
      <c r="B83" s="282">
        <v>0</v>
      </c>
      <c r="C83" s="283">
        <v>0</v>
      </c>
      <c r="D83" s="283">
        <v>0</v>
      </c>
      <c r="E83" s="283">
        <v>0</v>
      </c>
      <c r="F83" s="284">
        <v>0</v>
      </c>
      <c r="G83" s="285">
        <v>2.9567925346484503E-3</v>
      </c>
      <c r="H83" s="286">
        <v>-6.3748134573303403E-3</v>
      </c>
      <c r="I83" s="286">
        <v>6.7323406382604565E-3</v>
      </c>
      <c r="J83" s="286">
        <v>-2.6773992488494588E-3</v>
      </c>
      <c r="K83" s="287">
        <v>-1.073420221578171E-4</v>
      </c>
      <c r="L83" s="282">
        <v>0</v>
      </c>
      <c r="M83" s="283">
        <v>0</v>
      </c>
      <c r="N83" s="283">
        <v>0</v>
      </c>
      <c r="O83" s="283">
        <v>0</v>
      </c>
      <c r="P83" s="284">
        <v>0</v>
      </c>
      <c r="Q83" s="288">
        <v>2.4870640290846832E-3</v>
      </c>
      <c r="R83" s="289">
        <v>-5.0007616178491723E-3</v>
      </c>
      <c r="S83" s="289">
        <v>5.9655927388949526E-3</v>
      </c>
      <c r="T83" s="289">
        <v>-3.6263785771851569E-3</v>
      </c>
      <c r="U83" s="290">
        <v>7.5132686836714476E-4</v>
      </c>
      <c r="V83" s="14"/>
      <c r="AG83" s="110"/>
    </row>
    <row r="84" spans="1:33" ht="12" customHeight="1" x14ac:dyDescent="0.2">
      <c r="A84" s="72" t="s">
        <v>101</v>
      </c>
      <c r="B84" s="282">
        <v>0</v>
      </c>
      <c r="C84" s="283">
        <v>0</v>
      </c>
      <c r="D84" s="283">
        <v>0</v>
      </c>
      <c r="E84" s="283">
        <v>0</v>
      </c>
      <c r="F84" s="284">
        <v>0</v>
      </c>
      <c r="G84" s="285">
        <v>1.1785230736971483E-3</v>
      </c>
      <c r="H84" s="286">
        <v>-2.5650880504974479E-3</v>
      </c>
      <c r="I84" s="286">
        <v>2.7142347917646142E-3</v>
      </c>
      <c r="J84" s="286">
        <v>-1.1053032020789753E-3</v>
      </c>
      <c r="K84" s="287">
        <v>-1.461888095133021E-5</v>
      </c>
      <c r="L84" s="282">
        <v>0</v>
      </c>
      <c r="M84" s="283">
        <v>0</v>
      </c>
      <c r="N84" s="283">
        <v>0</v>
      </c>
      <c r="O84" s="283">
        <v>0</v>
      </c>
      <c r="P84" s="284">
        <v>0</v>
      </c>
      <c r="Q84" s="288">
        <v>9.9554481966680351E-4</v>
      </c>
      <c r="R84" s="289">
        <v>-2.0205274224511867E-3</v>
      </c>
      <c r="S84" s="289">
        <v>2.3767626621494422E-3</v>
      </c>
      <c r="T84" s="289">
        <v>-1.4178088582409245E-3</v>
      </c>
      <c r="U84" s="290">
        <v>2.9162885297757176E-4</v>
      </c>
      <c r="V84" s="14"/>
      <c r="AG84" s="110"/>
    </row>
    <row r="85" spans="1:33" x14ac:dyDescent="0.2">
      <c r="A85" s="68" t="s">
        <v>41</v>
      </c>
      <c r="B85" s="282">
        <v>0</v>
      </c>
      <c r="C85" s="283">
        <v>0</v>
      </c>
      <c r="D85" s="283">
        <v>0</v>
      </c>
      <c r="E85" s="283">
        <v>0</v>
      </c>
      <c r="F85" s="284">
        <v>0</v>
      </c>
      <c r="G85" s="285">
        <v>4.044545457592736E-4</v>
      </c>
      <c r="H85" s="286">
        <v>-6.7897956734585749E-4</v>
      </c>
      <c r="I85" s="286">
        <v>5.1689565234651347E-5</v>
      </c>
      <c r="J85" s="286">
        <v>8.0310402119152533E-4</v>
      </c>
      <c r="K85" s="287">
        <v>-5.2300698924844674E-4</v>
      </c>
      <c r="L85" s="282">
        <v>0</v>
      </c>
      <c r="M85" s="283">
        <v>0</v>
      </c>
      <c r="N85" s="283">
        <v>0</v>
      </c>
      <c r="O85" s="283">
        <v>0</v>
      </c>
      <c r="P85" s="284">
        <v>0</v>
      </c>
      <c r="Q85" s="288">
        <v>3.5610658868248977E-4</v>
      </c>
      <c r="R85" s="289">
        <v>-7.0696140324692151E-4</v>
      </c>
      <c r="S85" s="289">
        <v>6.6871189075258541E-4</v>
      </c>
      <c r="T85" s="289">
        <v>-2.3262504703424215E-4</v>
      </c>
      <c r="U85" s="290">
        <v>-1.9023678887706858E-5</v>
      </c>
      <c r="V85" s="14"/>
      <c r="AG85" s="110"/>
    </row>
    <row r="86" spans="1:33" x14ac:dyDescent="0.2">
      <c r="A86" s="68" t="s">
        <v>30</v>
      </c>
      <c r="B86" s="282">
        <v>0</v>
      </c>
      <c r="C86" s="283">
        <v>0</v>
      </c>
      <c r="D86" s="283">
        <v>0</v>
      </c>
      <c r="E86" s="283">
        <v>0</v>
      </c>
      <c r="F86" s="284">
        <v>0</v>
      </c>
      <c r="G86" s="275">
        <v>1.5846493867118838E-2</v>
      </c>
      <c r="H86" s="276">
        <v>-3.3698730435573435E-2</v>
      </c>
      <c r="I86" s="276">
        <v>3.5111035778075228E-2</v>
      </c>
      <c r="J86" s="276">
        <v>-1.3481127421652292E-2</v>
      </c>
      <c r="K86" s="277">
        <v>-8.5984754171540556E-4</v>
      </c>
      <c r="L86" s="282">
        <v>0</v>
      </c>
      <c r="M86" s="283">
        <v>0</v>
      </c>
      <c r="N86" s="283">
        <v>0</v>
      </c>
      <c r="O86" s="283">
        <v>0</v>
      </c>
      <c r="P86" s="284">
        <v>0</v>
      </c>
      <c r="Q86" s="288">
        <v>1.3352035187903547E-2</v>
      </c>
      <c r="R86" s="289">
        <v>-2.6442069736700744E-2</v>
      </c>
      <c r="S86" s="289">
        <v>3.1169103980110777E-2</v>
      </c>
      <c r="T86" s="289">
        <v>-1.868446479276209E-2</v>
      </c>
      <c r="U86" s="290">
        <v>3.7718287026841518E-3</v>
      </c>
      <c r="V86" s="14"/>
      <c r="AG86" s="110"/>
    </row>
    <row r="87" spans="1:33" x14ac:dyDescent="0.2">
      <c r="A87" s="68" t="s">
        <v>102</v>
      </c>
      <c r="B87" s="282">
        <v>0</v>
      </c>
      <c r="C87" s="283">
        <v>0</v>
      </c>
      <c r="D87" s="283">
        <v>0</v>
      </c>
      <c r="E87" s="283">
        <v>0</v>
      </c>
      <c r="F87" s="284">
        <v>0</v>
      </c>
      <c r="G87" s="275">
        <v>1.3842618774251369E-2</v>
      </c>
      <c r="H87" s="276">
        <v>-2.8750176209507993E-2</v>
      </c>
      <c r="I87" s="276">
        <v>2.8319307229262472E-2</v>
      </c>
      <c r="J87" s="276">
        <v>-9.0041558135882244E-3</v>
      </c>
      <c r="K87" s="277">
        <v>-1.8314929442668978E-3</v>
      </c>
      <c r="L87" s="282">
        <v>0</v>
      </c>
      <c r="M87" s="283">
        <v>0</v>
      </c>
      <c r="N87" s="283">
        <v>0</v>
      </c>
      <c r="O87" s="283">
        <v>0</v>
      </c>
      <c r="P87" s="284">
        <v>0</v>
      </c>
      <c r="Q87" s="288">
        <v>1.1716310266626673E-2</v>
      </c>
      <c r="R87" s="289">
        <v>-2.2962958188739849E-2</v>
      </c>
      <c r="S87" s="289">
        <v>2.6577142239383615E-2</v>
      </c>
      <c r="T87" s="289">
        <v>-1.5596476763039796E-2</v>
      </c>
      <c r="U87" s="290">
        <v>3.0588320673352043E-3</v>
      </c>
      <c r="V87" s="14"/>
      <c r="AG87" s="110"/>
    </row>
    <row r="88" spans="1:33" x14ac:dyDescent="0.2">
      <c r="A88" s="68" t="s">
        <v>113</v>
      </c>
      <c r="B88" s="282">
        <v>0</v>
      </c>
      <c r="C88" s="283">
        <v>0</v>
      </c>
      <c r="D88" s="283">
        <v>0</v>
      </c>
      <c r="E88" s="283">
        <v>0</v>
      </c>
      <c r="F88" s="284">
        <v>0</v>
      </c>
      <c r="G88" s="275">
        <v>1.3813299260850204E-2</v>
      </c>
      <c r="H88" s="276">
        <v>-2.928673231190063E-2</v>
      </c>
      <c r="I88" s="276">
        <v>3.066486039135094E-2</v>
      </c>
      <c r="J88" s="276">
        <v>-1.1960665864132136E-2</v>
      </c>
      <c r="K88" s="277">
        <v>-6.4176936259874307E-4</v>
      </c>
      <c r="L88" s="282">
        <v>0</v>
      </c>
      <c r="M88" s="283">
        <v>0</v>
      </c>
      <c r="N88" s="283">
        <v>0</v>
      </c>
      <c r="O88" s="283">
        <v>0</v>
      </c>
      <c r="P88" s="284">
        <v>0</v>
      </c>
      <c r="Q88" s="288">
        <v>1.1639029543166087E-2</v>
      </c>
      <c r="R88" s="289">
        <v>-2.2910942362089841E-2</v>
      </c>
      <c r="S88" s="289">
        <v>2.706342915322316E-2</v>
      </c>
      <c r="T88" s="289">
        <v>-1.6336654922058554E-2</v>
      </c>
      <c r="U88" s="290">
        <v>3.3482578191295319E-3</v>
      </c>
      <c r="V88" s="14"/>
      <c r="AG88" s="110"/>
    </row>
    <row r="89" spans="1:33" x14ac:dyDescent="0.2">
      <c r="A89" s="68" t="s">
        <v>103</v>
      </c>
      <c r="B89" s="282">
        <v>0</v>
      </c>
      <c r="C89" s="283">
        <v>0</v>
      </c>
      <c r="D89" s="283">
        <v>0</v>
      </c>
      <c r="E89" s="283">
        <v>0</v>
      </c>
      <c r="F89" s="284">
        <v>0</v>
      </c>
      <c r="G89" s="285">
        <v>1.6173349970704871E-2</v>
      </c>
      <c r="H89" s="286">
        <v>-3.4570593319043857E-2</v>
      </c>
      <c r="I89" s="286">
        <v>3.6147965124226696E-2</v>
      </c>
      <c r="J89" s="286">
        <v>-1.3736150676774028E-2</v>
      </c>
      <c r="K89" s="287">
        <v>-1.092630005021758E-3</v>
      </c>
      <c r="L89" s="282">
        <v>0</v>
      </c>
      <c r="M89" s="283">
        <v>0</v>
      </c>
      <c r="N89" s="283">
        <v>0</v>
      </c>
      <c r="O89" s="283">
        <v>0</v>
      </c>
      <c r="P89" s="284">
        <v>0</v>
      </c>
      <c r="Q89" s="288">
        <v>1.3612280532936283E-2</v>
      </c>
      <c r="R89" s="289">
        <v>-2.7227264166373295E-2</v>
      </c>
      <c r="S89" s="289">
        <v>3.2592175828875768E-2</v>
      </c>
      <c r="T89" s="289">
        <v>-1.9846526432388725E-2</v>
      </c>
      <c r="U89" s="290">
        <v>4.0532189268691482E-3</v>
      </c>
      <c r="V89" s="14"/>
      <c r="AG89" s="110"/>
    </row>
    <row r="90" spans="1:33" x14ac:dyDescent="0.2">
      <c r="A90" s="73" t="s">
        <v>104</v>
      </c>
      <c r="B90" s="282">
        <v>0</v>
      </c>
      <c r="C90" s="283">
        <v>0</v>
      </c>
      <c r="D90" s="283">
        <v>0</v>
      </c>
      <c r="E90" s="283">
        <v>0</v>
      </c>
      <c r="F90" s="284">
        <v>0</v>
      </c>
      <c r="G90" s="285">
        <v>1.6503413253503066E-3</v>
      </c>
      <c r="H90" s="286">
        <v>-1.3457379272691075E-3</v>
      </c>
      <c r="I90" s="286">
        <v>-3.3710595839582941E-3</v>
      </c>
      <c r="J90" s="286">
        <v>6.5798013950800222E-3</v>
      </c>
      <c r="K90" s="287">
        <v>-3.0503396675327383E-3</v>
      </c>
      <c r="L90" s="282">
        <v>0</v>
      </c>
      <c r="M90" s="283">
        <v>0</v>
      </c>
      <c r="N90" s="283">
        <v>0</v>
      </c>
      <c r="O90" s="283">
        <v>0</v>
      </c>
      <c r="P90" s="284">
        <v>0</v>
      </c>
      <c r="Q90" s="288">
        <v>1.5684950502914718E-3</v>
      </c>
      <c r="R90" s="289">
        <v>-1.8966758663015895E-3</v>
      </c>
      <c r="S90" s="289">
        <v>-3.3830455277933076E-4</v>
      </c>
      <c r="T90" s="289">
        <v>2.3004026392211118E-3</v>
      </c>
      <c r="U90" s="290">
        <v>-1.1532224571620111E-3</v>
      </c>
      <c r="V90" s="14"/>
      <c r="AG90" s="110"/>
    </row>
    <row r="91" spans="1:33" x14ac:dyDescent="0.2">
      <c r="A91" s="73" t="s">
        <v>105</v>
      </c>
      <c r="B91" s="282">
        <v>0</v>
      </c>
      <c r="C91" s="283">
        <v>0</v>
      </c>
      <c r="D91" s="283">
        <v>0</v>
      </c>
      <c r="E91" s="283">
        <v>0</v>
      </c>
      <c r="F91" s="284">
        <v>0</v>
      </c>
      <c r="G91" s="285">
        <v>2.3911810268487997E-3</v>
      </c>
      <c r="H91" s="286">
        <v>-4.0900031387721206E-3</v>
      </c>
      <c r="I91" s="286">
        <v>2.3760366746911291E-3</v>
      </c>
      <c r="J91" s="286">
        <v>1.0289006891480539E-3</v>
      </c>
      <c r="K91" s="287">
        <v>-1.1598760719157448E-3</v>
      </c>
      <c r="L91" s="282">
        <v>0</v>
      </c>
      <c r="M91" s="283">
        <v>0</v>
      </c>
      <c r="N91" s="283">
        <v>0</v>
      </c>
      <c r="O91" s="283">
        <v>0</v>
      </c>
      <c r="P91" s="284">
        <v>0</v>
      </c>
      <c r="Q91" s="288">
        <v>2.0916279284610853E-3</v>
      </c>
      <c r="R91" s="289">
        <v>-3.515037144693063E-3</v>
      </c>
      <c r="S91" s="289">
        <v>3.0785421131072519E-3</v>
      </c>
      <c r="T91" s="289">
        <v>-1.0972162104590458E-3</v>
      </c>
      <c r="U91" s="290">
        <v>1.7372955844949071E-5</v>
      </c>
      <c r="V91" s="14"/>
      <c r="AG91" s="110"/>
    </row>
    <row r="92" spans="1:33" x14ac:dyDescent="0.2">
      <c r="A92" s="73" t="s">
        <v>106</v>
      </c>
      <c r="B92" s="282">
        <v>0</v>
      </c>
      <c r="C92" s="283">
        <v>0</v>
      </c>
      <c r="D92" s="283">
        <v>0</v>
      </c>
      <c r="E92" s="283">
        <v>0</v>
      </c>
      <c r="F92" s="284">
        <v>0</v>
      </c>
      <c r="G92" s="291">
        <v>0</v>
      </c>
      <c r="H92" s="292">
        <v>0</v>
      </c>
      <c r="I92" s="292">
        <v>0</v>
      </c>
      <c r="J92" s="292">
        <v>0</v>
      </c>
      <c r="K92" s="293">
        <v>0</v>
      </c>
      <c r="L92" s="282">
        <v>0</v>
      </c>
      <c r="M92" s="283">
        <v>0</v>
      </c>
      <c r="N92" s="283">
        <v>0</v>
      </c>
      <c r="O92" s="283">
        <v>0</v>
      </c>
      <c r="P92" s="284">
        <v>0</v>
      </c>
      <c r="Q92" s="291">
        <v>0</v>
      </c>
      <c r="R92" s="292">
        <v>0</v>
      </c>
      <c r="S92" s="292">
        <v>0</v>
      </c>
      <c r="T92" s="292">
        <v>0</v>
      </c>
      <c r="U92" s="293">
        <v>0</v>
      </c>
      <c r="V92" s="14"/>
      <c r="AG92" s="110"/>
    </row>
    <row r="93" spans="1:33" x14ac:dyDescent="0.2">
      <c r="A93" s="73" t="s">
        <v>107</v>
      </c>
      <c r="B93" s="282">
        <v>0</v>
      </c>
      <c r="C93" s="283">
        <v>0</v>
      </c>
      <c r="D93" s="283">
        <v>0</v>
      </c>
      <c r="E93" s="283">
        <v>0</v>
      </c>
      <c r="F93" s="284">
        <v>0</v>
      </c>
      <c r="G93" s="285">
        <v>1.884264191597357E-3</v>
      </c>
      <c r="H93" s="286">
        <v>-4.8432903825946227E-3</v>
      </c>
      <c r="I93" s="286">
        <v>7.313212397788889E-3</v>
      </c>
      <c r="J93" s="286">
        <v>-5.285157050181323E-3</v>
      </c>
      <c r="K93" s="287">
        <v>1.2550882263586876E-3</v>
      </c>
      <c r="L93" s="282">
        <v>0</v>
      </c>
      <c r="M93" s="283">
        <v>0</v>
      </c>
      <c r="N93" s="283">
        <v>0</v>
      </c>
      <c r="O93" s="283">
        <v>0</v>
      </c>
      <c r="P93" s="284">
        <v>0</v>
      </c>
      <c r="Q93" s="288">
        <v>1.5039960067482984E-3</v>
      </c>
      <c r="R93" s="289">
        <v>-3.2918684579749278E-3</v>
      </c>
      <c r="S93" s="289">
        <v>4.9112468372192585E-3</v>
      </c>
      <c r="T93" s="289">
        <v>-3.7375788396650537E-3</v>
      </c>
      <c r="U93" s="290">
        <v>9.7159776267859198E-4</v>
      </c>
      <c r="V93" s="14"/>
      <c r="AG93" s="110"/>
    </row>
    <row r="94" spans="1:33" x14ac:dyDescent="0.2">
      <c r="A94" s="73" t="s">
        <v>108</v>
      </c>
      <c r="B94" s="282">
        <v>0</v>
      </c>
      <c r="C94" s="283">
        <v>0</v>
      </c>
      <c r="D94" s="283">
        <v>0</v>
      </c>
      <c r="E94" s="283">
        <v>0</v>
      </c>
      <c r="F94" s="284">
        <v>0</v>
      </c>
      <c r="G94" s="285">
        <v>1.7230858482032312E-3</v>
      </c>
      <c r="H94" s="286">
        <v>-3.6337708611060161E-3</v>
      </c>
      <c r="I94" s="286">
        <v>3.8785318242827698E-3</v>
      </c>
      <c r="J94" s="286">
        <v>-1.6367662142022753E-3</v>
      </c>
      <c r="K94" s="287">
        <v>6.0060852698027439E-6</v>
      </c>
      <c r="L94" s="282">
        <v>0</v>
      </c>
      <c r="M94" s="283">
        <v>0</v>
      </c>
      <c r="N94" s="283">
        <v>0</v>
      </c>
      <c r="O94" s="283">
        <v>0</v>
      </c>
      <c r="P94" s="284">
        <v>0</v>
      </c>
      <c r="Q94" s="288">
        <v>1.4498904420512848E-3</v>
      </c>
      <c r="R94" s="289">
        <v>-2.7961176235176107E-3</v>
      </c>
      <c r="S94" s="289">
        <v>3.2750441411650809E-3</v>
      </c>
      <c r="T94" s="289">
        <v>-1.974146962765759E-3</v>
      </c>
      <c r="U94" s="290">
        <v>4.0871185884944119E-4</v>
      </c>
      <c r="V94" s="14"/>
      <c r="AG94" s="110"/>
    </row>
    <row r="95" spans="1:33" x14ac:dyDescent="0.2">
      <c r="A95" s="73" t="s">
        <v>109</v>
      </c>
      <c r="B95" s="282">
        <v>0</v>
      </c>
      <c r="C95" s="283">
        <v>0</v>
      </c>
      <c r="D95" s="283">
        <v>0</v>
      </c>
      <c r="E95" s="283">
        <v>0</v>
      </c>
      <c r="F95" s="284">
        <v>0</v>
      </c>
      <c r="G95" s="285">
        <v>1.2457440965594606E-4</v>
      </c>
      <c r="H95" s="286">
        <v>-2.4303558022813107E-4</v>
      </c>
      <c r="I95" s="286">
        <v>1.6286230051445544E-4</v>
      </c>
      <c r="J95" s="286">
        <v>5.572324766695046E-5</v>
      </c>
      <c r="K95" s="287">
        <v>-8.0803765891189396E-5</v>
      </c>
      <c r="L95" s="282">
        <v>0</v>
      </c>
      <c r="M95" s="283">
        <v>0</v>
      </c>
      <c r="N95" s="283">
        <v>0</v>
      </c>
      <c r="O95" s="283">
        <v>0</v>
      </c>
      <c r="P95" s="284">
        <v>0</v>
      </c>
      <c r="Q95" s="288">
        <v>1.0639474329073514E-4</v>
      </c>
      <c r="R95" s="289">
        <v>-2.1389883180235078E-4</v>
      </c>
      <c r="S95" s="289">
        <v>2.329208073369272E-4</v>
      </c>
      <c r="T95" s="289">
        <v>-1.1688068527654111E-4</v>
      </c>
      <c r="U95" s="290">
        <v>1.3374126976738719E-5</v>
      </c>
      <c r="V95" s="14"/>
      <c r="AG95" s="110"/>
    </row>
    <row r="96" spans="1:33" x14ac:dyDescent="0.2">
      <c r="A96" s="73" t="s">
        <v>110</v>
      </c>
      <c r="B96" s="282">
        <v>0</v>
      </c>
      <c r="C96" s="283">
        <v>0</v>
      </c>
      <c r="D96" s="283">
        <v>0</v>
      </c>
      <c r="E96" s="283">
        <v>0</v>
      </c>
      <c r="F96" s="284">
        <v>0</v>
      </c>
      <c r="G96" s="285">
        <v>4.2153765935895192E-4</v>
      </c>
      <c r="H96" s="286">
        <v>-8.3202568385902097E-4</v>
      </c>
      <c r="I96" s="286">
        <v>6.5326778485578097E-4</v>
      </c>
      <c r="J96" s="286">
        <v>-5.8521432285520494E-6</v>
      </c>
      <c r="K96" s="287">
        <v>-1.6194076844113382E-4</v>
      </c>
      <c r="L96" s="282">
        <v>0</v>
      </c>
      <c r="M96" s="283">
        <v>0</v>
      </c>
      <c r="N96" s="283">
        <v>0</v>
      </c>
      <c r="O96" s="283">
        <v>0</v>
      </c>
      <c r="P96" s="284">
        <v>0</v>
      </c>
      <c r="Q96" s="288">
        <v>3.6212975828781984E-4</v>
      </c>
      <c r="R96" s="289">
        <v>-7.0755143372203111E-4</v>
      </c>
      <c r="S96" s="289">
        <v>7.600094965465597E-4</v>
      </c>
      <c r="T96" s="289">
        <v>-3.9582201754756485E-4</v>
      </c>
      <c r="U96" s="290">
        <v>6.3231300637590199E-5</v>
      </c>
      <c r="V96" s="14"/>
      <c r="AG96" s="110"/>
    </row>
    <row r="97" spans="1:33" x14ac:dyDescent="0.2">
      <c r="A97" s="73" t="s">
        <v>111</v>
      </c>
      <c r="B97" s="282">
        <v>0</v>
      </c>
      <c r="C97" s="283">
        <v>0</v>
      </c>
      <c r="D97" s="283">
        <v>0</v>
      </c>
      <c r="E97" s="283">
        <v>0</v>
      </c>
      <c r="F97" s="284">
        <v>0</v>
      </c>
      <c r="G97" s="285">
        <v>3.9609837143987797E-9</v>
      </c>
      <c r="H97" s="286">
        <v>-9.1019816017782846E-9</v>
      </c>
      <c r="I97" s="286">
        <v>1.0144584061692357E-8</v>
      </c>
      <c r="J97" s="286">
        <v>-4.6378578422241681E-9</v>
      </c>
      <c r="K97" s="287">
        <v>2.4864425643894862E-10</v>
      </c>
      <c r="L97" s="282">
        <v>0</v>
      </c>
      <c r="M97" s="283">
        <v>0</v>
      </c>
      <c r="N97" s="283">
        <v>0</v>
      </c>
      <c r="O97" s="283">
        <v>0</v>
      </c>
      <c r="P97" s="284">
        <v>0</v>
      </c>
      <c r="Q97" s="288">
        <v>3.3173405690267797E-9</v>
      </c>
      <c r="R97" s="289">
        <v>-7.1420197212587601E-9</v>
      </c>
      <c r="S97" s="289">
        <v>8.8023529415815157E-9</v>
      </c>
      <c r="T97" s="289">
        <v>-5.533788262196571E-9</v>
      </c>
      <c r="U97" s="290">
        <v>1.2365336527457971E-9</v>
      </c>
      <c r="V97" s="14"/>
      <c r="AG97" s="110"/>
    </row>
    <row r="98" spans="1:33" x14ac:dyDescent="0.2">
      <c r="A98" s="73" t="s">
        <v>112</v>
      </c>
      <c r="B98" s="282">
        <v>0</v>
      </c>
      <c r="C98" s="283">
        <v>0</v>
      </c>
      <c r="D98" s="283">
        <v>0</v>
      </c>
      <c r="E98" s="283">
        <v>0</v>
      </c>
      <c r="F98" s="284">
        <v>0</v>
      </c>
      <c r="G98" s="285">
        <v>9.6301517354044922E-2</v>
      </c>
      <c r="H98" s="286">
        <v>-0.20042322148988662</v>
      </c>
      <c r="I98" s="286">
        <v>0.20308447796016571</v>
      </c>
      <c r="J98" s="286">
        <v>-7.0349350518786213E-2</v>
      </c>
      <c r="K98" s="287">
        <v>-1.0336334808253078E-2</v>
      </c>
      <c r="L98" s="282">
        <v>0</v>
      </c>
      <c r="M98" s="283">
        <v>0</v>
      </c>
      <c r="N98" s="283">
        <v>0</v>
      </c>
      <c r="O98" s="283">
        <v>0</v>
      </c>
      <c r="P98" s="284">
        <v>0</v>
      </c>
      <c r="Q98" s="288">
        <v>8.124244851951809E-2</v>
      </c>
      <c r="R98" s="289">
        <v>-0.15776899012706028</v>
      </c>
      <c r="S98" s="289">
        <v>0.18378853028296374</v>
      </c>
      <c r="T98" s="289">
        <v>-0.10804291704988134</v>
      </c>
      <c r="U98" s="290">
        <v>2.0578323788071839E-2</v>
      </c>
      <c r="V98" s="14"/>
      <c r="AG98" s="110"/>
    </row>
    <row r="99" spans="1:33" ht="51" x14ac:dyDescent="0.2">
      <c r="A99" s="129" t="s">
        <v>387</v>
      </c>
      <c r="B99" s="578" t="s">
        <v>388</v>
      </c>
      <c r="C99" s="579" t="s">
        <v>389</v>
      </c>
      <c r="D99" s="579" t="s">
        <v>390</v>
      </c>
      <c r="E99" s="579" t="s">
        <v>391</v>
      </c>
      <c r="F99" s="579" t="s">
        <v>392</v>
      </c>
      <c r="G99" s="480"/>
      <c r="H99" s="480"/>
      <c r="I99" s="480"/>
      <c r="J99" s="480"/>
      <c r="K99" s="480"/>
      <c r="L99" s="480"/>
      <c r="M99" s="480"/>
      <c r="N99" s="480"/>
      <c r="O99" s="480"/>
      <c r="P99" s="480"/>
      <c r="Q99" s="480"/>
      <c r="R99" s="480"/>
      <c r="S99" s="480"/>
      <c r="T99" s="480"/>
      <c r="U99" s="480"/>
      <c r="V99" s="480"/>
      <c r="W99" s="480"/>
      <c r="X99" s="480"/>
      <c r="Y99" s="480"/>
      <c r="Z99" s="480"/>
      <c r="AA99" s="480"/>
      <c r="AB99" s="480"/>
      <c r="AC99" s="480"/>
      <c r="AD99" s="480"/>
      <c r="AE99" s="480"/>
      <c r="AF99" s="480"/>
      <c r="AG99" s="110"/>
    </row>
    <row r="100" spans="1:33" x14ac:dyDescent="0.2">
      <c r="A100" s="585" t="s">
        <v>393</v>
      </c>
      <c r="B100" s="16">
        <v>0.66669999999999996</v>
      </c>
      <c r="C100" s="580">
        <v>-2.33</v>
      </c>
      <c r="D100" s="16">
        <v>4.0000999999999998</v>
      </c>
      <c r="E100" s="581">
        <v>-3.3557000000000001</v>
      </c>
      <c r="F100" s="567">
        <v>1.1299999999999999</v>
      </c>
      <c r="G100" s="587"/>
    </row>
    <row r="101" spans="1:33" x14ac:dyDescent="0.2">
      <c r="A101" s="586" t="s">
        <v>366</v>
      </c>
      <c r="B101" s="581">
        <v>0</v>
      </c>
      <c r="C101" s="581">
        <v>0</v>
      </c>
      <c r="D101" s="581">
        <v>0</v>
      </c>
      <c r="E101" s="581">
        <v>0</v>
      </c>
      <c r="F101" s="581">
        <v>0</v>
      </c>
      <c r="G101" s="587"/>
    </row>
    <row r="102" spans="1:33" x14ac:dyDescent="0.2">
      <c r="A102" s="586" t="s">
        <v>367</v>
      </c>
      <c r="B102" s="581">
        <v>0</v>
      </c>
      <c r="C102" s="581">
        <v>0</v>
      </c>
      <c r="D102" s="581">
        <v>0</v>
      </c>
      <c r="E102" s="581">
        <v>0</v>
      </c>
      <c r="F102" s="581">
        <v>0</v>
      </c>
      <c r="G102" s="587"/>
    </row>
    <row r="103" spans="1:33" x14ac:dyDescent="0.2">
      <c r="A103" s="586" t="s">
        <v>368</v>
      </c>
      <c r="B103" s="581">
        <v>0</v>
      </c>
      <c r="C103" s="581">
        <v>0</v>
      </c>
      <c r="D103" s="581">
        <v>0</v>
      </c>
      <c r="E103" s="581">
        <v>0</v>
      </c>
      <c r="F103" s="581">
        <v>0</v>
      </c>
      <c r="G103" s="587"/>
    </row>
    <row r="104" spans="1:33" x14ac:dyDescent="0.2">
      <c r="A104" s="586" t="s">
        <v>369</v>
      </c>
      <c r="B104" s="581">
        <v>0</v>
      </c>
      <c r="C104" s="581">
        <v>0</v>
      </c>
      <c r="D104" s="581">
        <v>0</v>
      </c>
      <c r="E104" s="581">
        <v>0</v>
      </c>
      <c r="F104" s="581">
        <v>0</v>
      </c>
      <c r="G104" s="587"/>
    </row>
    <row r="105" spans="1:33" x14ac:dyDescent="0.2">
      <c r="A105" s="586" t="s">
        <v>394</v>
      </c>
      <c r="B105" s="581">
        <v>0</v>
      </c>
      <c r="C105" s="581">
        <v>0</v>
      </c>
      <c r="D105" s="581">
        <v>0</v>
      </c>
      <c r="E105" s="581">
        <v>0</v>
      </c>
      <c r="F105" s="581">
        <v>0</v>
      </c>
      <c r="G105" s="587"/>
    </row>
    <row r="106" spans="1:33" x14ac:dyDescent="0.2">
      <c r="A106" s="586" t="s">
        <v>395</v>
      </c>
      <c r="B106" s="582">
        <v>0.60550000000000004</v>
      </c>
      <c r="C106" s="582">
        <v>0.5827</v>
      </c>
      <c r="D106" s="583">
        <v>-5.5091999999999999</v>
      </c>
      <c r="E106" s="582">
        <v>8.1003000000000007</v>
      </c>
      <c r="F106" s="584">
        <v>-3.5649999999999999</v>
      </c>
      <c r="G106" s="587"/>
    </row>
    <row r="107" spans="1:33" x14ac:dyDescent="0.2">
      <c r="A107" s="586" t="s">
        <v>396</v>
      </c>
      <c r="B107" s="581">
        <v>0</v>
      </c>
      <c r="C107" s="581">
        <v>0</v>
      </c>
      <c r="D107" s="581">
        <v>0</v>
      </c>
      <c r="E107" s="581">
        <v>0</v>
      </c>
      <c r="F107" s="581">
        <v>0</v>
      </c>
      <c r="G107" s="587"/>
    </row>
    <row r="108" spans="1:33" x14ac:dyDescent="0.2">
      <c r="A108" s="586" t="s">
        <v>397</v>
      </c>
      <c r="B108" s="581">
        <v>0</v>
      </c>
      <c r="C108" s="581">
        <v>0</v>
      </c>
      <c r="D108" s="581">
        <v>0</v>
      </c>
      <c r="E108" s="581">
        <v>0</v>
      </c>
      <c r="F108" s="581">
        <v>0</v>
      </c>
      <c r="G108" s="587"/>
    </row>
    <row r="109" spans="1:33" x14ac:dyDescent="0.2">
      <c r="A109" s="586" t="s">
        <v>398</v>
      </c>
      <c r="B109" s="581">
        <v>0</v>
      </c>
      <c r="C109" s="581">
        <v>0</v>
      </c>
      <c r="D109" s="581">
        <v>0</v>
      </c>
      <c r="E109" s="581">
        <v>0</v>
      </c>
      <c r="F109" s="581">
        <v>0</v>
      </c>
      <c r="G109" s="587"/>
    </row>
    <row r="110" spans="1:33" x14ac:dyDescent="0.2">
      <c r="A110" s="586" t="s">
        <v>375</v>
      </c>
      <c r="B110" s="581">
        <v>0</v>
      </c>
      <c r="C110" s="581">
        <v>0</v>
      </c>
      <c r="D110" s="581">
        <v>0</v>
      </c>
      <c r="E110" s="581">
        <v>0</v>
      </c>
      <c r="F110" s="581">
        <v>0</v>
      </c>
      <c r="G110" s="587"/>
    </row>
    <row r="111" spans="1:33" x14ac:dyDescent="0.2">
      <c r="A111" s="586" t="s">
        <v>376</v>
      </c>
      <c r="B111" s="582">
        <v>9.4945000000000004</v>
      </c>
      <c r="C111" s="583">
        <v>-17.816099999999999</v>
      </c>
      <c r="D111" s="582">
        <v>13.842499999999999</v>
      </c>
      <c r="E111" s="583">
        <v>-1.1669</v>
      </c>
      <c r="F111" s="583">
        <v>-1.7684</v>
      </c>
      <c r="G111" s="587"/>
    </row>
    <row r="112" spans="1:33" x14ac:dyDescent="0.2">
      <c r="A112" s="586" t="s">
        <v>377</v>
      </c>
      <c r="B112" s="581">
        <v>0</v>
      </c>
      <c r="C112" s="581">
        <v>0</v>
      </c>
      <c r="D112" s="581">
        <v>0</v>
      </c>
      <c r="E112" s="581">
        <v>0</v>
      </c>
      <c r="F112" s="581">
        <v>0</v>
      </c>
      <c r="G112" s="587"/>
    </row>
    <row r="113" spans="1:7" x14ac:dyDescent="0.2">
      <c r="A113" s="586" t="s">
        <v>378</v>
      </c>
      <c r="B113" s="581">
        <v>0</v>
      </c>
      <c r="C113" s="581">
        <v>0</v>
      </c>
      <c r="D113" s="581">
        <v>0</v>
      </c>
      <c r="E113" s="581">
        <v>0</v>
      </c>
      <c r="F113" s="581">
        <v>0</v>
      </c>
      <c r="G113" s="587"/>
    </row>
    <row r="114" spans="1:7" x14ac:dyDescent="0.2">
      <c r="A114" s="586" t="s">
        <v>379</v>
      </c>
      <c r="B114" s="581">
        <v>0</v>
      </c>
      <c r="C114" s="581">
        <v>0</v>
      </c>
      <c r="D114" s="581">
        <v>0</v>
      </c>
      <c r="E114" s="581">
        <v>0</v>
      </c>
      <c r="F114" s="581">
        <v>0</v>
      </c>
      <c r="G114" s="587"/>
    </row>
    <row r="115" spans="1:7" x14ac:dyDescent="0.2">
      <c r="A115" s="586" t="s">
        <v>399</v>
      </c>
      <c r="B115" s="581">
        <v>0</v>
      </c>
      <c r="C115" s="581">
        <v>0</v>
      </c>
      <c r="D115" s="581">
        <v>0</v>
      </c>
      <c r="E115" s="581">
        <v>0</v>
      </c>
      <c r="F115" s="581">
        <v>0</v>
      </c>
      <c r="G115" s="587"/>
    </row>
    <row r="116" spans="1:7" x14ac:dyDescent="0.2">
      <c r="A116" s="586" t="s">
        <v>400</v>
      </c>
      <c r="B116" s="581">
        <v>0</v>
      </c>
      <c r="C116" s="581">
        <v>0</v>
      </c>
      <c r="D116" s="581">
        <v>0</v>
      </c>
      <c r="E116" s="581">
        <v>0</v>
      </c>
      <c r="F116" s="581">
        <v>0</v>
      </c>
      <c r="G116" s="587"/>
    </row>
    <row r="117" spans="1:7" x14ac:dyDescent="0.2">
      <c r="A117" s="586" t="s">
        <v>401</v>
      </c>
      <c r="B117" s="581">
        <v>0</v>
      </c>
      <c r="C117" s="581">
        <v>0</v>
      </c>
      <c r="D117" s="581">
        <v>0</v>
      </c>
      <c r="E117" s="581">
        <v>0</v>
      </c>
      <c r="F117" s="581">
        <v>0</v>
      </c>
      <c r="G117" s="587"/>
    </row>
    <row r="118" spans="1:7" x14ac:dyDescent="0.2">
      <c r="A118" s="586" t="s">
        <v>402</v>
      </c>
      <c r="B118" s="581">
        <v>0</v>
      </c>
      <c r="C118" s="581">
        <v>0</v>
      </c>
      <c r="D118" s="581">
        <v>0</v>
      </c>
      <c r="E118" s="581">
        <v>0</v>
      </c>
      <c r="F118" s="581">
        <v>0</v>
      </c>
      <c r="G118" s="587"/>
    </row>
    <row r="119" spans="1:7" x14ac:dyDescent="0.2">
      <c r="A119" s="586" t="s">
        <v>403</v>
      </c>
      <c r="B119" s="581">
        <v>0</v>
      </c>
      <c r="C119" s="581">
        <v>0</v>
      </c>
      <c r="D119" s="581">
        <v>0</v>
      </c>
      <c r="E119" s="581">
        <v>0</v>
      </c>
      <c r="F119" s="581">
        <v>0</v>
      </c>
      <c r="G119" s="587"/>
    </row>
    <row r="120" spans="1:7" x14ac:dyDescent="0.2">
      <c r="A120" s="565"/>
      <c r="B120" s="565"/>
      <c r="C120" s="565"/>
      <c r="D120" s="565"/>
      <c r="E120" s="565"/>
      <c r="F120" s="565"/>
      <c r="G120" s="587"/>
    </row>
  </sheetData>
  <mergeCells count="6">
    <mergeCell ref="W16:AA16"/>
    <mergeCell ref="AB16:AF16"/>
    <mergeCell ref="G16:K16"/>
    <mergeCell ref="B16:F16"/>
    <mergeCell ref="Q16:U16"/>
    <mergeCell ref="L16:P16"/>
  </mergeCells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odule1.GoTo_START_Here_Click">
                <anchor moveWithCells="1">
                  <from>
                    <xdr:col>0</xdr:col>
                    <xdr:colOff>600075</xdr:colOff>
                    <xdr:row>15</xdr:row>
                    <xdr:rowOff>47625</xdr:rowOff>
                  </from>
                  <to>
                    <xdr:col>0</xdr:col>
                    <xdr:colOff>1762125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GoTo_600_Click">
                <anchor moveWithCells="1">
                  <from>
                    <xdr:col>21</xdr:col>
                    <xdr:colOff>285750</xdr:colOff>
                    <xdr:row>20</xdr:row>
                    <xdr:rowOff>76200</xdr:rowOff>
                  </from>
                  <to>
                    <xdr:col>21</xdr:col>
                    <xdr:colOff>1400175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_START_Here_Click">
                <anchor moveWithCells="1">
                  <from>
                    <xdr:col>6</xdr:col>
                    <xdr:colOff>171450</xdr:colOff>
                    <xdr:row>1</xdr:row>
                    <xdr:rowOff>47625</xdr:rowOff>
                  </from>
                  <to>
                    <xdr:col>8</xdr:col>
                    <xdr:colOff>133350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indexed="47"/>
  </sheetPr>
  <dimension ref="A1:AG120"/>
  <sheetViews>
    <sheetView workbookViewId="0">
      <pane xSplit="1" topLeftCell="B1" activePane="topRight" state="frozen"/>
      <selection activeCell="A58" sqref="A58"/>
      <selection pane="topRight" activeCell="B18" sqref="B18"/>
    </sheetView>
  </sheetViews>
  <sheetFormatPr defaultRowHeight="12.75" x14ac:dyDescent="0.2"/>
  <cols>
    <col min="1" max="1" width="39" customWidth="1"/>
    <col min="2" max="2" width="9" style="281" bestFit="1" customWidth="1"/>
    <col min="3" max="6" width="9.5703125" style="281" bestFit="1" customWidth="1"/>
    <col min="7" max="8" width="9" style="281" bestFit="1" customWidth="1"/>
    <col min="9" max="9" width="9.5703125" style="281" bestFit="1" customWidth="1"/>
    <col min="10" max="13" width="9" style="281" bestFit="1" customWidth="1"/>
    <col min="14" max="14" width="9.5703125" style="281" bestFit="1" customWidth="1"/>
    <col min="15" max="18" width="9" style="281" bestFit="1" customWidth="1"/>
    <col min="19" max="19" width="9.5703125" style="281" bestFit="1" customWidth="1"/>
    <col min="20" max="21" width="9" style="281" bestFit="1" customWidth="1"/>
    <col min="22" max="22" width="25.7109375" customWidth="1"/>
    <col min="23" max="32" width="7.7109375" customWidth="1"/>
    <col min="33" max="33" width="1.85546875" customWidth="1"/>
  </cols>
  <sheetData>
    <row r="1" spans="1:33" x14ac:dyDescent="0.2">
      <c r="A1" s="45" t="s">
        <v>143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Q1" s="11"/>
      <c r="R1" s="11"/>
      <c r="S1" s="11"/>
      <c r="T1" s="11"/>
      <c r="U1" s="11"/>
    </row>
    <row r="2" spans="1:33" x14ac:dyDescent="0.2">
      <c r="A2" s="219" t="s">
        <v>144</v>
      </c>
      <c r="B2" s="11">
        <v>1</v>
      </c>
      <c r="C2" s="11">
        <v>1</v>
      </c>
      <c r="D2" s="11">
        <v>1</v>
      </c>
      <c r="E2" s="11">
        <v>1</v>
      </c>
      <c r="F2" s="11">
        <v>1</v>
      </c>
      <c r="Q2" s="11"/>
      <c r="R2" s="11"/>
      <c r="S2" s="11"/>
      <c r="T2" s="11"/>
      <c r="U2" s="11"/>
    </row>
    <row r="3" spans="1:33" x14ac:dyDescent="0.2">
      <c r="A3" s="335" t="s">
        <v>117</v>
      </c>
      <c r="B3" s="522" t="s">
        <v>350</v>
      </c>
      <c r="Q3" s="522"/>
    </row>
    <row r="4" spans="1:33" x14ac:dyDescent="0.2">
      <c r="A4" s="112" t="s">
        <v>142</v>
      </c>
    </row>
    <row r="5" spans="1:33" x14ac:dyDescent="0.2">
      <c r="A5" s="85" t="s">
        <v>115</v>
      </c>
    </row>
    <row r="6" spans="1:33" x14ac:dyDescent="0.2">
      <c r="A6" s="85" t="s">
        <v>141</v>
      </c>
      <c r="B6" s="318">
        <v>0.85</v>
      </c>
      <c r="C6" s="318">
        <v>0.85</v>
      </c>
      <c r="D6" s="318">
        <v>0.85</v>
      </c>
      <c r="E6" s="318">
        <v>0.85</v>
      </c>
      <c r="F6" s="318">
        <v>0.85</v>
      </c>
      <c r="R6" s="522"/>
    </row>
    <row r="7" spans="1:33" x14ac:dyDescent="0.2">
      <c r="A7" s="85" t="s">
        <v>116</v>
      </c>
    </row>
    <row r="8" spans="1:33" s="529" customFormat="1" x14ac:dyDescent="0.2">
      <c r="A8" s="537" t="s">
        <v>351</v>
      </c>
      <c r="B8" s="529">
        <v>2</v>
      </c>
      <c r="C8" s="529">
        <v>2</v>
      </c>
      <c r="D8" s="529">
        <v>2</v>
      </c>
      <c r="E8" s="529">
        <v>2</v>
      </c>
      <c r="F8" s="529">
        <v>2</v>
      </c>
    </row>
    <row r="9" spans="1:33" x14ac:dyDescent="0.2">
      <c r="A9" s="85" t="s">
        <v>230</v>
      </c>
    </row>
    <row r="10" spans="1:33" x14ac:dyDescent="0.2">
      <c r="A10" s="85" t="s">
        <v>235</v>
      </c>
    </row>
    <row r="11" spans="1:33" x14ac:dyDescent="0.2">
      <c r="A11" s="85" t="s">
        <v>234</v>
      </c>
    </row>
    <row r="12" spans="1:33" x14ac:dyDescent="0.2">
      <c r="A12" s="85" t="s">
        <v>233</v>
      </c>
    </row>
    <row r="13" spans="1:33" x14ac:dyDescent="0.2">
      <c r="A13" s="85" t="s">
        <v>232</v>
      </c>
    </row>
    <row r="14" spans="1:33" x14ac:dyDescent="0.2">
      <c r="A14" s="85" t="s">
        <v>231</v>
      </c>
    </row>
    <row r="15" spans="1:33" ht="13.5" thickBot="1" x14ac:dyDescent="0.25">
      <c r="A15" s="85" t="s">
        <v>194</v>
      </c>
      <c r="B15" s="281">
        <v>0</v>
      </c>
      <c r="C15" s="281">
        <v>0</v>
      </c>
      <c r="D15" s="281">
        <v>0</v>
      </c>
      <c r="E15" s="281">
        <v>0</v>
      </c>
      <c r="F15" s="281">
        <v>0</v>
      </c>
      <c r="Q15" s="281">
        <v>0</v>
      </c>
      <c r="R15" s="281">
        <v>0</v>
      </c>
      <c r="S15" s="281">
        <v>0</v>
      </c>
      <c r="T15" s="281">
        <v>0</v>
      </c>
      <c r="U15" s="281">
        <v>0</v>
      </c>
    </row>
    <row r="16" spans="1:33" ht="13.5" thickBot="1" x14ac:dyDescent="0.25">
      <c r="A16" s="476" t="s">
        <v>0</v>
      </c>
      <c r="B16" s="825" t="s">
        <v>223</v>
      </c>
      <c r="C16" s="825"/>
      <c r="D16" s="825"/>
      <c r="E16" s="825"/>
      <c r="F16" s="825"/>
      <c r="G16" s="825" t="s">
        <v>224</v>
      </c>
      <c r="H16" s="825"/>
      <c r="I16" s="825"/>
      <c r="J16" s="825"/>
      <c r="K16" s="825"/>
      <c r="L16" s="825" t="s">
        <v>225</v>
      </c>
      <c r="M16" s="825"/>
      <c r="N16" s="825"/>
      <c r="O16" s="825"/>
      <c r="P16" s="825"/>
      <c r="Q16" s="825" t="s">
        <v>226</v>
      </c>
      <c r="R16" s="825"/>
      <c r="S16" s="825"/>
      <c r="T16" s="825"/>
      <c r="U16" s="825"/>
      <c r="V16" s="486" t="s">
        <v>56</v>
      </c>
      <c r="W16" s="826" t="s">
        <v>54</v>
      </c>
      <c r="X16" s="827"/>
      <c r="Y16" s="827"/>
      <c r="Z16" s="827"/>
      <c r="AA16" s="828"/>
      <c r="AB16" s="826" t="s">
        <v>55</v>
      </c>
      <c r="AC16" s="827"/>
      <c r="AD16" s="827"/>
      <c r="AE16" s="827"/>
      <c r="AF16" s="828"/>
      <c r="AG16" s="110"/>
    </row>
    <row r="17" spans="1:33" ht="13.5" thickBot="1" x14ac:dyDescent="0.25">
      <c r="A17" s="477"/>
      <c r="B17" s="268" t="s">
        <v>48</v>
      </c>
      <c r="C17" s="268" t="s">
        <v>49</v>
      </c>
      <c r="D17" s="268" t="s">
        <v>50</v>
      </c>
      <c r="E17" s="268" t="s">
        <v>51</v>
      </c>
      <c r="F17" s="268" t="s">
        <v>52</v>
      </c>
      <c r="G17" s="268" t="s">
        <v>48</v>
      </c>
      <c r="H17" s="268" t="s">
        <v>49</v>
      </c>
      <c r="I17" s="268" t="s">
        <v>50</v>
      </c>
      <c r="J17" s="268" t="s">
        <v>51</v>
      </c>
      <c r="K17" s="268" t="s">
        <v>52</v>
      </c>
      <c r="L17" s="268" t="s">
        <v>48</v>
      </c>
      <c r="M17" s="268" t="s">
        <v>49</v>
      </c>
      <c r="N17" s="268" t="s">
        <v>50</v>
      </c>
      <c r="O17" s="268" t="s">
        <v>51</v>
      </c>
      <c r="P17" s="268" t="s">
        <v>52</v>
      </c>
      <c r="Q17" s="268" t="s">
        <v>48</v>
      </c>
      <c r="R17" s="268" t="s">
        <v>49</v>
      </c>
      <c r="S17" s="268" t="s">
        <v>50</v>
      </c>
      <c r="T17" s="268" t="s">
        <v>51</v>
      </c>
      <c r="U17" s="268" t="s">
        <v>52</v>
      </c>
      <c r="V17" s="388"/>
      <c r="W17" s="491" t="s">
        <v>48</v>
      </c>
      <c r="X17" s="492" t="s">
        <v>49</v>
      </c>
      <c r="Y17" s="492" t="s">
        <v>50</v>
      </c>
      <c r="Z17" s="492" t="s">
        <v>51</v>
      </c>
      <c r="AA17" s="492" t="s">
        <v>52</v>
      </c>
      <c r="AB17" s="492" t="s">
        <v>48</v>
      </c>
      <c r="AC17" s="492" t="s">
        <v>49</v>
      </c>
      <c r="AD17" s="492" t="s">
        <v>50</v>
      </c>
      <c r="AE17" s="492" t="s">
        <v>51</v>
      </c>
      <c r="AF17" s="493" t="s">
        <v>52</v>
      </c>
      <c r="AG17" s="110"/>
    </row>
    <row r="18" spans="1:33" x14ac:dyDescent="0.2">
      <c r="A18" s="50" t="s">
        <v>78</v>
      </c>
      <c r="B18" s="269">
        <v>4.4348568995724352E-15</v>
      </c>
      <c r="C18" s="270">
        <v>-1.2421523567417598E-14</v>
      </c>
      <c r="D18" s="270">
        <v>1.9316514322403296E-14</v>
      </c>
      <c r="E18" s="270">
        <v>-1.6134627521344992E-14</v>
      </c>
      <c r="F18" s="271">
        <v>5.4617979807489833E-15</v>
      </c>
      <c r="G18" s="269">
        <v>2.4518500283447319E-4</v>
      </c>
      <c r="H18" s="270">
        <v>-7.7865852376694095E-4</v>
      </c>
      <c r="I18" s="270">
        <v>1.3245977814135826E-3</v>
      </c>
      <c r="J18" s="270">
        <v>-1.1240154819343734E-3</v>
      </c>
      <c r="K18" s="271">
        <v>3.587806477807565E-4</v>
      </c>
      <c r="L18" s="269">
        <v>2.6526957756709879E-9</v>
      </c>
      <c r="M18" s="270">
        <v>-7.5061964239416519E-9</v>
      </c>
      <c r="N18" s="270">
        <v>1.1940426170694063E-8</v>
      </c>
      <c r="O18" s="270">
        <v>-1.0928561327934687E-8</v>
      </c>
      <c r="P18" s="271">
        <v>3.9635264438302347E-9</v>
      </c>
      <c r="Q18" s="272">
        <v>3.2692264522001489E-4</v>
      </c>
      <c r="R18" s="273">
        <v>-1.0097098589010669E-3</v>
      </c>
      <c r="S18" s="273">
        <v>1.6472673455783344E-3</v>
      </c>
      <c r="T18" s="273">
        <v>-1.4625403556152458E-3</v>
      </c>
      <c r="U18" s="274">
        <v>5.0962029468437848E-4</v>
      </c>
      <c r="V18" s="487" t="s">
        <v>222</v>
      </c>
      <c r="W18" s="489">
        <v>1294.9361689578927</v>
      </c>
      <c r="X18" s="490">
        <v>-147.69878360257007</v>
      </c>
      <c r="Y18" s="489">
        <v>224.16431841017402</v>
      </c>
      <c r="Z18" s="489">
        <v>1505.3398553141087</v>
      </c>
      <c r="AA18" s="490">
        <v>-1572.192605291908</v>
      </c>
      <c r="AB18" s="489">
        <v>1284.7361924317993</v>
      </c>
      <c r="AC18" s="490">
        <v>-79.744335183618887</v>
      </c>
      <c r="AD18" s="489">
        <v>498.72633708238754</v>
      </c>
      <c r="AE18" s="489">
        <v>512.79577008944761</v>
      </c>
      <c r="AF18" s="490">
        <v>-866.01988937765236</v>
      </c>
      <c r="AG18" s="110"/>
    </row>
    <row r="19" spans="1:33" ht="13.5" thickBot="1" x14ac:dyDescent="0.25">
      <c r="A19" s="51" t="s">
        <v>79</v>
      </c>
      <c r="B19" s="282">
        <v>0</v>
      </c>
      <c r="C19" s="283">
        <v>0</v>
      </c>
      <c r="D19" s="283">
        <v>0</v>
      </c>
      <c r="E19" s="283">
        <v>0</v>
      </c>
      <c r="F19" s="284">
        <v>0</v>
      </c>
      <c r="G19" s="275">
        <v>4.9808737168556217E-19</v>
      </c>
      <c r="H19" s="276">
        <v>2.3988668341134252E-19</v>
      </c>
      <c r="I19" s="276">
        <v>-3.8525930909350451E-18</v>
      </c>
      <c r="J19" s="276">
        <v>6.3751990320666668E-18</v>
      </c>
      <c r="K19" s="277">
        <v>-3.1526730971401403E-18</v>
      </c>
      <c r="L19" s="282">
        <v>0</v>
      </c>
      <c r="M19" s="283">
        <v>0</v>
      </c>
      <c r="N19" s="283">
        <v>0</v>
      </c>
      <c r="O19" s="283">
        <v>0</v>
      </c>
      <c r="P19" s="284">
        <v>0</v>
      </c>
      <c r="Q19" s="278">
        <v>1.4326874961967452E-17</v>
      </c>
      <c r="R19" s="279">
        <v>-5.1280551612763102E-17</v>
      </c>
      <c r="S19" s="279">
        <v>1.1648044772422628E-16</v>
      </c>
      <c r="T19" s="279">
        <v>-1.2604736930309595E-16</v>
      </c>
      <c r="U19" s="280">
        <v>4.740475112178471E-17</v>
      </c>
      <c r="V19" s="488" t="s">
        <v>53</v>
      </c>
      <c r="W19" s="300">
        <v>373.19304541059228</v>
      </c>
      <c r="X19" s="301">
        <v>-979.20504756690741</v>
      </c>
      <c r="Y19" s="300">
        <v>1574.0843728740565</v>
      </c>
      <c r="Z19" s="301">
        <v>-1333.1814829471414</v>
      </c>
      <c r="AA19" s="300">
        <v>434.65094611902464</v>
      </c>
      <c r="AB19" s="300">
        <v>298.68313622652579</v>
      </c>
      <c r="AC19" s="301">
        <v>-646.55697665837965</v>
      </c>
      <c r="AD19" s="300">
        <v>963.55288774845553</v>
      </c>
      <c r="AE19" s="301">
        <v>-801.98919520142658</v>
      </c>
      <c r="AF19" s="300">
        <v>259.28605813664592</v>
      </c>
      <c r="AG19" s="110"/>
    </row>
    <row r="20" spans="1:33" x14ac:dyDescent="0.2">
      <c r="A20" s="51" t="s">
        <v>80</v>
      </c>
      <c r="B20" s="282">
        <v>0</v>
      </c>
      <c r="C20" s="283">
        <v>0</v>
      </c>
      <c r="D20" s="283">
        <v>0</v>
      </c>
      <c r="E20" s="283">
        <v>0</v>
      </c>
      <c r="F20" s="284">
        <v>0</v>
      </c>
      <c r="G20" s="275">
        <v>1.2884058360131728E-16</v>
      </c>
      <c r="H20" s="276">
        <v>-2.0545579955619243E-16</v>
      </c>
      <c r="I20" s="276">
        <v>-1.5424589376275908E-17</v>
      </c>
      <c r="J20" s="276">
        <v>4.5688990445646067E-16</v>
      </c>
      <c r="K20" s="277">
        <v>-3.4028591534740833E-16</v>
      </c>
      <c r="L20" s="282">
        <v>0</v>
      </c>
      <c r="M20" s="283">
        <v>0</v>
      </c>
      <c r="N20" s="283">
        <v>0</v>
      </c>
      <c r="O20" s="283">
        <v>0</v>
      </c>
      <c r="P20" s="284">
        <v>0</v>
      </c>
      <c r="Q20" s="278">
        <v>3.2049522929562757E-15</v>
      </c>
      <c r="R20" s="279">
        <v>-1.1797460421193937E-14</v>
      </c>
      <c r="S20" s="279">
        <v>2.6926989275842881E-14</v>
      </c>
      <c r="T20" s="279">
        <v>-2.9514050810531995E-14</v>
      </c>
      <c r="U20" s="280">
        <v>1.1329456567664408E-14</v>
      </c>
      <c r="V20" s="481"/>
      <c r="W20" s="482"/>
      <c r="X20" s="483"/>
      <c r="Y20" s="483"/>
      <c r="Z20" s="483"/>
      <c r="AA20" s="484"/>
      <c r="AB20" s="482"/>
      <c r="AC20" s="483"/>
      <c r="AD20" s="483"/>
      <c r="AE20" s="483"/>
      <c r="AF20" s="484"/>
      <c r="AG20" s="110"/>
    </row>
    <row r="21" spans="1:33" x14ac:dyDescent="0.2">
      <c r="A21" s="51" t="s">
        <v>81</v>
      </c>
      <c r="B21" s="282">
        <v>0</v>
      </c>
      <c r="C21" s="283">
        <v>0</v>
      </c>
      <c r="D21" s="283">
        <v>0</v>
      </c>
      <c r="E21" s="283">
        <v>0</v>
      </c>
      <c r="F21" s="284">
        <v>0</v>
      </c>
      <c r="G21" s="275">
        <v>1.1672214718131246E-9</v>
      </c>
      <c r="H21" s="276">
        <v>-2.0040645715410214E-9</v>
      </c>
      <c r="I21" s="276">
        <v>1.1010517185632066E-9</v>
      </c>
      <c r="J21" s="276">
        <v>8.7405965635412361E-10</v>
      </c>
      <c r="K21" s="277">
        <v>-9.6201382491795656E-10</v>
      </c>
      <c r="L21" s="282">
        <v>0</v>
      </c>
      <c r="M21" s="283">
        <v>0</v>
      </c>
      <c r="N21" s="283">
        <v>0</v>
      </c>
      <c r="O21" s="283">
        <v>0</v>
      </c>
      <c r="P21" s="284">
        <v>0</v>
      </c>
      <c r="Q21" s="278">
        <v>1.3657942744878937E-9</v>
      </c>
      <c r="R21" s="279">
        <v>-3.2246248992349695E-9</v>
      </c>
      <c r="S21" s="279">
        <v>3.8858550764770118E-9</v>
      </c>
      <c r="T21" s="279">
        <v>-2.6390420067410536E-9</v>
      </c>
      <c r="U21" s="280">
        <v>6.7095889143644116E-10</v>
      </c>
      <c r="AG21" s="110"/>
    </row>
    <row r="22" spans="1:33" x14ac:dyDescent="0.2">
      <c r="A22" s="51" t="s">
        <v>38</v>
      </c>
      <c r="B22" s="282">
        <v>0</v>
      </c>
      <c r="C22" s="283">
        <v>0</v>
      </c>
      <c r="D22" s="283">
        <v>0</v>
      </c>
      <c r="E22" s="283">
        <v>0</v>
      </c>
      <c r="F22" s="284">
        <v>0</v>
      </c>
      <c r="G22" s="275">
        <v>1.9906423886355852E-17</v>
      </c>
      <c r="H22" s="276">
        <v>-2.8778969110820612E-17</v>
      </c>
      <c r="I22" s="276">
        <v>-1.0762052678970761E-17</v>
      </c>
      <c r="J22" s="276">
        <v>6.6167022921772314E-17</v>
      </c>
      <c r="K22" s="277">
        <v>-4.3068010106202227E-17</v>
      </c>
      <c r="L22" s="282">
        <v>0</v>
      </c>
      <c r="M22" s="283">
        <v>0</v>
      </c>
      <c r="N22" s="283">
        <v>0</v>
      </c>
      <c r="O22" s="283">
        <v>0</v>
      </c>
      <c r="P22" s="284">
        <v>0</v>
      </c>
      <c r="Q22" s="278">
        <v>3.9952568627488717E-16</v>
      </c>
      <c r="R22" s="279">
        <v>-1.453308328012463E-15</v>
      </c>
      <c r="S22" s="279">
        <v>3.3213795394741588E-15</v>
      </c>
      <c r="T22" s="279">
        <v>-3.6524101425121793E-15</v>
      </c>
      <c r="U22" s="280">
        <v>1.4074534988691113E-15</v>
      </c>
      <c r="AG22" s="110"/>
    </row>
    <row r="23" spans="1:33" x14ac:dyDescent="0.2">
      <c r="A23" s="51" t="s">
        <v>82</v>
      </c>
      <c r="B23" s="282">
        <v>0</v>
      </c>
      <c r="C23" s="283">
        <v>0</v>
      </c>
      <c r="D23" s="283">
        <v>0</v>
      </c>
      <c r="E23" s="283">
        <v>0</v>
      </c>
      <c r="F23" s="284">
        <v>0</v>
      </c>
      <c r="G23" s="275">
        <v>7.6303005423422866E-13</v>
      </c>
      <c r="H23" s="276">
        <v>-1.3533168938746867E-12</v>
      </c>
      <c r="I23" s="276">
        <v>5.0079244411203281E-13</v>
      </c>
      <c r="J23" s="276">
        <v>9.6362536447262154E-13</v>
      </c>
      <c r="K23" s="277">
        <v>-7.8810885971838962E-13</v>
      </c>
      <c r="L23" s="282">
        <v>0</v>
      </c>
      <c r="M23" s="283">
        <v>0</v>
      </c>
      <c r="N23" s="283">
        <v>0</v>
      </c>
      <c r="O23" s="283">
        <v>0</v>
      </c>
      <c r="P23" s="284">
        <v>0</v>
      </c>
      <c r="Q23" s="278">
        <v>9.0465727316781044E-13</v>
      </c>
      <c r="R23" s="279">
        <v>-2.4458430030543981E-12</v>
      </c>
      <c r="S23" s="279">
        <v>3.417739415310971E-12</v>
      </c>
      <c r="T23" s="279">
        <v>-2.689276936999928E-12</v>
      </c>
      <c r="U23" s="280">
        <v>8.4278150580316377E-13</v>
      </c>
      <c r="V23" s="14"/>
      <c r="AG23" s="110"/>
    </row>
    <row r="24" spans="1:33" x14ac:dyDescent="0.2">
      <c r="A24" s="52" t="s">
        <v>22</v>
      </c>
      <c r="B24" s="282">
        <v>0</v>
      </c>
      <c r="C24" s="283">
        <v>0</v>
      </c>
      <c r="D24" s="283">
        <v>0</v>
      </c>
      <c r="E24" s="283">
        <v>0</v>
      </c>
      <c r="F24" s="284">
        <v>0</v>
      </c>
      <c r="G24" s="275">
        <v>5.0077179531670619E-14</v>
      </c>
      <c r="H24" s="276">
        <v>-1.2347566991221087E-13</v>
      </c>
      <c r="I24" s="276">
        <v>1.6304912806007044E-13</v>
      </c>
      <c r="J24" s="276">
        <v>-8.694455423621278E-14</v>
      </c>
      <c r="K24" s="277">
        <v>4.9346498631414365E-15</v>
      </c>
      <c r="L24" s="282">
        <v>0</v>
      </c>
      <c r="M24" s="283">
        <v>0</v>
      </c>
      <c r="N24" s="283">
        <v>0</v>
      </c>
      <c r="O24" s="283">
        <v>0</v>
      </c>
      <c r="P24" s="284">
        <v>0</v>
      </c>
      <c r="Q24" s="278">
        <v>6.9599000604134485E-13</v>
      </c>
      <c r="R24" s="279">
        <v>-2.4453710525522362E-12</v>
      </c>
      <c r="S24" s="279">
        <v>5.3638444786961621E-12</v>
      </c>
      <c r="T24" s="279">
        <v>-5.8360947075665744E-12</v>
      </c>
      <c r="U24" s="280">
        <v>2.2591514177153198E-12</v>
      </c>
      <c r="AG24" s="110"/>
    </row>
    <row r="25" spans="1:33" x14ac:dyDescent="0.2">
      <c r="A25" s="52" t="s">
        <v>23</v>
      </c>
      <c r="B25" s="282">
        <v>0</v>
      </c>
      <c r="C25" s="283">
        <v>0</v>
      </c>
      <c r="D25" s="283">
        <v>0</v>
      </c>
      <c r="E25" s="283">
        <v>0</v>
      </c>
      <c r="F25" s="284">
        <v>0</v>
      </c>
      <c r="G25" s="275">
        <v>6.5122421130456764E-22</v>
      </c>
      <c r="H25" s="276">
        <v>4.0053574097243012E-22</v>
      </c>
      <c r="I25" s="276">
        <v>-6.4341106976272226E-22</v>
      </c>
      <c r="J25" s="276">
        <v>4.1456665039497641E-21</v>
      </c>
      <c r="K25" s="277">
        <v>-3.8628504140773949E-21</v>
      </c>
      <c r="L25" s="282">
        <v>0</v>
      </c>
      <c r="M25" s="283">
        <v>0</v>
      </c>
      <c r="N25" s="283">
        <v>0</v>
      </c>
      <c r="O25" s="283">
        <v>0</v>
      </c>
      <c r="P25" s="284">
        <v>0</v>
      </c>
      <c r="Q25" s="278">
        <v>1.2612866824949358E-20</v>
      </c>
      <c r="R25" s="279">
        <v>-4.0237186682175217E-20</v>
      </c>
      <c r="S25" s="279">
        <v>9.549270026272038E-20</v>
      </c>
      <c r="T25" s="279">
        <v>-1.0221931516406966E-19</v>
      </c>
      <c r="U25" s="280">
        <v>3.7465084997715321E-20</v>
      </c>
      <c r="AG25" s="110"/>
    </row>
    <row r="26" spans="1:33" x14ac:dyDescent="0.2">
      <c r="A26" s="53" t="s">
        <v>24</v>
      </c>
      <c r="B26" s="282">
        <v>0</v>
      </c>
      <c r="C26" s="283">
        <v>0</v>
      </c>
      <c r="D26" s="283">
        <v>0</v>
      </c>
      <c r="E26" s="283">
        <v>0</v>
      </c>
      <c r="F26" s="284">
        <v>0</v>
      </c>
      <c r="G26" s="275">
        <v>4.7011768645853922E-15</v>
      </c>
      <c r="H26" s="276">
        <v>-1.1068664967979947E-14</v>
      </c>
      <c r="I26" s="276">
        <v>1.312677608863879E-14</v>
      </c>
      <c r="J26" s="276">
        <v>-3.8904076335705869E-15</v>
      </c>
      <c r="K26" s="277">
        <v>-2.1377436469735462E-15</v>
      </c>
      <c r="L26" s="282">
        <v>0</v>
      </c>
      <c r="M26" s="283">
        <v>0</v>
      </c>
      <c r="N26" s="283">
        <v>0</v>
      </c>
      <c r="O26" s="283">
        <v>0</v>
      </c>
      <c r="P26" s="284">
        <v>0</v>
      </c>
      <c r="Q26" s="278">
        <v>8.8174130004722897E-14</v>
      </c>
      <c r="R26" s="279">
        <v>-3.0351734600226618E-13</v>
      </c>
      <c r="S26" s="279">
        <v>6.5021125634220028E-13</v>
      </c>
      <c r="T26" s="279">
        <v>-7.0094676460246583E-13</v>
      </c>
      <c r="U26" s="280">
        <v>2.701277650168147E-13</v>
      </c>
      <c r="AG26" s="110"/>
    </row>
    <row r="27" spans="1:33" x14ac:dyDescent="0.2">
      <c r="A27" s="53" t="s">
        <v>25</v>
      </c>
      <c r="B27" s="282">
        <v>0</v>
      </c>
      <c r="C27" s="283">
        <v>0</v>
      </c>
      <c r="D27" s="283">
        <v>0</v>
      </c>
      <c r="E27" s="283">
        <v>0</v>
      </c>
      <c r="F27" s="284">
        <v>0</v>
      </c>
      <c r="G27" s="275">
        <v>2.568142001167199E-9</v>
      </c>
      <c r="H27" s="276">
        <v>-5.2403098674514988E-9</v>
      </c>
      <c r="I27" s="276">
        <v>5.5221122701264259E-9</v>
      </c>
      <c r="J27" s="276">
        <v>-2.6932743776108689E-9</v>
      </c>
      <c r="K27" s="277">
        <v>2.3898449587083321E-10</v>
      </c>
      <c r="L27" s="282">
        <v>0</v>
      </c>
      <c r="M27" s="283">
        <v>0</v>
      </c>
      <c r="N27" s="283">
        <v>0</v>
      </c>
      <c r="O27" s="283">
        <v>0</v>
      </c>
      <c r="P27" s="284">
        <v>0</v>
      </c>
      <c r="Q27" s="278">
        <v>2.5740664742084759E-9</v>
      </c>
      <c r="R27" s="279">
        <v>-6.623878597272221E-9</v>
      </c>
      <c r="S27" s="279">
        <v>9.202147389273404E-9</v>
      </c>
      <c r="T27" s="279">
        <v>-7.5498104261070565E-9</v>
      </c>
      <c r="U27" s="280">
        <v>2.5021439354474159E-9</v>
      </c>
      <c r="AG27" s="110"/>
    </row>
    <row r="28" spans="1:33" x14ac:dyDescent="0.2">
      <c r="A28" s="53" t="s">
        <v>26</v>
      </c>
      <c r="B28" s="282">
        <v>0</v>
      </c>
      <c r="C28" s="283">
        <v>0</v>
      </c>
      <c r="D28" s="283">
        <v>0</v>
      </c>
      <c r="E28" s="283">
        <v>0</v>
      </c>
      <c r="F28" s="284">
        <v>0</v>
      </c>
      <c r="G28" s="275">
        <v>1.0660841426921525E-10</v>
      </c>
      <c r="H28" s="276">
        <v>-1.9950379850269412E-10</v>
      </c>
      <c r="I28" s="276">
        <v>1.3245722292341831E-10</v>
      </c>
      <c r="J28" s="276">
        <v>4.0289005443134701E-11</v>
      </c>
      <c r="K28" s="277">
        <v>-6.6955504156975031E-11</v>
      </c>
      <c r="L28" s="282">
        <v>0</v>
      </c>
      <c r="M28" s="283">
        <v>0</v>
      </c>
      <c r="N28" s="283">
        <v>0</v>
      </c>
      <c r="O28" s="283">
        <v>0</v>
      </c>
      <c r="P28" s="284">
        <v>0</v>
      </c>
      <c r="Q28" s="278">
        <v>1.2148448676659025E-10</v>
      </c>
      <c r="R28" s="279">
        <v>-3.2279631362505427E-10</v>
      </c>
      <c r="S28" s="279">
        <v>4.605907551281518E-10</v>
      </c>
      <c r="T28" s="279">
        <v>-3.8024903929460505E-10</v>
      </c>
      <c r="U28" s="280">
        <v>1.2525433722435071E-10</v>
      </c>
      <c r="AG28" s="110"/>
    </row>
    <row r="29" spans="1:33" x14ac:dyDescent="0.2">
      <c r="A29" s="53" t="s">
        <v>27</v>
      </c>
      <c r="B29" s="282">
        <v>0</v>
      </c>
      <c r="C29" s="283">
        <v>0</v>
      </c>
      <c r="D29" s="283">
        <v>0</v>
      </c>
      <c r="E29" s="283">
        <v>0</v>
      </c>
      <c r="F29" s="284">
        <v>0</v>
      </c>
      <c r="G29" s="275">
        <v>4.2108797986815909E-9</v>
      </c>
      <c r="H29" s="276">
        <v>-1.2671556841246415E-8</v>
      </c>
      <c r="I29" s="276">
        <v>2.2158033369894477E-8</v>
      </c>
      <c r="J29" s="276">
        <v>-1.8862019102540052E-8</v>
      </c>
      <c r="K29" s="277">
        <v>5.7664828816476997E-9</v>
      </c>
      <c r="L29" s="282">
        <v>0</v>
      </c>
      <c r="M29" s="283">
        <v>0</v>
      </c>
      <c r="N29" s="283">
        <v>0</v>
      </c>
      <c r="O29" s="283">
        <v>0</v>
      </c>
      <c r="P29" s="284">
        <v>0</v>
      </c>
      <c r="Q29" s="278">
        <v>3.6030521231247045E-8</v>
      </c>
      <c r="R29" s="279">
        <v>-1.1615704537969993E-7</v>
      </c>
      <c r="S29" s="279">
        <v>2.2996358488857661E-7</v>
      </c>
      <c r="T29" s="279">
        <v>-2.3908107053002384E-7</v>
      </c>
      <c r="U29" s="280">
        <v>9.1158645919827937E-8</v>
      </c>
      <c r="AG29" s="110"/>
    </row>
    <row r="30" spans="1:33" x14ac:dyDescent="0.2">
      <c r="A30" s="53" t="s">
        <v>28</v>
      </c>
      <c r="B30" s="282">
        <v>0</v>
      </c>
      <c r="C30" s="283">
        <v>0</v>
      </c>
      <c r="D30" s="283">
        <v>0</v>
      </c>
      <c r="E30" s="283">
        <v>0</v>
      </c>
      <c r="F30" s="284">
        <v>0</v>
      </c>
      <c r="G30" s="275">
        <v>8.6504505081354009E-12</v>
      </c>
      <c r="H30" s="276">
        <v>1.3216266820923454E-11</v>
      </c>
      <c r="I30" s="276">
        <v>-2.2274675811183077E-11</v>
      </c>
      <c r="J30" s="276">
        <v>5.2184872455335154E-11</v>
      </c>
      <c r="K30" s="277">
        <v>-4.1000179609992007E-11</v>
      </c>
      <c r="L30" s="282">
        <v>0</v>
      </c>
      <c r="M30" s="283">
        <v>0</v>
      </c>
      <c r="N30" s="283">
        <v>0</v>
      </c>
      <c r="O30" s="283">
        <v>0</v>
      </c>
      <c r="P30" s="284">
        <v>0</v>
      </c>
      <c r="Q30" s="278">
        <v>1.3869302976614983E-10</v>
      </c>
      <c r="R30" s="279">
        <v>-3.9529170680092396E-10</v>
      </c>
      <c r="S30" s="279">
        <v>8.4673555029501804E-10</v>
      </c>
      <c r="T30" s="279">
        <v>-8.8287178317896381E-10</v>
      </c>
      <c r="U30" s="280">
        <v>3.2638944221185246E-10</v>
      </c>
      <c r="AG30" s="110"/>
    </row>
    <row r="31" spans="1:33" x14ac:dyDescent="0.2">
      <c r="A31" s="54" t="s">
        <v>29</v>
      </c>
      <c r="B31" s="282">
        <v>0</v>
      </c>
      <c r="C31" s="283">
        <v>0</v>
      </c>
      <c r="D31" s="283">
        <v>0</v>
      </c>
      <c r="E31" s="283">
        <v>0</v>
      </c>
      <c r="F31" s="284">
        <v>0</v>
      </c>
      <c r="G31" s="275">
        <v>2.1668862707421479E-10</v>
      </c>
      <c r="H31" s="276">
        <v>-6.0885499506711303E-10</v>
      </c>
      <c r="I31" s="276">
        <v>9.4518138168428054E-10</v>
      </c>
      <c r="J31" s="276">
        <v>-6.7079262687701149E-10</v>
      </c>
      <c r="K31" s="277">
        <v>1.4568979624937293E-10</v>
      </c>
      <c r="L31" s="282">
        <v>0</v>
      </c>
      <c r="M31" s="283">
        <v>0</v>
      </c>
      <c r="N31" s="283">
        <v>0</v>
      </c>
      <c r="O31" s="283">
        <v>0</v>
      </c>
      <c r="P31" s="284">
        <v>0</v>
      </c>
      <c r="Q31" s="278">
        <v>2.8783824879441516E-9</v>
      </c>
      <c r="R31" s="279">
        <v>-8.9340104016255662E-9</v>
      </c>
      <c r="S31" s="279">
        <v>1.673224590716144E-8</v>
      </c>
      <c r="T31" s="279">
        <v>-1.6840163507439452E-8</v>
      </c>
      <c r="U31" s="280">
        <v>6.2942599876417415E-9</v>
      </c>
      <c r="V31" s="14"/>
      <c r="AG31" s="110"/>
    </row>
    <row r="32" spans="1:33" x14ac:dyDescent="0.2">
      <c r="A32" s="55" t="s">
        <v>31</v>
      </c>
      <c r="B32" s="275">
        <v>2.5722170017520291E-13</v>
      </c>
      <c r="C32" s="276">
        <v>-7.2044836691023379E-13</v>
      </c>
      <c r="D32" s="276">
        <v>1.1203578306994249E-12</v>
      </c>
      <c r="E32" s="276">
        <v>-9.3580839623804408E-13</v>
      </c>
      <c r="F32" s="277">
        <v>3.1678428288345183E-13</v>
      </c>
      <c r="G32" s="275">
        <v>5.930366262662906E-7</v>
      </c>
      <c r="H32" s="276">
        <v>-8.4607670699522309E-7</v>
      </c>
      <c r="I32" s="276">
        <v>-6.98643551037458E-8</v>
      </c>
      <c r="J32" s="276">
        <v>8.9278065647407447E-7</v>
      </c>
      <c r="K32" s="277">
        <v>-4.6247697865975983E-7</v>
      </c>
      <c r="L32" s="275">
        <v>1.5385635498891834E-7</v>
      </c>
      <c r="M32" s="276">
        <v>-4.3535939258862333E-7</v>
      </c>
      <c r="N32" s="276">
        <v>6.9254471790027399E-7</v>
      </c>
      <c r="O32" s="276">
        <v>-6.3385655702022846E-7</v>
      </c>
      <c r="P32" s="277">
        <v>2.2988453374215843E-7</v>
      </c>
      <c r="Q32" s="278">
        <v>5.2093981148675728E-7</v>
      </c>
      <c r="R32" s="279">
        <v>-1.1918058732612264E-6</v>
      </c>
      <c r="S32" s="279">
        <v>1.136297375155894E-6</v>
      </c>
      <c r="T32" s="279">
        <v>-5.3543831980420736E-7</v>
      </c>
      <c r="U32" s="280">
        <v>9.2470281206433782E-8</v>
      </c>
      <c r="V32" s="14"/>
      <c r="AG32" s="110"/>
    </row>
    <row r="33" spans="1:33" x14ac:dyDescent="0.2">
      <c r="A33" s="55" t="s">
        <v>32</v>
      </c>
      <c r="B33" s="291">
        <v>0</v>
      </c>
      <c r="C33" s="292">
        <v>0</v>
      </c>
      <c r="D33" s="292">
        <v>0</v>
      </c>
      <c r="E33" s="292">
        <v>0</v>
      </c>
      <c r="F33" s="293">
        <v>0</v>
      </c>
      <c r="G33" s="275">
        <v>4.1769494412311088E-8</v>
      </c>
      <c r="H33" s="276">
        <v>-1.0707146823317898E-7</v>
      </c>
      <c r="I33" s="276">
        <v>1.6898660539893735E-7</v>
      </c>
      <c r="J33" s="276">
        <v>-1.4565184815704485E-7</v>
      </c>
      <c r="K33" s="277">
        <v>4.9432442905389101E-8</v>
      </c>
      <c r="L33" s="291">
        <v>0</v>
      </c>
      <c r="M33" s="292">
        <v>0</v>
      </c>
      <c r="N33" s="292">
        <v>0</v>
      </c>
      <c r="O33" s="292">
        <v>0</v>
      </c>
      <c r="P33" s="293">
        <v>0</v>
      </c>
      <c r="Q33" s="278">
        <v>1.3464097851866775E-7</v>
      </c>
      <c r="R33" s="279">
        <v>-3.1110601950198491E-7</v>
      </c>
      <c r="S33" s="279">
        <v>3.3482588239405681E-7</v>
      </c>
      <c r="T33" s="279">
        <v>-2.0527511445361979E-7</v>
      </c>
      <c r="U33" s="280">
        <v>5.3279849413474163E-8</v>
      </c>
      <c r="V33" s="14"/>
      <c r="AG33" s="110"/>
    </row>
    <row r="34" spans="1:33" x14ac:dyDescent="0.2">
      <c r="A34" s="56" t="s">
        <v>2</v>
      </c>
      <c r="B34" s="275">
        <v>7.1325853147984008E-7</v>
      </c>
      <c r="C34" s="276">
        <v>-1.9987660918730853E-6</v>
      </c>
      <c r="D34" s="276">
        <v>3.1129259305612831E-6</v>
      </c>
      <c r="E34" s="276">
        <v>-2.6060174816730925E-6</v>
      </c>
      <c r="F34" s="277">
        <v>8.8432351318145161E-7</v>
      </c>
      <c r="G34" s="275">
        <v>8.0810911379811611E-4</v>
      </c>
      <c r="H34" s="276">
        <v>-2.5545047760960368E-3</v>
      </c>
      <c r="I34" s="276">
        <v>4.6615091506467983E-3</v>
      </c>
      <c r="J34" s="276">
        <v>-4.2490834334944537E-3</v>
      </c>
      <c r="K34" s="277">
        <v>1.4466090045651518E-3</v>
      </c>
      <c r="L34" s="275">
        <v>3.7915143802761723E-3</v>
      </c>
      <c r="M34" s="276">
        <v>-1.0517904458926523E-2</v>
      </c>
      <c r="N34" s="276">
        <v>1.6321070209713302E-2</v>
      </c>
      <c r="O34" s="276">
        <v>-1.4457139452156898E-2</v>
      </c>
      <c r="P34" s="277">
        <v>5.0575289263278707E-3</v>
      </c>
      <c r="Q34" s="278">
        <v>3.5631944247110419E-3</v>
      </c>
      <c r="R34" s="279">
        <v>-9.9098826507570993E-3</v>
      </c>
      <c r="S34" s="279">
        <v>1.5633884095834973E-2</v>
      </c>
      <c r="T34" s="279">
        <v>-1.4069341222971508E-2</v>
      </c>
      <c r="U34" s="280">
        <v>4.9691450360584005E-3</v>
      </c>
      <c r="V34" s="14"/>
      <c r="AG34" s="110"/>
    </row>
    <row r="35" spans="1:33" x14ac:dyDescent="0.2">
      <c r="A35" s="56" t="s">
        <v>3</v>
      </c>
      <c r="B35" s="275">
        <v>2.0438580978518342E-5</v>
      </c>
      <c r="C35" s="276">
        <v>5.4634708372700465E-3</v>
      </c>
      <c r="D35" s="276">
        <v>-8.4656037451097607E-3</v>
      </c>
      <c r="E35" s="276">
        <v>7.0410686814533774E-3</v>
      </c>
      <c r="F35" s="277">
        <v>-2.3737437188360022E-3</v>
      </c>
      <c r="G35" s="275">
        <v>1.4259391519458168E-4</v>
      </c>
      <c r="H35" s="276">
        <v>1.0134910160242913E-3</v>
      </c>
      <c r="I35" s="276">
        <v>4.3035169921510838E-4</v>
      </c>
      <c r="J35" s="276">
        <v>-2.3104999770182204E-3</v>
      </c>
      <c r="K35" s="277">
        <v>1.5759742991340153E-3</v>
      </c>
      <c r="L35" s="275">
        <v>8.9307205009254607E-4</v>
      </c>
      <c r="M35" s="276">
        <v>-1.5116004826246339E-3</v>
      </c>
      <c r="N35" s="276">
        <v>2.3385770566821417E-3</v>
      </c>
      <c r="O35" s="276">
        <v>-2.0512232002601154E-3</v>
      </c>
      <c r="P35" s="277">
        <v>6.8557992663624773E-4</v>
      </c>
      <c r="Q35" s="278">
        <v>8.9745516900913364E-4</v>
      </c>
      <c r="R35" s="279">
        <v>-2.2759705837410954E-3</v>
      </c>
      <c r="S35" s="279">
        <v>3.9201072530252934E-3</v>
      </c>
      <c r="T35" s="279">
        <v>-3.7436295542139781E-3</v>
      </c>
      <c r="U35" s="280">
        <v>1.3974502876329628E-3</v>
      </c>
      <c r="V35" s="14"/>
      <c r="AG35" s="110"/>
    </row>
    <row r="36" spans="1:33" x14ac:dyDescent="0.2">
      <c r="A36" s="56" t="s">
        <v>4</v>
      </c>
      <c r="B36" s="275">
        <v>2.1882837015946653E-5</v>
      </c>
      <c r="C36" s="276">
        <v>-6.1259765660353401E-5</v>
      </c>
      <c r="D36" s="276">
        <v>9.5212689320984525E-5</v>
      </c>
      <c r="E36" s="276">
        <v>-7.951266977981037E-5</v>
      </c>
      <c r="F36" s="277">
        <v>2.6920328763989522E-5</v>
      </c>
      <c r="G36" s="275">
        <v>1.0863060270274574E-4</v>
      </c>
      <c r="H36" s="276">
        <v>4.0639252419260121E-4</v>
      </c>
      <c r="I36" s="276">
        <v>-8.59065899637604E-4</v>
      </c>
      <c r="J36" s="276">
        <v>1.0205353848864408E-3</v>
      </c>
      <c r="K36" s="277">
        <v>-5.0034594905048416E-4</v>
      </c>
      <c r="L36" s="275">
        <v>1.2729398025377711E-3</v>
      </c>
      <c r="M36" s="276">
        <v>-2.9020736092600702E-3</v>
      </c>
      <c r="N36" s="276">
        <v>4.620644853558749E-3</v>
      </c>
      <c r="O36" s="276">
        <v>-4.1780819708482743E-3</v>
      </c>
      <c r="P36" s="277">
        <v>1.4912878644227751E-3</v>
      </c>
      <c r="Q36" s="278">
        <v>1.2460415798450271E-3</v>
      </c>
      <c r="R36" s="279">
        <v>-2.848973236341111E-3</v>
      </c>
      <c r="S36" s="279">
        <v>4.6071241032284117E-3</v>
      </c>
      <c r="T36" s="279">
        <v>-4.2049332383865875E-3</v>
      </c>
      <c r="U36" s="280">
        <v>1.5056679073210105E-3</v>
      </c>
      <c r="V36" s="14"/>
      <c r="AG36" s="110"/>
    </row>
    <row r="37" spans="1:33" x14ac:dyDescent="0.2">
      <c r="A37" s="56" t="s">
        <v>5</v>
      </c>
      <c r="B37" s="275">
        <v>-1.4713508097026207E-3</v>
      </c>
      <c r="C37" s="276">
        <v>2.7976518621233937</v>
      </c>
      <c r="D37" s="276">
        <v>-4.3473115798768482</v>
      </c>
      <c r="E37" s="276">
        <v>3.6296952354824086</v>
      </c>
      <c r="F37" s="277">
        <v>-1.2286485332752406</v>
      </c>
      <c r="G37" s="275">
        <v>-3.4766409538290188E-3</v>
      </c>
      <c r="H37" s="276">
        <v>2.3911838184242575</v>
      </c>
      <c r="I37" s="276">
        <v>-3.4783305627415242</v>
      </c>
      <c r="J37" s="276">
        <v>2.6792555015123654</v>
      </c>
      <c r="K37" s="277">
        <v>-0.81085249986966978</v>
      </c>
      <c r="L37" s="275">
        <v>-2.3151452439624746E-3</v>
      </c>
      <c r="M37" s="276">
        <v>2.481105060217724</v>
      </c>
      <c r="N37" s="276">
        <v>-3.4004639042234999</v>
      </c>
      <c r="O37" s="276">
        <v>2.6305496502791126</v>
      </c>
      <c r="P37" s="277">
        <v>-0.84831412373032755</v>
      </c>
      <c r="Q37" s="278">
        <v>-2.170231236782583E-3</v>
      </c>
      <c r="R37" s="279">
        <v>2.1345119213321651</v>
      </c>
      <c r="S37" s="279">
        <v>-2.7885679440769895</v>
      </c>
      <c r="T37" s="279">
        <v>2.0377546140147125</v>
      </c>
      <c r="U37" s="280">
        <v>-0.60067808000790635</v>
      </c>
      <c r="V37" s="14"/>
      <c r="AG37" s="110"/>
    </row>
    <row r="38" spans="1:33" x14ac:dyDescent="0.2">
      <c r="A38" s="57" t="s">
        <v>6</v>
      </c>
      <c r="B38" s="275">
        <v>4.729924457185751E-2</v>
      </c>
      <c r="C38" s="276">
        <v>-0.13239802683220328</v>
      </c>
      <c r="D38" s="276">
        <v>0.20580014173072164</v>
      </c>
      <c r="E38" s="276">
        <v>-0.17191183088886594</v>
      </c>
      <c r="F38" s="277">
        <v>5.8221500466173498E-2</v>
      </c>
      <c r="G38" s="275">
        <v>2.0377111508419816E-2</v>
      </c>
      <c r="H38" s="276">
        <v>-5.2530577712188706E-2</v>
      </c>
      <c r="I38" s="276">
        <v>8.6581543104567463E-2</v>
      </c>
      <c r="J38" s="276">
        <v>-8.2017082306925004E-2</v>
      </c>
      <c r="K38" s="277">
        <v>3.2122894299141183E-2</v>
      </c>
      <c r="L38" s="275">
        <v>2.8181337222684365E-2</v>
      </c>
      <c r="M38" s="276">
        <v>-8.3800102309439142E-2</v>
      </c>
      <c r="N38" s="276">
        <v>0.13010510268682993</v>
      </c>
      <c r="O38" s="276">
        <v>-0.11280493495524668</v>
      </c>
      <c r="P38" s="277">
        <v>3.9198633801311972E-2</v>
      </c>
      <c r="Q38" s="278">
        <v>1.2417885447254414E-2</v>
      </c>
      <c r="R38" s="279">
        <v>-3.1510353369650142E-2</v>
      </c>
      <c r="S38" s="279">
        <v>4.3504872471960693E-2</v>
      </c>
      <c r="T38" s="279">
        <v>-3.5686159967108153E-2</v>
      </c>
      <c r="U38" s="280">
        <v>1.2124448487310872E-2</v>
      </c>
      <c r="V38" s="14"/>
      <c r="AG38" s="110"/>
    </row>
    <row r="39" spans="1:33" x14ac:dyDescent="0.2">
      <c r="A39" s="58" t="s">
        <v>7</v>
      </c>
      <c r="B39" s="275">
        <v>2.2990191773298592E-2</v>
      </c>
      <c r="C39" s="276">
        <v>-6.4387621070870038E-2</v>
      </c>
      <c r="D39" s="276">
        <v>0.10018534188617079</v>
      </c>
      <c r="E39" s="276">
        <v>-8.3793419698549143E-2</v>
      </c>
      <c r="F39" s="277">
        <v>2.841336792746342E-2</v>
      </c>
      <c r="G39" s="275">
        <v>3.2653512609282558E-2</v>
      </c>
      <c r="H39" s="276">
        <v>-9.9206135534576315E-2</v>
      </c>
      <c r="I39" s="276">
        <v>0.1689802071501855</v>
      </c>
      <c r="J39" s="276">
        <v>-0.14966978842866668</v>
      </c>
      <c r="K39" s="277">
        <v>5.1767712184113385E-2</v>
      </c>
      <c r="L39" s="275">
        <v>4.4074316561623042E-2</v>
      </c>
      <c r="M39" s="276">
        <v>-0.12313696736134319</v>
      </c>
      <c r="N39" s="276">
        <v>0.16875903179096924</v>
      </c>
      <c r="O39" s="276">
        <v>-0.1287881540742242</v>
      </c>
      <c r="P39" s="277">
        <v>4.0594908220902025E-2</v>
      </c>
      <c r="Q39" s="278">
        <v>3.6122623044536811E-2</v>
      </c>
      <c r="R39" s="279">
        <v>-0.10409591545545126</v>
      </c>
      <c r="S39" s="279">
        <v>0.15823605009892144</v>
      </c>
      <c r="T39" s="279">
        <v>-0.13542796323884096</v>
      </c>
      <c r="U39" s="280">
        <v>4.6647406787560242E-2</v>
      </c>
      <c r="V39" s="14"/>
      <c r="AG39" s="110"/>
    </row>
    <row r="40" spans="1:33" x14ac:dyDescent="0.2">
      <c r="A40" s="58" t="s">
        <v>8</v>
      </c>
      <c r="B40" s="275">
        <v>0.47829158581945314</v>
      </c>
      <c r="C40" s="276">
        <v>-1.3386642886569666</v>
      </c>
      <c r="D40" s="276">
        <v>2.0800011912046248</v>
      </c>
      <c r="E40" s="276">
        <v>-1.7365077278674952</v>
      </c>
      <c r="F40" s="277">
        <v>0.58775146943194567</v>
      </c>
      <c r="G40" s="275">
        <v>0.19009585263075648</v>
      </c>
      <c r="H40" s="276">
        <v>-0.3466706746345079</v>
      </c>
      <c r="I40" s="276">
        <v>0.5860608869590902</v>
      </c>
      <c r="J40" s="276">
        <v>-0.54408766357333516</v>
      </c>
      <c r="K40" s="277">
        <v>0.19509408496175418</v>
      </c>
      <c r="L40" s="275">
        <v>0.26125326816065247</v>
      </c>
      <c r="M40" s="276">
        <v>-0.50678754907811308</v>
      </c>
      <c r="N40" s="276">
        <v>0.74258493515175461</v>
      </c>
      <c r="O40" s="276">
        <v>-0.62788724771193349</v>
      </c>
      <c r="P40" s="277">
        <v>0.21939160317495632</v>
      </c>
      <c r="Q40" s="278">
        <v>0.10429554766972296</v>
      </c>
      <c r="R40" s="279">
        <v>-1.1969641649958992E-2</v>
      </c>
      <c r="S40" s="279">
        <v>-2.3519730954849605E-3</v>
      </c>
      <c r="T40" s="279">
        <v>-8.3673956075691613E-4</v>
      </c>
      <c r="U40" s="280">
        <v>7.3168242057120025E-4</v>
      </c>
      <c r="V40" s="14"/>
      <c r="AG40" s="110"/>
    </row>
    <row r="41" spans="1:33" x14ac:dyDescent="0.2">
      <c r="A41" s="58" t="s">
        <v>9</v>
      </c>
      <c r="B41" s="275">
        <v>0.22573332127320977</v>
      </c>
      <c r="C41" s="276">
        <v>-0.6314665976604994</v>
      </c>
      <c r="D41" s="276">
        <v>0.97986245783225789</v>
      </c>
      <c r="E41" s="276">
        <v>-0.81662869275852157</v>
      </c>
      <c r="F41" s="277">
        <v>0.27593914515678097</v>
      </c>
      <c r="G41" s="275">
        <v>0.20596337793332142</v>
      </c>
      <c r="H41" s="276">
        <v>-0.58945757141891875</v>
      </c>
      <c r="I41" s="276">
        <v>0.97706263821007422</v>
      </c>
      <c r="J41" s="276">
        <v>-0.85643595992895616</v>
      </c>
      <c r="K41" s="277">
        <v>0.29611898193251662</v>
      </c>
      <c r="L41" s="275">
        <v>0.32203562406261904</v>
      </c>
      <c r="M41" s="276">
        <v>-0.80446853899076742</v>
      </c>
      <c r="N41" s="276">
        <v>1.0738559168336093</v>
      </c>
      <c r="O41" s="276">
        <v>-0.81348741338925568</v>
      </c>
      <c r="P41" s="277">
        <v>0.25864081889244778</v>
      </c>
      <c r="Q41" s="278">
        <v>0.24798227327590364</v>
      </c>
      <c r="R41" s="279">
        <v>-0.58563013918787199</v>
      </c>
      <c r="S41" s="279">
        <v>0.79452869869939202</v>
      </c>
      <c r="T41" s="279">
        <v>-0.61885236602860183</v>
      </c>
      <c r="U41" s="280">
        <v>0.19910825262397885</v>
      </c>
      <c r="V41" s="14"/>
      <c r="AG41" s="110"/>
    </row>
    <row r="42" spans="1:33" x14ac:dyDescent="0.2">
      <c r="A42" s="58" t="s">
        <v>10</v>
      </c>
      <c r="B42" s="275">
        <v>0.10658245574086221</v>
      </c>
      <c r="C42" s="276">
        <v>-0.29865138133921515</v>
      </c>
      <c r="D42" s="276">
        <v>0.46489238613792089</v>
      </c>
      <c r="E42" s="276">
        <v>-0.38891315865572651</v>
      </c>
      <c r="F42" s="277">
        <v>0.13188162244810497</v>
      </c>
      <c r="G42" s="275">
        <v>5.0916996168053209E-2</v>
      </c>
      <c r="H42" s="276">
        <v>-0.15131563821354216</v>
      </c>
      <c r="I42" s="276">
        <v>0.26170039876111351</v>
      </c>
      <c r="J42" s="276">
        <v>-0.24295956873429225</v>
      </c>
      <c r="K42" s="277">
        <v>9.0003985113699669E-2</v>
      </c>
      <c r="L42" s="275">
        <v>8.279005505778203E-2</v>
      </c>
      <c r="M42" s="276">
        <v>-0.22641722845482784</v>
      </c>
      <c r="N42" s="276">
        <v>0.3042602114049065</v>
      </c>
      <c r="O42" s="276">
        <v>-0.22752466596075163</v>
      </c>
      <c r="P42" s="277">
        <v>7.1324896975801036E-2</v>
      </c>
      <c r="Q42" s="278">
        <v>5.1129454918952134E-2</v>
      </c>
      <c r="R42" s="279">
        <v>-0.13498302121245423</v>
      </c>
      <c r="S42" s="279">
        <v>0.1909570890054951</v>
      </c>
      <c r="T42" s="279">
        <v>-0.15208792388519801</v>
      </c>
      <c r="U42" s="280">
        <v>4.9666372709829418E-2</v>
      </c>
      <c r="V42" s="14"/>
      <c r="AG42" s="110"/>
    </row>
    <row r="43" spans="1:33" x14ac:dyDescent="0.2">
      <c r="A43" s="58" t="s">
        <v>11</v>
      </c>
      <c r="B43" s="275">
        <v>6.5921039066042589E-2</v>
      </c>
      <c r="C43" s="276">
        <v>-0.18458089691806856</v>
      </c>
      <c r="D43" s="276">
        <v>0.28710958486891724</v>
      </c>
      <c r="E43" s="276">
        <v>-0.24006631767797754</v>
      </c>
      <c r="F43" s="277">
        <v>8.1391422464385105E-2</v>
      </c>
      <c r="G43" s="275">
        <v>6.3388407613319722E-2</v>
      </c>
      <c r="H43" s="276">
        <v>-0.18343833458934536</v>
      </c>
      <c r="I43" s="276">
        <v>0.2991487324356602</v>
      </c>
      <c r="J43" s="276">
        <v>-0.26029292904847318</v>
      </c>
      <c r="K43" s="277">
        <v>9.0685103980494314E-2</v>
      </c>
      <c r="L43" s="275">
        <v>0.1301934984089762</v>
      </c>
      <c r="M43" s="276">
        <v>-0.3643960822558322</v>
      </c>
      <c r="N43" s="276">
        <v>0.48479037275957343</v>
      </c>
      <c r="O43" s="276">
        <v>-0.35664415073518496</v>
      </c>
      <c r="P43" s="277">
        <v>0.10910301993393488</v>
      </c>
      <c r="Q43" s="278">
        <v>0.10923131622887708</v>
      </c>
      <c r="R43" s="279">
        <v>-0.30325362466377614</v>
      </c>
      <c r="S43" s="279">
        <v>0.40920019915637024</v>
      </c>
      <c r="T43" s="279">
        <v>-0.30887454948425297</v>
      </c>
      <c r="U43" s="280">
        <v>9.6792445955549047E-2</v>
      </c>
      <c r="V43" s="14"/>
      <c r="AG43" s="110"/>
    </row>
    <row r="44" spans="1:33" x14ac:dyDescent="0.2">
      <c r="A44" s="58" t="s">
        <v>12</v>
      </c>
      <c r="B44" s="291">
        <v>0</v>
      </c>
      <c r="C44" s="292">
        <v>0</v>
      </c>
      <c r="D44" s="292">
        <v>0</v>
      </c>
      <c r="E44" s="292">
        <v>0</v>
      </c>
      <c r="F44" s="293">
        <v>0</v>
      </c>
      <c r="G44" s="275">
        <v>5.1483092544742724E-7</v>
      </c>
      <c r="H44" s="276">
        <v>-1.2961476318243238E-6</v>
      </c>
      <c r="I44" s="276">
        <v>1.1555856376034422E-6</v>
      </c>
      <c r="J44" s="276">
        <v>-1.3895442753938066E-7</v>
      </c>
      <c r="K44" s="277">
        <v>-1.9696091708567228E-7</v>
      </c>
      <c r="L44" s="291">
        <v>0</v>
      </c>
      <c r="M44" s="292">
        <v>0</v>
      </c>
      <c r="N44" s="292">
        <v>0</v>
      </c>
      <c r="O44" s="292">
        <v>0</v>
      </c>
      <c r="P44" s="293">
        <v>0</v>
      </c>
      <c r="Q44" s="278">
        <v>9.8721627231189616E-7</v>
      </c>
      <c r="R44" s="279">
        <v>-3.0652792442189438E-6</v>
      </c>
      <c r="S44" s="279">
        <v>4.120684134967235E-6</v>
      </c>
      <c r="T44" s="279">
        <v>-2.7752705948098641E-6</v>
      </c>
      <c r="U44" s="280">
        <v>7.4717741853372663E-7</v>
      </c>
      <c r="V44" s="14"/>
      <c r="AG44" s="110"/>
    </row>
    <row r="45" spans="1:33" x14ac:dyDescent="0.2">
      <c r="A45" s="58" t="s">
        <v>13</v>
      </c>
      <c r="B45" s="275">
        <v>3.3795971585625161E-2</v>
      </c>
      <c r="C45" s="276">
        <v>-9.4671047583880605E-2</v>
      </c>
      <c r="D45" s="276">
        <v>0.14738705871210708</v>
      </c>
      <c r="E45" s="276">
        <v>-0.12334785549464863</v>
      </c>
      <c r="F45" s="277">
        <v>4.1848243126721696E-2</v>
      </c>
      <c r="G45" s="275">
        <v>2.3794240984323433E-2</v>
      </c>
      <c r="H45" s="276">
        <v>-6.6982759961405694E-2</v>
      </c>
      <c r="I45" s="276">
        <v>0.11704687912857556</v>
      </c>
      <c r="J45" s="276">
        <v>-0.1115152653907896</v>
      </c>
      <c r="K45" s="277">
        <v>4.2267967609958282E-2</v>
      </c>
      <c r="L45" s="275">
        <v>3.7736543674846253E-2</v>
      </c>
      <c r="M45" s="276">
        <v>-0.10574834395594833</v>
      </c>
      <c r="N45" s="276">
        <v>0.15922383232811971</v>
      </c>
      <c r="O45" s="276">
        <v>-0.1364291471505914</v>
      </c>
      <c r="P45" s="277">
        <v>4.7141681652031815E-2</v>
      </c>
      <c r="Q45" s="278">
        <v>2.4307097626386769E-2</v>
      </c>
      <c r="R45" s="279">
        <v>-6.1153937290425731E-2</v>
      </c>
      <c r="S45" s="279">
        <v>8.3846781465286499E-2</v>
      </c>
      <c r="T45" s="279">
        <v>-6.7889649990739639E-2</v>
      </c>
      <c r="U45" s="280">
        <v>2.2649897295258521E-2</v>
      </c>
      <c r="V45" s="14"/>
      <c r="AG45" s="110"/>
    </row>
    <row r="46" spans="1:33" x14ac:dyDescent="0.2">
      <c r="A46" s="58" t="s">
        <v>35</v>
      </c>
      <c r="B46" s="275">
        <v>6.4085064244413534E-5</v>
      </c>
      <c r="C46" s="276">
        <v>-1.7960886739749575E-4</v>
      </c>
      <c r="D46" s="276">
        <v>2.7977484746626014E-4</v>
      </c>
      <c r="E46" s="276">
        <v>-2.3426700492922285E-4</v>
      </c>
      <c r="F46" s="277">
        <v>7.9518373940029569E-5</v>
      </c>
      <c r="G46" s="275">
        <v>1.4306882998899079E-3</v>
      </c>
      <c r="H46" s="276">
        <v>-4.1200067518727479E-3</v>
      </c>
      <c r="I46" s="276">
        <v>6.6810953796452984E-3</v>
      </c>
      <c r="J46" s="276">
        <v>-5.668118409044208E-3</v>
      </c>
      <c r="K46" s="277">
        <v>1.881487498331301E-3</v>
      </c>
      <c r="L46" s="275">
        <v>2.1442896568324168E-3</v>
      </c>
      <c r="M46" s="276">
        <v>-5.6176054378977549E-3</v>
      </c>
      <c r="N46" s="276">
        <v>7.792128842927187E-3</v>
      </c>
      <c r="O46" s="276">
        <v>-6.2376577685882041E-3</v>
      </c>
      <c r="P46" s="277">
        <v>2.0472783820837497E-3</v>
      </c>
      <c r="Q46" s="278">
        <v>1.8212719238470481E-3</v>
      </c>
      <c r="R46" s="279">
        <v>-4.7815416628052962E-3</v>
      </c>
      <c r="S46" s="279">
        <v>6.8585901799849943E-3</v>
      </c>
      <c r="T46" s="279">
        <v>-5.7333074538017227E-3</v>
      </c>
      <c r="U46" s="280">
        <v>1.950211585927331E-3</v>
      </c>
      <c r="V46" s="14"/>
      <c r="AG46" s="110"/>
    </row>
    <row r="47" spans="1:33" x14ac:dyDescent="0.2">
      <c r="A47" s="58" t="s">
        <v>14</v>
      </c>
      <c r="B47" s="275">
        <v>1.4973728867466682E-2</v>
      </c>
      <c r="C47" s="276">
        <v>-4.1864494287797809E-2</v>
      </c>
      <c r="D47" s="276">
        <v>6.49469101055591E-2</v>
      </c>
      <c r="E47" s="276">
        <v>-5.4138192822224637E-2</v>
      </c>
      <c r="F47" s="277">
        <v>1.8301596333271442E-2</v>
      </c>
      <c r="G47" s="275">
        <v>1.6580910569625136E-2</v>
      </c>
      <c r="H47" s="276">
        <v>-4.8501906149653759E-2</v>
      </c>
      <c r="I47" s="276">
        <v>7.8716285841261169E-2</v>
      </c>
      <c r="J47" s="276">
        <v>-6.7413280427675332E-2</v>
      </c>
      <c r="K47" s="277">
        <v>2.297100872737453E-2</v>
      </c>
      <c r="L47" s="275">
        <v>4.2322816606803398E-2</v>
      </c>
      <c r="M47" s="276">
        <v>-0.11830425110479983</v>
      </c>
      <c r="N47" s="276">
        <v>0.1557050952556131</v>
      </c>
      <c r="O47" s="276">
        <v>-0.11283339904775647</v>
      </c>
      <c r="P47" s="277">
        <v>3.3942581773850795E-2</v>
      </c>
      <c r="Q47" s="278">
        <v>3.7571493364165681E-2</v>
      </c>
      <c r="R47" s="279">
        <v>-0.10482098734035564</v>
      </c>
      <c r="S47" s="279">
        <v>0.14021416358217356</v>
      </c>
      <c r="T47" s="279">
        <v>-0.1042449691248003</v>
      </c>
      <c r="U47" s="280">
        <v>3.2122134701213549E-2</v>
      </c>
      <c r="V47" s="14"/>
      <c r="AG47" s="110"/>
    </row>
    <row r="48" spans="1:33" x14ac:dyDescent="0.2">
      <c r="A48" s="58" t="s">
        <v>15</v>
      </c>
      <c r="B48" s="275">
        <v>1.0024099744920816E-6</v>
      </c>
      <c r="C48" s="276">
        <v>-2.805710623236651E-6</v>
      </c>
      <c r="D48" s="276">
        <v>4.3574674414308731E-6</v>
      </c>
      <c r="E48" s="276">
        <v>-3.6352133456817209E-6</v>
      </c>
      <c r="F48" s="277">
        <v>1.2295259129160655E-6</v>
      </c>
      <c r="G48" s="275">
        <v>1.8064885962611435E-3</v>
      </c>
      <c r="H48" s="276">
        <v>-4.6986966948658138E-3</v>
      </c>
      <c r="I48" s="276">
        <v>5.7855537570206186E-3</v>
      </c>
      <c r="J48" s="276">
        <v>-3.5200288524522725E-3</v>
      </c>
      <c r="K48" s="277">
        <v>8.5233364948849883E-4</v>
      </c>
      <c r="L48" s="275">
        <v>3.0375669484725999E-4</v>
      </c>
      <c r="M48" s="276">
        <v>-7.1374104438679615E-4</v>
      </c>
      <c r="N48" s="276">
        <v>5.6311721666868454E-4</v>
      </c>
      <c r="O48" s="276">
        <v>-5.3393856995237845E-5</v>
      </c>
      <c r="P48" s="277">
        <v>-8.5387543066112154E-5</v>
      </c>
      <c r="Q48" s="278">
        <v>1.9278491049388815E-3</v>
      </c>
      <c r="R48" s="279">
        <v>-5.4018882523386921E-3</v>
      </c>
      <c r="S48" s="279">
        <v>7.3314274705410477E-3</v>
      </c>
      <c r="T48" s="279">
        <v>-5.4249420337537501E-3</v>
      </c>
      <c r="U48" s="280">
        <v>1.6589357252388677E-3</v>
      </c>
      <c r="V48" s="14"/>
      <c r="AG48" s="110"/>
    </row>
    <row r="49" spans="1:33" x14ac:dyDescent="0.2">
      <c r="A49" s="58" t="s">
        <v>16</v>
      </c>
      <c r="B49" s="275">
        <v>5.1253452780450291E-5</v>
      </c>
      <c r="C49" s="276">
        <v>-1.4353548288353833E-4</v>
      </c>
      <c r="D49" s="276">
        <v>2.2321300455082791E-4</v>
      </c>
      <c r="E49" s="276">
        <v>-1.8650733419266124E-4</v>
      </c>
      <c r="F49" s="277">
        <v>6.3170875830333639E-5</v>
      </c>
      <c r="G49" s="275">
        <v>1.6560318580851981E-4</v>
      </c>
      <c r="H49" s="276">
        <v>-5.7558213284095996E-4</v>
      </c>
      <c r="I49" s="276">
        <v>9.7590040712762808E-4</v>
      </c>
      <c r="J49" s="276">
        <v>-8.1870367843793718E-4</v>
      </c>
      <c r="K49" s="277">
        <v>2.6472669413581107E-4</v>
      </c>
      <c r="L49" s="275">
        <v>2.2681243351146613E-4</v>
      </c>
      <c r="M49" s="276">
        <v>-6.4943867167735882E-4</v>
      </c>
      <c r="N49" s="276">
        <v>7.6645374082810118E-4</v>
      </c>
      <c r="O49" s="276">
        <v>-4.2529072702746334E-4</v>
      </c>
      <c r="P49" s="277">
        <v>8.7661881697716722E-5</v>
      </c>
      <c r="Q49" s="278">
        <v>2.1841496029315782E-4</v>
      </c>
      <c r="R49" s="279">
        <v>-7.258416635358071E-4</v>
      </c>
      <c r="S49" s="279">
        <v>1.1758398732585383E-3</v>
      </c>
      <c r="T49" s="279">
        <v>-1.0036055401640863E-3</v>
      </c>
      <c r="U49" s="280">
        <v>3.4146873394655408E-4</v>
      </c>
      <c r="V49" s="14"/>
      <c r="AG49" s="110"/>
    </row>
    <row r="50" spans="1:33" x14ac:dyDescent="0.2">
      <c r="A50" s="58" t="s">
        <v>17</v>
      </c>
      <c r="B50" s="275">
        <v>5.2529476374746269E-3</v>
      </c>
      <c r="C50" s="276">
        <v>-1.4721420407210101E-2</v>
      </c>
      <c r="D50" s="276">
        <v>2.2932831237113642E-2</v>
      </c>
      <c r="E50" s="276">
        <v>-1.9205817818930718E-2</v>
      </c>
      <c r="F50" s="277">
        <v>6.5203137130685641E-3</v>
      </c>
      <c r="G50" s="275">
        <v>9.175087480644389E-3</v>
      </c>
      <c r="H50" s="276">
        <v>-2.9006434440834474E-2</v>
      </c>
      <c r="I50" s="276">
        <v>4.8862298184461445E-2</v>
      </c>
      <c r="J50" s="276">
        <v>-4.204390691947564E-2</v>
      </c>
      <c r="K50" s="277">
        <v>1.4062080363214189E-2</v>
      </c>
      <c r="L50" s="275">
        <v>3.1177658107373912E-2</v>
      </c>
      <c r="M50" s="276">
        <v>-8.7352563789390852E-2</v>
      </c>
      <c r="N50" s="276">
        <v>0.10541074935430191</v>
      </c>
      <c r="O50" s="276">
        <v>-6.4682667695573959E-2</v>
      </c>
      <c r="P50" s="277">
        <v>1.5933392266440506E-2</v>
      </c>
      <c r="Q50" s="278">
        <v>3.1138242304595467E-2</v>
      </c>
      <c r="R50" s="279">
        <v>-9.3101229599798982E-2</v>
      </c>
      <c r="S50" s="279">
        <v>0.13102819038921976</v>
      </c>
      <c r="T50" s="279">
        <v>-9.9757500642799757E-2</v>
      </c>
      <c r="U50" s="280">
        <v>3.1203232505954557E-2</v>
      </c>
      <c r="V50" s="14"/>
      <c r="AG50" s="110"/>
    </row>
    <row r="51" spans="1:33" x14ac:dyDescent="0.2">
      <c r="A51" s="58" t="s">
        <v>18</v>
      </c>
      <c r="B51" s="275">
        <v>4.1801658725124612E-4</v>
      </c>
      <c r="C51" s="276">
        <v>-1.1706829121999767E-3</v>
      </c>
      <c r="D51" s="276">
        <v>1.8209889360262309E-3</v>
      </c>
      <c r="E51" s="276">
        <v>-1.5224436415039182E-3</v>
      </c>
      <c r="F51" s="277">
        <v>5.160549612883052E-4</v>
      </c>
      <c r="G51" s="275">
        <v>1.6839984206671766E-3</v>
      </c>
      <c r="H51" s="276">
        <v>-5.5963507942112193E-3</v>
      </c>
      <c r="I51" s="276">
        <v>9.6546851932496312E-3</v>
      </c>
      <c r="J51" s="276">
        <v>-8.3188821247154564E-3</v>
      </c>
      <c r="K51" s="277">
        <v>2.7391071014041999E-3</v>
      </c>
      <c r="L51" s="275">
        <v>8.4943313000236647E-3</v>
      </c>
      <c r="M51" s="276">
        <v>-2.3873733831156378E-2</v>
      </c>
      <c r="N51" s="276">
        <v>2.7763446695622977E-2</v>
      </c>
      <c r="O51" s="276">
        <v>-1.5509538514668637E-2</v>
      </c>
      <c r="P51" s="277">
        <v>3.2494510112197139E-3</v>
      </c>
      <c r="Q51" s="278">
        <v>8.5455726780014566E-3</v>
      </c>
      <c r="R51" s="279">
        <v>-2.613080588832864E-2</v>
      </c>
      <c r="S51" s="279">
        <v>3.7088480246051478E-2</v>
      </c>
      <c r="T51" s="279">
        <v>-2.8076600622593789E-2</v>
      </c>
      <c r="U51" s="280">
        <v>8.6985675571488504E-3</v>
      </c>
      <c r="V51" s="14"/>
      <c r="AG51" s="110"/>
    </row>
    <row r="52" spans="1:33" x14ac:dyDescent="0.2">
      <c r="A52" s="58" t="s">
        <v>19</v>
      </c>
      <c r="B52" s="275">
        <v>5.2703744472041543E-5</v>
      </c>
      <c r="C52" s="276">
        <v>-1.4751416725295661E-4</v>
      </c>
      <c r="D52" s="276">
        <v>2.2927100176491731E-4</v>
      </c>
      <c r="E52" s="276">
        <v>-1.9151811173387449E-4</v>
      </c>
      <c r="F52" s="277">
        <v>6.4868202720968446E-5</v>
      </c>
      <c r="G52" s="275">
        <v>1.7725990032188424E-4</v>
      </c>
      <c r="H52" s="276">
        <v>-5.9134356037997965E-4</v>
      </c>
      <c r="I52" s="276">
        <v>1.0119099481188081E-3</v>
      </c>
      <c r="J52" s="276">
        <v>-8.5881537162067463E-4</v>
      </c>
      <c r="K52" s="277">
        <v>2.7687753395315602E-4</v>
      </c>
      <c r="L52" s="275">
        <v>4.7258608541154374E-3</v>
      </c>
      <c r="M52" s="276">
        <v>-1.2918038317438301E-2</v>
      </c>
      <c r="N52" s="276">
        <v>1.3556568701968003E-2</v>
      </c>
      <c r="O52" s="276">
        <v>-5.8346773998166779E-3</v>
      </c>
      <c r="P52" s="277">
        <v>5.3556211447811043E-4</v>
      </c>
      <c r="Q52" s="278">
        <v>4.7718330034215066E-3</v>
      </c>
      <c r="R52" s="279">
        <v>-1.3467200642921872E-2</v>
      </c>
      <c r="S52" s="279">
        <v>1.557901637791166E-2</v>
      </c>
      <c r="T52" s="279">
        <v>-8.5036702007091781E-3</v>
      </c>
      <c r="U52" s="280">
        <v>1.6864088394041403E-3</v>
      </c>
      <c r="V52" s="14"/>
      <c r="AG52" s="110"/>
    </row>
    <row r="53" spans="1:33" x14ac:dyDescent="0.2">
      <c r="A53" s="58" t="s">
        <v>20</v>
      </c>
      <c r="B53" s="275">
        <v>7.1220910038840983E-7</v>
      </c>
      <c r="C53" s="276">
        <v>-1.9948120983900599E-6</v>
      </c>
      <c r="D53" s="276">
        <v>3.1038442201424639E-6</v>
      </c>
      <c r="E53" s="276">
        <v>-2.595709112466763E-6</v>
      </c>
      <c r="F53" s="277">
        <v>8.8000775744098581E-7</v>
      </c>
      <c r="G53" s="275">
        <v>7.9997150337962911E-6</v>
      </c>
      <c r="H53" s="276">
        <v>-3.0486016249403745E-5</v>
      </c>
      <c r="I53" s="276">
        <v>5.7343600968116169E-5</v>
      </c>
      <c r="J53" s="276">
        <v>-5.2068744000349817E-5</v>
      </c>
      <c r="K53" s="277">
        <v>1.7734644717577255E-5</v>
      </c>
      <c r="L53" s="275">
        <v>4.4976214430803572E-4</v>
      </c>
      <c r="M53" s="276">
        <v>-1.2920741976469407E-3</v>
      </c>
      <c r="N53" s="276">
        <v>1.3752561066158625E-3</v>
      </c>
      <c r="O53" s="276">
        <v>-5.5153209031763952E-4</v>
      </c>
      <c r="P53" s="277">
        <v>2.357097141722481E-5</v>
      </c>
      <c r="Q53" s="278">
        <v>4.665231656544809E-4</v>
      </c>
      <c r="R53" s="279">
        <v>-1.5035298641328349E-3</v>
      </c>
      <c r="S53" s="279">
        <v>2.1218989697667709E-3</v>
      </c>
      <c r="T53" s="279">
        <v>-1.5159467196213059E-3</v>
      </c>
      <c r="U53" s="280">
        <v>4.3607203898268803E-4</v>
      </c>
      <c r="V53" s="14"/>
      <c r="AG53" s="110"/>
    </row>
    <row r="54" spans="1:33" x14ac:dyDescent="0.2">
      <c r="A54" s="58" t="s">
        <v>21</v>
      </c>
      <c r="B54" s="275">
        <v>5.5392244704831576E-8</v>
      </c>
      <c r="C54" s="276">
        <v>-1.5509482396933039E-7</v>
      </c>
      <c r="D54" s="276">
        <v>2.41109404498791E-7</v>
      </c>
      <c r="E54" s="276">
        <v>-2.0136927556817972E-7</v>
      </c>
      <c r="F54" s="277">
        <v>6.8171212187914799E-8</v>
      </c>
      <c r="G54" s="275">
        <v>5.3061559220457674E-7</v>
      </c>
      <c r="H54" s="276">
        <v>-2.0461698973250349E-6</v>
      </c>
      <c r="I54" s="276">
        <v>3.8491797262094931E-6</v>
      </c>
      <c r="J54" s="276">
        <v>-3.4763146443870096E-6</v>
      </c>
      <c r="K54" s="277">
        <v>1.1738468308527326E-6</v>
      </c>
      <c r="L54" s="275">
        <v>2.1979815881437636E-4</v>
      </c>
      <c r="M54" s="276">
        <v>-6.1401519781319463E-4</v>
      </c>
      <c r="N54" s="276">
        <v>5.8410670434143807E-4</v>
      </c>
      <c r="O54" s="276">
        <v>-1.3989793509532129E-4</v>
      </c>
      <c r="P54" s="277">
        <v>-4.7654071831064081E-5</v>
      </c>
      <c r="Q54" s="278">
        <v>2.2382400907065172E-4</v>
      </c>
      <c r="R54" s="279">
        <v>-6.506431239630704E-4</v>
      </c>
      <c r="S54" s="279">
        <v>7.0588023873506978E-4</v>
      </c>
      <c r="T54" s="279">
        <v>-2.9528900800150122E-4</v>
      </c>
      <c r="U54" s="280">
        <v>1.8605752211949035E-5</v>
      </c>
      <c r="V54" s="14"/>
      <c r="AG54" s="110"/>
    </row>
    <row r="55" spans="1:33" x14ac:dyDescent="0.2">
      <c r="A55" s="58" t="s">
        <v>36</v>
      </c>
      <c r="B55" s="291">
        <v>0</v>
      </c>
      <c r="C55" s="292">
        <v>0</v>
      </c>
      <c r="D55" s="292">
        <v>0</v>
      </c>
      <c r="E55" s="292">
        <v>0</v>
      </c>
      <c r="F55" s="293">
        <v>0</v>
      </c>
      <c r="G55" s="275">
        <v>1.5281239961083755E-13</v>
      </c>
      <c r="H55" s="276">
        <v>-5.7052479060746272E-13</v>
      </c>
      <c r="I55" s="276">
        <v>9.5432959052604902E-13</v>
      </c>
      <c r="J55" s="276">
        <v>-7.6350414724533962E-13</v>
      </c>
      <c r="K55" s="277">
        <v>2.3207346408142718E-13</v>
      </c>
      <c r="L55" s="291">
        <v>0</v>
      </c>
      <c r="M55" s="292">
        <v>0</v>
      </c>
      <c r="N55" s="292">
        <v>0</v>
      </c>
      <c r="O55" s="292">
        <v>0</v>
      </c>
      <c r="P55" s="293">
        <v>0</v>
      </c>
      <c r="Q55" s="278">
        <v>1.4413495604189909E-10</v>
      </c>
      <c r="R55" s="279">
        <v>-4.8939739154329542E-10</v>
      </c>
      <c r="S55" s="279">
        <v>6.3946159710852511E-10</v>
      </c>
      <c r="T55" s="279">
        <v>-3.6271344794946734E-10</v>
      </c>
      <c r="U55" s="280">
        <v>6.9303780001591735E-11</v>
      </c>
      <c r="V55" s="14"/>
      <c r="AG55" s="110"/>
    </row>
    <row r="56" spans="1:33" x14ac:dyDescent="0.2">
      <c r="A56" s="58" t="s">
        <v>83</v>
      </c>
      <c r="B56" s="285">
        <v>1.2150074450520078E-11</v>
      </c>
      <c r="C56" s="286">
        <v>-3.3986137396706267E-11</v>
      </c>
      <c r="D56" s="286">
        <v>5.2765301693434565E-11</v>
      </c>
      <c r="E56" s="286">
        <v>-4.4018078206606274E-11</v>
      </c>
      <c r="F56" s="287">
        <v>1.4889476472578418E-11</v>
      </c>
      <c r="G56" s="285">
        <v>1.063572590721479E-8</v>
      </c>
      <c r="H56" s="286">
        <v>-4.3434554087097812E-8</v>
      </c>
      <c r="I56" s="286">
        <v>8.2243626099172972E-8</v>
      </c>
      <c r="J56" s="286">
        <v>-7.4204839931574055E-8</v>
      </c>
      <c r="K56" s="287">
        <v>2.5183755457260599E-8</v>
      </c>
      <c r="L56" s="285">
        <v>2.5995202796320135E-6</v>
      </c>
      <c r="M56" s="286">
        <v>-7.3622104524044987E-6</v>
      </c>
      <c r="N56" s="286">
        <v>5.9979596948009778E-6</v>
      </c>
      <c r="O56" s="286">
        <v>4.7017745492969968E-7</v>
      </c>
      <c r="P56" s="287">
        <v>-1.6864550974041441E-6</v>
      </c>
      <c r="Q56" s="288">
        <v>6.2630731642042356E-6</v>
      </c>
      <c r="R56" s="289">
        <v>-2.0797728374915565E-5</v>
      </c>
      <c r="S56" s="289">
        <v>2.7261476790152571E-5</v>
      </c>
      <c r="T56" s="289">
        <v>-1.609189947596071E-5</v>
      </c>
      <c r="U56" s="290">
        <v>3.409540995476483E-6</v>
      </c>
      <c r="V56" s="14"/>
      <c r="AG56" s="110"/>
    </row>
    <row r="57" spans="1:33" x14ac:dyDescent="0.2">
      <c r="A57" s="58" t="s">
        <v>39</v>
      </c>
      <c r="B57" s="275">
        <v>7.2180885830859287E-10</v>
      </c>
      <c r="C57" s="276">
        <v>-2.0201025632267074E-9</v>
      </c>
      <c r="D57" s="276">
        <v>3.1399051597224024E-9</v>
      </c>
      <c r="E57" s="276">
        <v>-2.623462081395199E-9</v>
      </c>
      <c r="F57" s="277">
        <v>8.8881194216320873E-10</v>
      </c>
      <c r="G57" s="275">
        <v>9.5577213980585053E-9</v>
      </c>
      <c r="H57" s="276">
        <v>-3.9440126527150711E-8</v>
      </c>
      <c r="I57" s="276">
        <v>7.9231552041177283E-8</v>
      </c>
      <c r="J57" s="276">
        <v>-7.5075511591734639E-8</v>
      </c>
      <c r="K57" s="277">
        <v>2.624578235194559E-8</v>
      </c>
      <c r="L57" s="275">
        <v>1.97499503986071E-5</v>
      </c>
      <c r="M57" s="276">
        <v>-5.7717175325804374E-5</v>
      </c>
      <c r="N57" s="276">
        <v>5.9699394841590303E-5</v>
      </c>
      <c r="O57" s="276">
        <v>-2.0086730384245137E-5</v>
      </c>
      <c r="P57" s="277">
        <v>-1.4616111948291197E-6</v>
      </c>
      <c r="Q57" s="278">
        <v>1.6003656029048595E-5</v>
      </c>
      <c r="R57" s="279">
        <v>-4.8422422438188927E-5</v>
      </c>
      <c r="S57" s="279">
        <v>5.6876862064219585E-5</v>
      </c>
      <c r="T57" s="279">
        <v>-2.8755021092906567E-5</v>
      </c>
      <c r="U57" s="280">
        <v>4.4540222395208981E-6</v>
      </c>
      <c r="V57" s="14"/>
      <c r="AG57" s="110"/>
    </row>
    <row r="58" spans="1:33" x14ac:dyDescent="0.2">
      <c r="A58" s="58" t="s">
        <v>37</v>
      </c>
      <c r="B58" s="275">
        <v>1.1973465830282025E-10</v>
      </c>
      <c r="C58" s="276">
        <v>-3.3516847647641376E-10</v>
      </c>
      <c r="D58" s="276">
        <v>5.2100549972557855E-10</v>
      </c>
      <c r="E58" s="276">
        <v>-4.353148923044683E-10</v>
      </c>
      <c r="F58" s="277">
        <v>1.4749142703420351E-10</v>
      </c>
      <c r="G58" s="275">
        <v>1.9477575882724334E-9</v>
      </c>
      <c r="H58" s="276">
        <v>-9.3285872221782271E-9</v>
      </c>
      <c r="I58" s="276">
        <v>1.9833595218129206E-8</v>
      </c>
      <c r="J58" s="276">
        <v>-1.9438337330531334E-8</v>
      </c>
      <c r="K58" s="277">
        <v>7.0425900525550465E-9</v>
      </c>
      <c r="L58" s="275">
        <v>4.6266525831283947E-6</v>
      </c>
      <c r="M58" s="276">
        <v>-1.5052531289585596E-5</v>
      </c>
      <c r="N58" s="276">
        <v>1.7501489872910625E-5</v>
      </c>
      <c r="O58" s="276">
        <v>-7.4040044829587682E-6</v>
      </c>
      <c r="P58" s="277">
        <v>3.5464555779504539E-7</v>
      </c>
      <c r="Q58" s="278">
        <v>4.9803796664576124E-6</v>
      </c>
      <c r="R58" s="279">
        <v>-1.8342545091406879E-5</v>
      </c>
      <c r="S58" s="279">
        <v>2.8041511418910345E-5</v>
      </c>
      <c r="T58" s="279">
        <v>-2.0552137390339349E-5</v>
      </c>
      <c r="U58" s="280">
        <v>5.900228347884783E-6</v>
      </c>
      <c r="V58" s="14"/>
      <c r="AG58" s="110"/>
    </row>
    <row r="59" spans="1:33" x14ac:dyDescent="0.2">
      <c r="A59" s="58" t="s">
        <v>40</v>
      </c>
      <c r="B59" s="275">
        <v>6.7793426569307554E-11</v>
      </c>
      <c r="C59" s="276">
        <v>-1.8989130875217261E-10</v>
      </c>
      <c r="D59" s="276">
        <v>2.955097198030777E-10</v>
      </c>
      <c r="E59" s="276">
        <v>-2.4717332092038452E-10</v>
      </c>
      <c r="F59" s="277">
        <v>8.3813532364270246E-11</v>
      </c>
      <c r="G59" s="275">
        <v>1.2205607172268744E-10</v>
      </c>
      <c r="H59" s="276">
        <v>-5.7363073431058278E-10</v>
      </c>
      <c r="I59" s="276">
        <v>1.2391685095659357E-9</v>
      </c>
      <c r="J59" s="276">
        <v>-1.241863975555358E-9</v>
      </c>
      <c r="K59" s="277">
        <v>4.6129327013168462E-10</v>
      </c>
      <c r="L59" s="275">
        <v>7.1407073241533477E-7</v>
      </c>
      <c r="M59" s="276">
        <v>-2.4802990033374106E-6</v>
      </c>
      <c r="N59" s="276">
        <v>3.1905270022551103E-6</v>
      </c>
      <c r="O59" s="276">
        <v>-1.6784329051827784E-6</v>
      </c>
      <c r="P59" s="277">
        <v>2.574192973497366E-7</v>
      </c>
      <c r="Q59" s="278">
        <v>7.316255940702311E-7</v>
      </c>
      <c r="R59" s="279">
        <v>-2.8340745969970059E-6</v>
      </c>
      <c r="S59" s="279">
        <v>4.5203341007872368E-6</v>
      </c>
      <c r="T59" s="279">
        <v>-3.4274229612872909E-6</v>
      </c>
      <c r="U59" s="280">
        <v>1.0127656842160354E-6</v>
      </c>
      <c r="V59" s="14"/>
      <c r="AG59" s="110"/>
    </row>
    <row r="60" spans="1:33" x14ac:dyDescent="0.2">
      <c r="A60" s="58" t="s">
        <v>64</v>
      </c>
      <c r="B60" s="275">
        <v>1.6068255526160602E-11</v>
      </c>
      <c r="C60" s="276">
        <v>-4.5017743388441857E-11</v>
      </c>
      <c r="D60" s="276">
        <v>7.0074579450465769E-11</v>
      </c>
      <c r="E60" s="276">
        <v>-5.8616885713021408E-11</v>
      </c>
      <c r="F60" s="277">
        <v>1.9872998247094724E-11</v>
      </c>
      <c r="G60" s="275">
        <v>8.8206885852203989E-12</v>
      </c>
      <c r="H60" s="276">
        <v>-3.1186393285277581E-11</v>
      </c>
      <c r="I60" s="276">
        <v>5.6676096918594003E-11</v>
      </c>
      <c r="J60" s="276">
        <v>-5.2291549604523086E-11</v>
      </c>
      <c r="K60" s="277">
        <v>1.8955484953044391E-11</v>
      </c>
      <c r="L60" s="275">
        <v>4.3202198076661487E-8</v>
      </c>
      <c r="M60" s="276">
        <v>-1.5258678996417942E-7</v>
      </c>
      <c r="N60" s="276">
        <v>1.9267239799729728E-7</v>
      </c>
      <c r="O60" s="276">
        <v>-9.2867464715690757E-8</v>
      </c>
      <c r="P60" s="277">
        <v>9.7286630304166164E-9</v>
      </c>
      <c r="Q60" s="278">
        <v>5.8546329366968735E-8</v>
      </c>
      <c r="R60" s="279">
        <v>-2.3221363986693005E-7</v>
      </c>
      <c r="S60" s="279">
        <v>3.6921088539009249E-7</v>
      </c>
      <c r="T60" s="279">
        <v>-2.7299852357205584E-7</v>
      </c>
      <c r="U60" s="280">
        <v>7.7648786923800788E-8</v>
      </c>
      <c r="V60" s="14"/>
      <c r="AG60" s="110"/>
    </row>
    <row r="61" spans="1:33" x14ac:dyDescent="0.2">
      <c r="A61" s="66" t="s">
        <v>42</v>
      </c>
      <c r="B61" s="282">
        <v>0</v>
      </c>
      <c r="C61" s="283">
        <v>0</v>
      </c>
      <c r="D61" s="283">
        <v>0</v>
      </c>
      <c r="E61" s="283">
        <v>0</v>
      </c>
      <c r="F61" s="284">
        <v>0</v>
      </c>
      <c r="G61" s="275">
        <v>9.7494289634606817E-7</v>
      </c>
      <c r="H61" s="276">
        <v>-1.9811582157670581E-6</v>
      </c>
      <c r="I61" s="276">
        <v>1.8707922801788357E-6</v>
      </c>
      <c r="J61" s="276">
        <v>-5.1526857351528762E-7</v>
      </c>
      <c r="K61" s="277">
        <v>-1.6237455597037243E-7</v>
      </c>
      <c r="L61" s="282">
        <v>0</v>
      </c>
      <c r="M61" s="283">
        <v>0</v>
      </c>
      <c r="N61" s="283">
        <v>0</v>
      </c>
      <c r="O61" s="283">
        <v>0</v>
      </c>
      <c r="P61" s="284">
        <v>0</v>
      </c>
      <c r="Q61" s="278">
        <v>8.285656602457152E-7</v>
      </c>
      <c r="R61" s="279">
        <v>-1.5925055247696172E-6</v>
      </c>
      <c r="S61" s="279">
        <v>1.786623250923718E-6</v>
      </c>
      <c r="T61" s="279">
        <v>-1.0085930769293474E-6</v>
      </c>
      <c r="U61" s="280">
        <v>1.8763157469539508E-7</v>
      </c>
      <c r="V61" s="14"/>
      <c r="AG61" s="110"/>
    </row>
    <row r="62" spans="1:33" x14ac:dyDescent="0.2">
      <c r="A62" s="66" t="s">
        <v>33</v>
      </c>
      <c r="B62" s="282">
        <v>0</v>
      </c>
      <c r="C62" s="283">
        <v>0</v>
      </c>
      <c r="D62" s="283">
        <v>0</v>
      </c>
      <c r="E62" s="283">
        <v>0</v>
      </c>
      <c r="F62" s="284">
        <v>0</v>
      </c>
      <c r="G62" s="291">
        <v>0</v>
      </c>
      <c r="H62" s="292">
        <v>0</v>
      </c>
      <c r="I62" s="292">
        <v>0</v>
      </c>
      <c r="J62" s="292">
        <v>0</v>
      </c>
      <c r="K62" s="293">
        <v>0</v>
      </c>
      <c r="L62" s="282">
        <v>0</v>
      </c>
      <c r="M62" s="283">
        <v>0</v>
      </c>
      <c r="N62" s="283">
        <v>0</v>
      </c>
      <c r="O62" s="283">
        <v>0</v>
      </c>
      <c r="P62" s="284">
        <v>0</v>
      </c>
      <c r="Q62" s="291">
        <v>0</v>
      </c>
      <c r="R62" s="292">
        <v>0</v>
      </c>
      <c r="S62" s="292">
        <v>0</v>
      </c>
      <c r="T62" s="292">
        <v>0</v>
      </c>
      <c r="U62" s="293">
        <v>0</v>
      </c>
      <c r="V62" s="14"/>
      <c r="AG62" s="110"/>
    </row>
    <row r="63" spans="1:33" x14ac:dyDescent="0.2">
      <c r="A63" s="66" t="s">
        <v>85</v>
      </c>
      <c r="B63" s="282">
        <v>0</v>
      </c>
      <c r="C63" s="283">
        <v>0</v>
      </c>
      <c r="D63" s="283">
        <v>0</v>
      </c>
      <c r="E63" s="283">
        <v>0</v>
      </c>
      <c r="F63" s="284">
        <v>0</v>
      </c>
      <c r="G63" s="291">
        <v>0</v>
      </c>
      <c r="H63" s="292">
        <v>0</v>
      </c>
      <c r="I63" s="292">
        <v>0</v>
      </c>
      <c r="J63" s="292">
        <v>0</v>
      </c>
      <c r="K63" s="293">
        <v>0</v>
      </c>
      <c r="L63" s="282">
        <v>0</v>
      </c>
      <c r="M63" s="283">
        <v>0</v>
      </c>
      <c r="N63" s="283">
        <v>0</v>
      </c>
      <c r="O63" s="283">
        <v>0</v>
      </c>
      <c r="P63" s="284">
        <v>0</v>
      </c>
      <c r="Q63" s="291">
        <v>0</v>
      </c>
      <c r="R63" s="292">
        <v>0</v>
      </c>
      <c r="S63" s="292">
        <v>0</v>
      </c>
      <c r="T63" s="292">
        <v>0</v>
      </c>
      <c r="U63" s="293">
        <v>0</v>
      </c>
      <c r="V63" s="14"/>
      <c r="AG63" s="110"/>
    </row>
    <row r="64" spans="1:33" x14ac:dyDescent="0.2">
      <c r="A64" s="67" t="s">
        <v>44</v>
      </c>
      <c r="B64" s="282">
        <v>0</v>
      </c>
      <c r="C64" s="283">
        <v>0</v>
      </c>
      <c r="D64" s="283">
        <v>0</v>
      </c>
      <c r="E64" s="283">
        <v>0</v>
      </c>
      <c r="F64" s="284">
        <v>0</v>
      </c>
      <c r="G64" s="275">
        <v>1.9626594914928505E-10</v>
      </c>
      <c r="H64" s="276">
        <v>-4.310050072703366E-10</v>
      </c>
      <c r="I64" s="276">
        <v>3.6941739776337698E-10</v>
      </c>
      <c r="J64" s="276">
        <v>-2.4721288772193639E-11</v>
      </c>
      <c r="K64" s="277">
        <v>-8.618200260855927E-11</v>
      </c>
      <c r="L64" s="282">
        <v>0</v>
      </c>
      <c r="M64" s="283">
        <v>0</v>
      </c>
      <c r="N64" s="283">
        <v>0</v>
      </c>
      <c r="O64" s="283">
        <v>0</v>
      </c>
      <c r="P64" s="284">
        <v>0</v>
      </c>
      <c r="Q64" s="288">
        <v>1.6637344586963378E-10</v>
      </c>
      <c r="R64" s="289">
        <v>-3.7727108631951449E-10</v>
      </c>
      <c r="S64" s="289">
        <v>4.6366815979492185E-10</v>
      </c>
      <c r="T64" s="289">
        <v>-2.8168060143480918E-10</v>
      </c>
      <c r="U64" s="290">
        <v>5.6820330258831005E-11</v>
      </c>
      <c r="V64" s="14"/>
      <c r="AG64" s="110"/>
    </row>
    <row r="65" spans="1:33" x14ac:dyDescent="0.2">
      <c r="A65" s="67" t="s">
        <v>43</v>
      </c>
      <c r="B65" s="282">
        <v>0</v>
      </c>
      <c r="C65" s="283">
        <v>0</v>
      </c>
      <c r="D65" s="283">
        <v>0</v>
      </c>
      <c r="E65" s="283">
        <v>0</v>
      </c>
      <c r="F65" s="284">
        <v>0</v>
      </c>
      <c r="G65" s="275">
        <v>1.6449716109335921E-4</v>
      </c>
      <c r="H65" s="276">
        <v>-3.2297317716634301E-4</v>
      </c>
      <c r="I65" s="276">
        <v>2.8391539458504328E-4</v>
      </c>
      <c r="J65" s="276">
        <v>-5.0252532476719597E-5</v>
      </c>
      <c r="K65" s="277">
        <v>-4.2465970320294485E-5</v>
      </c>
      <c r="L65" s="282">
        <v>0</v>
      </c>
      <c r="M65" s="283">
        <v>0</v>
      </c>
      <c r="N65" s="283">
        <v>0</v>
      </c>
      <c r="O65" s="283">
        <v>0</v>
      </c>
      <c r="P65" s="284">
        <v>0</v>
      </c>
      <c r="Q65" s="288">
        <v>1.4070252738180122E-4</v>
      </c>
      <c r="R65" s="289">
        <v>-2.6527353874563464E-4</v>
      </c>
      <c r="S65" s="289">
        <v>2.9214923950690401E-4</v>
      </c>
      <c r="T65" s="289">
        <v>-1.6125316294335345E-4</v>
      </c>
      <c r="U65" s="290">
        <v>2.8646372585499518E-5</v>
      </c>
      <c r="V65" s="14"/>
      <c r="AG65" s="110"/>
    </row>
    <row r="66" spans="1:33" x14ac:dyDescent="0.2">
      <c r="A66" s="67" t="s">
        <v>86</v>
      </c>
      <c r="B66" s="282">
        <v>0</v>
      </c>
      <c r="C66" s="283">
        <v>0</v>
      </c>
      <c r="D66" s="283">
        <v>0</v>
      </c>
      <c r="E66" s="283">
        <v>0</v>
      </c>
      <c r="F66" s="284">
        <v>0</v>
      </c>
      <c r="G66" s="275">
        <v>5.1657354638830151E-2</v>
      </c>
      <c r="H66" s="276">
        <v>-0.10944146090759599</v>
      </c>
      <c r="I66" s="276">
        <v>0.11393513787663107</v>
      </c>
      <c r="J66" s="276">
        <v>-4.3727113139253648E-2</v>
      </c>
      <c r="K66" s="277">
        <v>-2.8073705141308247E-3</v>
      </c>
      <c r="L66" s="282">
        <v>0</v>
      </c>
      <c r="M66" s="283">
        <v>0</v>
      </c>
      <c r="N66" s="283">
        <v>0</v>
      </c>
      <c r="O66" s="283">
        <v>0</v>
      </c>
      <c r="P66" s="284">
        <v>0</v>
      </c>
      <c r="Q66" s="288">
        <v>4.3543635439506047E-2</v>
      </c>
      <c r="R66" s="289">
        <v>-8.5854662555193667E-2</v>
      </c>
      <c r="S66" s="289">
        <v>0.10113418524910214</v>
      </c>
      <c r="T66" s="289">
        <v>-6.0691829170643946E-2</v>
      </c>
      <c r="U66" s="290">
        <v>1.2286281904982599E-2</v>
      </c>
      <c r="V66" s="14"/>
      <c r="AG66" s="110"/>
    </row>
    <row r="67" spans="1:33" x14ac:dyDescent="0.2">
      <c r="A67" s="68" t="s">
        <v>87</v>
      </c>
      <c r="B67" s="282">
        <v>0</v>
      </c>
      <c r="C67" s="283">
        <v>0</v>
      </c>
      <c r="D67" s="283">
        <v>0</v>
      </c>
      <c r="E67" s="283">
        <v>0</v>
      </c>
      <c r="F67" s="284">
        <v>0</v>
      </c>
      <c r="G67" s="285">
        <v>2.2401350102924274E-3</v>
      </c>
      <c r="H67" s="286">
        <v>-4.5852459808744849E-3</v>
      </c>
      <c r="I67" s="286">
        <v>4.6405047698717325E-3</v>
      </c>
      <c r="J67" s="286">
        <v>-1.6279651789570717E-3</v>
      </c>
      <c r="K67" s="287">
        <v>-2.210352009962141E-4</v>
      </c>
      <c r="L67" s="282">
        <v>0</v>
      </c>
      <c r="M67" s="283">
        <v>0</v>
      </c>
      <c r="N67" s="283">
        <v>0</v>
      </c>
      <c r="O67" s="283">
        <v>0</v>
      </c>
      <c r="P67" s="284">
        <v>0</v>
      </c>
      <c r="Q67" s="288">
        <v>1.8957785943575995E-3</v>
      </c>
      <c r="R67" s="289">
        <v>-3.6118236761904223E-3</v>
      </c>
      <c r="S67" s="289">
        <v>4.182457665469437E-3</v>
      </c>
      <c r="T67" s="289">
        <v>-2.4628040224397903E-3</v>
      </c>
      <c r="U67" s="290">
        <v>4.740585240827766E-4</v>
      </c>
      <c r="V67" s="14"/>
      <c r="AG67" s="110"/>
    </row>
    <row r="68" spans="1:33" x14ac:dyDescent="0.2">
      <c r="A68" s="68" t="s">
        <v>88</v>
      </c>
      <c r="B68" s="282">
        <v>0</v>
      </c>
      <c r="C68" s="283">
        <v>0</v>
      </c>
      <c r="D68" s="283">
        <v>0</v>
      </c>
      <c r="E68" s="283">
        <v>0</v>
      </c>
      <c r="F68" s="284">
        <v>0</v>
      </c>
      <c r="G68" s="285">
        <v>2.8917521121686147E-3</v>
      </c>
      <c r="H68" s="286">
        <v>-5.632013360339392E-3</v>
      </c>
      <c r="I68" s="286">
        <v>5.203538334569692E-3</v>
      </c>
      <c r="J68" s="286">
        <v>-1.2609054321885589E-3</v>
      </c>
      <c r="K68" s="287">
        <v>-5.9396063615693023E-4</v>
      </c>
      <c r="L68" s="282">
        <v>0</v>
      </c>
      <c r="M68" s="283">
        <v>0</v>
      </c>
      <c r="N68" s="283">
        <v>0</v>
      </c>
      <c r="O68" s="283">
        <v>0</v>
      </c>
      <c r="P68" s="284">
        <v>0</v>
      </c>
      <c r="Q68" s="288">
        <v>2.4646235116835219E-3</v>
      </c>
      <c r="R68" s="289">
        <v>-4.5202077609914279E-3</v>
      </c>
      <c r="S68" s="289">
        <v>5.0122860128165095E-3</v>
      </c>
      <c r="T68" s="289">
        <v>-2.7969054778986049E-3</v>
      </c>
      <c r="U68" s="290">
        <v>4.8653700978302551E-4</v>
      </c>
      <c r="V68" s="14"/>
      <c r="AG68" s="110"/>
    </row>
    <row r="69" spans="1:33" x14ac:dyDescent="0.2">
      <c r="A69" s="68" t="s">
        <v>114</v>
      </c>
      <c r="B69" s="282">
        <v>0</v>
      </c>
      <c r="C69" s="283">
        <v>0</v>
      </c>
      <c r="D69" s="283">
        <v>0</v>
      </c>
      <c r="E69" s="283">
        <v>0</v>
      </c>
      <c r="F69" s="284">
        <v>0</v>
      </c>
      <c r="G69" s="285">
        <v>2.0694986598442751E-3</v>
      </c>
      <c r="H69" s="286">
        <v>-3.9206638628461118E-3</v>
      </c>
      <c r="I69" s="286">
        <v>3.39343441989284E-3</v>
      </c>
      <c r="J69" s="286">
        <v>-5.0921534395166092E-4</v>
      </c>
      <c r="K69" s="287">
        <v>-5.8878333424931123E-4</v>
      </c>
      <c r="L69" s="282">
        <v>0</v>
      </c>
      <c r="M69" s="283">
        <v>0</v>
      </c>
      <c r="N69" s="283">
        <v>0</v>
      </c>
      <c r="O69" s="283">
        <v>0</v>
      </c>
      <c r="P69" s="284">
        <v>0</v>
      </c>
      <c r="Q69" s="288">
        <v>1.771349170803397E-3</v>
      </c>
      <c r="R69" s="289">
        <v>-3.1819472186161539E-3</v>
      </c>
      <c r="S69" s="289">
        <v>3.420122053078384E-3</v>
      </c>
      <c r="T69" s="289">
        <v>-1.8058526177727255E-3</v>
      </c>
      <c r="U69" s="290">
        <v>2.6862834940977361E-4</v>
      </c>
      <c r="V69" s="14"/>
      <c r="AG69" s="110"/>
    </row>
    <row r="70" spans="1:33" x14ac:dyDescent="0.2">
      <c r="A70" s="69" t="s">
        <v>89</v>
      </c>
      <c r="B70" s="282">
        <v>0</v>
      </c>
      <c r="C70" s="283">
        <v>0</v>
      </c>
      <c r="D70" s="283">
        <v>0</v>
      </c>
      <c r="E70" s="283">
        <v>0</v>
      </c>
      <c r="F70" s="284">
        <v>0</v>
      </c>
      <c r="G70" s="285">
        <v>5.5284370207620429E-3</v>
      </c>
      <c r="H70" s="286">
        <v>-1.1345250718656597E-2</v>
      </c>
      <c r="I70" s="286">
        <v>1.1476140038134554E-2</v>
      </c>
      <c r="J70" s="286">
        <v>-4.0248686053082003E-3</v>
      </c>
      <c r="K70" s="287">
        <v>-5.391288763908382E-4</v>
      </c>
      <c r="L70" s="282">
        <v>0</v>
      </c>
      <c r="M70" s="283">
        <v>0</v>
      </c>
      <c r="N70" s="283">
        <v>0</v>
      </c>
      <c r="O70" s="283">
        <v>0</v>
      </c>
      <c r="P70" s="284">
        <v>0</v>
      </c>
      <c r="Q70" s="288">
        <v>4.6734387598317741E-3</v>
      </c>
      <c r="R70" s="289">
        <v>-8.9011535733641931E-3</v>
      </c>
      <c r="S70" s="289">
        <v>1.026163934505349E-2</v>
      </c>
      <c r="T70" s="289">
        <v>-5.9995466706138506E-3</v>
      </c>
      <c r="U70" s="290">
        <v>1.1418777375205285E-3</v>
      </c>
      <c r="V70" s="14"/>
      <c r="AG70" s="110"/>
    </row>
    <row r="71" spans="1:33" x14ac:dyDescent="0.2">
      <c r="A71" s="69" t="s">
        <v>90</v>
      </c>
      <c r="B71" s="282">
        <v>0</v>
      </c>
      <c r="C71" s="283">
        <v>0</v>
      </c>
      <c r="D71" s="283">
        <v>0</v>
      </c>
      <c r="E71" s="283">
        <v>0</v>
      </c>
      <c r="F71" s="284">
        <v>0</v>
      </c>
      <c r="G71" s="285">
        <v>2.7965327799736578E-4</v>
      </c>
      <c r="H71" s="286">
        <v>-1.066582619168795E-4</v>
      </c>
      <c r="I71" s="286">
        <v>-9.0867230002584956E-4</v>
      </c>
      <c r="J71" s="286">
        <v>1.4752743981484035E-3</v>
      </c>
      <c r="K71" s="287">
        <v>-6.4804330607271931E-4</v>
      </c>
      <c r="L71" s="282">
        <v>0</v>
      </c>
      <c r="M71" s="283">
        <v>0</v>
      </c>
      <c r="N71" s="283">
        <v>0</v>
      </c>
      <c r="O71" s="283">
        <v>0</v>
      </c>
      <c r="P71" s="284">
        <v>0</v>
      </c>
      <c r="Q71" s="288">
        <v>2.7845140885856602E-4</v>
      </c>
      <c r="R71" s="289">
        <v>-2.5700469420189889E-4</v>
      </c>
      <c r="S71" s="289">
        <v>-2.8321991676914446E-4</v>
      </c>
      <c r="T71" s="289">
        <v>6.4955949314076181E-4</v>
      </c>
      <c r="U71" s="290">
        <v>-2.9296775219219947E-4</v>
      </c>
      <c r="V71" s="14"/>
      <c r="AG71" s="110"/>
    </row>
    <row r="72" spans="1:33" x14ac:dyDescent="0.2">
      <c r="A72" s="69" t="s">
        <v>91</v>
      </c>
      <c r="B72" s="282">
        <v>0</v>
      </c>
      <c r="C72" s="283">
        <v>0</v>
      </c>
      <c r="D72" s="283">
        <v>0</v>
      </c>
      <c r="E72" s="283">
        <v>0</v>
      </c>
      <c r="F72" s="284">
        <v>0</v>
      </c>
      <c r="G72" s="285">
        <v>2.2300435408930851E-2</v>
      </c>
      <c r="H72" s="286">
        <v>-4.6108141304851406E-2</v>
      </c>
      <c r="I72" s="286">
        <v>4.6666096672315596E-2</v>
      </c>
      <c r="J72" s="286">
        <v>-1.6167813271319692E-2</v>
      </c>
      <c r="K72" s="287">
        <v>-2.3743862047316544E-3</v>
      </c>
      <c r="L72" s="282">
        <v>0</v>
      </c>
      <c r="M72" s="283">
        <v>0</v>
      </c>
      <c r="N72" s="283">
        <v>0</v>
      </c>
      <c r="O72" s="283">
        <v>0</v>
      </c>
      <c r="P72" s="284">
        <v>0</v>
      </c>
      <c r="Q72" s="288">
        <v>1.8835481095704536E-2</v>
      </c>
      <c r="R72" s="289">
        <v>-3.6342056819255293E-2</v>
      </c>
      <c r="S72" s="289">
        <v>4.2355485663383756E-2</v>
      </c>
      <c r="T72" s="289">
        <v>-2.5049631121911733E-2</v>
      </c>
      <c r="U72" s="290">
        <v>4.8510609884322084E-3</v>
      </c>
      <c r="V72" s="14"/>
      <c r="AG72" s="110"/>
    </row>
    <row r="73" spans="1:33" x14ac:dyDescent="0.2">
      <c r="A73" s="70" t="s">
        <v>1</v>
      </c>
      <c r="B73" s="282">
        <v>0</v>
      </c>
      <c r="C73" s="283">
        <v>0</v>
      </c>
      <c r="D73" s="283">
        <v>0</v>
      </c>
      <c r="E73" s="283">
        <v>0</v>
      </c>
      <c r="F73" s="284">
        <v>0</v>
      </c>
      <c r="G73" s="285">
        <v>9.0152732744442146E-3</v>
      </c>
      <c r="H73" s="286">
        <v>-1.8943930344973069E-2</v>
      </c>
      <c r="I73" s="286">
        <v>1.9740423433372116E-2</v>
      </c>
      <c r="J73" s="286">
        <v>-7.6435792080777124E-3</v>
      </c>
      <c r="K73" s="287">
        <v>-4.4509667021157967E-4</v>
      </c>
      <c r="L73" s="282">
        <v>0</v>
      </c>
      <c r="M73" s="283">
        <v>0</v>
      </c>
      <c r="N73" s="283">
        <v>0</v>
      </c>
      <c r="O73" s="283">
        <v>0</v>
      </c>
      <c r="P73" s="284">
        <v>0</v>
      </c>
      <c r="Q73" s="288">
        <v>7.5966160877054502E-3</v>
      </c>
      <c r="R73" s="289">
        <v>-1.4753919808174332E-2</v>
      </c>
      <c r="S73" s="289">
        <v>1.7213941325849559E-2</v>
      </c>
      <c r="T73" s="289">
        <v>-1.0200986118122899E-2</v>
      </c>
      <c r="U73" s="290">
        <v>2.0060436168831443E-3</v>
      </c>
      <c r="V73" s="14"/>
      <c r="AG73" s="110"/>
    </row>
    <row r="74" spans="1:33" x14ac:dyDescent="0.2">
      <c r="A74" s="70" t="s">
        <v>92</v>
      </c>
      <c r="B74" s="282">
        <v>0</v>
      </c>
      <c r="C74" s="283">
        <v>0</v>
      </c>
      <c r="D74" s="283">
        <v>0</v>
      </c>
      <c r="E74" s="283">
        <v>0</v>
      </c>
      <c r="F74" s="284">
        <v>0</v>
      </c>
      <c r="G74" s="285">
        <v>1.3624561914690166E-6</v>
      </c>
      <c r="H74" s="286">
        <v>-4.7164303370730406E-7</v>
      </c>
      <c r="I74" s="286">
        <v>-4.4889139989828052E-6</v>
      </c>
      <c r="J74" s="286">
        <v>7.208387679261619E-6</v>
      </c>
      <c r="K74" s="287">
        <v>-3.1540067055992299E-6</v>
      </c>
      <c r="L74" s="282">
        <v>0</v>
      </c>
      <c r="M74" s="283">
        <v>0</v>
      </c>
      <c r="N74" s="283">
        <v>0</v>
      </c>
      <c r="O74" s="283">
        <v>0</v>
      </c>
      <c r="P74" s="284">
        <v>0</v>
      </c>
      <c r="Q74" s="288">
        <v>1.3636214179507155E-6</v>
      </c>
      <c r="R74" s="289">
        <v>-1.2028814929540377E-6</v>
      </c>
      <c r="S74" s="289">
        <v>-1.4889742943010289E-6</v>
      </c>
      <c r="T74" s="289">
        <v>3.256521848028427E-6</v>
      </c>
      <c r="U74" s="290">
        <v>-1.4544173049501593E-6</v>
      </c>
      <c r="V74" s="14"/>
      <c r="AG74" s="110"/>
    </row>
    <row r="75" spans="1:33" x14ac:dyDescent="0.2">
      <c r="A75" s="71" t="s">
        <v>93</v>
      </c>
      <c r="B75" s="282">
        <v>0</v>
      </c>
      <c r="C75" s="283">
        <v>0</v>
      </c>
      <c r="D75" s="283">
        <v>0</v>
      </c>
      <c r="E75" s="283">
        <v>0</v>
      </c>
      <c r="F75" s="284">
        <v>0</v>
      </c>
      <c r="G75" s="285">
        <v>2.0235715536413095E-3</v>
      </c>
      <c r="H75" s="286">
        <v>-2.5244843425381736E-3</v>
      </c>
      <c r="I75" s="286">
        <v>-1.7263302937639852E-3</v>
      </c>
      <c r="J75" s="286">
        <v>5.5229578449986164E-3</v>
      </c>
      <c r="K75" s="287">
        <v>-2.826660096130253E-3</v>
      </c>
      <c r="L75" s="282">
        <v>0</v>
      </c>
      <c r="M75" s="283">
        <v>0</v>
      </c>
      <c r="N75" s="283">
        <v>0</v>
      </c>
      <c r="O75" s="283">
        <v>0</v>
      </c>
      <c r="P75" s="284">
        <v>0</v>
      </c>
      <c r="Q75" s="288">
        <v>1.866104288560247E-3</v>
      </c>
      <c r="R75" s="289">
        <v>-2.8036075735146061E-3</v>
      </c>
      <c r="S75" s="289">
        <v>1.0136949076404783E-3</v>
      </c>
      <c r="T75" s="289">
        <v>1.2999797236509601E-3</v>
      </c>
      <c r="U75" s="290">
        <v>-8.7872981385324084E-4</v>
      </c>
      <c r="V75" s="14"/>
      <c r="AG75" s="110"/>
    </row>
    <row r="76" spans="1:33" x14ac:dyDescent="0.2">
      <c r="A76" s="71" t="s">
        <v>94</v>
      </c>
      <c r="B76" s="282">
        <v>0</v>
      </c>
      <c r="C76" s="283">
        <v>0</v>
      </c>
      <c r="D76" s="283">
        <v>0</v>
      </c>
      <c r="E76" s="283">
        <v>0</v>
      </c>
      <c r="F76" s="284">
        <v>0</v>
      </c>
      <c r="G76" s="285">
        <v>4.8962603495913718E-3</v>
      </c>
      <c r="H76" s="286">
        <v>-1.0950789989987907E-2</v>
      </c>
      <c r="I76" s="286">
        <v>1.223016236535341E-2</v>
      </c>
      <c r="J76" s="286">
        <v>-5.6921290885157544E-3</v>
      </c>
      <c r="K76" s="287">
        <v>3.5682932364177952E-4</v>
      </c>
      <c r="L76" s="282">
        <v>0</v>
      </c>
      <c r="M76" s="283">
        <v>0</v>
      </c>
      <c r="N76" s="283">
        <v>0</v>
      </c>
      <c r="O76" s="283">
        <v>0</v>
      </c>
      <c r="P76" s="284">
        <v>0</v>
      </c>
      <c r="Q76" s="288">
        <v>4.1026549289083112E-3</v>
      </c>
      <c r="R76" s="289">
        <v>-8.4705946309657359E-3</v>
      </c>
      <c r="S76" s="289">
        <v>1.0301555494635272E-2</v>
      </c>
      <c r="T76" s="289">
        <v>-6.4276471113013708E-3</v>
      </c>
      <c r="U76" s="290">
        <v>1.41371722805529E-3</v>
      </c>
      <c r="V76" s="14"/>
      <c r="AG76" s="110"/>
    </row>
    <row r="77" spans="1:33" x14ac:dyDescent="0.2">
      <c r="A77" s="71" t="s">
        <v>95</v>
      </c>
      <c r="B77" s="282">
        <v>0</v>
      </c>
      <c r="C77" s="283">
        <v>0</v>
      </c>
      <c r="D77" s="283">
        <v>0</v>
      </c>
      <c r="E77" s="283">
        <v>0</v>
      </c>
      <c r="F77" s="284">
        <v>0</v>
      </c>
      <c r="G77" s="285">
        <v>9.8275407470302653E-2</v>
      </c>
      <c r="H77" s="286">
        <v>-0.21117997158527357</v>
      </c>
      <c r="I77" s="286">
        <v>0.22422541622369546</v>
      </c>
      <c r="J77" s="286">
        <v>-9.0358143533551205E-2</v>
      </c>
      <c r="K77" s="287">
        <v>-3.1219452252439495E-3</v>
      </c>
      <c r="L77" s="282">
        <v>0</v>
      </c>
      <c r="M77" s="283">
        <v>0</v>
      </c>
      <c r="N77" s="283">
        <v>0</v>
      </c>
      <c r="O77" s="283">
        <v>0</v>
      </c>
      <c r="P77" s="284">
        <v>0</v>
      </c>
      <c r="Q77" s="288">
        <v>8.2564630630970817E-2</v>
      </c>
      <c r="R77" s="289">
        <v>-0.16490435574942205</v>
      </c>
      <c r="S77" s="289">
        <v>0.1973029927795891</v>
      </c>
      <c r="T77" s="289">
        <v>-0.12054621561169782</v>
      </c>
      <c r="U77" s="290">
        <v>2.5014697173459999E-2</v>
      </c>
      <c r="V77" s="14"/>
      <c r="AG77" s="110"/>
    </row>
    <row r="78" spans="1:33" x14ac:dyDescent="0.2">
      <c r="A78" s="71" t="s">
        <v>96</v>
      </c>
      <c r="B78" s="282">
        <v>0</v>
      </c>
      <c r="C78" s="283">
        <v>0</v>
      </c>
      <c r="D78" s="283">
        <v>0</v>
      </c>
      <c r="E78" s="283">
        <v>0</v>
      </c>
      <c r="F78" s="284">
        <v>0</v>
      </c>
      <c r="G78" s="285">
        <v>4.9384500404899646E-5</v>
      </c>
      <c r="H78" s="286">
        <v>-1.0948883647245413E-4</v>
      </c>
      <c r="I78" s="286">
        <v>1.1973152295969146E-4</v>
      </c>
      <c r="J78" s="286">
        <v>-5.2576194252371491E-5</v>
      </c>
      <c r="K78" s="287">
        <v>1.4430714308523147E-6</v>
      </c>
      <c r="L78" s="282">
        <v>0</v>
      </c>
      <c r="M78" s="283">
        <v>0</v>
      </c>
      <c r="N78" s="283">
        <v>0</v>
      </c>
      <c r="O78" s="283">
        <v>0</v>
      </c>
      <c r="P78" s="284">
        <v>0</v>
      </c>
      <c r="Q78" s="288">
        <v>4.160473985585537E-5</v>
      </c>
      <c r="R78" s="289">
        <v>-8.6285359135217934E-5</v>
      </c>
      <c r="S78" s="289">
        <v>1.0465040564673924E-4</v>
      </c>
      <c r="T78" s="289">
        <v>-6.4882673989306931E-5</v>
      </c>
      <c r="U78" s="290">
        <v>1.4103594331443486E-5</v>
      </c>
      <c r="V78" s="14"/>
      <c r="AG78" s="110"/>
    </row>
    <row r="79" spans="1:33" x14ac:dyDescent="0.2">
      <c r="A79" s="71" t="s">
        <v>97</v>
      </c>
      <c r="B79" s="282">
        <v>0</v>
      </c>
      <c r="C79" s="283">
        <v>0</v>
      </c>
      <c r="D79" s="283">
        <v>0</v>
      </c>
      <c r="E79" s="283">
        <v>0</v>
      </c>
      <c r="F79" s="284">
        <v>0</v>
      </c>
      <c r="G79" s="285">
        <v>1.5292011958281152E-5</v>
      </c>
      <c r="H79" s="286">
        <v>-3.1855374988439625E-5</v>
      </c>
      <c r="I79" s="286">
        <v>2.2868691951003479E-5</v>
      </c>
      <c r="J79" s="286">
        <v>5.2815518034687821E-6</v>
      </c>
      <c r="K79" s="287">
        <v>-9.6860545688926193E-6</v>
      </c>
      <c r="L79" s="282">
        <v>0</v>
      </c>
      <c r="M79" s="283">
        <v>0</v>
      </c>
      <c r="N79" s="283">
        <v>0</v>
      </c>
      <c r="O79" s="283">
        <v>0</v>
      </c>
      <c r="P79" s="284">
        <v>0</v>
      </c>
      <c r="Q79" s="288">
        <v>1.3072379467527052E-5</v>
      </c>
      <c r="R79" s="289">
        <v>-2.8936795037347438E-5</v>
      </c>
      <c r="S79" s="289">
        <v>3.4268881630522694E-5</v>
      </c>
      <c r="T79" s="289">
        <v>-1.9718687759985807E-5</v>
      </c>
      <c r="U79" s="290">
        <v>3.5459578084525297E-6</v>
      </c>
      <c r="V79" s="14"/>
      <c r="AG79" s="110"/>
    </row>
    <row r="80" spans="1:33" x14ac:dyDescent="0.2">
      <c r="A80" s="71" t="s">
        <v>99</v>
      </c>
      <c r="B80" s="282">
        <v>0</v>
      </c>
      <c r="C80" s="283">
        <v>0</v>
      </c>
      <c r="D80" s="283">
        <v>0</v>
      </c>
      <c r="E80" s="283">
        <v>0</v>
      </c>
      <c r="F80" s="284">
        <v>0</v>
      </c>
      <c r="G80" s="285">
        <v>5.4626990136636246E-4</v>
      </c>
      <c r="H80" s="286">
        <v>-1.2259265889056859E-3</v>
      </c>
      <c r="I80" s="286">
        <v>1.3385803161474823E-3</v>
      </c>
      <c r="J80" s="286">
        <v>-5.8207060151740497E-4</v>
      </c>
      <c r="K80" s="287">
        <v>1.2725260168595107E-5</v>
      </c>
      <c r="L80" s="282">
        <v>0</v>
      </c>
      <c r="M80" s="283">
        <v>0</v>
      </c>
      <c r="N80" s="283">
        <v>0</v>
      </c>
      <c r="O80" s="283">
        <v>0</v>
      </c>
      <c r="P80" s="284">
        <v>0</v>
      </c>
      <c r="Q80" s="288">
        <v>4.5890590425605671E-4</v>
      </c>
      <c r="R80" s="289">
        <v>-9.6577088033585751E-4</v>
      </c>
      <c r="S80" s="289">
        <v>1.1776903287897935E-3</v>
      </c>
      <c r="T80" s="289">
        <v>-7.3269143695348375E-4</v>
      </c>
      <c r="U80" s="290">
        <v>1.6019224417745427E-4</v>
      </c>
      <c r="V80" s="14"/>
      <c r="AG80" s="110"/>
    </row>
    <row r="81" spans="1:33" x14ac:dyDescent="0.2">
      <c r="A81" s="71" t="s">
        <v>98</v>
      </c>
      <c r="B81" s="282">
        <v>0</v>
      </c>
      <c r="C81" s="283">
        <v>0</v>
      </c>
      <c r="D81" s="283">
        <v>0</v>
      </c>
      <c r="E81" s="283">
        <v>0</v>
      </c>
      <c r="F81" s="284">
        <v>0</v>
      </c>
      <c r="G81" s="285">
        <v>2.1028163582895119E-4</v>
      </c>
      <c r="H81" s="286">
        <v>-4.0295503586454916E-4</v>
      </c>
      <c r="I81" s="286">
        <v>2.8246370264157084E-4</v>
      </c>
      <c r="J81" s="286">
        <v>3.9297872344385733E-5</v>
      </c>
      <c r="K81" s="287">
        <v>-8.9951739661852932E-5</v>
      </c>
      <c r="L81" s="282">
        <v>0</v>
      </c>
      <c r="M81" s="283">
        <v>0</v>
      </c>
      <c r="N81" s="283">
        <v>0</v>
      </c>
      <c r="O81" s="283">
        <v>0</v>
      </c>
      <c r="P81" s="284">
        <v>0</v>
      </c>
      <c r="Q81" s="288">
        <v>1.8288474956098123E-4</v>
      </c>
      <c r="R81" s="289">
        <v>-3.4884600424473817E-4</v>
      </c>
      <c r="S81" s="289">
        <v>3.4347765664927664E-4</v>
      </c>
      <c r="T81" s="289">
        <v>-1.5248246091474334E-4</v>
      </c>
      <c r="U81" s="290">
        <v>1.7114767351872839E-5</v>
      </c>
      <c r="V81" s="14"/>
      <c r="AG81" s="110"/>
    </row>
    <row r="82" spans="1:33" ht="12.75" customHeight="1" x14ac:dyDescent="0.2">
      <c r="A82" s="71" t="s">
        <v>100</v>
      </c>
      <c r="B82" s="282">
        <v>0</v>
      </c>
      <c r="C82" s="283">
        <v>0</v>
      </c>
      <c r="D82" s="283">
        <v>0</v>
      </c>
      <c r="E82" s="283">
        <v>0</v>
      </c>
      <c r="F82" s="284">
        <v>0</v>
      </c>
      <c r="G82" s="285">
        <v>1.3074996513802863E-2</v>
      </c>
      <c r="H82" s="286">
        <v>-2.8373160649877015E-2</v>
      </c>
      <c r="I82" s="286">
        <v>2.9681929181179671E-2</v>
      </c>
      <c r="J82" s="286">
        <v>-1.1495785847416867E-2</v>
      </c>
      <c r="K82" s="287">
        <v>-6.1549139267554759E-4</v>
      </c>
      <c r="L82" s="282">
        <v>0</v>
      </c>
      <c r="M82" s="283">
        <v>0</v>
      </c>
      <c r="N82" s="283">
        <v>0</v>
      </c>
      <c r="O82" s="283">
        <v>0</v>
      </c>
      <c r="P82" s="284">
        <v>0</v>
      </c>
      <c r="Q82" s="288">
        <v>1.1020188054839949E-2</v>
      </c>
      <c r="R82" s="289">
        <v>-2.2430876880908092E-2</v>
      </c>
      <c r="S82" s="289">
        <v>2.6622841581004662E-2</v>
      </c>
      <c r="T82" s="289">
        <v>-1.6024343399162012E-2</v>
      </c>
      <c r="U82" s="290">
        <v>3.2952031733404115E-3</v>
      </c>
      <c r="V82" s="14"/>
      <c r="AG82" s="110"/>
    </row>
    <row r="83" spans="1:33" x14ac:dyDescent="0.2">
      <c r="A83" s="72" t="s">
        <v>34</v>
      </c>
      <c r="B83" s="282">
        <v>0</v>
      </c>
      <c r="C83" s="283">
        <v>0</v>
      </c>
      <c r="D83" s="283">
        <v>0</v>
      </c>
      <c r="E83" s="283">
        <v>0</v>
      </c>
      <c r="F83" s="284">
        <v>0</v>
      </c>
      <c r="G83" s="285">
        <v>2.9567925346484503E-3</v>
      </c>
      <c r="H83" s="286">
        <v>-6.3748134573303403E-3</v>
      </c>
      <c r="I83" s="286">
        <v>6.7323406382604565E-3</v>
      </c>
      <c r="J83" s="286">
        <v>-2.6773992488494588E-3</v>
      </c>
      <c r="K83" s="287">
        <v>-1.073420221578171E-4</v>
      </c>
      <c r="L83" s="282">
        <v>0</v>
      </c>
      <c r="M83" s="283">
        <v>0</v>
      </c>
      <c r="N83" s="283">
        <v>0</v>
      </c>
      <c r="O83" s="283">
        <v>0</v>
      </c>
      <c r="P83" s="284">
        <v>0</v>
      </c>
      <c r="Q83" s="288">
        <v>2.4870640290846832E-3</v>
      </c>
      <c r="R83" s="289">
        <v>-5.0007616178491723E-3</v>
      </c>
      <c r="S83" s="289">
        <v>5.9655927388949526E-3</v>
      </c>
      <c r="T83" s="289">
        <v>-3.6263785771851569E-3</v>
      </c>
      <c r="U83" s="290">
        <v>7.5132686836714476E-4</v>
      </c>
      <c r="V83" s="14"/>
      <c r="AG83" s="110"/>
    </row>
    <row r="84" spans="1:33" ht="12" customHeight="1" x14ac:dyDescent="0.2">
      <c r="A84" s="72" t="s">
        <v>101</v>
      </c>
      <c r="B84" s="282">
        <v>0</v>
      </c>
      <c r="C84" s="283">
        <v>0</v>
      </c>
      <c r="D84" s="283">
        <v>0</v>
      </c>
      <c r="E84" s="283">
        <v>0</v>
      </c>
      <c r="F84" s="284">
        <v>0</v>
      </c>
      <c r="G84" s="285">
        <v>1.1785230736971483E-3</v>
      </c>
      <c r="H84" s="286">
        <v>-2.5650880504974479E-3</v>
      </c>
      <c r="I84" s="286">
        <v>2.7142347917646142E-3</v>
      </c>
      <c r="J84" s="286">
        <v>-1.1053032020789753E-3</v>
      </c>
      <c r="K84" s="287">
        <v>-1.461888095133021E-5</v>
      </c>
      <c r="L84" s="282">
        <v>0</v>
      </c>
      <c r="M84" s="283">
        <v>0</v>
      </c>
      <c r="N84" s="283">
        <v>0</v>
      </c>
      <c r="O84" s="283">
        <v>0</v>
      </c>
      <c r="P84" s="284">
        <v>0</v>
      </c>
      <c r="Q84" s="288">
        <v>9.9554481966680351E-4</v>
      </c>
      <c r="R84" s="289">
        <v>-2.0205274224511867E-3</v>
      </c>
      <c r="S84" s="289">
        <v>2.3767626621494422E-3</v>
      </c>
      <c r="T84" s="289">
        <v>-1.4178088582409245E-3</v>
      </c>
      <c r="U84" s="290">
        <v>2.9162885297757176E-4</v>
      </c>
      <c r="V84" s="14"/>
      <c r="AG84" s="110"/>
    </row>
    <row r="85" spans="1:33" x14ac:dyDescent="0.2">
      <c r="A85" s="68" t="s">
        <v>41</v>
      </c>
      <c r="B85" s="282">
        <v>0</v>
      </c>
      <c r="C85" s="283">
        <v>0</v>
      </c>
      <c r="D85" s="283">
        <v>0</v>
      </c>
      <c r="E85" s="283">
        <v>0</v>
      </c>
      <c r="F85" s="284">
        <v>0</v>
      </c>
      <c r="G85" s="285">
        <v>4.044545457592736E-4</v>
      </c>
      <c r="H85" s="286">
        <v>-6.7897956734585749E-4</v>
      </c>
      <c r="I85" s="286">
        <v>5.1689565234651347E-5</v>
      </c>
      <c r="J85" s="286">
        <v>8.0310402119152533E-4</v>
      </c>
      <c r="K85" s="287">
        <v>-5.2300698924844674E-4</v>
      </c>
      <c r="L85" s="282">
        <v>0</v>
      </c>
      <c r="M85" s="283">
        <v>0</v>
      </c>
      <c r="N85" s="283">
        <v>0</v>
      </c>
      <c r="O85" s="283">
        <v>0</v>
      </c>
      <c r="P85" s="284">
        <v>0</v>
      </c>
      <c r="Q85" s="288">
        <v>3.5610658868248977E-4</v>
      </c>
      <c r="R85" s="289">
        <v>-7.0696140324692151E-4</v>
      </c>
      <c r="S85" s="289">
        <v>6.6871189075258541E-4</v>
      </c>
      <c r="T85" s="289">
        <v>-2.3262504703424215E-4</v>
      </c>
      <c r="U85" s="290">
        <v>-1.9023678887706858E-5</v>
      </c>
      <c r="V85" s="14"/>
      <c r="AG85" s="110"/>
    </row>
    <row r="86" spans="1:33" x14ac:dyDescent="0.2">
      <c r="A86" s="68" t="s">
        <v>30</v>
      </c>
      <c r="B86" s="282">
        <v>0</v>
      </c>
      <c r="C86" s="283">
        <v>0</v>
      </c>
      <c r="D86" s="283">
        <v>0</v>
      </c>
      <c r="E86" s="283">
        <v>0</v>
      </c>
      <c r="F86" s="284">
        <v>0</v>
      </c>
      <c r="G86" s="275">
        <v>1.5846493867118838E-2</v>
      </c>
      <c r="H86" s="276">
        <v>-3.3698730435573435E-2</v>
      </c>
      <c r="I86" s="276">
        <v>3.5111035778075228E-2</v>
      </c>
      <c r="J86" s="276">
        <v>-1.3481127421652292E-2</v>
      </c>
      <c r="K86" s="277">
        <v>-8.5984754171540556E-4</v>
      </c>
      <c r="L86" s="282">
        <v>0</v>
      </c>
      <c r="M86" s="283">
        <v>0</v>
      </c>
      <c r="N86" s="283">
        <v>0</v>
      </c>
      <c r="O86" s="283">
        <v>0</v>
      </c>
      <c r="P86" s="284">
        <v>0</v>
      </c>
      <c r="Q86" s="288">
        <v>1.3352035187903547E-2</v>
      </c>
      <c r="R86" s="289">
        <v>-2.6442069736700744E-2</v>
      </c>
      <c r="S86" s="289">
        <v>3.1169103980110777E-2</v>
      </c>
      <c r="T86" s="289">
        <v>-1.868446479276209E-2</v>
      </c>
      <c r="U86" s="290">
        <v>3.7718287026841518E-3</v>
      </c>
      <c r="V86" s="14"/>
      <c r="AG86" s="110"/>
    </row>
    <row r="87" spans="1:33" x14ac:dyDescent="0.2">
      <c r="A87" s="68" t="s">
        <v>102</v>
      </c>
      <c r="B87" s="282">
        <v>0</v>
      </c>
      <c r="C87" s="283">
        <v>0</v>
      </c>
      <c r="D87" s="283">
        <v>0</v>
      </c>
      <c r="E87" s="283">
        <v>0</v>
      </c>
      <c r="F87" s="284">
        <v>0</v>
      </c>
      <c r="G87" s="275">
        <v>1.3842618774251369E-2</v>
      </c>
      <c r="H87" s="276">
        <v>-2.8750176209507993E-2</v>
      </c>
      <c r="I87" s="276">
        <v>2.8319307229262472E-2</v>
      </c>
      <c r="J87" s="276">
        <v>-9.0041558135882244E-3</v>
      </c>
      <c r="K87" s="277">
        <v>-1.8314929442668978E-3</v>
      </c>
      <c r="L87" s="282">
        <v>0</v>
      </c>
      <c r="M87" s="283">
        <v>0</v>
      </c>
      <c r="N87" s="283">
        <v>0</v>
      </c>
      <c r="O87" s="283">
        <v>0</v>
      </c>
      <c r="P87" s="284">
        <v>0</v>
      </c>
      <c r="Q87" s="288">
        <v>1.1716310266626673E-2</v>
      </c>
      <c r="R87" s="289">
        <v>-2.2962958188739849E-2</v>
      </c>
      <c r="S87" s="289">
        <v>2.6577142239383615E-2</v>
      </c>
      <c r="T87" s="289">
        <v>-1.5596476763039796E-2</v>
      </c>
      <c r="U87" s="290">
        <v>3.0588320673352043E-3</v>
      </c>
      <c r="V87" s="14"/>
      <c r="AG87" s="110"/>
    </row>
    <row r="88" spans="1:33" x14ac:dyDescent="0.2">
      <c r="A88" s="68" t="s">
        <v>113</v>
      </c>
      <c r="B88" s="282">
        <v>0</v>
      </c>
      <c r="C88" s="283">
        <v>0</v>
      </c>
      <c r="D88" s="283">
        <v>0</v>
      </c>
      <c r="E88" s="283">
        <v>0</v>
      </c>
      <c r="F88" s="284">
        <v>0</v>
      </c>
      <c r="G88" s="275">
        <v>1.3813299260850204E-2</v>
      </c>
      <c r="H88" s="276">
        <v>-2.928673231190063E-2</v>
      </c>
      <c r="I88" s="276">
        <v>3.066486039135094E-2</v>
      </c>
      <c r="J88" s="276">
        <v>-1.1960665864132136E-2</v>
      </c>
      <c r="K88" s="277">
        <v>-6.4176936259874307E-4</v>
      </c>
      <c r="L88" s="282">
        <v>0</v>
      </c>
      <c r="M88" s="283">
        <v>0</v>
      </c>
      <c r="N88" s="283">
        <v>0</v>
      </c>
      <c r="O88" s="283">
        <v>0</v>
      </c>
      <c r="P88" s="284">
        <v>0</v>
      </c>
      <c r="Q88" s="288">
        <v>1.1639029543166087E-2</v>
      </c>
      <c r="R88" s="289">
        <v>-2.2910942362089841E-2</v>
      </c>
      <c r="S88" s="289">
        <v>2.706342915322316E-2</v>
      </c>
      <c r="T88" s="289">
        <v>-1.6336654922058554E-2</v>
      </c>
      <c r="U88" s="290">
        <v>3.3482578191295319E-3</v>
      </c>
      <c r="V88" s="14"/>
      <c r="AG88" s="110"/>
    </row>
    <row r="89" spans="1:33" x14ac:dyDescent="0.2">
      <c r="A89" s="68" t="s">
        <v>103</v>
      </c>
      <c r="B89" s="282">
        <v>0</v>
      </c>
      <c r="C89" s="283">
        <v>0</v>
      </c>
      <c r="D89" s="283">
        <v>0</v>
      </c>
      <c r="E89" s="283">
        <v>0</v>
      </c>
      <c r="F89" s="284">
        <v>0</v>
      </c>
      <c r="G89" s="285">
        <v>1.6173349970704871E-2</v>
      </c>
      <c r="H89" s="286">
        <v>-3.4570593319043857E-2</v>
      </c>
      <c r="I89" s="286">
        <v>3.6147965124226696E-2</v>
      </c>
      <c r="J89" s="286">
        <v>-1.3736150676774028E-2</v>
      </c>
      <c r="K89" s="287">
        <v>-1.092630005021758E-3</v>
      </c>
      <c r="L89" s="282">
        <v>0</v>
      </c>
      <c r="M89" s="283">
        <v>0</v>
      </c>
      <c r="N89" s="283">
        <v>0</v>
      </c>
      <c r="O89" s="283">
        <v>0</v>
      </c>
      <c r="P89" s="284">
        <v>0</v>
      </c>
      <c r="Q89" s="288">
        <v>1.3612280532936283E-2</v>
      </c>
      <c r="R89" s="289">
        <v>-2.7227264166373295E-2</v>
      </c>
      <c r="S89" s="289">
        <v>3.2592175828875768E-2</v>
      </c>
      <c r="T89" s="289">
        <v>-1.9846526432388725E-2</v>
      </c>
      <c r="U89" s="290">
        <v>4.0532189268691482E-3</v>
      </c>
      <c r="V89" s="14"/>
      <c r="AG89" s="110"/>
    </row>
    <row r="90" spans="1:33" x14ac:dyDescent="0.2">
      <c r="A90" s="73" t="s">
        <v>104</v>
      </c>
      <c r="B90" s="282">
        <v>0</v>
      </c>
      <c r="C90" s="283">
        <v>0</v>
      </c>
      <c r="D90" s="283">
        <v>0</v>
      </c>
      <c r="E90" s="283">
        <v>0</v>
      </c>
      <c r="F90" s="284">
        <v>0</v>
      </c>
      <c r="G90" s="285">
        <v>1.6503413253503066E-3</v>
      </c>
      <c r="H90" s="286">
        <v>-1.3457379272691075E-3</v>
      </c>
      <c r="I90" s="286">
        <v>-3.3710595839582941E-3</v>
      </c>
      <c r="J90" s="286">
        <v>6.5798013950800222E-3</v>
      </c>
      <c r="K90" s="287">
        <v>-3.0503396675327383E-3</v>
      </c>
      <c r="L90" s="282">
        <v>0</v>
      </c>
      <c r="M90" s="283">
        <v>0</v>
      </c>
      <c r="N90" s="283">
        <v>0</v>
      </c>
      <c r="O90" s="283">
        <v>0</v>
      </c>
      <c r="P90" s="284">
        <v>0</v>
      </c>
      <c r="Q90" s="288">
        <v>1.5684950502914718E-3</v>
      </c>
      <c r="R90" s="289">
        <v>-1.8966758663015895E-3</v>
      </c>
      <c r="S90" s="289">
        <v>-3.3830455277933076E-4</v>
      </c>
      <c r="T90" s="289">
        <v>2.3004026392211118E-3</v>
      </c>
      <c r="U90" s="290">
        <v>-1.1532224571620111E-3</v>
      </c>
      <c r="V90" s="14"/>
      <c r="AG90" s="110"/>
    </row>
    <row r="91" spans="1:33" x14ac:dyDescent="0.2">
      <c r="A91" s="73" t="s">
        <v>105</v>
      </c>
      <c r="B91" s="282">
        <v>0</v>
      </c>
      <c r="C91" s="283">
        <v>0</v>
      </c>
      <c r="D91" s="283">
        <v>0</v>
      </c>
      <c r="E91" s="283">
        <v>0</v>
      </c>
      <c r="F91" s="284">
        <v>0</v>
      </c>
      <c r="G91" s="285">
        <v>2.3911810268487997E-3</v>
      </c>
      <c r="H91" s="286">
        <v>-4.0900031387721206E-3</v>
      </c>
      <c r="I91" s="286">
        <v>2.3760366746911291E-3</v>
      </c>
      <c r="J91" s="286">
        <v>1.0289006891480539E-3</v>
      </c>
      <c r="K91" s="287">
        <v>-1.1598760719157448E-3</v>
      </c>
      <c r="L91" s="282">
        <v>0</v>
      </c>
      <c r="M91" s="283">
        <v>0</v>
      </c>
      <c r="N91" s="283">
        <v>0</v>
      </c>
      <c r="O91" s="283">
        <v>0</v>
      </c>
      <c r="P91" s="284">
        <v>0</v>
      </c>
      <c r="Q91" s="288">
        <v>2.0916279284610853E-3</v>
      </c>
      <c r="R91" s="289">
        <v>-3.515037144693063E-3</v>
      </c>
      <c r="S91" s="289">
        <v>3.0785421131072519E-3</v>
      </c>
      <c r="T91" s="289">
        <v>-1.0972162104590458E-3</v>
      </c>
      <c r="U91" s="290">
        <v>1.7372955844949071E-5</v>
      </c>
      <c r="V91" s="14"/>
      <c r="AG91" s="110"/>
    </row>
    <row r="92" spans="1:33" x14ac:dyDescent="0.2">
      <c r="A92" s="73" t="s">
        <v>106</v>
      </c>
      <c r="B92" s="282">
        <v>0</v>
      </c>
      <c r="C92" s="283">
        <v>0</v>
      </c>
      <c r="D92" s="283">
        <v>0</v>
      </c>
      <c r="E92" s="283">
        <v>0</v>
      </c>
      <c r="F92" s="284">
        <v>0</v>
      </c>
      <c r="G92" s="291">
        <v>0</v>
      </c>
      <c r="H92" s="292">
        <v>0</v>
      </c>
      <c r="I92" s="292">
        <v>0</v>
      </c>
      <c r="J92" s="292">
        <v>0</v>
      </c>
      <c r="K92" s="293">
        <v>0</v>
      </c>
      <c r="L92" s="282">
        <v>0</v>
      </c>
      <c r="M92" s="283">
        <v>0</v>
      </c>
      <c r="N92" s="283">
        <v>0</v>
      </c>
      <c r="O92" s="283">
        <v>0</v>
      </c>
      <c r="P92" s="284">
        <v>0</v>
      </c>
      <c r="Q92" s="291">
        <v>0</v>
      </c>
      <c r="R92" s="292">
        <v>0</v>
      </c>
      <c r="S92" s="292">
        <v>0</v>
      </c>
      <c r="T92" s="292">
        <v>0</v>
      </c>
      <c r="U92" s="293">
        <v>0</v>
      </c>
      <c r="V92" s="14"/>
      <c r="AG92" s="110"/>
    </row>
    <row r="93" spans="1:33" x14ac:dyDescent="0.2">
      <c r="A93" s="73" t="s">
        <v>107</v>
      </c>
      <c r="B93" s="282">
        <v>0</v>
      </c>
      <c r="C93" s="283">
        <v>0</v>
      </c>
      <c r="D93" s="283">
        <v>0</v>
      </c>
      <c r="E93" s="283">
        <v>0</v>
      </c>
      <c r="F93" s="284">
        <v>0</v>
      </c>
      <c r="G93" s="285">
        <v>1.884264191597357E-3</v>
      </c>
      <c r="H93" s="286">
        <v>-4.8432903825946227E-3</v>
      </c>
      <c r="I93" s="286">
        <v>7.313212397788889E-3</v>
      </c>
      <c r="J93" s="286">
        <v>-5.285157050181323E-3</v>
      </c>
      <c r="K93" s="287">
        <v>1.2550882263586876E-3</v>
      </c>
      <c r="L93" s="282">
        <v>0</v>
      </c>
      <c r="M93" s="283">
        <v>0</v>
      </c>
      <c r="N93" s="283">
        <v>0</v>
      </c>
      <c r="O93" s="283">
        <v>0</v>
      </c>
      <c r="P93" s="284">
        <v>0</v>
      </c>
      <c r="Q93" s="288">
        <v>1.5039960067482984E-3</v>
      </c>
      <c r="R93" s="289">
        <v>-3.2918684579749278E-3</v>
      </c>
      <c r="S93" s="289">
        <v>4.9112468372192585E-3</v>
      </c>
      <c r="T93" s="289">
        <v>-3.7375788396650537E-3</v>
      </c>
      <c r="U93" s="290">
        <v>9.7159776267859198E-4</v>
      </c>
      <c r="V93" s="14"/>
      <c r="AG93" s="110"/>
    </row>
    <row r="94" spans="1:33" x14ac:dyDescent="0.2">
      <c r="A94" s="73" t="s">
        <v>108</v>
      </c>
      <c r="B94" s="282">
        <v>0</v>
      </c>
      <c r="C94" s="283">
        <v>0</v>
      </c>
      <c r="D94" s="283">
        <v>0</v>
      </c>
      <c r="E94" s="283">
        <v>0</v>
      </c>
      <c r="F94" s="284">
        <v>0</v>
      </c>
      <c r="G94" s="285">
        <v>1.7230858482032312E-3</v>
      </c>
      <c r="H94" s="286">
        <v>-3.6337708611060161E-3</v>
      </c>
      <c r="I94" s="286">
        <v>3.8785318242827698E-3</v>
      </c>
      <c r="J94" s="286">
        <v>-1.6367662142022753E-3</v>
      </c>
      <c r="K94" s="287">
        <v>6.0060852698027439E-6</v>
      </c>
      <c r="L94" s="282">
        <v>0</v>
      </c>
      <c r="M94" s="283">
        <v>0</v>
      </c>
      <c r="N94" s="283">
        <v>0</v>
      </c>
      <c r="O94" s="283">
        <v>0</v>
      </c>
      <c r="P94" s="284">
        <v>0</v>
      </c>
      <c r="Q94" s="288">
        <v>1.4498904420512848E-3</v>
      </c>
      <c r="R94" s="289">
        <v>-2.7961176235176107E-3</v>
      </c>
      <c r="S94" s="289">
        <v>3.2750441411650809E-3</v>
      </c>
      <c r="T94" s="289">
        <v>-1.974146962765759E-3</v>
      </c>
      <c r="U94" s="290">
        <v>4.0871185884944119E-4</v>
      </c>
      <c r="V94" s="14"/>
      <c r="AG94" s="110"/>
    </row>
    <row r="95" spans="1:33" x14ac:dyDescent="0.2">
      <c r="A95" s="73" t="s">
        <v>109</v>
      </c>
      <c r="B95" s="282">
        <v>0</v>
      </c>
      <c r="C95" s="283">
        <v>0</v>
      </c>
      <c r="D95" s="283">
        <v>0</v>
      </c>
      <c r="E95" s="283">
        <v>0</v>
      </c>
      <c r="F95" s="284">
        <v>0</v>
      </c>
      <c r="G95" s="285">
        <v>1.2457440965594606E-4</v>
      </c>
      <c r="H95" s="286">
        <v>-2.4303558022813107E-4</v>
      </c>
      <c r="I95" s="286">
        <v>1.6286230051445544E-4</v>
      </c>
      <c r="J95" s="286">
        <v>5.572324766695046E-5</v>
      </c>
      <c r="K95" s="287">
        <v>-8.0803765891189396E-5</v>
      </c>
      <c r="L95" s="282">
        <v>0</v>
      </c>
      <c r="M95" s="283">
        <v>0</v>
      </c>
      <c r="N95" s="283">
        <v>0</v>
      </c>
      <c r="O95" s="283">
        <v>0</v>
      </c>
      <c r="P95" s="284">
        <v>0</v>
      </c>
      <c r="Q95" s="288">
        <v>1.0639474329073514E-4</v>
      </c>
      <c r="R95" s="289">
        <v>-2.1389883180235078E-4</v>
      </c>
      <c r="S95" s="289">
        <v>2.329208073369272E-4</v>
      </c>
      <c r="T95" s="289">
        <v>-1.1688068527654111E-4</v>
      </c>
      <c r="U95" s="290">
        <v>1.3374126976738719E-5</v>
      </c>
      <c r="V95" s="14"/>
      <c r="AG95" s="110"/>
    </row>
    <row r="96" spans="1:33" x14ac:dyDescent="0.2">
      <c r="A96" s="73" t="s">
        <v>110</v>
      </c>
      <c r="B96" s="282">
        <v>0</v>
      </c>
      <c r="C96" s="283">
        <v>0</v>
      </c>
      <c r="D96" s="283">
        <v>0</v>
      </c>
      <c r="E96" s="283">
        <v>0</v>
      </c>
      <c r="F96" s="284">
        <v>0</v>
      </c>
      <c r="G96" s="285">
        <v>4.2153765935895192E-4</v>
      </c>
      <c r="H96" s="286">
        <v>-8.3202568385902097E-4</v>
      </c>
      <c r="I96" s="286">
        <v>6.5326778485578097E-4</v>
      </c>
      <c r="J96" s="286">
        <v>-5.8521432285520494E-6</v>
      </c>
      <c r="K96" s="287">
        <v>-1.6194076844113382E-4</v>
      </c>
      <c r="L96" s="282">
        <v>0</v>
      </c>
      <c r="M96" s="283">
        <v>0</v>
      </c>
      <c r="N96" s="283">
        <v>0</v>
      </c>
      <c r="O96" s="283">
        <v>0</v>
      </c>
      <c r="P96" s="284">
        <v>0</v>
      </c>
      <c r="Q96" s="288">
        <v>3.6212975828781984E-4</v>
      </c>
      <c r="R96" s="289">
        <v>-7.0755143372203111E-4</v>
      </c>
      <c r="S96" s="289">
        <v>7.600094965465597E-4</v>
      </c>
      <c r="T96" s="289">
        <v>-3.9582201754756485E-4</v>
      </c>
      <c r="U96" s="290">
        <v>6.3231300637590199E-5</v>
      </c>
      <c r="V96" s="14"/>
      <c r="AG96" s="110"/>
    </row>
    <row r="97" spans="1:33" x14ac:dyDescent="0.2">
      <c r="A97" s="73" t="s">
        <v>111</v>
      </c>
      <c r="B97" s="282">
        <v>0</v>
      </c>
      <c r="C97" s="283">
        <v>0</v>
      </c>
      <c r="D97" s="283">
        <v>0</v>
      </c>
      <c r="E97" s="283">
        <v>0</v>
      </c>
      <c r="F97" s="284">
        <v>0</v>
      </c>
      <c r="G97" s="285">
        <v>3.9609837143987797E-9</v>
      </c>
      <c r="H97" s="286">
        <v>-9.1019816017782846E-9</v>
      </c>
      <c r="I97" s="286">
        <v>1.0144584061692357E-8</v>
      </c>
      <c r="J97" s="286">
        <v>-4.6378578422241681E-9</v>
      </c>
      <c r="K97" s="287">
        <v>2.4864425643894862E-10</v>
      </c>
      <c r="L97" s="282">
        <v>0</v>
      </c>
      <c r="M97" s="283">
        <v>0</v>
      </c>
      <c r="N97" s="283">
        <v>0</v>
      </c>
      <c r="O97" s="283">
        <v>0</v>
      </c>
      <c r="P97" s="284">
        <v>0</v>
      </c>
      <c r="Q97" s="288">
        <v>3.3173405690267797E-9</v>
      </c>
      <c r="R97" s="289">
        <v>-7.1420197212587601E-9</v>
      </c>
      <c r="S97" s="289">
        <v>8.8023529415815157E-9</v>
      </c>
      <c r="T97" s="289">
        <v>-5.533788262196571E-9</v>
      </c>
      <c r="U97" s="290">
        <v>1.2365336527457971E-9</v>
      </c>
      <c r="V97" s="14"/>
      <c r="AG97" s="110"/>
    </row>
    <row r="98" spans="1:33" x14ac:dyDescent="0.2">
      <c r="A98" s="73" t="s">
        <v>112</v>
      </c>
      <c r="B98" s="282">
        <v>0</v>
      </c>
      <c r="C98" s="283">
        <v>0</v>
      </c>
      <c r="D98" s="283">
        <v>0</v>
      </c>
      <c r="E98" s="283">
        <v>0</v>
      </c>
      <c r="F98" s="284">
        <v>0</v>
      </c>
      <c r="G98" s="285">
        <v>9.6301517354044922E-2</v>
      </c>
      <c r="H98" s="286">
        <v>-0.20042322148988662</v>
      </c>
      <c r="I98" s="286">
        <v>0.20308447796016571</v>
      </c>
      <c r="J98" s="286">
        <v>-7.0349350518786213E-2</v>
      </c>
      <c r="K98" s="287">
        <v>-1.0336334808253078E-2</v>
      </c>
      <c r="L98" s="282">
        <v>0</v>
      </c>
      <c r="M98" s="283">
        <v>0</v>
      </c>
      <c r="N98" s="283">
        <v>0</v>
      </c>
      <c r="O98" s="283">
        <v>0</v>
      </c>
      <c r="P98" s="284">
        <v>0</v>
      </c>
      <c r="Q98" s="288">
        <v>8.124244851951809E-2</v>
      </c>
      <c r="R98" s="289">
        <v>-0.15776899012706028</v>
      </c>
      <c r="S98" s="289">
        <v>0.18378853028296374</v>
      </c>
      <c r="T98" s="289">
        <v>-0.10804291704988134</v>
      </c>
      <c r="U98" s="290">
        <v>2.0578323788071839E-2</v>
      </c>
      <c r="V98" s="14"/>
      <c r="AG98" s="110"/>
    </row>
    <row r="99" spans="1:33" ht="42" customHeight="1" x14ac:dyDescent="0.2">
      <c r="A99" s="129" t="s">
        <v>404</v>
      </c>
      <c r="B99" s="578" t="s">
        <v>388</v>
      </c>
      <c r="C99" s="579" t="s">
        <v>389</v>
      </c>
      <c r="D99" s="579" t="s">
        <v>390</v>
      </c>
      <c r="E99" s="579" t="s">
        <v>391</v>
      </c>
      <c r="F99" s="579" t="s">
        <v>392</v>
      </c>
      <c r="G99" s="480"/>
      <c r="H99" s="480"/>
      <c r="I99" s="480"/>
      <c r="J99" s="480"/>
      <c r="K99" s="480"/>
      <c r="L99" s="480"/>
      <c r="M99" s="480"/>
      <c r="N99" s="480"/>
      <c r="O99" s="480"/>
      <c r="P99" s="480"/>
      <c r="Q99" s="480"/>
      <c r="R99" s="480"/>
      <c r="S99" s="480"/>
      <c r="T99" s="480"/>
      <c r="U99" s="480"/>
      <c r="V99" s="110"/>
      <c r="W99" s="110"/>
      <c r="X99" s="480"/>
      <c r="Y99" s="480"/>
      <c r="Z99" s="480"/>
      <c r="AA99" s="480"/>
      <c r="AB99" s="480"/>
      <c r="AC99" s="480"/>
      <c r="AD99" s="480"/>
      <c r="AE99" s="480"/>
      <c r="AF99" s="480"/>
      <c r="AG99" s="110"/>
    </row>
    <row r="100" spans="1:33" x14ac:dyDescent="0.2">
      <c r="A100" s="585" t="s">
        <v>393</v>
      </c>
      <c r="B100" s="581">
        <v>0</v>
      </c>
      <c r="C100" s="581">
        <v>0</v>
      </c>
      <c r="D100" s="581">
        <v>0</v>
      </c>
      <c r="E100" s="581">
        <v>0</v>
      </c>
      <c r="F100" s="581">
        <v>0</v>
      </c>
      <c r="G100" s="587"/>
    </row>
    <row r="101" spans="1:33" x14ac:dyDescent="0.2">
      <c r="A101" s="586" t="s">
        <v>366</v>
      </c>
      <c r="B101" s="569">
        <v>0.13450000000000001</v>
      </c>
      <c r="C101" s="569">
        <v>0</v>
      </c>
      <c r="D101" s="569">
        <v>0</v>
      </c>
      <c r="E101" s="569">
        <v>0</v>
      </c>
      <c r="F101" s="569">
        <v>0</v>
      </c>
      <c r="G101" s="587"/>
    </row>
    <row r="102" spans="1:33" x14ac:dyDescent="0.2">
      <c r="A102" s="586" t="s">
        <v>367</v>
      </c>
      <c r="B102" s="581">
        <v>0</v>
      </c>
      <c r="C102" s="581">
        <v>0</v>
      </c>
      <c r="D102" s="581">
        <v>0</v>
      </c>
      <c r="E102" s="581">
        <v>0</v>
      </c>
      <c r="F102" s="581">
        <v>0</v>
      </c>
      <c r="G102" s="587"/>
    </row>
    <row r="103" spans="1:33" x14ac:dyDescent="0.2">
      <c r="A103" s="586" t="s">
        <v>368</v>
      </c>
      <c r="B103" s="581">
        <v>0</v>
      </c>
      <c r="C103" s="581">
        <v>0</v>
      </c>
      <c r="D103" s="581">
        <v>0</v>
      </c>
      <c r="E103" s="581">
        <v>0</v>
      </c>
      <c r="F103" s="581">
        <v>0</v>
      </c>
      <c r="G103" s="587"/>
    </row>
    <row r="104" spans="1:33" x14ac:dyDescent="0.2">
      <c r="A104" s="586" t="s">
        <v>369</v>
      </c>
      <c r="B104" s="581">
        <v>0</v>
      </c>
      <c r="C104" s="581">
        <v>0</v>
      </c>
      <c r="D104" s="581">
        <v>0</v>
      </c>
      <c r="E104" s="581">
        <v>0</v>
      </c>
      <c r="F104" s="581">
        <v>0</v>
      </c>
      <c r="G104" s="587"/>
    </row>
    <row r="105" spans="1:33" x14ac:dyDescent="0.2">
      <c r="A105" s="586" t="s">
        <v>394</v>
      </c>
      <c r="B105" s="581">
        <v>0</v>
      </c>
      <c r="C105" s="581">
        <v>0</v>
      </c>
      <c r="D105" s="581">
        <v>0</v>
      </c>
      <c r="E105" s="581">
        <v>0</v>
      </c>
      <c r="F105" s="581">
        <v>0</v>
      </c>
      <c r="G105" s="587"/>
    </row>
    <row r="106" spans="1:33" x14ac:dyDescent="0.2">
      <c r="A106" s="586" t="s">
        <v>395</v>
      </c>
      <c r="B106" s="16">
        <v>0.94359999999999999</v>
      </c>
      <c r="C106" s="581">
        <v>-1.2826</v>
      </c>
      <c r="D106" s="16">
        <v>2.2139000000000002</v>
      </c>
      <c r="E106" s="581">
        <v>-3.0556999999999999</v>
      </c>
      <c r="F106" s="16">
        <v>1.5825</v>
      </c>
      <c r="G106" s="587"/>
    </row>
    <row r="107" spans="1:33" x14ac:dyDescent="0.2">
      <c r="A107" s="586" t="s">
        <v>396</v>
      </c>
      <c r="B107" s="581">
        <v>0</v>
      </c>
      <c r="C107" s="581">
        <v>0</v>
      </c>
      <c r="D107" s="581">
        <v>0</v>
      </c>
      <c r="E107" s="581">
        <v>0</v>
      </c>
      <c r="F107" s="581">
        <v>0</v>
      </c>
      <c r="G107" s="587"/>
    </row>
    <row r="108" spans="1:33" x14ac:dyDescent="0.2">
      <c r="A108" s="586" t="s">
        <v>397</v>
      </c>
      <c r="B108" s="581">
        <v>0</v>
      </c>
      <c r="C108" s="581">
        <v>0</v>
      </c>
      <c r="D108" s="581">
        <v>0</v>
      </c>
      <c r="E108" s="581">
        <v>0</v>
      </c>
      <c r="F108" s="581">
        <v>0</v>
      </c>
      <c r="G108" s="587"/>
    </row>
    <row r="109" spans="1:33" x14ac:dyDescent="0.2">
      <c r="A109" s="586" t="s">
        <v>398</v>
      </c>
      <c r="B109" s="581">
        <v>0</v>
      </c>
      <c r="C109" s="581">
        <v>0</v>
      </c>
      <c r="D109" s="581">
        <v>0</v>
      </c>
      <c r="E109" s="581">
        <v>0</v>
      </c>
      <c r="F109" s="581">
        <v>0</v>
      </c>
      <c r="G109" s="587"/>
    </row>
    <row r="110" spans="1:33" x14ac:dyDescent="0.2">
      <c r="A110" s="586" t="s">
        <v>375</v>
      </c>
      <c r="B110" s="581">
        <v>0</v>
      </c>
      <c r="C110" s="581">
        <v>0</v>
      </c>
      <c r="D110" s="581">
        <v>0</v>
      </c>
      <c r="E110" s="581">
        <v>0</v>
      </c>
      <c r="F110" s="581">
        <v>0</v>
      </c>
      <c r="G110" s="587"/>
    </row>
    <row r="111" spans="1:33" x14ac:dyDescent="0.2">
      <c r="A111" s="586" t="s">
        <v>376</v>
      </c>
      <c r="B111" s="567">
        <v>4.9564000000000004</v>
      </c>
      <c r="C111" s="580">
        <v>-7.5841000000000003</v>
      </c>
      <c r="D111" s="567">
        <v>13.9194</v>
      </c>
      <c r="E111" s="580">
        <v>-18.2776</v>
      </c>
      <c r="F111" s="567">
        <v>9.0841999999999992</v>
      </c>
      <c r="G111" s="587"/>
    </row>
    <row r="112" spans="1:33" x14ac:dyDescent="0.2">
      <c r="A112" s="586" t="s">
        <v>377</v>
      </c>
      <c r="B112" s="581">
        <v>0</v>
      </c>
      <c r="C112" s="581">
        <v>0</v>
      </c>
      <c r="D112" s="581">
        <v>0</v>
      </c>
      <c r="E112" s="581">
        <v>0</v>
      </c>
      <c r="F112" s="581">
        <v>0</v>
      </c>
      <c r="G112" s="587"/>
    </row>
    <row r="113" spans="1:7" x14ac:dyDescent="0.2">
      <c r="A113" s="586" t="s">
        <v>378</v>
      </c>
      <c r="B113" s="581">
        <v>0</v>
      </c>
      <c r="C113" s="581">
        <v>0</v>
      </c>
      <c r="D113" s="581">
        <v>0</v>
      </c>
      <c r="E113" s="581">
        <v>0</v>
      </c>
      <c r="F113" s="581">
        <v>0</v>
      </c>
      <c r="G113" s="587"/>
    </row>
    <row r="114" spans="1:7" x14ac:dyDescent="0.2">
      <c r="A114" s="586" t="s">
        <v>379</v>
      </c>
      <c r="B114" s="581">
        <v>0</v>
      </c>
      <c r="C114" s="581">
        <v>0</v>
      </c>
      <c r="D114" s="581">
        <v>0</v>
      </c>
      <c r="E114" s="581">
        <v>0</v>
      </c>
      <c r="F114" s="581">
        <v>0</v>
      </c>
      <c r="G114" s="587"/>
    </row>
    <row r="115" spans="1:7" x14ac:dyDescent="0.2">
      <c r="A115" s="586" t="s">
        <v>399</v>
      </c>
      <c r="B115" s="581">
        <v>0</v>
      </c>
      <c r="C115" s="581">
        <v>0</v>
      </c>
      <c r="D115" s="581">
        <v>0</v>
      </c>
      <c r="E115" s="581">
        <v>0</v>
      </c>
      <c r="F115" s="581">
        <v>0</v>
      </c>
      <c r="G115" s="587"/>
    </row>
    <row r="116" spans="1:7" x14ac:dyDescent="0.2">
      <c r="A116" s="586" t="s">
        <v>400</v>
      </c>
      <c r="B116" s="581">
        <v>0</v>
      </c>
      <c r="C116" s="581">
        <v>0</v>
      </c>
      <c r="D116" s="581">
        <v>0</v>
      </c>
      <c r="E116" s="581">
        <v>0</v>
      </c>
      <c r="F116" s="581">
        <v>0</v>
      </c>
      <c r="G116" s="587"/>
    </row>
    <row r="117" spans="1:7" x14ac:dyDescent="0.2">
      <c r="A117" s="586" t="s">
        <v>401</v>
      </c>
      <c r="B117" s="581">
        <v>0</v>
      </c>
      <c r="C117" s="581">
        <v>0</v>
      </c>
      <c r="D117" s="581">
        <v>0</v>
      </c>
      <c r="E117" s="581">
        <v>0</v>
      </c>
      <c r="F117" s="581">
        <v>0</v>
      </c>
      <c r="G117" s="587"/>
    </row>
    <row r="118" spans="1:7" x14ac:dyDescent="0.2">
      <c r="A118" s="586" t="s">
        <v>402</v>
      </c>
      <c r="B118" s="581">
        <v>0</v>
      </c>
      <c r="C118" s="581">
        <v>0</v>
      </c>
      <c r="D118" s="581">
        <v>0</v>
      </c>
      <c r="E118" s="581">
        <v>0</v>
      </c>
      <c r="F118" s="581">
        <v>0</v>
      </c>
      <c r="G118" s="587"/>
    </row>
    <row r="119" spans="1:7" x14ac:dyDescent="0.2">
      <c r="A119" s="586" t="s">
        <v>403</v>
      </c>
      <c r="B119" s="581">
        <v>0</v>
      </c>
      <c r="C119" s="581">
        <v>0</v>
      </c>
      <c r="D119" s="581">
        <v>0</v>
      </c>
      <c r="E119" s="581">
        <v>0</v>
      </c>
      <c r="F119" s="581">
        <v>0</v>
      </c>
      <c r="G119" s="587"/>
    </row>
    <row r="120" spans="1:7" x14ac:dyDescent="0.2">
      <c r="A120" s="565"/>
      <c r="B120" s="565"/>
      <c r="C120" s="565"/>
      <c r="D120" s="565"/>
      <c r="E120" s="565"/>
      <c r="F120" s="565"/>
      <c r="G120" s="587"/>
    </row>
  </sheetData>
  <mergeCells count="6">
    <mergeCell ref="W16:AA16"/>
    <mergeCell ref="AB16:AF16"/>
    <mergeCell ref="G16:K16"/>
    <mergeCell ref="B16:F16"/>
    <mergeCell ref="Q16:U16"/>
    <mergeCell ref="L16:P16"/>
  </mergeCells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odule1.GoTo_START_Here_Click">
                <anchor moveWithCells="1">
                  <from>
                    <xdr:col>0</xdr:col>
                    <xdr:colOff>495300</xdr:colOff>
                    <xdr:row>15</xdr:row>
                    <xdr:rowOff>47625</xdr:rowOff>
                  </from>
                  <to>
                    <xdr:col>0</xdr:col>
                    <xdr:colOff>1657350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GoTo_600_Click">
                <anchor moveWithCells="1">
                  <from>
                    <xdr:col>21</xdr:col>
                    <xdr:colOff>285750</xdr:colOff>
                    <xdr:row>20</xdr:row>
                    <xdr:rowOff>85725</xdr:rowOff>
                  </from>
                  <to>
                    <xdr:col>21</xdr:col>
                    <xdr:colOff>1400175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6" name="Button 5">
              <controlPr defaultSize="0" print="0" autoFill="0" autoPict="0" macro="[0]!GoTo_START_Here_Click">
                <anchor moveWithCells="1">
                  <from>
                    <xdr:col>6</xdr:col>
                    <xdr:colOff>85725</xdr:colOff>
                    <xdr:row>0</xdr:row>
                    <xdr:rowOff>66675</xdr:rowOff>
                  </from>
                  <to>
                    <xdr:col>8</xdr:col>
                    <xdr:colOff>47625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AD32"/>
  <sheetViews>
    <sheetView topLeftCell="L1" workbookViewId="0">
      <selection activeCell="A15" sqref="A15"/>
    </sheetView>
  </sheetViews>
  <sheetFormatPr defaultRowHeight="12.75" x14ac:dyDescent="0.2"/>
  <cols>
    <col min="1" max="1" width="9.7109375" customWidth="1"/>
  </cols>
  <sheetData>
    <row r="2" spans="1:30" x14ac:dyDescent="0.2">
      <c r="B2" s="30" t="s">
        <v>58</v>
      </c>
      <c r="C2" s="31" t="s">
        <v>58</v>
      </c>
      <c r="D2" s="31" t="s">
        <v>58</v>
      </c>
      <c r="E2" s="31" t="s">
        <v>58</v>
      </c>
      <c r="F2" s="31" t="s">
        <v>59</v>
      </c>
      <c r="G2" s="31" t="s">
        <v>60</v>
      </c>
      <c r="H2" s="31" t="s">
        <v>60</v>
      </c>
      <c r="I2" s="31" t="s">
        <v>60</v>
      </c>
      <c r="J2" s="31" t="s">
        <v>60</v>
      </c>
      <c r="K2" s="31" t="s">
        <v>60</v>
      </c>
      <c r="L2" s="31" t="s">
        <v>60</v>
      </c>
      <c r="M2" s="31" t="s">
        <v>61</v>
      </c>
      <c r="N2" s="31" t="s">
        <v>61</v>
      </c>
      <c r="O2" s="31" t="s">
        <v>61</v>
      </c>
      <c r="P2" s="31" t="s">
        <v>62</v>
      </c>
      <c r="Q2" s="31" t="s">
        <v>62</v>
      </c>
      <c r="R2" s="31" t="s">
        <v>62</v>
      </c>
      <c r="S2" s="31" t="s">
        <v>62</v>
      </c>
      <c r="T2" s="31" t="s">
        <v>62</v>
      </c>
      <c r="U2" s="31" t="s">
        <v>62</v>
      </c>
      <c r="V2" s="31" t="s">
        <v>62</v>
      </c>
      <c r="W2" s="32" t="s">
        <v>62</v>
      </c>
      <c r="X2" s="32" t="s">
        <v>84</v>
      </c>
      <c r="Y2" s="32" t="s">
        <v>65</v>
      </c>
      <c r="Z2" s="32" t="s">
        <v>65</v>
      </c>
      <c r="AA2" s="32" t="s">
        <v>65</v>
      </c>
      <c r="AB2" s="32" t="s">
        <v>65</v>
      </c>
      <c r="AC2" s="32" t="s">
        <v>68</v>
      </c>
      <c r="AD2" s="32" t="s">
        <v>70</v>
      </c>
    </row>
    <row r="3" spans="1:30" x14ac:dyDescent="0.2">
      <c r="B3" s="34">
        <v>234</v>
      </c>
      <c r="C3" s="31">
        <v>235</v>
      </c>
      <c r="D3" s="31">
        <v>236</v>
      </c>
      <c r="E3" s="31">
        <v>238</v>
      </c>
      <c r="F3" s="31">
        <v>237</v>
      </c>
      <c r="G3" s="31" t="s">
        <v>7</v>
      </c>
      <c r="H3" s="31" t="s">
        <v>8</v>
      </c>
      <c r="I3" s="31" t="s">
        <v>9</v>
      </c>
      <c r="J3" s="31" t="s">
        <v>10</v>
      </c>
      <c r="K3" s="31" t="s">
        <v>11</v>
      </c>
      <c r="L3" s="31">
        <v>244</v>
      </c>
      <c r="M3" s="31" t="s">
        <v>13</v>
      </c>
      <c r="N3" s="31" t="s">
        <v>35</v>
      </c>
      <c r="O3" s="31" t="s">
        <v>14</v>
      </c>
      <c r="P3" s="31" t="s">
        <v>15</v>
      </c>
      <c r="Q3" s="31" t="s">
        <v>16</v>
      </c>
      <c r="R3" s="31" t="s">
        <v>17</v>
      </c>
      <c r="S3" s="31">
        <v>245</v>
      </c>
      <c r="T3" s="31">
        <v>246</v>
      </c>
      <c r="U3" s="31">
        <v>247</v>
      </c>
      <c r="V3" s="31">
        <v>248</v>
      </c>
      <c r="W3" s="33">
        <v>250</v>
      </c>
      <c r="X3" s="33">
        <v>249</v>
      </c>
      <c r="Y3" s="33">
        <v>249</v>
      </c>
      <c r="Z3" s="33">
        <v>250</v>
      </c>
      <c r="AA3" s="33">
        <v>251</v>
      </c>
      <c r="AB3" s="33">
        <v>252</v>
      </c>
      <c r="AC3" s="45"/>
      <c r="AD3" s="45"/>
    </row>
    <row r="4" spans="1:30" x14ac:dyDescent="0.2">
      <c r="A4" s="56" t="s">
        <v>2</v>
      </c>
      <c r="B4" s="16">
        <v>0</v>
      </c>
      <c r="C4" s="16">
        <v>0</v>
      </c>
      <c r="D4" s="16">
        <v>0</v>
      </c>
      <c r="E4" s="61">
        <v>1</v>
      </c>
      <c r="F4" s="16">
        <v>0</v>
      </c>
      <c r="G4" s="61">
        <v>1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6">
        <v>0</v>
      </c>
      <c r="N4" s="16"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6">
        <v>0</v>
      </c>
      <c r="U4" s="16">
        <v>0</v>
      </c>
      <c r="V4" s="16">
        <v>0</v>
      </c>
      <c r="W4" s="16">
        <v>0</v>
      </c>
      <c r="X4" s="16">
        <v>0</v>
      </c>
      <c r="Y4" s="16">
        <v>0</v>
      </c>
      <c r="Z4" s="16">
        <v>0</v>
      </c>
      <c r="AA4" s="16">
        <v>0</v>
      </c>
      <c r="AB4" s="16">
        <v>0</v>
      </c>
      <c r="AC4">
        <v>0</v>
      </c>
      <c r="AD4">
        <v>0</v>
      </c>
    </row>
    <row r="5" spans="1:30" x14ac:dyDescent="0.2">
      <c r="A5" s="56" t="s">
        <v>3</v>
      </c>
      <c r="B5" s="16">
        <v>0</v>
      </c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61">
        <v>1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>
        <v>0</v>
      </c>
      <c r="AD5">
        <v>0</v>
      </c>
    </row>
    <row r="6" spans="1:30" x14ac:dyDescent="0.2">
      <c r="A6" s="56" t="s">
        <v>4</v>
      </c>
      <c r="B6" s="16">
        <v>0</v>
      </c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61">
        <v>1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>
        <v>0</v>
      </c>
      <c r="AD6">
        <v>0</v>
      </c>
    </row>
    <row r="7" spans="1:30" x14ac:dyDescent="0.2">
      <c r="A7" s="56" t="s">
        <v>5</v>
      </c>
      <c r="B7" s="16">
        <v>0</v>
      </c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61">
        <v>1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>
        <v>0</v>
      </c>
      <c r="AC7">
        <v>0</v>
      </c>
      <c r="AD7">
        <v>0</v>
      </c>
    </row>
    <row r="8" spans="1:30" x14ac:dyDescent="0.2">
      <c r="A8" s="57" t="s">
        <v>6</v>
      </c>
      <c r="B8" s="16">
        <v>0</v>
      </c>
      <c r="C8" s="16">
        <v>0</v>
      </c>
      <c r="D8" s="16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61">
        <v>1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>
        <v>0</v>
      </c>
      <c r="AD8">
        <v>0</v>
      </c>
    </row>
    <row r="9" spans="1:30" x14ac:dyDescent="0.2">
      <c r="A9" s="58" t="s">
        <v>7</v>
      </c>
      <c r="B9" s="16">
        <v>0</v>
      </c>
      <c r="C9" s="16">
        <v>0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61">
        <v>1</v>
      </c>
      <c r="O9" s="16">
        <v>0</v>
      </c>
      <c r="P9" s="61">
        <v>1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B9" s="16">
        <v>0</v>
      </c>
      <c r="AC9">
        <v>0</v>
      </c>
      <c r="AD9">
        <v>0</v>
      </c>
    </row>
    <row r="10" spans="1:30" x14ac:dyDescent="0.2">
      <c r="A10" s="58" t="s">
        <v>8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61">
        <v>1</v>
      </c>
      <c r="P10" s="16">
        <v>0</v>
      </c>
      <c r="Q10" s="61">
        <v>1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>
        <v>0</v>
      </c>
      <c r="AC10">
        <v>0</v>
      </c>
      <c r="AD10">
        <v>0</v>
      </c>
    </row>
    <row r="11" spans="1:30" x14ac:dyDescent="0.2">
      <c r="A11" s="58" t="s">
        <v>9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61">
        <v>1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61">
        <v>1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>
        <v>0</v>
      </c>
      <c r="AD11">
        <v>0</v>
      </c>
    </row>
    <row r="12" spans="1:30" x14ac:dyDescent="0.2">
      <c r="A12" s="58" t="s">
        <v>10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61">
        <v>1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>
        <v>0</v>
      </c>
      <c r="AD12">
        <v>0</v>
      </c>
    </row>
    <row r="13" spans="1:30" x14ac:dyDescent="0.2">
      <c r="A13" s="58" t="s">
        <v>11</v>
      </c>
      <c r="B13" s="16">
        <v>0</v>
      </c>
      <c r="C13" s="16">
        <v>0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61">
        <v>1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61">
        <v>1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>
        <v>0</v>
      </c>
      <c r="AD13">
        <v>0</v>
      </c>
    </row>
    <row r="14" spans="1:30" x14ac:dyDescent="0.2">
      <c r="A14" s="58" t="s">
        <v>12</v>
      </c>
      <c r="B14" s="16">
        <v>0</v>
      </c>
      <c r="C14" s="16">
        <v>0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61">
        <v>1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>
        <v>0</v>
      </c>
      <c r="AD14">
        <v>0</v>
      </c>
    </row>
    <row r="15" spans="1:30" x14ac:dyDescent="0.2">
      <c r="A15" s="58" t="s">
        <v>13</v>
      </c>
      <c r="B15" s="16">
        <v>0</v>
      </c>
      <c r="C15" s="16">
        <v>0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61">
        <v>1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>
        <v>0</v>
      </c>
      <c r="AD15">
        <v>0</v>
      </c>
    </row>
    <row r="16" spans="1:30" x14ac:dyDescent="0.2">
      <c r="A16" s="58" t="s">
        <v>35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>
        <v>0</v>
      </c>
      <c r="AD16">
        <v>0</v>
      </c>
    </row>
    <row r="17" spans="1:30" x14ac:dyDescent="0.2">
      <c r="A17" s="58" t="s">
        <v>14</v>
      </c>
      <c r="B17" s="16">
        <v>0</v>
      </c>
      <c r="C17" s="16">
        <v>0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61">
        <v>1</v>
      </c>
      <c r="R17" s="16">
        <v>0</v>
      </c>
      <c r="S17" s="16">
        <v>0</v>
      </c>
      <c r="T17" s="16">
        <v>0</v>
      </c>
      <c r="U17" s="61">
        <v>1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>
        <v>0</v>
      </c>
      <c r="AD17">
        <v>0</v>
      </c>
    </row>
    <row r="18" spans="1:30" x14ac:dyDescent="0.2">
      <c r="A18" s="58" t="s">
        <v>15</v>
      </c>
      <c r="B18" s="16">
        <v>0</v>
      </c>
      <c r="C18" s="16">
        <v>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61">
        <v>1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>
        <v>0</v>
      </c>
      <c r="AD18">
        <v>0</v>
      </c>
    </row>
    <row r="19" spans="1:30" x14ac:dyDescent="0.2">
      <c r="A19" s="58" t="s">
        <v>16</v>
      </c>
      <c r="B19" s="16">
        <v>0</v>
      </c>
      <c r="C19" s="16">
        <v>0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0</v>
      </c>
      <c r="Y19" s="16">
        <v>0</v>
      </c>
      <c r="Z19" s="16">
        <v>0</v>
      </c>
      <c r="AA19" s="16">
        <v>0</v>
      </c>
      <c r="AB19" s="16">
        <v>0</v>
      </c>
      <c r="AC19">
        <v>0</v>
      </c>
      <c r="AD19">
        <v>0</v>
      </c>
    </row>
    <row r="20" spans="1:30" x14ac:dyDescent="0.2">
      <c r="A20" s="58" t="s">
        <v>17</v>
      </c>
      <c r="B20" s="16">
        <v>0</v>
      </c>
      <c r="C20" s="16">
        <v>0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>
        <v>0</v>
      </c>
      <c r="AC20">
        <v>0</v>
      </c>
      <c r="AD20">
        <v>0</v>
      </c>
    </row>
    <row r="21" spans="1:30" x14ac:dyDescent="0.2">
      <c r="A21" s="58" t="s">
        <v>18</v>
      </c>
      <c r="B21" s="16">
        <v>0</v>
      </c>
      <c r="C21" s="16">
        <v>0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61">
        <v>1</v>
      </c>
      <c r="Z21" s="16">
        <v>0</v>
      </c>
      <c r="AA21" s="16">
        <v>0</v>
      </c>
      <c r="AB21" s="16">
        <v>0</v>
      </c>
      <c r="AC21">
        <v>0</v>
      </c>
      <c r="AD21">
        <v>0</v>
      </c>
    </row>
    <row r="22" spans="1:30" x14ac:dyDescent="0.2">
      <c r="A22" s="58" t="s">
        <v>19</v>
      </c>
      <c r="B22" s="16">
        <v>0</v>
      </c>
      <c r="C22" s="16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61">
        <v>1</v>
      </c>
      <c r="AA22" s="16">
        <v>0</v>
      </c>
      <c r="AB22" s="16">
        <v>0</v>
      </c>
      <c r="AC22">
        <v>0</v>
      </c>
      <c r="AD22">
        <v>0</v>
      </c>
    </row>
    <row r="23" spans="1:30" x14ac:dyDescent="0.2">
      <c r="A23" s="58" t="s">
        <v>20</v>
      </c>
      <c r="B23" s="16">
        <v>0</v>
      </c>
      <c r="C23" s="16">
        <v>0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61">
        <v>1</v>
      </c>
      <c r="AB23" s="16">
        <v>0</v>
      </c>
      <c r="AC23">
        <v>0</v>
      </c>
      <c r="AD23">
        <v>0</v>
      </c>
    </row>
    <row r="24" spans="1:30" x14ac:dyDescent="0.2">
      <c r="A24" s="58" t="s">
        <v>21</v>
      </c>
      <c r="B24" s="16">
        <v>0</v>
      </c>
      <c r="C24" s="16">
        <v>0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61">
        <v>1</v>
      </c>
      <c r="AC24">
        <v>0</v>
      </c>
      <c r="AD24">
        <v>0</v>
      </c>
    </row>
    <row r="25" spans="1:30" x14ac:dyDescent="0.2">
      <c r="A25" s="58" t="s">
        <v>36</v>
      </c>
      <c r="B25" s="16">
        <v>0</v>
      </c>
      <c r="C25" s="16">
        <v>0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>
        <v>0</v>
      </c>
      <c r="AD25">
        <v>0</v>
      </c>
    </row>
    <row r="26" spans="1:30" x14ac:dyDescent="0.2">
      <c r="A26" s="58" t="s">
        <v>83</v>
      </c>
      <c r="B26" s="16">
        <v>0</v>
      </c>
      <c r="C26" s="16">
        <v>0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16">
        <v>0</v>
      </c>
      <c r="Z26" s="16">
        <v>0</v>
      </c>
      <c r="AA26" s="16">
        <v>0</v>
      </c>
      <c r="AB26" s="16">
        <v>0</v>
      </c>
      <c r="AC26">
        <v>0</v>
      </c>
      <c r="AD26">
        <v>0</v>
      </c>
    </row>
    <row r="27" spans="1:30" x14ac:dyDescent="0.2">
      <c r="A27" s="58" t="s">
        <v>39</v>
      </c>
      <c r="B27" s="16">
        <v>0</v>
      </c>
      <c r="C27" s="16">
        <v>0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61">
        <v>1</v>
      </c>
      <c r="Y27" s="16">
        <v>0</v>
      </c>
      <c r="Z27" s="16">
        <v>0</v>
      </c>
      <c r="AA27" s="16">
        <v>0</v>
      </c>
      <c r="AB27" s="16">
        <v>0</v>
      </c>
      <c r="AC27">
        <v>0</v>
      </c>
      <c r="AD27">
        <v>0</v>
      </c>
    </row>
    <row r="28" spans="1:30" x14ac:dyDescent="0.2">
      <c r="A28" s="58" t="s">
        <v>37</v>
      </c>
      <c r="B28" s="16">
        <v>0</v>
      </c>
      <c r="C28" s="16">
        <v>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61">
        <v>1</v>
      </c>
      <c r="X28" s="16">
        <v>0</v>
      </c>
      <c r="Y28" s="16">
        <v>0</v>
      </c>
      <c r="Z28" s="16">
        <v>0</v>
      </c>
      <c r="AA28" s="16">
        <v>0</v>
      </c>
      <c r="AB28" s="16">
        <v>0</v>
      </c>
      <c r="AC28">
        <v>0</v>
      </c>
      <c r="AD28">
        <v>0</v>
      </c>
    </row>
    <row r="29" spans="1:30" x14ac:dyDescent="0.2">
      <c r="A29" s="58" t="s">
        <v>40</v>
      </c>
      <c r="B29" s="16">
        <v>0</v>
      </c>
      <c r="C29" s="16">
        <v>0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0</v>
      </c>
      <c r="AA29" s="16">
        <v>0</v>
      </c>
      <c r="AB29" s="16">
        <v>0</v>
      </c>
      <c r="AC29">
        <v>0</v>
      </c>
      <c r="AD29">
        <v>0</v>
      </c>
    </row>
    <row r="30" spans="1:30" x14ac:dyDescent="0.2">
      <c r="A30" s="58" t="s">
        <v>64</v>
      </c>
      <c r="B30" s="16">
        <v>0</v>
      </c>
      <c r="C30" s="16">
        <v>0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16">
        <v>0</v>
      </c>
      <c r="AC30">
        <v>0</v>
      </c>
      <c r="AD30">
        <v>0</v>
      </c>
    </row>
    <row r="31" spans="1:30" ht="25.5" x14ac:dyDescent="0.2">
      <c r="A31" s="29" t="s">
        <v>63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2">
      <c r="A32" s="29" t="s">
        <v>69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</sheetData>
  <phoneticPr fontId="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AD32"/>
  <sheetViews>
    <sheetView workbookViewId="0">
      <selection activeCell="A28" sqref="A28"/>
    </sheetView>
  </sheetViews>
  <sheetFormatPr defaultRowHeight="12.75" x14ac:dyDescent="0.2"/>
  <sheetData>
    <row r="2" spans="1:30" x14ac:dyDescent="0.2">
      <c r="B2" s="30" t="s">
        <v>58</v>
      </c>
      <c r="C2" s="31" t="s">
        <v>58</v>
      </c>
      <c r="D2" s="31" t="s">
        <v>58</v>
      </c>
      <c r="E2" s="31" t="s">
        <v>58</v>
      </c>
      <c r="F2" s="31" t="s">
        <v>59</v>
      </c>
      <c r="G2" s="31" t="s">
        <v>60</v>
      </c>
      <c r="H2" s="31" t="s">
        <v>60</v>
      </c>
      <c r="I2" s="31" t="s">
        <v>60</v>
      </c>
      <c r="J2" s="31" t="s">
        <v>60</v>
      </c>
      <c r="K2" s="31" t="s">
        <v>60</v>
      </c>
      <c r="L2" s="31" t="s">
        <v>60</v>
      </c>
      <c r="M2" s="31" t="s">
        <v>61</v>
      </c>
      <c r="N2" s="31" t="s">
        <v>61</v>
      </c>
      <c r="O2" s="31" t="s">
        <v>61</v>
      </c>
      <c r="P2" s="31" t="s">
        <v>62</v>
      </c>
      <c r="Q2" s="31" t="s">
        <v>62</v>
      </c>
      <c r="R2" s="31" t="s">
        <v>62</v>
      </c>
      <c r="S2" s="31" t="s">
        <v>62</v>
      </c>
      <c r="T2" s="31" t="s">
        <v>62</v>
      </c>
      <c r="U2" s="31" t="s">
        <v>62</v>
      </c>
      <c r="V2" s="31" t="s">
        <v>62</v>
      </c>
      <c r="W2" s="32" t="s">
        <v>62</v>
      </c>
      <c r="X2" s="32" t="s">
        <v>84</v>
      </c>
      <c r="Y2" s="32" t="s">
        <v>65</v>
      </c>
      <c r="Z2" s="32" t="s">
        <v>65</v>
      </c>
      <c r="AA2" s="32" t="s">
        <v>65</v>
      </c>
      <c r="AB2" s="32" t="s">
        <v>65</v>
      </c>
      <c r="AC2" s="32" t="s">
        <v>68</v>
      </c>
      <c r="AD2" s="32" t="s">
        <v>67</v>
      </c>
    </row>
    <row r="3" spans="1:30" x14ac:dyDescent="0.2">
      <c r="B3" s="34">
        <v>234</v>
      </c>
      <c r="C3" s="31">
        <v>235</v>
      </c>
      <c r="D3" s="31">
        <v>236</v>
      </c>
      <c r="E3" s="31">
        <v>238</v>
      </c>
      <c r="F3" s="31">
        <v>237</v>
      </c>
      <c r="G3" s="31" t="s">
        <v>7</v>
      </c>
      <c r="H3" s="31" t="s">
        <v>8</v>
      </c>
      <c r="I3" s="31" t="s">
        <v>9</v>
      </c>
      <c r="J3" s="31" t="s">
        <v>10</v>
      </c>
      <c r="K3" s="31" t="s">
        <v>11</v>
      </c>
      <c r="L3" s="31">
        <v>244</v>
      </c>
      <c r="M3" s="31" t="s">
        <v>13</v>
      </c>
      <c r="N3" s="31" t="s">
        <v>35</v>
      </c>
      <c r="O3" s="31" t="s">
        <v>14</v>
      </c>
      <c r="P3" s="31" t="s">
        <v>15</v>
      </c>
      <c r="Q3" s="31" t="s">
        <v>16</v>
      </c>
      <c r="R3" s="31" t="s">
        <v>17</v>
      </c>
      <c r="S3" s="31">
        <v>245</v>
      </c>
      <c r="T3" s="31">
        <v>246</v>
      </c>
      <c r="U3" s="31">
        <v>247</v>
      </c>
      <c r="V3" s="31">
        <v>248</v>
      </c>
      <c r="W3" s="33">
        <v>250</v>
      </c>
      <c r="X3" s="33">
        <v>249</v>
      </c>
      <c r="Y3" s="33">
        <v>249</v>
      </c>
      <c r="Z3" s="33">
        <v>250</v>
      </c>
      <c r="AA3" s="33">
        <v>251</v>
      </c>
      <c r="AB3" s="33">
        <v>252</v>
      </c>
      <c r="AC3" s="45"/>
      <c r="AD3" s="45"/>
    </row>
    <row r="4" spans="1:30" x14ac:dyDescent="0.2">
      <c r="A4" s="56" t="s">
        <v>2</v>
      </c>
      <c r="B4" s="16">
        <v>0</v>
      </c>
      <c r="C4" s="16">
        <v>0</v>
      </c>
      <c r="D4" s="16">
        <v>0</v>
      </c>
      <c r="E4" s="16">
        <v>0</v>
      </c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6">
        <v>0</v>
      </c>
      <c r="N4" s="16"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6">
        <v>0</v>
      </c>
      <c r="U4" s="16">
        <v>0</v>
      </c>
      <c r="V4" s="16">
        <v>0</v>
      </c>
      <c r="W4" s="16">
        <v>0</v>
      </c>
      <c r="X4" s="16">
        <v>0</v>
      </c>
      <c r="Y4" s="16">
        <v>0</v>
      </c>
      <c r="Z4" s="16">
        <v>0</v>
      </c>
      <c r="AA4" s="16">
        <v>0</v>
      </c>
      <c r="AB4" s="16">
        <v>0</v>
      </c>
      <c r="AC4">
        <v>0</v>
      </c>
      <c r="AD4">
        <v>0</v>
      </c>
    </row>
    <row r="5" spans="1:30" x14ac:dyDescent="0.2">
      <c r="A5" s="56" t="s">
        <v>3</v>
      </c>
      <c r="B5" s="61">
        <v>1</v>
      </c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>
        <v>0</v>
      </c>
      <c r="AD5">
        <v>0</v>
      </c>
    </row>
    <row r="6" spans="1:30" x14ac:dyDescent="0.2">
      <c r="A6" s="56" t="s">
        <v>4</v>
      </c>
      <c r="B6" s="16">
        <v>0</v>
      </c>
      <c r="C6" s="61">
        <v>1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>
        <v>0</v>
      </c>
      <c r="AD6">
        <v>0</v>
      </c>
    </row>
    <row r="7" spans="1:30" x14ac:dyDescent="0.2">
      <c r="A7" s="56" t="s">
        <v>5</v>
      </c>
      <c r="B7" s="16">
        <v>0</v>
      </c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>
        <v>0</v>
      </c>
      <c r="AC7">
        <v>0</v>
      </c>
      <c r="AD7">
        <v>0</v>
      </c>
    </row>
    <row r="8" spans="1:30" x14ac:dyDescent="0.2">
      <c r="A8" s="57" t="s">
        <v>6</v>
      </c>
      <c r="B8" s="16">
        <v>0</v>
      </c>
      <c r="C8" s="16">
        <v>0</v>
      </c>
      <c r="D8" s="61">
        <v>1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>
        <v>0</v>
      </c>
      <c r="AD8">
        <v>0</v>
      </c>
    </row>
    <row r="9" spans="1:30" x14ac:dyDescent="0.2">
      <c r="A9" s="58" t="s">
        <v>7</v>
      </c>
      <c r="B9" s="16">
        <v>0</v>
      </c>
      <c r="C9" s="16">
        <v>0</v>
      </c>
      <c r="D9" s="16">
        <v>0</v>
      </c>
      <c r="E9" s="16">
        <v>0</v>
      </c>
      <c r="F9" s="61">
        <v>1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B9" s="16">
        <v>0</v>
      </c>
      <c r="AC9">
        <v>0</v>
      </c>
      <c r="AD9">
        <v>0</v>
      </c>
    </row>
    <row r="10" spans="1:30" x14ac:dyDescent="0.2">
      <c r="A10" s="58" t="s">
        <v>8</v>
      </c>
      <c r="B10" s="16">
        <v>0</v>
      </c>
      <c r="C10" s="16">
        <v>0</v>
      </c>
      <c r="D10" s="16">
        <v>0</v>
      </c>
      <c r="E10" s="61">
        <v>1</v>
      </c>
      <c r="F10" s="16">
        <v>0</v>
      </c>
      <c r="G10" s="61">
        <v>1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>
        <v>0</v>
      </c>
      <c r="AC10">
        <v>0</v>
      </c>
      <c r="AD10">
        <v>0</v>
      </c>
    </row>
    <row r="11" spans="1:30" x14ac:dyDescent="0.2">
      <c r="A11" s="58" t="s">
        <v>9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61">
        <v>1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>
        <v>0</v>
      </c>
      <c r="AD11">
        <v>0</v>
      </c>
    </row>
    <row r="12" spans="1:30" x14ac:dyDescent="0.2">
      <c r="A12" s="58" t="s">
        <v>10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61">
        <v>1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>
        <v>0</v>
      </c>
      <c r="AD12">
        <v>0</v>
      </c>
    </row>
    <row r="13" spans="1:30" x14ac:dyDescent="0.2">
      <c r="A13" s="58" t="s">
        <v>11</v>
      </c>
      <c r="B13" s="16">
        <v>0</v>
      </c>
      <c r="C13" s="16">
        <v>0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61">
        <v>1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>
        <v>0</v>
      </c>
      <c r="AD13">
        <v>0</v>
      </c>
    </row>
    <row r="14" spans="1:30" x14ac:dyDescent="0.2">
      <c r="A14" s="58" t="s">
        <v>12</v>
      </c>
      <c r="B14" s="16">
        <v>0</v>
      </c>
      <c r="C14" s="16">
        <v>0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61">
        <v>1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>
        <v>0</v>
      </c>
      <c r="AD14">
        <v>0</v>
      </c>
    </row>
    <row r="15" spans="1:30" x14ac:dyDescent="0.2">
      <c r="A15" s="58" t="s">
        <v>13</v>
      </c>
      <c r="B15" s="16">
        <v>0</v>
      </c>
      <c r="C15" s="16">
        <v>0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>
        <v>0</v>
      </c>
      <c r="AD15">
        <v>0</v>
      </c>
    </row>
    <row r="16" spans="1:30" x14ac:dyDescent="0.2">
      <c r="A16" s="58" t="s">
        <v>35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61">
        <v>1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>
        <v>0</v>
      </c>
      <c r="AD16">
        <v>0</v>
      </c>
    </row>
    <row r="17" spans="1:30" x14ac:dyDescent="0.2">
      <c r="A17" s="58" t="s">
        <v>14</v>
      </c>
      <c r="B17" s="16">
        <v>0</v>
      </c>
      <c r="C17" s="16">
        <v>0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61">
        <v>1</v>
      </c>
      <c r="L17" s="16">
        <v>0</v>
      </c>
      <c r="M17" s="61">
        <v>1</v>
      </c>
      <c r="N17" s="61">
        <v>1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>
        <v>0</v>
      </c>
      <c r="AD17">
        <v>0</v>
      </c>
    </row>
    <row r="18" spans="1:30" x14ac:dyDescent="0.2">
      <c r="A18" s="58" t="s">
        <v>15</v>
      </c>
      <c r="B18" s="16">
        <v>0</v>
      </c>
      <c r="C18" s="16">
        <v>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61">
        <v>1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>
        <v>0</v>
      </c>
      <c r="AD18">
        <v>0</v>
      </c>
    </row>
    <row r="19" spans="1:30" x14ac:dyDescent="0.2">
      <c r="A19" s="58" t="s">
        <v>16</v>
      </c>
      <c r="B19" s="16">
        <v>0</v>
      </c>
      <c r="C19" s="16">
        <v>0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61">
        <v>1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0</v>
      </c>
      <c r="Y19" s="16">
        <v>0</v>
      </c>
      <c r="Z19" s="16">
        <v>0</v>
      </c>
      <c r="AA19" s="16">
        <v>0</v>
      </c>
      <c r="AB19" s="16">
        <v>0</v>
      </c>
      <c r="AC19">
        <v>0</v>
      </c>
      <c r="AD19">
        <v>0</v>
      </c>
    </row>
    <row r="20" spans="1:30" x14ac:dyDescent="0.2">
      <c r="A20" s="58" t="s">
        <v>17</v>
      </c>
      <c r="B20" s="16">
        <v>0</v>
      </c>
      <c r="C20" s="16">
        <v>0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61">
        <v>1</v>
      </c>
      <c r="P20" s="16">
        <v>0</v>
      </c>
      <c r="Q20" s="61">
        <v>1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>
        <v>0</v>
      </c>
      <c r="AC20">
        <v>0</v>
      </c>
      <c r="AD20">
        <v>0</v>
      </c>
    </row>
    <row r="21" spans="1:30" x14ac:dyDescent="0.2">
      <c r="A21" s="58" t="s">
        <v>18</v>
      </c>
      <c r="B21" s="16">
        <v>0</v>
      </c>
      <c r="C21" s="16">
        <v>0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61">
        <v>1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61">
        <v>1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>
        <v>0</v>
      </c>
      <c r="AD21">
        <v>0</v>
      </c>
    </row>
    <row r="22" spans="1:30" x14ac:dyDescent="0.2">
      <c r="A22" s="58" t="s">
        <v>19</v>
      </c>
      <c r="B22" s="16">
        <v>0</v>
      </c>
      <c r="C22" s="16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61">
        <v>1</v>
      </c>
      <c r="T22" s="16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>
        <v>0</v>
      </c>
      <c r="AD22">
        <v>0</v>
      </c>
    </row>
    <row r="23" spans="1:30" x14ac:dyDescent="0.2">
      <c r="A23" s="58" t="s">
        <v>20</v>
      </c>
      <c r="B23" s="16">
        <v>0</v>
      </c>
      <c r="C23" s="16">
        <v>0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61">
        <v>1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>
        <v>0</v>
      </c>
      <c r="AD23">
        <v>0</v>
      </c>
    </row>
    <row r="24" spans="1:30" x14ac:dyDescent="0.2">
      <c r="A24" s="58" t="s">
        <v>21</v>
      </c>
      <c r="B24" s="16">
        <v>0</v>
      </c>
      <c r="C24" s="16">
        <v>0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61">
        <v>1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>
        <v>0</v>
      </c>
      <c r="AD24">
        <v>0</v>
      </c>
    </row>
    <row r="25" spans="1:30" x14ac:dyDescent="0.2">
      <c r="A25" s="58" t="s">
        <v>36</v>
      </c>
      <c r="B25" s="16">
        <v>0</v>
      </c>
      <c r="C25" s="16">
        <v>0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>
        <v>0</v>
      </c>
      <c r="AD25">
        <v>0</v>
      </c>
    </row>
    <row r="26" spans="1:30" x14ac:dyDescent="0.2">
      <c r="A26" s="58" t="s">
        <v>83</v>
      </c>
      <c r="B26" s="16">
        <v>0</v>
      </c>
      <c r="C26" s="16">
        <v>0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61">
        <v>1</v>
      </c>
      <c r="W26" s="16">
        <v>0</v>
      </c>
      <c r="X26" s="16">
        <v>0</v>
      </c>
      <c r="Y26" s="16">
        <v>0</v>
      </c>
      <c r="Z26" s="16">
        <v>0</v>
      </c>
      <c r="AA26" s="16">
        <v>0</v>
      </c>
      <c r="AB26" s="16">
        <v>0</v>
      </c>
      <c r="AC26">
        <v>0</v>
      </c>
      <c r="AD26">
        <v>0</v>
      </c>
    </row>
    <row r="27" spans="1:30" x14ac:dyDescent="0.2">
      <c r="A27" s="58" t="s">
        <v>39</v>
      </c>
      <c r="B27" s="16">
        <v>0</v>
      </c>
      <c r="C27" s="16">
        <v>0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16">
        <v>0</v>
      </c>
      <c r="Z27" s="16">
        <v>0</v>
      </c>
      <c r="AA27" s="16">
        <v>0</v>
      </c>
      <c r="AB27" s="16">
        <v>0</v>
      </c>
      <c r="AC27">
        <v>0</v>
      </c>
      <c r="AD27">
        <v>0</v>
      </c>
    </row>
    <row r="28" spans="1:30" x14ac:dyDescent="0.2">
      <c r="A28" s="58" t="s">
        <v>37</v>
      </c>
      <c r="B28" s="16">
        <v>0</v>
      </c>
      <c r="C28" s="16">
        <v>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61">
        <v>1</v>
      </c>
      <c r="Y28" s="61">
        <v>1</v>
      </c>
      <c r="Z28" s="16">
        <v>0</v>
      </c>
      <c r="AA28" s="16">
        <v>0</v>
      </c>
      <c r="AB28" s="16">
        <v>0</v>
      </c>
      <c r="AC28">
        <v>0</v>
      </c>
      <c r="AD28">
        <v>0</v>
      </c>
    </row>
    <row r="29" spans="1:30" x14ac:dyDescent="0.2">
      <c r="A29" s="58" t="s">
        <v>40</v>
      </c>
      <c r="B29" s="16">
        <v>0</v>
      </c>
      <c r="C29" s="16">
        <v>0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61">
        <v>1</v>
      </c>
      <c r="X29" s="16">
        <v>0</v>
      </c>
      <c r="Y29" s="16">
        <v>0</v>
      </c>
      <c r="Z29" s="61">
        <v>1</v>
      </c>
      <c r="AA29" s="16">
        <v>0</v>
      </c>
      <c r="AB29" s="16">
        <v>0</v>
      </c>
      <c r="AC29">
        <v>0</v>
      </c>
      <c r="AD29">
        <v>0</v>
      </c>
    </row>
    <row r="30" spans="1:30" x14ac:dyDescent="0.2">
      <c r="A30" s="58" t="s">
        <v>64</v>
      </c>
      <c r="B30" s="16">
        <v>0</v>
      </c>
      <c r="C30" s="16">
        <v>0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61">
        <v>1</v>
      </c>
      <c r="AB30" s="16">
        <v>0</v>
      </c>
      <c r="AC30">
        <v>0</v>
      </c>
      <c r="AD30">
        <v>0</v>
      </c>
    </row>
    <row r="31" spans="1:30" ht="25.5" x14ac:dyDescent="0.2">
      <c r="A31" s="29" t="s">
        <v>63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2">
      <c r="A32" s="29" t="s">
        <v>71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</sheetData>
  <phoneticPr fontId="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D32"/>
  <sheetViews>
    <sheetView workbookViewId="0">
      <selection activeCell="Z23" sqref="Z23"/>
    </sheetView>
  </sheetViews>
  <sheetFormatPr defaultRowHeight="12.75" x14ac:dyDescent="0.2"/>
  <sheetData>
    <row r="1" spans="1:30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</row>
    <row r="2" spans="1:30" x14ac:dyDescent="0.2">
      <c r="B2" s="30" t="s">
        <v>58</v>
      </c>
      <c r="C2" s="31" t="s">
        <v>58</v>
      </c>
      <c r="D2" s="31" t="s">
        <v>58</v>
      </c>
      <c r="E2" s="31" t="s">
        <v>58</v>
      </c>
      <c r="F2" s="31" t="s">
        <v>59</v>
      </c>
      <c r="G2" s="31" t="s">
        <v>60</v>
      </c>
      <c r="H2" s="31" t="s">
        <v>60</v>
      </c>
      <c r="I2" s="31" t="s">
        <v>60</v>
      </c>
      <c r="J2" s="31" t="s">
        <v>60</v>
      </c>
      <c r="K2" s="31" t="s">
        <v>60</v>
      </c>
      <c r="L2" s="31" t="s">
        <v>60</v>
      </c>
      <c r="M2" s="31" t="s">
        <v>61</v>
      </c>
      <c r="N2" s="31" t="s">
        <v>61</v>
      </c>
      <c r="O2" s="31" t="s">
        <v>61</v>
      </c>
      <c r="P2" s="31" t="s">
        <v>62</v>
      </c>
      <c r="Q2" s="31" t="s">
        <v>62</v>
      </c>
      <c r="R2" s="31" t="s">
        <v>62</v>
      </c>
      <c r="S2" s="31" t="s">
        <v>62</v>
      </c>
      <c r="T2" s="31" t="s">
        <v>62</v>
      </c>
      <c r="U2" s="31" t="s">
        <v>62</v>
      </c>
      <c r="V2" s="31" t="s">
        <v>62</v>
      </c>
      <c r="W2" s="32" t="s">
        <v>62</v>
      </c>
      <c r="X2" s="32" t="s">
        <v>84</v>
      </c>
      <c r="Y2" s="32" t="s">
        <v>65</v>
      </c>
      <c r="Z2" s="32" t="s">
        <v>65</v>
      </c>
      <c r="AA2" s="32" t="s">
        <v>65</v>
      </c>
      <c r="AB2" s="32" t="s">
        <v>65</v>
      </c>
      <c r="AC2" s="39" t="s">
        <v>68</v>
      </c>
      <c r="AD2" s="39" t="s">
        <v>67</v>
      </c>
    </row>
    <row r="3" spans="1:30" x14ac:dyDescent="0.2">
      <c r="B3" s="34">
        <v>234</v>
      </c>
      <c r="C3" s="31">
        <v>235</v>
      </c>
      <c r="D3" s="31">
        <v>236</v>
      </c>
      <c r="E3" s="31">
        <v>238</v>
      </c>
      <c r="F3" s="31">
        <v>237</v>
      </c>
      <c r="G3" s="31" t="s">
        <v>7</v>
      </c>
      <c r="H3" s="31" t="s">
        <v>8</v>
      </c>
      <c r="I3" s="31" t="s">
        <v>9</v>
      </c>
      <c r="J3" s="31" t="s">
        <v>10</v>
      </c>
      <c r="K3" s="31" t="s">
        <v>11</v>
      </c>
      <c r="L3" s="31">
        <v>244</v>
      </c>
      <c r="M3" s="31" t="s">
        <v>13</v>
      </c>
      <c r="N3" s="31" t="s">
        <v>35</v>
      </c>
      <c r="O3" s="31" t="s">
        <v>14</v>
      </c>
      <c r="P3" s="31" t="s">
        <v>15</v>
      </c>
      <c r="Q3" s="31" t="s">
        <v>16</v>
      </c>
      <c r="R3" s="31" t="s">
        <v>17</v>
      </c>
      <c r="S3" s="31">
        <v>245</v>
      </c>
      <c r="T3" s="31">
        <v>246</v>
      </c>
      <c r="U3" s="31">
        <v>247</v>
      </c>
      <c r="V3" s="31">
        <v>248</v>
      </c>
      <c r="W3" s="33">
        <v>250</v>
      </c>
      <c r="X3" s="33">
        <v>249</v>
      </c>
      <c r="Y3" s="33">
        <v>249</v>
      </c>
      <c r="Z3" s="33">
        <v>250</v>
      </c>
      <c r="AA3" s="33">
        <v>251</v>
      </c>
      <c r="AB3" s="33">
        <v>252</v>
      </c>
    </row>
    <row r="4" spans="1:30" x14ac:dyDescent="0.2">
      <c r="A4" s="56" t="s">
        <v>2</v>
      </c>
      <c r="B4" s="16">
        <v>0</v>
      </c>
      <c r="C4" s="61">
        <v>1</v>
      </c>
      <c r="D4" s="16">
        <v>0</v>
      </c>
      <c r="E4" s="16">
        <v>0</v>
      </c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6">
        <v>0</v>
      </c>
      <c r="N4" s="16"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6">
        <v>0</v>
      </c>
      <c r="U4" s="16">
        <v>0</v>
      </c>
      <c r="V4" s="16">
        <v>0</v>
      </c>
      <c r="W4" s="16">
        <v>0</v>
      </c>
      <c r="X4" s="16">
        <v>0</v>
      </c>
      <c r="Y4" s="16">
        <v>0</v>
      </c>
      <c r="Z4" s="16">
        <v>0</v>
      </c>
      <c r="AA4" s="16">
        <v>0</v>
      </c>
      <c r="AB4" s="16">
        <v>0</v>
      </c>
      <c r="AC4">
        <v>0</v>
      </c>
      <c r="AD4">
        <v>0</v>
      </c>
    </row>
    <row r="5" spans="1:30" x14ac:dyDescent="0.2">
      <c r="A5" s="56" t="s">
        <v>3</v>
      </c>
      <c r="B5" s="16">
        <v>0</v>
      </c>
      <c r="C5" s="16">
        <v>10</v>
      </c>
      <c r="D5" s="61">
        <v>1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>
        <v>0</v>
      </c>
      <c r="AD5">
        <v>0</v>
      </c>
    </row>
    <row r="6" spans="1:30" x14ac:dyDescent="0.2">
      <c r="A6" s="56" t="s">
        <v>4</v>
      </c>
      <c r="B6" s="16">
        <v>0</v>
      </c>
      <c r="C6" s="16">
        <v>0</v>
      </c>
      <c r="D6" s="16">
        <v>0</v>
      </c>
      <c r="E6" s="16">
        <v>0</v>
      </c>
      <c r="F6" s="75">
        <v>1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>
        <v>0</v>
      </c>
      <c r="AD6">
        <v>0</v>
      </c>
    </row>
    <row r="7" spans="1:30" x14ac:dyDescent="0.2">
      <c r="A7" s="56" t="s">
        <v>5</v>
      </c>
      <c r="B7" s="16">
        <v>0</v>
      </c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>
        <v>0</v>
      </c>
      <c r="AC7">
        <v>0</v>
      </c>
      <c r="AD7">
        <v>0</v>
      </c>
    </row>
    <row r="8" spans="1:30" x14ac:dyDescent="0.2">
      <c r="A8" s="57" t="s">
        <v>6</v>
      </c>
      <c r="B8" s="16">
        <v>0</v>
      </c>
      <c r="C8" s="16">
        <v>0</v>
      </c>
      <c r="D8" s="16">
        <v>0</v>
      </c>
      <c r="E8" s="61">
        <v>1</v>
      </c>
      <c r="F8" s="16">
        <v>0</v>
      </c>
      <c r="G8" s="61">
        <v>1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>
        <v>0</v>
      </c>
      <c r="AD8">
        <v>0</v>
      </c>
    </row>
    <row r="9" spans="1:30" x14ac:dyDescent="0.2">
      <c r="A9" s="58" t="s">
        <v>7</v>
      </c>
      <c r="B9" s="16">
        <v>0</v>
      </c>
      <c r="C9" s="16">
        <v>0</v>
      </c>
      <c r="D9" s="16">
        <v>0</v>
      </c>
      <c r="E9" s="16">
        <v>0</v>
      </c>
      <c r="F9" s="16">
        <v>0</v>
      </c>
      <c r="G9" s="16">
        <v>0</v>
      </c>
      <c r="H9" s="61">
        <v>1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B9" s="16">
        <v>0</v>
      </c>
      <c r="AC9">
        <v>0</v>
      </c>
      <c r="AD9">
        <v>0</v>
      </c>
    </row>
    <row r="10" spans="1:30" x14ac:dyDescent="0.2">
      <c r="A10" s="58" t="s">
        <v>8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61">
        <v>1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>
        <v>0</v>
      </c>
      <c r="AC10">
        <v>0</v>
      </c>
      <c r="AD10">
        <v>0</v>
      </c>
    </row>
    <row r="11" spans="1:30" x14ac:dyDescent="0.2">
      <c r="A11" s="58" t="s">
        <v>9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61">
        <v>1</v>
      </c>
      <c r="K11" s="16">
        <v>0</v>
      </c>
      <c r="L11" s="16">
        <v>0</v>
      </c>
      <c r="M11" s="61">
        <v>1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>
        <v>0</v>
      </c>
      <c r="AD11">
        <v>0</v>
      </c>
    </row>
    <row r="12" spans="1:30" x14ac:dyDescent="0.2">
      <c r="A12" s="58" t="s">
        <v>10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61">
        <v>1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>
        <v>0</v>
      </c>
      <c r="AD12">
        <v>0</v>
      </c>
    </row>
    <row r="13" spans="1:30" x14ac:dyDescent="0.2">
      <c r="A13" s="58" t="s">
        <v>11</v>
      </c>
      <c r="B13" s="16">
        <v>0</v>
      </c>
      <c r="C13" s="16">
        <v>0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61">
        <v>1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>
        <v>0</v>
      </c>
      <c r="AD13">
        <v>0</v>
      </c>
    </row>
    <row r="14" spans="1:30" x14ac:dyDescent="0.2">
      <c r="A14" s="58" t="s">
        <v>12</v>
      </c>
      <c r="B14" s="16">
        <v>0</v>
      </c>
      <c r="C14" s="16">
        <v>0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>
        <v>0</v>
      </c>
      <c r="AD14">
        <v>0</v>
      </c>
    </row>
    <row r="15" spans="1:30" x14ac:dyDescent="0.2">
      <c r="A15" s="58" t="s">
        <v>13</v>
      </c>
      <c r="B15" s="16">
        <v>0</v>
      </c>
      <c r="C15" s="16">
        <v>0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61">
        <v>1</v>
      </c>
      <c r="O15" s="16">
        <v>0</v>
      </c>
      <c r="P15" s="61">
        <v>1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>
        <v>0</v>
      </c>
      <c r="AD15">
        <v>0</v>
      </c>
    </row>
    <row r="16" spans="1:30" x14ac:dyDescent="0.2">
      <c r="A16" s="58" t="s">
        <v>35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>
        <v>0</v>
      </c>
      <c r="AD16">
        <v>0</v>
      </c>
    </row>
    <row r="17" spans="1:30" x14ac:dyDescent="0.2">
      <c r="A17" s="58" t="s">
        <v>14</v>
      </c>
      <c r="B17" s="16">
        <v>0</v>
      </c>
      <c r="C17" s="16">
        <v>0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61">
        <v>1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>
        <v>0</v>
      </c>
      <c r="AD17">
        <v>0</v>
      </c>
    </row>
    <row r="18" spans="1:30" x14ac:dyDescent="0.2">
      <c r="A18" s="58" t="s">
        <v>15</v>
      </c>
      <c r="B18" s="16">
        <v>0</v>
      </c>
      <c r="C18" s="16">
        <v>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61">
        <v>1</v>
      </c>
      <c r="P18" s="16">
        <v>0</v>
      </c>
      <c r="Q18" s="61">
        <v>1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>
        <v>0</v>
      </c>
      <c r="AD18">
        <v>0</v>
      </c>
    </row>
    <row r="19" spans="1:30" x14ac:dyDescent="0.2">
      <c r="A19" s="58" t="s">
        <v>16</v>
      </c>
      <c r="B19" s="16">
        <v>0</v>
      </c>
      <c r="C19" s="16">
        <v>0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61">
        <v>1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0</v>
      </c>
      <c r="Y19" s="16">
        <v>0</v>
      </c>
      <c r="Z19" s="16">
        <v>0</v>
      </c>
      <c r="AA19" s="16">
        <v>0</v>
      </c>
      <c r="AB19" s="16">
        <v>0</v>
      </c>
      <c r="AC19">
        <v>0</v>
      </c>
      <c r="AD19">
        <v>0</v>
      </c>
    </row>
    <row r="20" spans="1:30" x14ac:dyDescent="0.2">
      <c r="A20" s="58" t="s">
        <v>17</v>
      </c>
      <c r="B20" s="16">
        <v>0</v>
      </c>
      <c r="C20" s="16">
        <v>0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61">
        <v>1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>
        <v>0</v>
      </c>
      <c r="AC20">
        <v>0</v>
      </c>
      <c r="AD20">
        <v>0</v>
      </c>
    </row>
    <row r="21" spans="1:30" x14ac:dyDescent="0.2">
      <c r="A21" s="58" t="s">
        <v>18</v>
      </c>
      <c r="B21" s="16">
        <v>0</v>
      </c>
      <c r="C21" s="16">
        <v>0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61">
        <v>1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>
        <v>0</v>
      </c>
      <c r="AD21">
        <v>0</v>
      </c>
    </row>
    <row r="22" spans="1:30" x14ac:dyDescent="0.2">
      <c r="A22" s="58" t="s">
        <v>19</v>
      </c>
      <c r="B22" s="16">
        <v>0</v>
      </c>
      <c r="C22" s="16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61">
        <v>1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>
        <v>0</v>
      </c>
      <c r="AD22">
        <v>0</v>
      </c>
    </row>
    <row r="23" spans="1:30" x14ac:dyDescent="0.2">
      <c r="A23" s="58" t="s">
        <v>20</v>
      </c>
      <c r="B23" s="16">
        <v>0</v>
      </c>
      <c r="C23" s="16">
        <v>0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61">
        <v>1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>
        <v>0</v>
      </c>
      <c r="AD23">
        <v>0</v>
      </c>
    </row>
    <row r="24" spans="1:30" x14ac:dyDescent="0.2">
      <c r="A24" s="58" t="s">
        <v>21</v>
      </c>
      <c r="B24" s="16">
        <v>0</v>
      </c>
      <c r="C24" s="16">
        <v>0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61">
        <v>1</v>
      </c>
      <c r="Y24" s="61">
        <v>1</v>
      </c>
      <c r="Z24" s="16">
        <v>0</v>
      </c>
      <c r="AA24" s="16">
        <v>0</v>
      </c>
      <c r="AB24" s="16">
        <v>0</v>
      </c>
      <c r="AC24">
        <v>0</v>
      </c>
      <c r="AD24">
        <v>0</v>
      </c>
    </row>
    <row r="25" spans="1:30" x14ac:dyDescent="0.2">
      <c r="A25" s="58" t="s">
        <v>36</v>
      </c>
      <c r="B25" s="16">
        <v>0</v>
      </c>
      <c r="C25" s="16">
        <v>0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>
        <v>0</v>
      </c>
      <c r="AD25">
        <v>0</v>
      </c>
    </row>
    <row r="26" spans="1:30" x14ac:dyDescent="0.2">
      <c r="A26" s="58" t="s">
        <v>83</v>
      </c>
      <c r="B26" s="16">
        <v>0</v>
      </c>
      <c r="C26" s="16">
        <v>0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61">
        <v>1</v>
      </c>
      <c r="X26" s="16">
        <v>0</v>
      </c>
      <c r="Y26" s="16">
        <v>0</v>
      </c>
      <c r="Z26" s="16">
        <v>0</v>
      </c>
      <c r="AA26" s="16">
        <v>0</v>
      </c>
      <c r="AB26" s="16">
        <v>0</v>
      </c>
      <c r="AC26">
        <v>0</v>
      </c>
      <c r="AD26">
        <v>0</v>
      </c>
    </row>
    <row r="27" spans="1:30" x14ac:dyDescent="0.2">
      <c r="A27" s="58" t="s">
        <v>39</v>
      </c>
      <c r="B27" s="16">
        <v>0</v>
      </c>
      <c r="C27" s="16">
        <v>0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49">
        <v>0</v>
      </c>
      <c r="X27" s="16">
        <v>0</v>
      </c>
      <c r="Y27" s="16">
        <v>0</v>
      </c>
      <c r="Z27" s="61">
        <v>1</v>
      </c>
      <c r="AA27" s="16">
        <v>0</v>
      </c>
      <c r="AB27" s="16">
        <v>0</v>
      </c>
      <c r="AC27">
        <v>0</v>
      </c>
      <c r="AD27">
        <v>0</v>
      </c>
    </row>
    <row r="28" spans="1:30" x14ac:dyDescent="0.2">
      <c r="A28" s="58" t="s">
        <v>37</v>
      </c>
      <c r="B28" s="16">
        <v>0</v>
      </c>
      <c r="C28" s="16">
        <v>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0</v>
      </c>
      <c r="AA28" s="61">
        <v>1</v>
      </c>
      <c r="AB28" s="16">
        <v>0</v>
      </c>
      <c r="AC28">
        <v>0</v>
      </c>
      <c r="AD28">
        <v>0</v>
      </c>
    </row>
    <row r="29" spans="1:30" x14ac:dyDescent="0.2">
      <c r="A29" s="58" t="s">
        <v>40</v>
      </c>
      <c r="B29" s="16">
        <v>0</v>
      </c>
      <c r="C29" s="16">
        <v>0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0</v>
      </c>
      <c r="AA29" s="16">
        <v>0</v>
      </c>
      <c r="AB29" s="61">
        <v>1</v>
      </c>
      <c r="AC29">
        <v>0</v>
      </c>
      <c r="AD29">
        <v>0</v>
      </c>
    </row>
    <row r="30" spans="1:30" x14ac:dyDescent="0.2">
      <c r="A30" s="58" t="s">
        <v>64</v>
      </c>
      <c r="B30" s="16">
        <v>0</v>
      </c>
      <c r="C30" s="16">
        <v>0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16">
        <v>0</v>
      </c>
      <c r="AC30">
        <v>0</v>
      </c>
      <c r="AD30">
        <v>0</v>
      </c>
    </row>
    <row r="31" spans="1:30" ht="25.5" x14ac:dyDescent="0.2">
      <c r="A31" s="74" t="s">
        <v>63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2">
      <c r="A32" s="29" t="s">
        <v>67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AD32"/>
  <sheetViews>
    <sheetView workbookViewId="0">
      <selection activeCell="X31" sqref="X31"/>
    </sheetView>
  </sheetViews>
  <sheetFormatPr defaultRowHeight="12.75" x14ac:dyDescent="0.2"/>
  <sheetData>
    <row r="2" spans="1:30" x14ac:dyDescent="0.2">
      <c r="B2" s="30" t="s">
        <v>58</v>
      </c>
      <c r="C2" s="31" t="s">
        <v>58</v>
      </c>
      <c r="D2" s="31" t="s">
        <v>58</v>
      </c>
      <c r="E2" s="31" t="s">
        <v>58</v>
      </c>
      <c r="F2" s="31" t="s">
        <v>59</v>
      </c>
      <c r="G2" s="31" t="s">
        <v>60</v>
      </c>
      <c r="H2" s="31" t="s">
        <v>60</v>
      </c>
      <c r="I2" s="31" t="s">
        <v>60</v>
      </c>
      <c r="J2" s="31" t="s">
        <v>60</v>
      </c>
      <c r="K2" s="31" t="s">
        <v>60</v>
      </c>
      <c r="L2" s="31" t="s">
        <v>60</v>
      </c>
      <c r="M2" s="31" t="s">
        <v>61</v>
      </c>
      <c r="N2" s="31" t="s">
        <v>61</v>
      </c>
      <c r="O2" s="31" t="s">
        <v>61</v>
      </c>
      <c r="P2" s="31" t="s">
        <v>62</v>
      </c>
      <c r="Q2" s="31" t="s">
        <v>62</v>
      </c>
      <c r="R2" s="31" t="s">
        <v>62</v>
      </c>
      <c r="S2" s="31" t="s">
        <v>62</v>
      </c>
      <c r="T2" s="31" t="s">
        <v>62</v>
      </c>
      <c r="U2" s="31" t="s">
        <v>62</v>
      </c>
      <c r="V2" s="31" t="s">
        <v>62</v>
      </c>
      <c r="W2" s="32" t="s">
        <v>62</v>
      </c>
      <c r="X2" s="32" t="s">
        <v>84</v>
      </c>
      <c r="Y2" s="32" t="s">
        <v>65</v>
      </c>
      <c r="Z2" s="32" t="s">
        <v>65</v>
      </c>
      <c r="AA2" s="32" t="s">
        <v>65</v>
      </c>
      <c r="AB2" s="32" t="s">
        <v>65</v>
      </c>
      <c r="AC2" s="32" t="s">
        <v>68</v>
      </c>
      <c r="AD2" s="32" t="s">
        <v>70</v>
      </c>
    </row>
    <row r="3" spans="1:30" x14ac:dyDescent="0.2">
      <c r="B3" s="34">
        <v>234</v>
      </c>
      <c r="C3" s="31">
        <v>235</v>
      </c>
      <c r="D3" s="31">
        <v>236</v>
      </c>
      <c r="E3" s="31">
        <v>238</v>
      </c>
      <c r="F3" s="31">
        <v>237</v>
      </c>
      <c r="G3" s="31" t="s">
        <v>7</v>
      </c>
      <c r="H3" s="31" t="s">
        <v>8</v>
      </c>
      <c r="I3" s="31" t="s">
        <v>9</v>
      </c>
      <c r="J3" s="31" t="s">
        <v>10</v>
      </c>
      <c r="K3" s="31" t="s">
        <v>11</v>
      </c>
      <c r="L3" s="31">
        <v>244</v>
      </c>
      <c r="M3" s="31" t="s">
        <v>13</v>
      </c>
      <c r="N3" s="31" t="s">
        <v>35</v>
      </c>
      <c r="O3" s="31" t="s">
        <v>14</v>
      </c>
      <c r="P3" s="31" t="s">
        <v>15</v>
      </c>
      <c r="Q3" s="31" t="s">
        <v>16</v>
      </c>
      <c r="R3" s="31" t="s">
        <v>17</v>
      </c>
      <c r="S3" s="31">
        <v>245</v>
      </c>
      <c r="T3" s="31">
        <v>246</v>
      </c>
      <c r="U3" s="31">
        <v>247</v>
      </c>
      <c r="V3" s="31">
        <v>248</v>
      </c>
      <c r="W3" s="33">
        <v>250</v>
      </c>
      <c r="X3" s="33">
        <v>249</v>
      </c>
      <c r="Y3" s="33">
        <v>249</v>
      </c>
      <c r="Z3" s="33">
        <v>250</v>
      </c>
      <c r="AA3" s="33">
        <v>251</v>
      </c>
      <c r="AB3" s="33">
        <v>252</v>
      </c>
      <c r="AC3" s="45"/>
      <c r="AD3" s="45"/>
    </row>
    <row r="4" spans="1:30" x14ac:dyDescent="0.2">
      <c r="A4" s="56" t="s">
        <v>2</v>
      </c>
      <c r="B4" s="61">
        <v>1</v>
      </c>
      <c r="C4" s="16">
        <v>0</v>
      </c>
      <c r="D4" s="16">
        <v>0</v>
      </c>
      <c r="E4" s="16">
        <v>0</v>
      </c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6">
        <v>0</v>
      </c>
      <c r="N4" s="16">
        <v>0</v>
      </c>
      <c r="O4" s="16">
        <v>0</v>
      </c>
      <c r="P4" s="16">
        <v>0</v>
      </c>
      <c r="Q4" s="16">
        <v>0</v>
      </c>
      <c r="R4" s="16">
        <v>0</v>
      </c>
      <c r="S4" s="16">
        <v>0</v>
      </c>
      <c r="T4" s="16">
        <v>0</v>
      </c>
      <c r="U4" s="16">
        <v>0</v>
      </c>
      <c r="V4" s="16">
        <v>0</v>
      </c>
      <c r="W4" s="16">
        <v>0</v>
      </c>
      <c r="X4" s="16">
        <v>0</v>
      </c>
      <c r="Y4" s="16">
        <v>0</v>
      </c>
      <c r="Z4" s="16">
        <v>0</v>
      </c>
      <c r="AA4" s="16">
        <v>0</v>
      </c>
      <c r="AB4" s="16">
        <v>0</v>
      </c>
      <c r="AC4">
        <v>0</v>
      </c>
      <c r="AD4">
        <v>0</v>
      </c>
    </row>
    <row r="5" spans="1:30" x14ac:dyDescent="0.2">
      <c r="A5" s="56" t="s">
        <v>3</v>
      </c>
      <c r="B5" s="16">
        <v>0</v>
      </c>
      <c r="C5" s="61">
        <v>1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>
        <v>0</v>
      </c>
      <c r="AD5">
        <v>0</v>
      </c>
    </row>
    <row r="6" spans="1:30" x14ac:dyDescent="0.2">
      <c r="A6" s="56" t="s">
        <v>4</v>
      </c>
      <c r="B6" s="16">
        <v>0</v>
      </c>
      <c r="C6" s="16">
        <v>0</v>
      </c>
      <c r="D6" s="61">
        <v>1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>
        <v>0</v>
      </c>
      <c r="AD6">
        <v>0</v>
      </c>
    </row>
    <row r="7" spans="1:30" x14ac:dyDescent="0.2">
      <c r="A7" s="56" t="s">
        <v>5</v>
      </c>
      <c r="B7" s="16">
        <v>0</v>
      </c>
      <c r="C7" s="16">
        <v>0</v>
      </c>
      <c r="D7" s="16">
        <v>0</v>
      </c>
      <c r="E7" s="61">
        <v>1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>
        <v>0</v>
      </c>
      <c r="AC7">
        <v>0</v>
      </c>
      <c r="AD7">
        <v>0</v>
      </c>
    </row>
    <row r="8" spans="1:30" x14ac:dyDescent="0.2">
      <c r="A8" s="57" t="s">
        <v>6</v>
      </c>
      <c r="B8" s="16">
        <v>0</v>
      </c>
      <c r="C8" s="16">
        <v>0</v>
      </c>
      <c r="D8" s="16">
        <v>0</v>
      </c>
      <c r="E8" s="16">
        <v>0</v>
      </c>
      <c r="F8" s="61">
        <v>1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>
        <v>0</v>
      </c>
      <c r="AD8">
        <v>0</v>
      </c>
    </row>
    <row r="9" spans="1:30" x14ac:dyDescent="0.2">
      <c r="A9" s="58" t="s">
        <v>7</v>
      </c>
      <c r="B9" s="16">
        <v>0</v>
      </c>
      <c r="C9" s="16">
        <v>0</v>
      </c>
      <c r="D9" s="16">
        <v>0</v>
      </c>
      <c r="E9" s="16">
        <v>0</v>
      </c>
      <c r="F9" s="16">
        <v>0</v>
      </c>
      <c r="G9" s="61">
        <v>1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B9" s="16">
        <v>0</v>
      </c>
      <c r="AC9">
        <v>0</v>
      </c>
      <c r="AD9">
        <v>0</v>
      </c>
    </row>
    <row r="10" spans="1:30" x14ac:dyDescent="0.2">
      <c r="A10" s="58" t="s">
        <v>8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  <c r="H10" s="61">
        <v>1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>
        <v>0</v>
      </c>
      <c r="AC10">
        <v>0</v>
      </c>
      <c r="AD10">
        <v>0</v>
      </c>
    </row>
    <row r="11" spans="1:30" x14ac:dyDescent="0.2">
      <c r="A11" s="58" t="s">
        <v>9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61">
        <v>1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>
        <v>0</v>
      </c>
      <c r="AD11">
        <v>0</v>
      </c>
    </row>
    <row r="12" spans="1:30" x14ac:dyDescent="0.2">
      <c r="A12" s="58" t="s">
        <v>10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61">
        <v>1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>
        <v>0</v>
      </c>
      <c r="AD12">
        <v>0</v>
      </c>
    </row>
    <row r="13" spans="1:30" x14ac:dyDescent="0.2">
      <c r="A13" s="58" t="s">
        <v>11</v>
      </c>
      <c r="B13" s="16">
        <v>0</v>
      </c>
      <c r="C13" s="16">
        <v>0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61">
        <v>1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>
        <v>0</v>
      </c>
      <c r="AD13">
        <v>0</v>
      </c>
    </row>
    <row r="14" spans="1:30" x14ac:dyDescent="0.2">
      <c r="A14" s="58" t="s">
        <v>12</v>
      </c>
      <c r="B14" s="16">
        <v>0</v>
      </c>
      <c r="C14" s="16">
        <v>0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61">
        <v>1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>
        <v>0</v>
      </c>
      <c r="AD14">
        <v>0</v>
      </c>
    </row>
    <row r="15" spans="1:30" x14ac:dyDescent="0.2">
      <c r="A15" s="58" t="s">
        <v>13</v>
      </c>
      <c r="B15" s="16">
        <v>0</v>
      </c>
      <c r="C15" s="16">
        <v>0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61">
        <v>1</v>
      </c>
      <c r="N15" s="49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>
        <v>0</v>
      </c>
      <c r="AD15">
        <v>0</v>
      </c>
    </row>
    <row r="16" spans="1:30" x14ac:dyDescent="0.2">
      <c r="A16" s="58" t="s">
        <v>35</v>
      </c>
      <c r="B16" s="16">
        <v>0</v>
      </c>
      <c r="C16" s="16">
        <v>0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61">
        <v>1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>
        <v>0</v>
      </c>
      <c r="AD16">
        <v>0</v>
      </c>
    </row>
    <row r="17" spans="1:30" x14ac:dyDescent="0.2">
      <c r="A17" s="58" t="s">
        <v>14</v>
      </c>
      <c r="B17" s="16">
        <v>0</v>
      </c>
      <c r="C17" s="16">
        <v>0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61">
        <v>1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>
        <v>0</v>
      </c>
      <c r="AD17">
        <v>0</v>
      </c>
    </row>
    <row r="18" spans="1:30" x14ac:dyDescent="0.2">
      <c r="A18" s="58" t="s">
        <v>15</v>
      </c>
      <c r="B18" s="16">
        <v>0</v>
      </c>
      <c r="C18" s="16">
        <v>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61">
        <v>1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>
        <v>0</v>
      </c>
      <c r="AD18">
        <v>0</v>
      </c>
    </row>
    <row r="19" spans="1:30" x14ac:dyDescent="0.2">
      <c r="A19" s="58" t="s">
        <v>16</v>
      </c>
      <c r="B19" s="16">
        <v>0</v>
      </c>
      <c r="C19" s="16">
        <v>0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61">
        <v>1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0</v>
      </c>
      <c r="Y19" s="16">
        <v>0</v>
      </c>
      <c r="Z19" s="16">
        <v>0</v>
      </c>
      <c r="AA19" s="16">
        <v>0</v>
      </c>
      <c r="AB19" s="16">
        <v>0</v>
      </c>
      <c r="AC19">
        <v>0</v>
      </c>
      <c r="AD19">
        <v>0</v>
      </c>
    </row>
    <row r="20" spans="1:30" x14ac:dyDescent="0.2">
      <c r="A20" s="58" t="s">
        <v>17</v>
      </c>
      <c r="B20" s="16">
        <v>0</v>
      </c>
      <c r="C20" s="16">
        <v>0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61">
        <v>1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>
        <v>0</v>
      </c>
      <c r="AC20">
        <v>0</v>
      </c>
      <c r="AD20">
        <v>0</v>
      </c>
    </row>
    <row r="21" spans="1:30" x14ac:dyDescent="0.2">
      <c r="A21" s="58" t="s">
        <v>18</v>
      </c>
      <c r="B21" s="16">
        <v>0</v>
      </c>
      <c r="C21" s="16">
        <v>0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61">
        <v>1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>
        <v>0</v>
      </c>
      <c r="AD21">
        <v>0</v>
      </c>
    </row>
    <row r="22" spans="1:30" x14ac:dyDescent="0.2">
      <c r="A22" s="58" t="s">
        <v>19</v>
      </c>
      <c r="B22" s="16">
        <v>0</v>
      </c>
      <c r="C22" s="16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61">
        <v>1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>
        <v>0</v>
      </c>
      <c r="AD22">
        <v>0</v>
      </c>
    </row>
    <row r="23" spans="1:30" x14ac:dyDescent="0.2">
      <c r="A23" s="58" t="s">
        <v>20</v>
      </c>
      <c r="B23" s="16">
        <v>0</v>
      </c>
      <c r="C23" s="16">
        <v>0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61">
        <v>1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>
        <v>0</v>
      </c>
      <c r="AD23">
        <v>0</v>
      </c>
    </row>
    <row r="24" spans="1:30" x14ac:dyDescent="0.2">
      <c r="A24" s="58" t="s">
        <v>21</v>
      </c>
      <c r="B24" s="16">
        <v>0</v>
      </c>
      <c r="C24" s="16">
        <v>0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61">
        <v>1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>
        <v>0</v>
      </c>
      <c r="AD24">
        <v>0</v>
      </c>
    </row>
    <row r="25" spans="1:30" x14ac:dyDescent="0.2">
      <c r="A25" s="58" t="s">
        <v>36</v>
      </c>
      <c r="B25" s="16">
        <v>0</v>
      </c>
      <c r="C25" s="16">
        <v>0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61">
        <v>1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>
        <v>0</v>
      </c>
      <c r="AD25">
        <v>0</v>
      </c>
    </row>
    <row r="26" spans="1:30" x14ac:dyDescent="0.2">
      <c r="A26" s="58" t="s">
        <v>83</v>
      </c>
      <c r="B26" s="16">
        <v>0</v>
      </c>
      <c r="C26" s="16">
        <v>0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61">
        <v>1</v>
      </c>
      <c r="Y26" s="16">
        <v>0</v>
      </c>
      <c r="Z26" s="16">
        <v>0</v>
      </c>
      <c r="AA26" s="16">
        <v>0</v>
      </c>
      <c r="AB26" s="16">
        <v>0</v>
      </c>
      <c r="AC26">
        <v>0</v>
      </c>
      <c r="AD26">
        <v>0</v>
      </c>
    </row>
    <row r="27" spans="1:30" x14ac:dyDescent="0.2">
      <c r="A27" s="58" t="s">
        <v>39</v>
      </c>
      <c r="B27" s="16">
        <v>0</v>
      </c>
      <c r="C27" s="16">
        <v>0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61">
        <v>1</v>
      </c>
      <c r="Z27" s="16">
        <v>0</v>
      </c>
      <c r="AA27" s="16">
        <v>0</v>
      </c>
      <c r="AB27" s="16">
        <v>0</v>
      </c>
      <c r="AC27">
        <v>0</v>
      </c>
      <c r="AD27">
        <v>0</v>
      </c>
    </row>
    <row r="28" spans="1:30" x14ac:dyDescent="0.2">
      <c r="A28" s="58" t="s">
        <v>37</v>
      </c>
      <c r="B28" s="16">
        <v>0</v>
      </c>
      <c r="C28" s="16">
        <v>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61">
        <v>1</v>
      </c>
      <c r="AA28" s="16">
        <v>0</v>
      </c>
      <c r="AB28" s="16">
        <v>0</v>
      </c>
      <c r="AC28">
        <v>0</v>
      </c>
      <c r="AD28">
        <v>0</v>
      </c>
    </row>
    <row r="29" spans="1:30" x14ac:dyDescent="0.2">
      <c r="A29" s="58" t="s">
        <v>40</v>
      </c>
      <c r="B29" s="16">
        <v>0</v>
      </c>
      <c r="C29" s="16">
        <v>0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0</v>
      </c>
      <c r="AA29" s="61">
        <v>1</v>
      </c>
      <c r="AB29" s="16">
        <v>0</v>
      </c>
      <c r="AC29">
        <v>0</v>
      </c>
      <c r="AD29">
        <v>0</v>
      </c>
    </row>
    <row r="30" spans="1:30" x14ac:dyDescent="0.2">
      <c r="A30" s="58" t="s">
        <v>64</v>
      </c>
      <c r="B30" s="16">
        <v>0</v>
      </c>
      <c r="C30" s="16">
        <v>0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61">
        <v>1</v>
      </c>
      <c r="AC30">
        <v>0</v>
      </c>
      <c r="AD30">
        <v>0</v>
      </c>
    </row>
    <row r="31" spans="1:30" ht="25.5" x14ac:dyDescent="0.2">
      <c r="A31" s="29" t="s">
        <v>63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2">
      <c r="A32" s="29" t="s">
        <v>70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</sheetData>
  <phoneticPr fontId="6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B30"/>
  <sheetViews>
    <sheetView workbookViewId="0">
      <selection activeCell="A30" sqref="A29:A30"/>
    </sheetView>
  </sheetViews>
  <sheetFormatPr defaultRowHeight="12.75" x14ac:dyDescent="0.2"/>
  <sheetData>
    <row r="2" spans="1:2" x14ac:dyDescent="0.2">
      <c r="A2" s="56" t="s">
        <v>2</v>
      </c>
      <c r="B2" s="15">
        <v>245000</v>
      </c>
    </row>
    <row r="3" spans="1:2" x14ac:dyDescent="0.2">
      <c r="A3" s="56" t="s">
        <v>3</v>
      </c>
      <c r="B3" s="35">
        <v>703800000</v>
      </c>
    </row>
    <row r="4" spans="1:2" x14ac:dyDescent="0.2">
      <c r="A4" s="56" t="s">
        <v>4</v>
      </c>
      <c r="B4" s="35">
        <v>23415000</v>
      </c>
    </row>
    <row r="5" spans="1:2" ht="13.5" thickBot="1" x14ac:dyDescent="0.25">
      <c r="A5" s="56" t="s">
        <v>5</v>
      </c>
      <c r="B5" s="36">
        <v>4468000000</v>
      </c>
    </row>
    <row r="6" spans="1:2" ht="13.5" thickTop="1" x14ac:dyDescent="0.2">
      <c r="A6" s="57" t="s">
        <v>6</v>
      </c>
      <c r="B6" s="37">
        <v>2140000</v>
      </c>
    </row>
    <row r="7" spans="1:2" x14ac:dyDescent="0.2">
      <c r="A7" s="58" t="s">
        <v>7</v>
      </c>
      <c r="B7" s="35">
        <v>87.74</v>
      </c>
    </row>
    <row r="8" spans="1:2" x14ac:dyDescent="0.2">
      <c r="A8" s="58" t="s">
        <v>8</v>
      </c>
      <c r="B8" s="35">
        <v>24065</v>
      </c>
    </row>
    <row r="9" spans="1:2" x14ac:dyDescent="0.2">
      <c r="A9" s="58" t="s">
        <v>9</v>
      </c>
      <c r="B9" s="15">
        <v>6537</v>
      </c>
    </row>
    <row r="10" spans="1:2" x14ac:dyDescent="0.2">
      <c r="A10" s="58" t="s">
        <v>10</v>
      </c>
      <c r="B10" s="15">
        <v>14.4</v>
      </c>
    </row>
    <row r="11" spans="1:2" x14ac:dyDescent="0.2">
      <c r="A11" s="58" t="s">
        <v>11</v>
      </c>
      <c r="B11" s="15">
        <v>376300</v>
      </c>
    </row>
    <row r="12" spans="1:2" x14ac:dyDescent="0.2">
      <c r="A12" s="58" t="s">
        <v>12</v>
      </c>
      <c r="B12" s="15">
        <v>81000000</v>
      </c>
    </row>
    <row r="13" spans="1:2" x14ac:dyDescent="0.2">
      <c r="A13" s="58" t="s">
        <v>13</v>
      </c>
      <c r="B13" s="15">
        <v>432.2</v>
      </c>
    </row>
    <row r="14" spans="1:2" x14ac:dyDescent="0.2">
      <c r="A14" s="58" t="s">
        <v>35</v>
      </c>
      <c r="B14" s="15">
        <v>152</v>
      </c>
    </row>
    <row r="15" spans="1:2" x14ac:dyDescent="0.2">
      <c r="A15" s="58" t="s">
        <v>14</v>
      </c>
      <c r="B15" s="15">
        <v>7380</v>
      </c>
    </row>
    <row r="16" spans="1:2" x14ac:dyDescent="0.2">
      <c r="A16" s="58" t="s">
        <v>15</v>
      </c>
      <c r="B16" s="15">
        <v>0.4457221081451061</v>
      </c>
    </row>
    <row r="17" spans="1:2" x14ac:dyDescent="0.2">
      <c r="A17" s="58" t="s">
        <v>16</v>
      </c>
      <c r="B17" s="15">
        <v>28.5</v>
      </c>
    </row>
    <row r="18" spans="1:2" x14ac:dyDescent="0.2">
      <c r="A18" s="58" t="s">
        <v>17</v>
      </c>
      <c r="B18" s="15">
        <v>18.11</v>
      </c>
    </row>
    <row r="19" spans="1:2" x14ac:dyDescent="0.2">
      <c r="A19" s="58" t="s">
        <v>18</v>
      </c>
      <c r="B19" s="15">
        <v>8500</v>
      </c>
    </row>
    <row r="20" spans="1:2" x14ac:dyDescent="0.2">
      <c r="A20" s="58" t="s">
        <v>19</v>
      </c>
      <c r="B20" s="15">
        <v>4730</v>
      </c>
    </row>
    <row r="21" spans="1:2" x14ac:dyDescent="0.2">
      <c r="A21" s="58" t="s">
        <v>20</v>
      </c>
      <c r="B21" s="15">
        <v>15600000</v>
      </c>
    </row>
    <row r="22" spans="1:2" x14ac:dyDescent="0.2">
      <c r="A22" s="58" t="s">
        <v>21</v>
      </c>
      <c r="B22" s="15">
        <v>339000</v>
      </c>
    </row>
    <row r="23" spans="1:2" x14ac:dyDescent="0.2">
      <c r="A23" s="58" t="s">
        <v>36</v>
      </c>
      <c r="B23" s="15">
        <v>6900</v>
      </c>
    </row>
    <row r="24" spans="1:2" x14ac:dyDescent="0.2">
      <c r="A24" s="58" t="s">
        <v>83</v>
      </c>
      <c r="B24" s="44"/>
    </row>
    <row r="25" spans="1:2" x14ac:dyDescent="0.2">
      <c r="A25" s="58" t="s">
        <v>39</v>
      </c>
      <c r="B25" s="15">
        <v>350.6</v>
      </c>
    </row>
    <row r="26" spans="1:2" x14ac:dyDescent="0.2">
      <c r="A26" s="58" t="s">
        <v>37</v>
      </c>
      <c r="B26" s="15">
        <v>13.08</v>
      </c>
    </row>
    <row r="27" spans="1:2" x14ac:dyDescent="0.2">
      <c r="A27" s="58" t="s">
        <v>40</v>
      </c>
      <c r="B27" s="15">
        <v>898</v>
      </c>
    </row>
    <row r="28" spans="1:2" x14ac:dyDescent="0.2">
      <c r="A28" s="58" t="s">
        <v>64</v>
      </c>
      <c r="B28" s="15">
        <v>2.6379999999999999</v>
      </c>
    </row>
    <row r="29" spans="1:2" x14ac:dyDescent="0.2">
      <c r="A29" s="29" t="s">
        <v>66</v>
      </c>
      <c r="B29" s="38">
        <v>0</v>
      </c>
    </row>
    <row r="30" spans="1:2" x14ac:dyDescent="0.2">
      <c r="A30" s="29" t="s">
        <v>67</v>
      </c>
      <c r="B30" s="38">
        <v>0</v>
      </c>
    </row>
  </sheetData>
  <phoneticPr fontId="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82"/>
  <sheetViews>
    <sheetView topLeftCell="A49" workbookViewId="0">
      <selection activeCell="A51" sqref="A51:A73"/>
    </sheetView>
  </sheetViews>
  <sheetFormatPr defaultRowHeight="12.75" x14ac:dyDescent="0.2"/>
  <cols>
    <col min="1" max="1" width="21.85546875" customWidth="1"/>
  </cols>
  <sheetData>
    <row r="1" spans="1:3" ht="25.5" x14ac:dyDescent="0.2">
      <c r="A1" t="s">
        <v>76</v>
      </c>
      <c r="C1" s="23" t="s">
        <v>57</v>
      </c>
    </row>
    <row r="2" spans="1:3" x14ac:dyDescent="0.2">
      <c r="A2" s="50" t="s">
        <v>78</v>
      </c>
      <c r="B2" s="28">
        <v>0</v>
      </c>
      <c r="C2" s="28">
        <v>0</v>
      </c>
    </row>
    <row r="3" spans="1:3" x14ac:dyDescent="0.2">
      <c r="A3" s="51" t="s">
        <v>79</v>
      </c>
      <c r="B3" s="28">
        <v>0</v>
      </c>
      <c r="C3" s="28">
        <v>0</v>
      </c>
    </row>
    <row r="4" spans="1:3" x14ac:dyDescent="0.2">
      <c r="A4" s="51" t="s">
        <v>80</v>
      </c>
      <c r="B4" s="28">
        <v>0</v>
      </c>
      <c r="C4" s="28">
        <v>0</v>
      </c>
    </row>
    <row r="5" spans="1:3" x14ac:dyDescent="0.2">
      <c r="A5" s="51" t="s">
        <v>81</v>
      </c>
      <c r="B5" s="28">
        <v>0</v>
      </c>
      <c r="C5" s="28">
        <v>0</v>
      </c>
    </row>
    <row r="6" spans="1:3" x14ac:dyDescent="0.2">
      <c r="A6" s="51" t="s">
        <v>38</v>
      </c>
      <c r="B6" s="28">
        <v>0</v>
      </c>
      <c r="C6" s="28">
        <v>0</v>
      </c>
    </row>
    <row r="7" spans="1:3" x14ac:dyDescent="0.2">
      <c r="A7" s="51" t="s">
        <v>82</v>
      </c>
      <c r="B7" s="28">
        <v>0</v>
      </c>
      <c r="C7" s="28">
        <v>0</v>
      </c>
    </row>
    <row r="8" spans="1:3" x14ac:dyDescent="0.2">
      <c r="A8" s="52" t="s">
        <v>22</v>
      </c>
      <c r="B8" s="28">
        <v>0</v>
      </c>
      <c r="C8" s="28">
        <v>0</v>
      </c>
    </row>
    <row r="9" spans="1:3" x14ac:dyDescent="0.2">
      <c r="A9" s="52" t="s">
        <v>23</v>
      </c>
      <c r="B9" s="28">
        <v>0</v>
      </c>
      <c r="C9" s="28">
        <v>0</v>
      </c>
    </row>
    <row r="10" spans="1:3" x14ac:dyDescent="0.2">
      <c r="A10" s="53" t="s">
        <v>24</v>
      </c>
      <c r="B10" s="28">
        <v>0</v>
      </c>
      <c r="C10" s="28">
        <v>0</v>
      </c>
    </row>
    <row r="11" spans="1:3" x14ac:dyDescent="0.2">
      <c r="A11" s="53" t="s">
        <v>25</v>
      </c>
      <c r="B11" s="28">
        <v>0</v>
      </c>
      <c r="C11" s="28">
        <v>0</v>
      </c>
    </row>
    <row r="12" spans="1:3" x14ac:dyDescent="0.2">
      <c r="A12" s="53" t="s">
        <v>26</v>
      </c>
      <c r="B12" s="28">
        <v>0</v>
      </c>
      <c r="C12" s="28">
        <v>0</v>
      </c>
    </row>
    <row r="13" spans="1:3" x14ac:dyDescent="0.2">
      <c r="A13" s="53" t="s">
        <v>27</v>
      </c>
      <c r="B13" s="28">
        <v>0</v>
      </c>
      <c r="C13" s="28">
        <v>0</v>
      </c>
    </row>
    <row r="14" spans="1:3" x14ac:dyDescent="0.2">
      <c r="A14" s="53" t="s">
        <v>28</v>
      </c>
      <c r="B14" s="28">
        <v>0</v>
      </c>
      <c r="C14" s="28">
        <v>0</v>
      </c>
    </row>
    <row r="15" spans="1:3" x14ac:dyDescent="0.2">
      <c r="A15" s="54" t="s">
        <v>29</v>
      </c>
      <c r="B15" s="28">
        <v>0</v>
      </c>
      <c r="C15" s="28">
        <v>0</v>
      </c>
    </row>
    <row r="16" spans="1:3" x14ac:dyDescent="0.2">
      <c r="A16" s="55" t="s">
        <v>31</v>
      </c>
      <c r="B16" s="28">
        <v>0</v>
      </c>
      <c r="C16" s="28">
        <v>0</v>
      </c>
    </row>
    <row r="17" spans="1:3" x14ac:dyDescent="0.2">
      <c r="A17" s="55" t="s">
        <v>32</v>
      </c>
      <c r="B17" s="28">
        <v>0</v>
      </c>
      <c r="C17" s="28">
        <v>0</v>
      </c>
    </row>
    <row r="18" spans="1:3" x14ac:dyDescent="0.2">
      <c r="A18" s="56" t="s">
        <v>2</v>
      </c>
      <c r="B18" s="17">
        <v>2.6309999999999998</v>
      </c>
      <c r="C18" s="24">
        <v>2.8285714285714284E-6</v>
      </c>
    </row>
    <row r="19" spans="1:3" x14ac:dyDescent="0.2">
      <c r="A19" s="56" t="s">
        <v>3</v>
      </c>
      <c r="B19" s="17">
        <v>2.4209999999999998</v>
      </c>
      <c r="C19" s="24">
        <v>9.8465473145780045E-10</v>
      </c>
    </row>
    <row r="20" spans="1:3" x14ac:dyDescent="0.2">
      <c r="A20" s="56" t="s">
        <v>4</v>
      </c>
      <c r="B20" s="17">
        <v>2.734</v>
      </c>
      <c r="C20" s="24">
        <v>2.9596412556053808E-8</v>
      </c>
    </row>
    <row r="21" spans="1:3" ht="13.5" thickBot="1" x14ac:dyDescent="0.25">
      <c r="A21" s="56" t="s">
        <v>5</v>
      </c>
      <c r="B21" s="18">
        <v>2.8010000000000002</v>
      </c>
      <c r="C21" s="25">
        <v>1.5510295434198746E-10</v>
      </c>
    </row>
    <row r="22" spans="1:3" ht="13.5" thickTop="1" x14ac:dyDescent="0.2">
      <c r="A22" s="57" t="s">
        <v>6</v>
      </c>
      <c r="B22" s="19">
        <v>3.0049999999999999</v>
      </c>
      <c r="C22" s="26">
        <v>3.2383177570093458E-7</v>
      </c>
    </row>
    <row r="23" spans="1:3" x14ac:dyDescent="0.2">
      <c r="A23" s="58" t="s">
        <v>7</v>
      </c>
      <c r="B23" s="17">
        <v>2.8330000000000002</v>
      </c>
      <c r="C23" s="24">
        <v>7.8983359927057208E-3</v>
      </c>
    </row>
    <row r="24" spans="1:3" x14ac:dyDescent="0.2">
      <c r="A24" s="58" t="s">
        <v>8</v>
      </c>
      <c r="B24" s="17">
        <v>2.875</v>
      </c>
      <c r="C24" s="24">
        <v>2.8797008103054227E-5</v>
      </c>
    </row>
    <row r="25" spans="1:3" x14ac:dyDescent="0.2">
      <c r="A25" s="58" t="s">
        <v>9</v>
      </c>
      <c r="B25" s="17">
        <v>3.1349999999999998</v>
      </c>
      <c r="C25" s="24">
        <v>1.0601193207893529E-4</v>
      </c>
    </row>
    <row r="26" spans="1:3" x14ac:dyDescent="0.2">
      <c r="A26" s="58" t="s">
        <v>10</v>
      </c>
      <c r="B26" s="17">
        <v>2.9340000000000002</v>
      </c>
      <c r="C26" s="24">
        <v>4.8125000000000001E-2</v>
      </c>
    </row>
    <row r="27" spans="1:3" x14ac:dyDescent="0.2">
      <c r="A27" s="58" t="s">
        <v>11</v>
      </c>
      <c r="B27" s="17">
        <v>3.28</v>
      </c>
      <c r="C27" s="24">
        <v>1.8416157321286207E-6</v>
      </c>
    </row>
    <row r="28" spans="1:3" x14ac:dyDescent="0.2">
      <c r="A28" s="58" t="s">
        <v>12</v>
      </c>
      <c r="B28" s="20">
        <v>3.3</v>
      </c>
      <c r="C28" s="24">
        <v>8.5555555555555555E-9</v>
      </c>
    </row>
    <row r="29" spans="1:3" x14ac:dyDescent="0.2">
      <c r="A29" s="58" t="s">
        <v>13</v>
      </c>
      <c r="B29" s="17">
        <v>3.2770000000000001</v>
      </c>
      <c r="C29" s="24">
        <v>1.6034243405830633E-3</v>
      </c>
    </row>
    <row r="30" spans="1:3" x14ac:dyDescent="0.2">
      <c r="A30" s="58" t="s">
        <v>35</v>
      </c>
      <c r="B30" s="17">
        <v>3.1619999999999999</v>
      </c>
      <c r="C30" s="24">
        <v>4.5592105263157889E-3</v>
      </c>
    </row>
    <row r="31" spans="1:3" x14ac:dyDescent="0.2">
      <c r="A31" s="58" t="s">
        <v>14</v>
      </c>
      <c r="B31" s="17">
        <v>3.7320000000000002</v>
      </c>
      <c r="C31" s="24">
        <v>9.3902439024390243E-5</v>
      </c>
    </row>
    <row r="32" spans="1:3" x14ac:dyDescent="0.2">
      <c r="A32" s="58" t="s">
        <v>15</v>
      </c>
      <c r="B32" s="17">
        <v>3.746</v>
      </c>
      <c r="C32" s="24">
        <v>1.5547804054054053</v>
      </c>
    </row>
    <row r="33" spans="1:3" x14ac:dyDescent="0.2">
      <c r="A33" s="58" t="s">
        <v>16</v>
      </c>
      <c r="B33" s="17">
        <v>3.4340000000000002</v>
      </c>
      <c r="C33" s="24">
        <v>2.4315789473684207E-2</v>
      </c>
    </row>
    <row r="34" spans="1:3" x14ac:dyDescent="0.2">
      <c r="A34" s="58" t="s">
        <v>17</v>
      </c>
      <c r="B34" s="17">
        <v>3.7250000000000001</v>
      </c>
      <c r="C34" s="24">
        <v>3.8266151297625617E-2</v>
      </c>
    </row>
    <row r="35" spans="1:3" x14ac:dyDescent="0.2">
      <c r="A35" s="58" t="s">
        <v>18</v>
      </c>
      <c r="B35" s="17">
        <v>3.8319999999999999</v>
      </c>
      <c r="C35" s="24">
        <v>8.1529411764705881E-5</v>
      </c>
    </row>
    <row r="36" spans="1:3" x14ac:dyDescent="0.2">
      <c r="A36" s="58" t="s">
        <v>19</v>
      </c>
      <c r="B36" s="17">
        <v>3.8580000000000001</v>
      </c>
      <c r="C36" s="24">
        <v>1.4651162790697673E-4</v>
      </c>
    </row>
    <row r="37" spans="1:3" x14ac:dyDescent="0.2">
      <c r="A37" s="58" t="s">
        <v>20</v>
      </c>
      <c r="B37" s="17">
        <v>3.5920000000000001</v>
      </c>
      <c r="C37" s="24">
        <v>4.4423076923076923E-8</v>
      </c>
    </row>
    <row r="38" spans="1:3" x14ac:dyDescent="0.2">
      <c r="A38" s="58" t="s">
        <v>21</v>
      </c>
      <c r="B38" s="17">
        <v>3.7959999999999998</v>
      </c>
      <c r="C38" s="24">
        <v>2.0442477876106194E-6</v>
      </c>
    </row>
    <row r="39" spans="1:3" x14ac:dyDescent="0.2">
      <c r="A39" s="58" t="s">
        <v>36</v>
      </c>
      <c r="B39" s="21">
        <v>3.8</v>
      </c>
      <c r="C39" s="24">
        <v>1.0043478260869564E-4</v>
      </c>
    </row>
    <row r="40" spans="1:3" x14ac:dyDescent="0.2">
      <c r="A40" s="58" t="s">
        <v>83</v>
      </c>
      <c r="B40" s="65"/>
      <c r="C40" s="44"/>
    </row>
    <row r="41" spans="1:3" x14ac:dyDescent="0.2">
      <c r="A41" s="58" t="s">
        <v>39</v>
      </c>
      <c r="B41" s="17">
        <v>4.0620000000000003</v>
      </c>
      <c r="C41" s="24">
        <v>1.9766115231032513E-3</v>
      </c>
    </row>
    <row r="42" spans="1:3" x14ac:dyDescent="0.2">
      <c r="A42" s="58" t="s">
        <v>37</v>
      </c>
      <c r="B42" s="17">
        <v>3.97</v>
      </c>
      <c r="C42" s="24">
        <v>5.2981651376146785E-2</v>
      </c>
    </row>
    <row r="43" spans="1:3" x14ac:dyDescent="0.2">
      <c r="A43" s="58" t="s">
        <v>40</v>
      </c>
      <c r="B43" s="17">
        <v>4.1399999999999997</v>
      </c>
      <c r="C43" s="24">
        <v>7.7171492204899776E-4</v>
      </c>
    </row>
    <row r="44" spans="1:3" x14ac:dyDescent="0.2">
      <c r="A44" s="58" t="s">
        <v>64</v>
      </c>
      <c r="B44" s="17">
        <v>4.1260000000000003</v>
      </c>
      <c r="C44" s="24">
        <v>0.26269901440485216</v>
      </c>
    </row>
    <row r="45" spans="1:3" x14ac:dyDescent="0.2">
      <c r="A45" s="66" t="s">
        <v>42</v>
      </c>
      <c r="B45" s="22">
        <v>0</v>
      </c>
      <c r="C45" s="27">
        <v>0</v>
      </c>
    </row>
    <row r="46" spans="1:3" x14ac:dyDescent="0.2">
      <c r="A46" s="66" t="s">
        <v>33</v>
      </c>
      <c r="B46" s="22">
        <v>0</v>
      </c>
      <c r="C46" s="27">
        <v>0</v>
      </c>
    </row>
    <row r="47" spans="1:3" x14ac:dyDescent="0.2">
      <c r="A47" s="66" t="s">
        <v>85</v>
      </c>
      <c r="B47" s="22">
        <v>0</v>
      </c>
      <c r="C47" s="27">
        <v>0</v>
      </c>
    </row>
    <row r="48" spans="1:3" x14ac:dyDescent="0.2">
      <c r="A48" s="67" t="s">
        <v>44</v>
      </c>
      <c r="B48" s="22">
        <v>0</v>
      </c>
      <c r="C48" s="27">
        <v>0</v>
      </c>
    </row>
    <row r="49" spans="1:3" x14ac:dyDescent="0.2">
      <c r="A49" s="67" t="s">
        <v>43</v>
      </c>
      <c r="B49" s="22">
        <v>0</v>
      </c>
      <c r="C49" s="27">
        <v>0</v>
      </c>
    </row>
    <row r="50" spans="1:3" x14ac:dyDescent="0.2">
      <c r="A50" s="67" t="s">
        <v>86</v>
      </c>
      <c r="B50" s="22">
        <v>0</v>
      </c>
      <c r="C50" s="27">
        <v>0</v>
      </c>
    </row>
    <row r="51" spans="1:3" x14ac:dyDescent="0.2">
      <c r="A51" s="77" t="s">
        <v>87</v>
      </c>
      <c r="B51" s="22">
        <v>0</v>
      </c>
      <c r="C51" s="27">
        <v>0</v>
      </c>
    </row>
    <row r="52" spans="1:3" x14ac:dyDescent="0.2">
      <c r="A52" s="77" t="s">
        <v>88</v>
      </c>
      <c r="B52" s="22">
        <v>0</v>
      </c>
      <c r="C52" s="27">
        <v>0</v>
      </c>
    </row>
    <row r="53" spans="1:3" x14ac:dyDescent="0.2">
      <c r="A53" s="77" t="s">
        <v>114</v>
      </c>
      <c r="B53" s="22">
        <v>0</v>
      </c>
      <c r="C53" s="27">
        <v>0</v>
      </c>
    </row>
    <row r="54" spans="1:3" x14ac:dyDescent="0.2">
      <c r="A54" s="78" t="s">
        <v>89</v>
      </c>
      <c r="B54" s="22">
        <v>0</v>
      </c>
      <c r="C54" s="27">
        <v>0</v>
      </c>
    </row>
    <row r="55" spans="1:3" x14ac:dyDescent="0.2">
      <c r="A55" s="78" t="s">
        <v>90</v>
      </c>
      <c r="B55" s="22">
        <v>0</v>
      </c>
      <c r="C55" s="27">
        <v>0</v>
      </c>
    </row>
    <row r="56" spans="1:3" x14ac:dyDescent="0.2">
      <c r="A56" s="78" t="s">
        <v>91</v>
      </c>
      <c r="B56" s="22">
        <v>0</v>
      </c>
      <c r="C56" s="27">
        <v>0</v>
      </c>
    </row>
    <row r="57" spans="1:3" x14ac:dyDescent="0.2">
      <c r="A57" s="79" t="s">
        <v>1</v>
      </c>
      <c r="B57" s="22">
        <v>0</v>
      </c>
      <c r="C57" s="27">
        <v>0</v>
      </c>
    </row>
    <row r="58" spans="1:3" x14ac:dyDescent="0.2">
      <c r="A58" s="79" t="s">
        <v>92</v>
      </c>
      <c r="B58" s="22">
        <v>0</v>
      </c>
      <c r="C58" s="27">
        <v>0</v>
      </c>
    </row>
    <row r="59" spans="1:3" x14ac:dyDescent="0.2">
      <c r="A59" s="80" t="s">
        <v>93</v>
      </c>
      <c r="B59" s="22">
        <v>0</v>
      </c>
      <c r="C59" s="27">
        <v>0</v>
      </c>
    </row>
    <row r="60" spans="1:3" x14ac:dyDescent="0.2">
      <c r="A60" s="80" t="s">
        <v>94</v>
      </c>
      <c r="B60" s="22">
        <v>0</v>
      </c>
      <c r="C60" s="27">
        <v>0</v>
      </c>
    </row>
    <row r="61" spans="1:3" x14ac:dyDescent="0.2">
      <c r="A61" s="80" t="s">
        <v>95</v>
      </c>
      <c r="B61" s="22">
        <v>0</v>
      </c>
      <c r="C61" s="27">
        <v>0</v>
      </c>
    </row>
    <row r="62" spans="1:3" x14ac:dyDescent="0.2">
      <c r="A62" s="80" t="s">
        <v>96</v>
      </c>
      <c r="B62" s="22">
        <v>0</v>
      </c>
      <c r="C62" s="27">
        <v>0</v>
      </c>
    </row>
    <row r="63" spans="1:3" x14ac:dyDescent="0.2">
      <c r="A63" s="80" t="s">
        <v>97</v>
      </c>
      <c r="B63" s="22">
        <v>0</v>
      </c>
      <c r="C63" s="27">
        <v>0</v>
      </c>
    </row>
    <row r="64" spans="1:3" x14ac:dyDescent="0.2">
      <c r="A64" s="80" t="s">
        <v>99</v>
      </c>
      <c r="B64" s="22">
        <v>0</v>
      </c>
      <c r="C64" s="27">
        <v>0</v>
      </c>
    </row>
    <row r="65" spans="1:3" x14ac:dyDescent="0.2">
      <c r="A65" s="80" t="s">
        <v>98</v>
      </c>
      <c r="B65" s="22">
        <v>0</v>
      </c>
      <c r="C65" s="27">
        <v>0</v>
      </c>
    </row>
    <row r="66" spans="1:3" x14ac:dyDescent="0.2">
      <c r="A66" s="80" t="s">
        <v>100</v>
      </c>
      <c r="B66" s="22">
        <v>0</v>
      </c>
      <c r="C66" s="27">
        <v>0</v>
      </c>
    </row>
    <row r="67" spans="1:3" x14ac:dyDescent="0.2">
      <c r="A67" s="81" t="s">
        <v>34</v>
      </c>
      <c r="B67" s="22">
        <v>0</v>
      </c>
      <c r="C67" s="27">
        <v>0</v>
      </c>
    </row>
    <row r="68" spans="1:3" x14ac:dyDescent="0.2">
      <c r="A68" s="81" t="s">
        <v>101</v>
      </c>
      <c r="B68" s="22">
        <v>0</v>
      </c>
      <c r="C68" s="27">
        <v>0</v>
      </c>
    </row>
    <row r="69" spans="1:3" x14ac:dyDescent="0.2">
      <c r="A69" s="77" t="s">
        <v>41</v>
      </c>
      <c r="B69" s="22">
        <v>0</v>
      </c>
      <c r="C69" s="27">
        <v>0</v>
      </c>
    </row>
    <row r="70" spans="1:3" x14ac:dyDescent="0.2">
      <c r="A70" s="77" t="s">
        <v>30</v>
      </c>
      <c r="B70" s="22">
        <v>0</v>
      </c>
      <c r="C70" s="27">
        <v>0</v>
      </c>
    </row>
    <row r="71" spans="1:3" x14ac:dyDescent="0.2">
      <c r="A71" s="77" t="s">
        <v>102</v>
      </c>
      <c r="B71" s="22">
        <v>0</v>
      </c>
      <c r="C71" s="27">
        <v>0</v>
      </c>
    </row>
    <row r="72" spans="1:3" x14ac:dyDescent="0.2">
      <c r="A72" s="77" t="s">
        <v>113</v>
      </c>
      <c r="B72" s="22">
        <v>0</v>
      </c>
      <c r="C72" s="27">
        <v>0</v>
      </c>
    </row>
    <row r="73" spans="1:3" x14ac:dyDescent="0.2">
      <c r="A73" s="77" t="s">
        <v>103</v>
      </c>
      <c r="B73" s="22">
        <v>0</v>
      </c>
      <c r="C73" s="27">
        <v>0</v>
      </c>
    </row>
    <row r="74" spans="1:3" x14ac:dyDescent="0.2">
      <c r="A74" s="73" t="s">
        <v>104</v>
      </c>
      <c r="B74" s="22">
        <v>0</v>
      </c>
      <c r="C74" s="27">
        <v>0</v>
      </c>
    </row>
    <row r="75" spans="1:3" x14ac:dyDescent="0.2">
      <c r="A75" s="73" t="s">
        <v>105</v>
      </c>
      <c r="B75" s="22">
        <v>0</v>
      </c>
      <c r="C75" s="27">
        <v>0</v>
      </c>
    </row>
    <row r="76" spans="1:3" x14ac:dyDescent="0.2">
      <c r="A76" s="73" t="s">
        <v>106</v>
      </c>
      <c r="B76" s="22">
        <v>0</v>
      </c>
      <c r="C76" s="27">
        <v>0</v>
      </c>
    </row>
    <row r="77" spans="1:3" x14ac:dyDescent="0.2">
      <c r="A77" s="73" t="s">
        <v>107</v>
      </c>
      <c r="B77" s="22">
        <v>0</v>
      </c>
      <c r="C77" s="27">
        <v>0</v>
      </c>
    </row>
    <row r="78" spans="1:3" x14ac:dyDescent="0.2">
      <c r="A78" s="73" t="s">
        <v>108</v>
      </c>
      <c r="B78" s="22">
        <v>0</v>
      </c>
      <c r="C78" s="27">
        <v>0</v>
      </c>
    </row>
    <row r="79" spans="1:3" x14ac:dyDescent="0.2">
      <c r="A79" s="73" t="s">
        <v>109</v>
      </c>
      <c r="B79" s="22">
        <v>0</v>
      </c>
      <c r="C79" s="27">
        <v>0</v>
      </c>
    </row>
    <row r="80" spans="1:3" x14ac:dyDescent="0.2">
      <c r="A80" s="73" t="s">
        <v>110</v>
      </c>
      <c r="B80" s="22">
        <v>0</v>
      </c>
      <c r="C80" s="27">
        <v>0</v>
      </c>
    </row>
    <row r="81" spans="1:3" x14ac:dyDescent="0.2">
      <c r="A81" s="73" t="s">
        <v>111</v>
      </c>
      <c r="B81" s="22">
        <v>0</v>
      </c>
      <c r="C81" s="27">
        <v>0</v>
      </c>
    </row>
    <row r="82" spans="1:3" x14ac:dyDescent="0.2">
      <c r="A82" s="73" t="s">
        <v>112</v>
      </c>
      <c r="B82" s="22">
        <v>0</v>
      </c>
      <c r="C82" s="27">
        <v>0</v>
      </c>
    </row>
  </sheetData>
  <phoneticPr fontId="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P84"/>
  <sheetViews>
    <sheetView topLeftCell="A46" workbookViewId="0">
      <selection activeCell="J76" sqref="J76"/>
    </sheetView>
  </sheetViews>
  <sheetFormatPr defaultRowHeight="12.75" x14ac:dyDescent="0.2"/>
  <cols>
    <col min="1" max="1" width="22.140625" customWidth="1"/>
  </cols>
  <sheetData>
    <row r="1" spans="1:146" x14ac:dyDescent="0.2">
      <c r="A1" s="1" t="s">
        <v>0</v>
      </c>
      <c r="B1" s="6"/>
      <c r="C1" s="7"/>
      <c r="D1" s="8"/>
      <c r="E1" s="9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</row>
    <row r="2" spans="1:146" x14ac:dyDescent="0.2">
      <c r="A2" s="2"/>
      <c r="B2" s="3" t="s">
        <v>72</v>
      </c>
      <c r="C2" s="5" t="s">
        <v>72</v>
      </c>
      <c r="D2" s="4" t="s">
        <v>73</v>
      </c>
      <c r="E2" s="5" t="s">
        <v>73</v>
      </c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</row>
    <row r="3" spans="1:146" ht="31.5" x14ac:dyDescent="0.3">
      <c r="A3" s="2"/>
      <c r="B3" s="40" t="s">
        <v>74</v>
      </c>
      <c r="C3" s="41" t="s">
        <v>75</v>
      </c>
      <c r="D3" s="40" t="s">
        <v>74</v>
      </c>
      <c r="E3" s="41" t="s">
        <v>75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</row>
    <row r="4" spans="1:146" x14ac:dyDescent="0.2">
      <c r="A4" s="50" t="s">
        <v>78</v>
      </c>
      <c r="B4" s="16">
        <v>0</v>
      </c>
      <c r="C4" s="16">
        <v>0</v>
      </c>
      <c r="D4" s="16">
        <v>0</v>
      </c>
      <c r="E4" s="16">
        <v>0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</row>
    <row r="5" spans="1:146" x14ac:dyDescent="0.2">
      <c r="A5" s="51" t="s">
        <v>79</v>
      </c>
      <c r="B5" s="64">
        <v>0</v>
      </c>
      <c r="C5" s="64">
        <v>0</v>
      </c>
      <c r="D5" s="64">
        <v>0</v>
      </c>
      <c r="E5" s="64">
        <v>0</v>
      </c>
      <c r="F5" s="11"/>
      <c r="G5" s="12"/>
      <c r="H5" s="11"/>
      <c r="I5" s="11"/>
      <c r="J5" s="11"/>
      <c r="K5" s="12"/>
      <c r="L5" s="11"/>
      <c r="M5" s="12"/>
      <c r="N5" s="11"/>
      <c r="O5" s="11"/>
      <c r="P5" s="11"/>
      <c r="Q5" s="12"/>
      <c r="R5" s="11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</row>
    <row r="6" spans="1:146" x14ac:dyDescent="0.2">
      <c r="A6" s="51" t="s">
        <v>80</v>
      </c>
      <c r="B6" s="64">
        <v>0</v>
      </c>
      <c r="C6" s="64">
        <v>0</v>
      </c>
      <c r="D6" s="64">
        <v>0</v>
      </c>
      <c r="E6" s="64">
        <v>0</v>
      </c>
      <c r="F6" s="11"/>
      <c r="G6" s="12"/>
      <c r="H6" s="11"/>
      <c r="I6" s="11"/>
      <c r="J6" s="11"/>
      <c r="K6" s="12"/>
      <c r="L6" s="11"/>
      <c r="M6" s="12"/>
      <c r="N6" s="11"/>
      <c r="O6" s="11"/>
      <c r="P6" s="11"/>
      <c r="Q6" s="12"/>
      <c r="R6" s="11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</row>
    <row r="7" spans="1:146" x14ac:dyDescent="0.2">
      <c r="A7" s="51" t="s">
        <v>81</v>
      </c>
      <c r="B7" s="64">
        <v>0</v>
      </c>
      <c r="C7" s="64">
        <v>0</v>
      </c>
      <c r="D7" s="64">
        <v>0</v>
      </c>
      <c r="E7" s="64">
        <v>0</v>
      </c>
      <c r="F7" s="11"/>
      <c r="G7" s="12"/>
      <c r="H7" s="11"/>
      <c r="I7" s="11"/>
      <c r="J7" s="11"/>
      <c r="K7" s="12"/>
      <c r="L7" s="11"/>
      <c r="M7" s="12"/>
      <c r="N7" s="11"/>
      <c r="O7" s="11"/>
      <c r="P7" s="11"/>
      <c r="Q7" s="12"/>
      <c r="R7" s="11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</row>
    <row r="8" spans="1:146" x14ac:dyDescent="0.2">
      <c r="A8" s="51" t="s">
        <v>38</v>
      </c>
      <c r="B8" s="64">
        <v>0</v>
      </c>
      <c r="C8" s="64">
        <v>0</v>
      </c>
      <c r="D8" s="64">
        <v>0</v>
      </c>
      <c r="E8" s="64">
        <v>0</v>
      </c>
      <c r="F8" s="11"/>
      <c r="G8" s="12"/>
      <c r="H8" s="11"/>
      <c r="I8" s="11"/>
      <c r="J8" s="11"/>
      <c r="K8" s="12"/>
      <c r="L8" s="11"/>
      <c r="M8" s="12"/>
      <c r="N8" s="11"/>
      <c r="O8" s="11"/>
      <c r="P8" s="11"/>
      <c r="Q8" s="12"/>
      <c r="R8" s="11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</row>
    <row r="9" spans="1:146" x14ac:dyDescent="0.2">
      <c r="A9" s="51" t="s">
        <v>82</v>
      </c>
      <c r="B9" s="64">
        <v>0</v>
      </c>
      <c r="C9" s="64">
        <v>0</v>
      </c>
      <c r="D9" s="64">
        <v>0</v>
      </c>
      <c r="E9" s="64">
        <v>0</v>
      </c>
      <c r="F9" s="11"/>
      <c r="G9" s="12"/>
      <c r="H9" s="11"/>
      <c r="I9" s="11"/>
      <c r="J9" s="11"/>
      <c r="K9" s="12"/>
      <c r="L9" s="11"/>
      <c r="M9" s="12"/>
      <c r="N9" s="11"/>
      <c r="O9" s="11"/>
      <c r="P9" s="11"/>
      <c r="Q9" s="12"/>
      <c r="R9" s="11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</row>
    <row r="10" spans="1:146" x14ac:dyDescent="0.2">
      <c r="A10" s="52" t="s">
        <v>22</v>
      </c>
      <c r="B10" s="64">
        <v>0</v>
      </c>
      <c r="C10" s="64">
        <v>0</v>
      </c>
      <c r="D10" s="64">
        <v>0</v>
      </c>
      <c r="E10" s="64">
        <v>0</v>
      </c>
      <c r="F10" s="11"/>
      <c r="G10" s="12"/>
      <c r="H10" s="11"/>
      <c r="I10" s="11"/>
      <c r="J10" s="11"/>
      <c r="K10" s="12"/>
      <c r="L10" s="11"/>
      <c r="M10" s="12"/>
      <c r="N10" s="11"/>
      <c r="O10" s="11"/>
      <c r="P10" s="11"/>
      <c r="Q10" s="12"/>
      <c r="R10" s="11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</row>
    <row r="11" spans="1:146" x14ac:dyDescent="0.2">
      <c r="A11" s="52" t="s">
        <v>23</v>
      </c>
      <c r="B11" s="64">
        <v>0</v>
      </c>
      <c r="C11" s="64">
        <v>0</v>
      </c>
      <c r="D11" s="64">
        <v>0</v>
      </c>
      <c r="E11" s="64">
        <v>0</v>
      </c>
      <c r="F11" s="11"/>
      <c r="G11" s="12"/>
      <c r="H11" s="11"/>
      <c r="I11" s="11"/>
      <c r="J11" s="11"/>
      <c r="K11" s="12"/>
      <c r="L11" s="11"/>
      <c r="M11" s="12"/>
      <c r="N11" s="11"/>
      <c r="O11" s="11"/>
      <c r="P11" s="11"/>
      <c r="Q11" s="12"/>
      <c r="R11" s="11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</row>
    <row r="12" spans="1:146" x14ac:dyDescent="0.2">
      <c r="A12" s="53" t="s">
        <v>24</v>
      </c>
      <c r="B12" s="64">
        <v>0</v>
      </c>
      <c r="C12" s="64">
        <v>0</v>
      </c>
      <c r="D12" s="64">
        <v>0</v>
      </c>
      <c r="E12" s="64">
        <v>0</v>
      </c>
      <c r="F12" s="11"/>
      <c r="G12" s="12"/>
      <c r="H12" s="11"/>
      <c r="I12" s="11"/>
      <c r="J12" s="11"/>
      <c r="K12" s="12"/>
      <c r="L12" s="11"/>
      <c r="M12" s="12"/>
      <c r="N12" s="11"/>
      <c r="O12" s="11"/>
      <c r="P12" s="11"/>
      <c r="Q12" s="12"/>
      <c r="R12" s="11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</row>
    <row r="13" spans="1:146" x14ac:dyDescent="0.2">
      <c r="A13" s="53" t="s">
        <v>25</v>
      </c>
      <c r="B13" s="64">
        <v>0</v>
      </c>
      <c r="C13" s="64">
        <v>0</v>
      </c>
      <c r="D13" s="64">
        <v>0</v>
      </c>
      <c r="E13" s="64">
        <v>0</v>
      </c>
      <c r="F13" s="11"/>
      <c r="G13" s="12"/>
      <c r="H13" s="11"/>
      <c r="I13" s="11"/>
      <c r="J13" s="11"/>
      <c r="K13" s="12"/>
      <c r="L13" s="11"/>
      <c r="M13" s="12"/>
      <c r="N13" s="11"/>
      <c r="O13" s="11"/>
      <c r="P13" s="11"/>
      <c r="Q13" s="12"/>
      <c r="R13" s="11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</row>
    <row r="14" spans="1:146" x14ac:dyDescent="0.2">
      <c r="A14" s="53" t="s">
        <v>26</v>
      </c>
      <c r="B14" s="64">
        <v>0</v>
      </c>
      <c r="C14" s="64">
        <v>0</v>
      </c>
      <c r="D14" s="64">
        <v>0</v>
      </c>
      <c r="E14" s="64">
        <v>0</v>
      </c>
      <c r="F14" s="11"/>
      <c r="G14" s="12"/>
      <c r="H14" s="11"/>
      <c r="I14" s="11"/>
      <c r="J14" s="11"/>
      <c r="K14" s="12"/>
      <c r="L14" s="11"/>
      <c r="M14" s="12"/>
      <c r="N14" s="11"/>
      <c r="O14" s="11"/>
      <c r="P14" s="11"/>
      <c r="Q14" s="12"/>
      <c r="R14" s="11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</row>
    <row r="15" spans="1:146" x14ac:dyDescent="0.2">
      <c r="A15" s="53" t="s">
        <v>27</v>
      </c>
      <c r="B15" s="64">
        <v>0</v>
      </c>
      <c r="C15" s="64">
        <v>0</v>
      </c>
      <c r="D15" s="64">
        <v>0</v>
      </c>
      <c r="E15" s="64">
        <v>0</v>
      </c>
      <c r="F15" s="11"/>
      <c r="G15" s="12"/>
      <c r="H15" s="11"/>
      <c r="I15" s="11"/>
      <c r="J15" s="11"/>
      <c r="K15" s="12"/>
      <c r="L15" s="11"/>
      <c r="M15" s="12"/>
      <c r="N15" s="11"/>
      <c r="O15" s="11"/>
      <c r="P15" s="11"/>
      <c r="Q15" s="12"/>
      <c r="R15" s="11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</row>
    <row r="16" spans="1:146" x14ac:dyDescent="0.2">
      <c r="A16" s="53" t="s">
        <v>28</v>
      </c>
      <c r="B16" s="64">
        <v>0</v>
      </c>
      <c r="C16" s="64">
        <v>0</v>
      </c>
      <c r="D16" s="64">
        <v>0</v>
      </c>
      <c r="E16" s="64">
        <v>0</v>
      </c>
      <c r="F16" s="11"/>
      <c r="G16" s="12"/>
      <c r="H16" s="11"/>
      <c r="I16" s="11"/>
      <c r="J16" s="11"/>
      <c r="K16" s="12"/>
      <c r="L16" s="11"/>
      <c r="M16" s="12"/>
      <c r="N16" s="11"/>
      <c r="O16" s="11"/>
      <c r="P16" s="11"/>
      <c r="Q16" s="12"/>
      <c r="R16" s="11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</row>
    <row r="17" spans="1:146" x14ac:dyDescent="0.2">
      <c r="A17" s="54" t="s">
        <v>29</v>
      </c>
      <c r="B17" s="64">
        <v>0</v>
      </c>
      <c r="C17" s="64">
        <v>0</v>
      </c>
      <c r="D17" s="64">
        <v>0</v>
      </c>
      <c r="E17" s="64">
        <v>0</v>
      </c>
      <c r="F17" s="11"/>
      <c r="G17" s="12"/>
      <c r="H17" s="11"/>
      <c r="I17" s="11"/>
      <c r="J17" s="11"/>
      <c r="K17" s="12"/>
      <c r="L17" s="11"/>
      <c r="M17" s="12"/>
      <c r="N17" s="11"/>
      <c r="O17" s="11"/>
      <c r="P17" s="11"/>
      <c r="Q17" s="12"/>
      <c r="R17" s="11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</row>
    <row r="18" spans="1:146" x14ac:dyDescent="0.2">
      <c r="A18" s="55" t="s">
        <v>31</v>
      </c>
      <c r="B18" s="64">
        <v>0</v>
      </c>
      <c r="C18" s="64">
        <v>0</v>
      </c>
      <c r="D18" s="64">
        <v>0</v>
      </c>
      <c r="E18" s="64">
        <v>0</v>
      </c>
      <c r="F18" s="11"/>
      <c r="G18" s="12"/>
      <c r="H18" s="11"/>
      <c r="I18" s="11"/>
      <c r="J18" s="11"/>
      <c r="K18" s="12"/>
      <c r="L18" s="11"/>
      <c r="M18" s="12"/>
      <c r="N18" s="11"/>
      <c r="O18" s="11"/>
      <c r="P18" s="11"/>
      <c r="Q18" s="12"/>
      <c r="R18" s="11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</row>
    <row r="19" spans="1:146" x14ac:dyDescent="0.2">
      <c r="A19" s="55" t="s">
        <v>32</v>
      </c>
      <c r="B19" s="64">
        <v>0</v>
      </c>
      <c r="C19" s="64">
        <v>0</v>
      </c>
      <c r="D19" s="64">
        <v>0</v>
      </c>
      <c r="E19" s="64">
        <v>0</v>
      </c>
      <c r="F19" s="11"/>
      <c r="G19" s="12"/>
      <c r="H19" s="11"/>
      <c r="I19" s="11"/>
      <c r="J19" s="11"/>
      <c r="K19" s="12"/>
      <c r="L19" s="11"/>
      <c r="M19" s="12"/>
      <c r="N19" s="11"/>
      <c r="O19" s="11"/>
      <c r="P19" s="11"/>
      <c r="Q19" s="12"/>
      <c r="R19" s="11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</row>
    <row r="20" spans="1:146" x14ac:dyDescent="0.2">
      <c r="A20" s="56" t="s">
        <v>2</v>
      </c>
      <c r="B20" s="42">
        <v>0.97531169999999989</v>
      </c>
      <c r="C20" s="42">
        <v>0.98209999999999997</v>
      </c>
      <c r="D20" s="42">
        <v>1.2920840999999998</v>
      </c>
      <c r="E20" s="42">
        <v>17.681100000000001</v>
      </c>
      <c r="F20" s="11"/>
      <c r="G20" s="12"/>
      <c r="H20" s="11"/>
      <c r="I20" s="11"/>
      <c r="J20" s="11"/>
      <c r="K20" s="12"/>
      <c r="L20" s="11"/>
      <c r="M20" s="12"/>
      <c r="N20" s="11"/>
      <c r="O20" s="11"/>
      <c r="P20" s="11"/>
      <c r="Q20" s="12"/>
      <c r="R20" s="11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</row>
    <row r="21" spans="1:146" x14ac:dyDescent="0.2">
      <c r="A21" s="56" t="s">
        <v>3</v>
      </c>
      <c r="B21" s="42">
        <v>4.645899</v>
      </c>
      <c r="C21" s="42">
        <v>2.4767000000000001</v>
      </c>
      <c r="D21" s="42">
        <v>54.932490000000001</v>
      </c>
      <c r="E21" s="42">
        <v>29.088000000000001</v>
      </c>
      <c r="F21" s="11"/>
      <c r="G21" s="12"/>
      <c r="H21" s="11"/>
      <c r="I21" s="11"/>
      <c r="J21" s="11"/>
      <c r="K21" s="12"/>
      <c r="L21" s="11"/>
      <c r="M21" s="12"/>
      <c r="N21" s="11"/>
      <c r="O21" s="11"/>
      <c r="P21" s="11"/>
      <c r="Q21" s="12"/>
      <c r="R21" s="11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</row>
    <row r="22" spans="1:146" x14ac:dyDescent="0.2">
      <c r="A22" s="56" t="s">
        <v>4</v>
      </c>
      <c r="B22" s="42">
        <v>0.32589279999999998</v>
      </c>
      <c r="C22" s="42">
        <v>0.67059999999999997</v>
      </c>
      <c r="D22" s="42">
        <v>0.59218439999999994</v>
      </c>
      <c r="E22" s="42">
        <v>8.7035999999999998</v>
      </c>
      <c r="F22" s="11"/>
      <c r="G22" s="12"/>
      <c r="H22" s="11"/>
      <c r="I22" s="11"/>
      <c r="J22" s="11"/>
      <c r="K22" s="12"/>
      <c r="L22" s="11"/>
      <c r="M22" s="12"/>
      <c r="N22" s="11"/>
      <c r="O22" s="11"/>
      <c r="P22" s="11"/>
      <c r="Q22" s="12"/>
      <c r="R22" s="11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</row>
    <row r="23" spans="1:146" x14ac:dyDescent="0.2">
      <c r="A23" s="56" t="s">
        <v>5</v>
      </c>
      <c r="B23" s="42">
        <v>0.13990995000000001</v>
      </c>
      <c r="C23" s="42">
        <v>0.33834999999999998</v>
      </c>
      <c r="D23" s="42">
        <v>0.30951050000000002</v>
      </c>
      <c r="E23" s="42">
        <v>0.98230000000000006</v>
      </c>
      <c r="F23" s="11"/>
      <c r="G23" s="12"/>
      <c r="H23" s="11"/>
      <c r="I23" s="11"/>
      <c r="J23" s="11"/>
      <c r="K23" s="12"/>
      <c r="L23" s="11"/>
      <c r="M23" s="12"/>
      <c r="N23" s="11"/>
      <c r="O23" s="11"/>
      <c r="P23" s="11"/>
      <c r="Q23" s="12"/>
      <c r="R23" s="11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</row>
    <row r="24" spans="1:146" x14ac:dyDescent="0.2">
      <c r="A24" s="57" t="s">
        <v>6</v>
      </c>
      <c r="B24" s="43">
        <v>1.1331855</v>
      </c>
      <c r="C24" s="43">
        <v>1.8931</v>
      </c>
      <c r="D24" s="43">
        <v>1.7167565</v>
      </c>
      <c r="E24" s="43">
        <v>24.801300000000001</v>
      </c>
      <c r="F24" s="11"/>
      <c r="G24" s="12"/>
      <c r="H24" s="11"/>
      <c r="I24" s="11"/>
      <c r="J24" s="11"/>
      <c r="K24" s="12"/>
      <c r="L24" s="11"/>
      <c r="M24" s="12"/>
      <c r="N24" s="11"/>
      <c r="O24" s="11"/>
      <c r="P24" s="11"/>
      <c r="Q24" s="12"/>
      <c r="R24" s="11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</row>
    <row r="25" spans="1:146" x14ac:dyDescent="0.2">
      <c r="A25" s="58" t="s">
        <v>7</v>
      </c>
      <c r="B25" s="42">
        <v>3.3571050000000002</v>
      </c>
      <c r="C25" s="42">
        <v>1.9156</v>
      </c>
      <c r="D25" s="43">
        <v>5.7594890000000003</v>
      </c>
      <c r="E25" s="43">
        <v>17.292999999999999</v>
      </c>
      <c r="F25" s="11"/>
      <c r="G25" s="12"/>
      <c r="H25" s="11"/>
      <c r="I25" s="11"/>
      <c r="J25" s="11"/>
      <c r="K25" s="12"/>
      <c r="L25" s="11"/>
      <c r="M25" s="12"/>
      <c r="N25" s="11"/>
      <c r="O25" s="11"/>
      <c r="P25" s="11"/>
      <c r="Q25" s="12"/>
      <c r="R25" s="11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</row>
    <row r="26" spans="1:146" x14ac:dyDescent="0.2">
      <c r="A26" s="58" t="s">
        <v>8</v>
      </c>
      <c r="B26" s="42">
        <v>5.3130000000000006</v>
      </c>
      <c r="C26" s="42">
        <v>2.3498000000000001</v>
      </c>
      <c r="D26" s="43">
        <v>133.54374999999999</v>
      </c>
      <c r="E26" s="43">
        <v>72.489999999999995</v>
      </c>
      <c r="F26" s="11"/>
      <c r="G26" s="12"/>
      <c r="H26" s="11"/>
      <c r="I26" s="11"/>
      <c r="J26" s="11"/>
      <c r="K26" s="12"/>
      <c r="L26" s="11"/>
      <c r="M26" s="12"/>
      <c r="N26" s="11"/>
      <c r="O26" s="11"/>
      <c r="P26" s="11"/>
      <c r="Q26" s="12"/>
      <c r="R26" s="11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</row>
    <row r="27" spans="1:146" x14ac:dyDescent="0.2">
      <c r="A27" s="58" t="s">
        <v>9</v>
      </c>
      <c r="B27" s="42">
        <v>1.289739</v>
      </c>
      <c r="C27" s="42">
        <v>0.92449999999999999</v>
      </c>
      <c r="D27" s="43">
        <v>1.9505969999999997</v>
      </c>
      <c r="E27" s="43">
        <v>44.502200000000002</v>
      </c>
      <c r="F27" s="11"/>
      <c r="G27" s="12"/>
      <c r="H27" s="11"/>
      <c r="I27" s="11"/>
      <c r="J27" s="11"/>
      <c r="K27" s="12"/>
      <c r="L27" s="11"/>
      <c r="M27" s="12"/>
      <c r="N27" s="11"/>
      <c r="O27" s="11"/>
      <c r="P27" s="11"/>
      <c r="Q27" s="12"/>
      <c r="R27" s="11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</row>
    <row r="28" spans="1:146" x14ac:dyDescent="0.2">
      <c r="A28" s="58" t="s">
        <v>10</v>
      </c>
      <c r="B28" s="42">
        <v>7.3584720000000008</v>
      </c>
      <c r="C28" s="42">
        <v>2.9699</v>
      </c>
      <c r="D28" s="43">
        <v>159.96168000000003</v>
      </c>
      <c r="E28" s="43">
        <v>71.239999999999995</v>
      </c>
      <c r="F28" s="11"/>
      <c r="G28" s="12"/>
      <c r="H28" s="11"/>
      <c r="I28" s="11"/>
      <c r="J28" s="11"/>
      <c r="K28" s="12"/>
      <c r="L28" s="11"/>
      <c r="M28" s="12"/>
      <c r="N28" s="11"/>
      <c r="O28" s="11"/>
      <c r="P28" s="11"/>
      <c r="Q28" s="12"/>
      <c r="R28" s="11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</row>
    <row r="29" spans="1:146" x14ac:dyDescent="0.2">
      <c r="A29" s="58" t="s">
        <v>11</v>
      </c>
      <c r="B29" s="42">
        <v>0.96989599999999998</v>
      </c>
      <c r="C29" s="42">
        <v>0.72240000000000004</v>
      </c>
      <c r="D29" s="43">
        <v>1.7561119999999999</v>
      </c>
      <c r="E29" s="43">
        <v>26.095399999999998</v>
      </c>
      <c r="F29" s="11"/>
      <c r="G29" s="12"/>
      <c r="H29" s="11"/>
      <c r="I29" s="11"/>
      <c r="J29" s="11"/>
      <c r="K29" s="12"/>
      <c r="L29" s="11"/>
      <c r="M29" s="12"/>
      <c r="N29" s="11"/>
      <c r="O29" s="11"/>
      <c r="P29" s="11"/>
      <c r="Q29" s="12"/>
      <c r="R29" s="11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</row>
    <row r="30" spans="1:146" x14ac:dyDescent="0.2">
      <c r="A30" s="58" t="s">
        <v>12</v>
      </c>
      <c r="B30" s="42">
        <v>0.82103999999999988</v>
      </c>
      <c r="C30" s="42">
        <v>0.48109999999999997</v>
      </c>
      <c r="D30" s="43">
        <v>0</v>
      </c>
      <c r="E30" s="43">
        <v>1.0649999999999999</v>
      </c>
      <c r="F30" s="11"/>
      <c r="G30" s="12"/>
      <c r="H30" s="11"/>
      <c r="I30" s="11"/>
      <c r="J30" s="11"/>
      <c r="K30" s="12"/>
      <c r="L30" s="11"/>
      <c r="M30" s="12"/>
      <c r="N30" s="11"/>
      <c r="O30" s="11"/>
      <c r="P30" s="11"/>
      <c r="Q30" s="12"/>
      <c r="R30" s="11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</row>
    <row r="31" spans="1:146" x14ac:dyDescent="0.2">
      <c r="A31" s="58" t="s">
        <v>13</v>
      </c>
      <c r="B31" s="42">
        <v>1.0896025</v>
      </c>
      <c r="C31" s="42">
        <v>2.0695000000000001</v>
      </c>
      <c r="D31" s="43">
        <v>2.9358643000000004</v>
      </c>
      <c r="E31" s="43">
        <v>65.305899999999994</v>
      </c>
      <c r="F31" s="11"/>
      <c r="G31" s="12"/>
      <c r="H31" s="11"/>
      <c r="I31" s="11"/>
      <c r="J31" s="11"/>
      <c r="K31" s="12"/>
      <c r="L31" s="11"/>
      <c r="M31" s="12"/>
      <c r="N31" s="11"/>
      <c r="O31" s="11"/>
      <c r="P31" s="11"/>
      <c r="Q31" s="12"/>
      <c r="R31" s="11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</row>
    <row r="32" spans="1:146" x14ac:dyDescent="0.2">
      <c r="A32" s="58" t="s">
        <v>35</v>
      </c>
      <c r="B32" s="42">
        <v>12.787127999999999</v>
      </c>
      <c r="C32" s="42">
        <v>4.4366999999999992</v>
      </c>
      <c r="D32" s="43">
        <v>709.55280000000005</v>
      </c>
      <c r="E32" s="43">
        <v>270.24</v>
      </c>
      <c r="F32" s="11"/>
      <c r="G32" s="12"/>
      <c r="H32" s="11"/>
      <c r="I32" s="11"/>
      <c r="J32" s="11"/>
      <c r="K32" s="12"/>
      <c r="L32" s="11"/>
      <c r="M32" s="12"/>
      <c r="N32" s="11"/>
      <c r="O32" s="11"/>
      <c r="P32" s="11"/>
      <c r="Q32" s="12"/>
      <c r="R32" s="11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</row>
    <row r="33" spans="1:146" x14ac:dyDescent="0.2">
      <c r="A33" s="58" t="s">
        <v>14</v>
      </c>
      <c r="B33" s="42">
        <v>0.97479839999999995</v>
      </c>
      <c r="C33" s="42">
        <v>1.3150499999999998</v>
      </c>
      <c r="D33" s="43">
        <v>1.662606</v>
      </c>
      <c r="E33" s="43">
        <v>42.545500000000004</v>
      </c>
      <c r="F33" s="11"/>
      <c r="G33" s="12"/>
      <c r="H33" s="11"/>
      <c r="I33" s="11"/>
      <c r="J33" s="11"/>
      <c r="K33" s="12"/>
      <c r="L33" s="11"/>
      <c r="M33" s="12"/>
      <c r="N33" s="11"/>
      <c r="O33" s="11"/>
      <c r="P33" s="11"/>
      <c r="Q33" s="12"/>
      <c r="R33" s="11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</row>
    <row r="34" spans="1:146" x14ac:dyDescent="0.2">
      <c r="A34" s="58" t="s">
        <v>15</v>
      </c>
      <c r="B34" s="42">
        <v>0.71361300000000005</v>
      </c>
      <c r="C34" s="42">
        <v>0.52729999999999999</v>
      </c>
      <c r="D34" s="43">
        <v>1.7516296</v>
      </c>
      <c r="E34" s="43">
        <v>5.8086000000000002</v>
      </c>
      <c r="F34" s="11"/>
      <c r="G34" s="12"/>
      <c r="H34" s="11"/>
      <c r="I34" s="11"/>
      <c r="J34" s="11"/>
      <c r="K34" s="12"/>
      <c r="L34" s="11"/>
      <c r="M34" s="12"/>
      <c r="N34" s="11"/>
      <c r="O34" s="11"/>
      <c r="P34" s="11"/>
      <c r="Q34" s="12"/>
      <c r="R34" s="11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</row>
    <row r="35" spans="1:146" x14ac:dyDescent="0.2">
      <c r="A35" s="58" t="s">
        <v>16</v>
      </c>
      <c r="B35" s="42">
        <v>9.209988000000001</v>
      </c>
      <c r="C35" s="42">
        <v>2.9262000000000001</v>
      </c>
      <c r="D35" s="43">
        <v>197.93576000000002</v>
      </c>
      <c r="E35" s="43">
        <v>64.820999999999998</v>
      </c>
      <c r="F35" s="11"/>
      <c r="G35" s="12"/>
      <c r="H35" s="11"/>
      <c r="I35" s="11"/>
      <c r="J35" s="11"/>
      <c r="K35" s="12"/>
      <c r="L35" s="11"/>
      <c r="M35" s="12"/>
      <c r="N35" s="11"/>
      <c r="O35" s="11"/>
      <c r="P35" s="11"/>
      <c r="Q35" s="12"/>
      <c r="R35" s="11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</row>
    <row r="36" spans="1:146" x14ac:dyDescent="0.2">
      <c r="A36" s="58" t="s">
        <v>17</v>
      </c>
      <c r="B36" s="42">
        <v>1.757455</v>
      </c>
      <c r="C36" s="42">
        <v>1.3056000000000001</v>
      </c>
      <c r="D36" s="43">
        <v>3.4761700000000002</v>
      </c>
      <c r="E36" s="43">
        <v>14.773199999999999</v>
      </c>
      <c r="F36" s="11"/>
      <c r="G36" s="12"/>
      <c r="H36" s="11"/>
      <c r="I36" s="11"/>
      <c r="J36" s="11"/>
      <c r="K36" s="12"/>
      <c r="L36" s="11"/>
      <c r="M36" s="12"/>
      <c r="N36" s="11"/>
      <c r="O36" s="11"/>
      <c r="P36" s="11"/>
      <c r="Q36" s="12"/>
      <c r="R36" s="11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</row>
    <row r="37" spans="1:146" x14ac:dyDescent="0.2">
      <c r="A37" s="58" t="s">
        <v>18</v>
      </c>
      <c r="B37" s="42">
        <v>10.150967999999999</v>
      </c>
      <c r="C37" s="42">
        <v>2.96</v>
      </c>
      <c r="D37" s="43">
        <v>329.28376000000003</v>
      </c>
      <c r="E37" s="43">
        <v>100.15</v>
      </c>
      <c r="F37" s="11"/>
      <c r="G37" s="12"/>
      <c r="H37" s="11"/>
      <c r="I37" s="11"/>
      <c r="J37" s="11"/>
      <c r="K37" s="12"/>
      <c r="L37" s="11"/>
      <c r="M37" s="12"/>
      <c r="N37" s="11"/>
      <c r="O37" s="11"/>
      <c r="P37" s="11"/>
      <c r="Q37" s="12"/>
      <c r="R37" s="11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</row>
    <row r="38" spans="1:146" x14ac:dyDescent="0.2">
      <c r="A38" s="58" t="s">
        <v>19</v>
      </c>
      <c r="B38" s="42">
        <v>1.1859492</v>
      </c>
      <c r="C38" s="42">
        <v>0.54249999999999998</v>
      </c>
      <c r="D38" s="43">
        <v>2.4471294000000001</v>
      </c>
      <c r="E38" s="43">
        <v>3.6213000000000002</v>
      </c>
      <c r="F38" s="11"/>
      <c r="G38" s="12"/>
      <c r="H38" s="11"/>
      <c r="I38" s="11"/>
      <c r="J38" s="11"/>
      <c r="K38" s="12"/>
      <c r="L38" s="11"/>
      <c r="M38" s="12"/>
      <c r="N38" s="11"/>
      <c r="O38" s="11"/>
      <c r="P38" s="11"/>
      <c r="Q38" s="12"/>
      <c r="R38" s="11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</row>
    <row r="39" spans="1:146" x14ac:dyDescent="0.2">
      <c r="A39" s="58" t="s">
        <v>20</v>
      </c>
      <c r="B39" s="42">
        <v>6.9469279999999998</v>
      </c>
      <c r="C39" s="42">
        <v>2.2393999999999998</v>
      </c>
      <c r="D39" s="43">
        <v>68.032480000000007</v>
      </c>
      <c r="E39" s="43">
        <v>30.96</v>
      </c>
      <c r="F39" s="11"/>
      <c r="G39" s="12"/>
      <c r="H39" s="11"/>
      <c r="I39" s="11"/>
      <c r="J39" s="11"/>
      <c r="K39" s="12"/>
      <c r="L39" s="11"/>
      <c r="M39" s="12"/>
      <c r="N39" s="11"/>
      <c r="O39" s="11"/>
      <c r="P39" s="11"/>
      <c r="Q39" s="12"/>
      <c r="R39" s="11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</row>
    <row r="40" spans="1:146" x14ac:dyDescent="0.2">
      <c r="A40" s="58" t="s">
        <v>21</v>
      </c>
      <c r="B40" s="42">
        <v>1.3031667999999998</v>
      </c>
      <c r="C40" s="42">
        <v>0.59139999999999993</v>
      </c>
      <c r="D40" s="43">
        <v>3.1404307999999999</v>
      </c>
      <c r="E40" s="43">
        <v>7.3433000000000002</v>
      </c>
      <c r="F40" s="11"/>
      <c r="G40" s="12"/>
      <c r="H40" s="11"/>
      <c r="I40" s="11"/>
      <c r="J40" s="11"/>
      <c r="K40" s="12"/>
      <c r="L40" s="11"/>
      <c r="M40" s="12"/>
      <c r="N40" s="11"/>
      <c r="O40" s="11"/>
      <c r="P40" s="11"/>
      <c r="Q40" s="12"/>
      <c r="R40" s="11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</row>
    <row r="41" spans="1:146" x14ac:dyDescent="0.2">
      <c r="A41" s="58" t="s">
        <v>36</v>
      </c>
      <c r="B41" s="42">
        <v>0</v>
      </c>
      <c r="C41" s="42">
        <v>1.4530000000000001E-3</v>
      </c>
      <c r="D41" s="43">
        <v>0</v>
      </c>
      <c r="E41" s="43">
        <v>8.5550000000000001E-2</v>
      </c>
      <c r="F41" s="11"/>
      <c r="G41" s="12"/>
      <c r="H41" s="11"/>
      <c r="I41" s="11"/>
      <c r="J41" s="11"/>
      <c r="K41" s="12"/>
      <c r="L41" s="11"/>
      <c r="M41" s="12"/>
      <c r="N41" s="11"/>
      <c r="O41" s="11"/>
      <c r="P41" s="11"/>
      <c r="Q41" s="12"/>
      <c r="R41" s="11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</row>
    <row r="42" spans="1:146" x14ac:dyDescent="0.2">
      <c r="A42" s="58" t="s">
        <v>83</v>
      </c>
      <c r="B42" s="62"/>
      <c r="C42" s="62"/>
      <c r="D42" s="63"/>
      <c r="E42" s="63"/>
      <c r="F42" s="11"/>
      <c r="G42" s="12"/>
      <c r="H42" s="11"/>
      <c r="I42" s="11"/>
      <c r="J42" s="11"/>
      <c r="K42" s="12"/>
      <c r="L42" s="11"/>
      <c r="M42" s="12"/>
      <c r="N42" s="11"/>
      <c r="O42" s="11"/>
      <c r="P42" s="11"/>
      <c r="Q42" s="12"/>
      <c r="R42" s="11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</row>
    <row r="43" spans="1:146" x14ac:dyDescent="0.2">
      <c r="A43" s="58" t="s">
        <v>39</v>
      </c>
      <c r="B43" s="42">
        <v>10.74399</v>
      </c>
      <c r="C43" s="42">
        <v>3.0085000000000002</v>
      </c>
      <c r="D43" s="43">
        <v>352.98780000000005</v>
      </c>
      <c r="E43" s="43">
        <v>116.03</v>
      </c>
      <c r="F43" s="11"/>
      <c r="G43" s="12"/>
      <c r="H43" s="11"/>
      <c r="I43" s="11"/>
      <c r="J43" s="11"/>
      <c r="K43" s="12"/>
      <c r="L43" s="11"/>
      <c r="M43" s="12"/>
      <c r="N43" s="11"/>
      <c r="O43" s="11"/>
      <c r="P43" s="11"/>
      <c r="Q43" s="12"/>
      <c r="R43" s="11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</row>
    <row r="44" spans="1:146" x14ac:dyDescent="0.2">
      <c r="A44" s="58" t="s">
        <v>37</v>
      </c>
      <c r="B44" s="42">
        <v>4.3749400000000005</v>
      </c>
      <c r="C44" s="42">
        <v>1.5229000000000001</v>
      </c>
      <c r="D44" s="43">
        <v>3.9779400000000003</v>
      </c>
      <c r="E44" s="43">
        <v>294.40199999999999</v>
      </c>
      <c r="F44" s="11"/>
      <c r="G44" s="12"/>
      <c r="H44" s="11"/>
      <c r="I44" s="11"/>
      <c r="J44" s="11"/>
      <c r="K44" s="12"/>
      <c r="L44" s="11"/>
      <c r="M44" s="12"/>
      <c r="N44" s="11"/>
      <c r="O44" s="11"/>
      <c r="P44" s="11"/>
      <c r="Q44" s="12"/>
      <c r="R44" s="11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</row>
    <row r="45" spans="1:146" x14ac:dyDescent="0.2">
      <c r="A45" s="58" t="s">
        <v>40</v>
      </c>
      <c r="B45" s="42">
        <v>9.5592600000000001</v>
      </c>
      <c r="C45" s="42">
        <v>2.6212</v>
      </c>
      <c r="D45" s="43">
        <v>1181.1420000000001</v>
      </c>
      <c r="E45" s="43">
        <v>414.1</v>
      </c>
      <c r="F45" s="11"/>
      <c r="G45" s="12"/>
      <c r="H45" s="11"/>
      <c r="I45" s="11"/>
      <c r="J45" s="11"/>
      <c r="K45" s="12"/>
      <c r="L45" s="11"/>
      <c r="M45" s="12"/>
      <c r="N45" s="11"/>
      <c r="O45" s="11"/>
      <c r="P45" s="11"/>
      <c r="Q45" s="12"/>
      <c r="R45" s="11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</row>
    <row r="46" spans="1:146" x14ac:dyDescent="0.2">
      <c r="A46" s="58" t="s">
        <v>64</v>
      </c>
      <c r="B46" s="42">
        <v>3.1431868000000005</v>
      </c>
      <c r="C46" s="42">
        <v>1.0523</v>
      </c>
      <c r="D46" s="43">
        <v>21.385058000000001</v>
      </c>
      <c r="E46" s="43">
        <v>7.3219999999999992</v>
      </c>
      <c r="F46" s="11"/>
      <c r="G46" s="12"/>
      <c r="H46" s="11"/>
      <c r="I46" s="11"/>
      <c r="J46" s="11"/>
      <c r="K46" s="12"/>
      <c r="L46" s="11"/>
      <c r="M46" s="12"/>
      <c r="N46" s="11"/>
      <c r="O46" s="11"/>
      <c r="P46" s="11"/>
      <c r="Q46" s="12"/>
      <c r="R46" s="11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</row>
    <row r="47" spans="1:146" x14ac:dyDescent="0.2">
      <c r="A47" s="66" t="s">
        <v>42</v>
      </c>
      <c r="B47" s="64">
        <v>0</v>
      </c>
      <c r="C47" s="64">
        <v>0</v>
      </c>
      <c r="D47" s="64">
        <v>0</v>
      </c>
      <c r="E47" s="64">
        <v>0</v>
      </c>
      <c r="F47" s="11"/>
      <c r="G47" s="12"/>
      <c r="H47" s="11"/>
      <c r="I47" s="11"/>
      <c r="J47" s="11"/>
      <c r="K47" s="12"/>
      <c r="L47" s="11"/>
      <c r="M47" s="12"/>
      <c r="N47" s="11"/>
      <c r="O47" s="11"/>
      <c r="P47" s="11"/>
      <c r="Q47" s="12"/>
      <c r="R47" s="11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</row>
    <row r="48" spans="1:146" x14ac:dyDescent="0.2">
      <c r="A48" s="66" t="s">
        <v>33</v>
      </c>
      <c r="B48" s="64">
        <v>0</v>
      </c>
      <c r="C48" s="64">
        <v>0</v>
      </c>
      <c r="D48" s="64">
        <v>0</v>
      </c>
      <c r="E48" s="64">
        <v>0</v>
      </c>
      <c r="F48" s="11"/>
      <c r="G48" s="12"/>
      <c r="H48" s="11"/>
      <c r="I48" s="11"/>
      <c r="J48" s="11"/>
      <c r="K48" s="12"/>
      <c r="L48" s="11"/>
      <c r="M48" s="12"/>
      <c r="N48" s="11"/>
      <c r="O48" s="11"/>
      <c r="P48" s="11"/>
      <c r="Q48" s="12"/>
      <c r="R48" s="11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</row>
    <row r="49" spans="1:146" x14ac:dyDescent="0.2">
      <c r="A49" s="66" t="s">
        <v>85</v>
      </c>
      <c r="B49" s="64">
        <v>0</v>
      </c>
      <c r="C49" s="64">
        <v>0</v>
      </c>
      <c r="D49" s="64">
        <v>0</v>
      </c>
      <c r="E49" s="64">
        <v>0</v>
      </c>
      <c r="F49" s="11"/>
      <c r="G49" s="12"/>
      <c r="H49" s="13"/>
      <c r="I49" s="13"/>
      <c r="J49" s="11"/>
      <c r="K49" s="12"/>
      <c r="L49" s="11"/>
      <c r="M49" s="12"/>
      <c r="N49" s="13"/>
      <c r="O49" s="13"/>
      <c r="P49" s="11"/>
      <c r="Q49" s="12"/>
      <c r="R49" s="11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</row>
    <row r="50" spans="1:146" x14ac:dyDescent="0.2">
      <c r="A50" s="67" t="s">
        <v>44</v>
      </c>
      <c r="B50" s="64">
        <v>0</v>
      </c>
      <c r="C50" s="64">
        <v>0</v>
      </c>
      <c r="D50" s="64">
        <v>0</v>
      </c>
      <c r="E50" s="64">
        <v>0</v>
      </c>
      <c r="F50" s="11"/>
      <c r="G50" s="12"/>
      <c r="H50" s="11"/>
      <c r="I50" s="11"/>
      <c r="J50" s="11"/>
      <c r="K50" s="12"/>
      <c r="L50" s="11"/>
      <c r="M50" s="12"/>
      <c r="N50" s="11"/>
      <c r="O50" s="11"/>
      <c r="P50" s="11"/>
      <c r="Q50" s="12"/>
      <c r="R50" s="11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</row>
    <row r="51" spans="1:146" x14ac:dyDescent="0.2">
      <c r="A51" s="67" t="s">
        <v>43</v>
      </c>
      <c r="B51" s="64">
        <v>0</v>
      </c>
      <c r="C51" s="64">
        <v>0</v>
      </c>
      <c r="D51" s="64">
        <v>0</v>
      </c>
      <c r="E51" s="64">
        <v>0</v>
      </c>
      <c r="F51" s="11"/>
      <c r="G51" s="12"/>
      <c r="H51" s="11"/>
      <c r="I51" s="11"/>
      <c r="J51" s="11"/>
      <c r="K51" s="12"/>
      <c r="L51" s="11"/>
      <c r="M51" s="12"/>
      <c r="N51" s="11"/>
      <c r="O51" s="11"/>
      <c r="P51" s="11"/>
      <c r="Q51" s="12"/>
      <c r="R51" s="11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</row>
    <row r="52" spans="1:146" x14ac:dyDescent="0.2">
      <c r="A52" s="67" t="s">
        <v>86</v>
      </c>
      <c r="B52" s="64">
        <v>0</v>
      </c>
      <c r="C52" s="64">
        <v>0</v>
      </c>
      <c r="D52" s="64">
        <v>0</v>
      </c>
      <c r="E52" s="64">
        <v>0</v>
      </c>
      <c r="F52" s="11"/>
      <c r="G52" s="12"/>
      <c r="H52" s="11"/>
      <c r="I52" s="11"/>
      <c r="J52" s="11"/>
      <c r="K52" s="12"/>
      <c r="L52" s="11"/>
      <c r="M52" s="12"/>
      <c r="N52" s="11"/>
      <c r="O52" s="11"/>
      <c r="P52" s="11"/>
      <c r="Q52" s="12"/>
      <c r="R52" s="11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</row>
    <row r="53" spans="1:146" x14ac:dyDescent="0.2">
      <c r="A53" s="77" t="s">
        <v>87</v>
      </c>
      <c r="B53" s="64">
        <v>0</v>
      </c>
      <c r="C53" s="64">
        <v>0</v>
      </c>
      <c r="D53" s="64">
        <v>0</v>
      </c>
      <c r="E53" s="64">
        <v>0</v>
      </c>
      <c r="F53" s="11"/>
      <c r="G53" s="12"/>
      <c r="H53" s="11"/>
      <c r="I53" s="11"/>
      <c r="J53" s="11"/>
      <c r="K53" s="12"/>
      <c r="L53" s="11"/>
      <c r="M53" s="12"/>
      <c r="N53" s="11"/>
      <c r="O53" s="11"/>
      <c r="P53" s="11"/>
      <c r="Q53" s="12"/>
      <c r="R53" s="11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</row>
    <row r="54" spans="1:146" x14ac:dyDescent="0.2">
      <c r="A54" s="77" t="s">
        <v>88</v>
      </c>
      <c r="B54" s="64">
        <v>0</v>
      </c>
      <c r="C54" s="64">
        <v>0</v>
      </c>
      <c r="D54" s="64">
        <v>0</v>
      </c>
      <c r="E54" s="64">
        <v>0</v>
      </c>
      <c r="F54" s="11"/>
      <c r="G54" s="12"/>
      <c r="H54" s="11"/>
      <c r="I54" s="11"/>
      <c r="J54" s="11"/>
      <c r="K54" s="12"/>
      <c r="L54" s="11"/>
      <c r="M54" s="12"/>
      <c r="N54" s="11"/>
      <c r="O54" s="11"/>
      <c r="P54" s="11"/>
      <c r="Q54" s="12"/>
      <c r="R54" s="11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</row>
    <row r="55" spans="1:146" x14ac:dyDescent="0.2">
      <c r="A55" s="77" t="s">
        <v>114</v>
      </c>
      <c r="B55" s="64">
        <v>0</v>
      </c>
      <c r="C55" s="64">
        <v>0</v>
      </c>
      <c r="D55" s="64">
        <v>0</v>
      </c>
      <c r="E55" s="64">
        <v>0</v>
      </c>
      <c r="F55" s="11"/>
      <c r="G55" s="12"/>
      <c r="H55" s="11"/>
      <c r="I55" s="11"/>
      <c r="J55" s="11"/>
      <c r="K55" s="12"/>
      <c r="L55" s="11"/>
      <c r="M55" s="12"/>
      <c r="N55" s="11"/>
      <c r="O55" s="11"/>
      <c r="P55" s="11"/>
      <c r="Q55" s="12"/>
      <c r="R55" s="11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</row>
    <row r="56" spans="1:146" x14ac:dyDescent="0.2">
      <c r="A56" s="78" t="s">
        <v>89</v>
      </c>
      <c r="B56" s="64">
        <v>0</v>
      </c>
      <c r="C56" s="64">
        <v>0</v>
      </c>
      <c r="D56" s="64">
        <v>0</v>
      </c>
      <c r="E56" s="64">
        <v>0</v>
      </c>
      <c r="F56" s="11"/>
      <c r="G56" s="12"/>
      <c r="H56" s="11"/>
      <c r="I56" s="11"/>
      <c r="J56" s="11"/>
      <c r="K56" s="12"/>
      <c r="L56" s="11"/>
      <c r="M56" s="12"/>
      <c r="N56" s="11"/>
      <c r="O56" s="11"/>
      <c r="P56" s="11"/>
      <c r="Q56" s="12"/>
      <c r="R56" s="11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</row>
    <row r="57" spans="1:146" x14ac:dyDescent="0.2">
      <c r="A57" s="78" t="s">
        <v>90</v>
      </c>
      <c r="B57" s="64">
        <v>0</v>
      </c>
      <c r="C57" s="64">
        <v>0</v>
      </c>
      <c r="D57" s="64">
        <v>0</v>
      </c>
      <c r="E57" s="64">
        <v>0</v>
      </c>
      <c r="F57" s="11"/>
      <c r="G57" s="12"/>
      <c r="H57" s="11"/>
      <c r="I57" s="11"/>
      <c r="J57" s="11"/>
      <c r="K57" s="12"/>
      <c r="L57" s="11"/>
      <c r="M57" s="12"/>
      <c r="N57" s="11"/>
      <c r="O57" s="11"/>
      <c r="P57" s="11"/>
      <c r="Q57" s="12"/>
      <c r="R57" s="11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</row>
    <row r="58" spans="1:146" x14ac:dyDescent="0.2">
      <c r="A58" s="78" t="s">
        <v>91</v>
      </c>
      <c r="B58" s="64">
        <v>0</v>
      </c>
      <c r="C58" s="64">
        <v>0</v>
      </c>
      <c r="D58" s="64">
        <v>0</v>
      </c>
      <c r="E58" s="64">
        <v>0</v>
      </c>
      <c r="F58" s="11"/>
      <c r="G58" s="12"/>
      <c r="H58" s="11"/>
      <c r="I58" s="11"/>
      <c r="J58" s="11"/>
      <c r="K58" s="12"/>
      <c r="L58" s="11"/>
      <c r="M58" s="12"/>
      <c r="N58" s="11"/>
      <c r="O58" s="11"/>
      <c r="P58" s="11"/>
      <c r="Q58" s="12"/>
      <c r="R58" s="11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</row>
    <row r="59" spans="1:146" x14ac:dyDescent="0.2">
      <c r="A59" s="79" t="s">
        <v>1</v>
      </c>
      <c r="B59" s="64">
        <v>0</v>
      </c>
      <c r="C59" s="64">
        <v>0</v>
      </c>
      <c r="D59" s="64">
        <v>0</v>
      </c>
      <c r="E59" s="64">
        <v>0</v>
      </c>
      <c r="F59" s="11"/>
      <c r="G59" s="12"/>
      <c r="H59" s="11"/>
      <c r="I59" s="11"/>
      <c r="J59" s="11"/>
      <c r="K59" s="12"/>
      <c r="L59" s="11"/>
      <c r="M59" s="12"/>
      <c r="N59" s="11"/>
      <c r="O59" s="11"/>
      <c r="P59" s="11"/>
      <c r="Q59" s="12"/>
      <c r="R59" s="11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</row>
    <row r="60" spans="1:146" x14ac:dyDescent="0.2">
      <c r="A60" s="79" t="s">
        <v>92</v>
      </c>
      <c r="B60" s="64">
        <v>0</v>
      </c>
      <c r="C60" s="64">
        <v>0</v>
      </c>
      <c r="D60" s="64">
        <v>0</v>
      </c>
      <c r="E60" s="64">
        <v>0</v>
      </c>
      <c r="F60" s="11"/>
      <c r="G60" s="12"/>
      <c r="H60" s="11"/>
      <c r="I60" s="11"/>
      <c r="J60" s="11"/>
      <c r="K60" s="12"/>
      <c r="L60" s="11"/>
      <c r="M60" s="12"/>
      <c r="N60" s="11"/>
      <c r="O60" s="11"/>
      <c r="P60" s="11"/>
      <c r="Q60" s="12"/>
      <c r="R60" s="11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</row>
    <row r="61" spans="1:146" x14ac:dyDescent="0.2">
      <c r="A61" s="80" t="s">
        <v>93</v>
      </c>
      <c r="B61" s="64">
        <v>0</v>
      </c>
      <c r="C61" s="64">
        <v>0</v>
      </c>
      <c r="D61" s="64">
        <v>0</v>
      </c>
      <c r="E61" s="64">
        <v>0</v>
      </c>
      <c r="F61" s="11"/>
      <c r="G61" s="12"/>
      <c r="H61" s="11"/>
      <c r="I61" s="11"/>
      <c r="J61" s="11"/>
      <c r="K61" s="12"/>
      <c r="L61" s="11"/>
      <c r="M61" s="12"/>
      <c r="N61" s="11"/>
      <c r="O61" s="11"/>
      <c r="P61" s="11"/>
      <c r="Q61" s="12"/>
      <c r="R61" s="11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</row>
    <row r="62" spans="1:146" x14ac:dyDescent="0.2">
      <c r="A62" s="80" t="s">
        <v>94</v>
      </c>
      <c r="B62" s="64">
        <v>0</v>
      </c>
      <c r="C62" s="64">
        <v>0</v>
      </c>
      <c r="D62" s="64">
        <v>0</v>
      </c>
      <c r="E62" s="64">
        <v>0</v>
      </c>
      <c r="F62" s="11"/>
      <c r="G62" s="12"/>
      <c r="H62" s="11"/>
      <c r="I62" s="11"/>
      <c r="J62" s="11"/>
      <c r="K62" s="12"/>
      <c r="L62" s="11"/>
      <c r="M62" s="12"/>
      <c r="N62" s="11"/>
      <c r="O62" s="11"/>
      <c r="P62" s="11"/>
      <c r="Q62" s="12"/>
      <c r="R62" s="11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</row>
    <row r="63" spans="1:146" x14ac:dyDescent="0.2">
      <c r="A63" s="80" t="s">
        <v>95</v>
      </c>
      <c r="B63" s="64">
        <v>0</v>
      </c>
      <c r="C63" s="64">
        <v>0</v>
      </c>
      <c r="D63" s="64">
        <v>0</v>
      </c>
      <c r="E63" s="64">
        <v>0</v>
      </c>
      <c r="F63" s="11"/>
      <c r="G63" s="12"/>
      <c r="H63" s="11"/>
      <c r="I63" s="11"/>
      <c r="J63" s="11"/>
      <c r="K63" s="12"/>
      <c r="L63" s="11"/>
      <c r="M63" s="12"/>
      <c r="N63" s="11"/>
      <c r="O63" s="11"/>
      <c r="P63" s="11"/>
      <c r="Q63" s="12"/>
      <c r="R63" s="11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</row>
    <row r="64" spans="1:146" x14ac:dyDescent="0.2">
      <c r="A64" s="80" t="s">
        <v>96</v>
      </c>
      <c r="B64" s="64">
        <v>0</v>
      </c>
      <c r="C64" s="64">
        <v>0</v>
      </c>
      <c r="D64" s="64">
        <v>0</v>
      </c>
      <c r="E64" s="64">
        <v>0</v>
      </c>
      <c r="F64" s="11"/>
      <c r="G64" s="12"/>
      <c r="H64" s="11"/>
      <c r="I64" s="11"/>
      <c r="J64" s="11"/>
      <c r="K64" s="12"/>
      <c r="L64" s="11"/>
      <c r="M64" s="12"/>
      <c r="N64" s="11"/>
      <c r="O64" s="11"/>
      <c r="P64" s="11"/>
      <c r="Q64" s="12"/>
      <c r="R64" s="11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</row>
    <row r="65" spans="1:5" x14ac:dyDescent="0.2">
      <c r="A65" s="80" t="s">
        <v>97</v>
      </c>
      <c r="B65" s="64">
        <v>0</v>
      </c>
      <c r="C65" s="64">
        <v>0</v>
      </c>
      <c r="D65" s="64">
        <v>0</v>
      </c>
      <c r="E65" s="64">
        <v>0</v>
      </c>
    </row>
    <row r="66" spans="1:5" x14ac:dyDescent="0.2">
      <c r="A66" s="80" t="s">
        <v>99</v>
      </c>
      <c r="B66" s="64">
        <v>0</v>
      </c>
      <c r="C66" s="64">
        <v>0</v>
      </c>
      <c r="D66" s="64">
        <v>0</v>
      </c>
      <c r="E66" s="64">
        <v>0</v>
      </c>
    </row>
    <row r="67" spans="1:5" x14ac:dyDescent="0.2">
      <c r="A67" s="80" t="s">
        <v>98</v>
      </c>
      <c r="B67" s="64">
        <v>0</v>
      </c>
      <c r="C67" s="64">
        <v>0</v>
      </c>
      <c r="D67" s="64">
        <v>0</v>
      </c>
      <c r="E67" s="64">
        <v>0</v>
      </c>
    </row>
    <row r="68" spans="1:5" x14ac:dyDescent="0.2">
      <c r="A68" s="80" t="s">
        <v>100</v>
      </c>
      <c r="B68" s="64">
        <v>0</v>
      </c>
      <c r="C68" s="64">
        <v>0</v>
      </c>
      <c r="D68" s="64">
        <v>0</v>
      </c>
      <c r="E68" s="64">
        <v>0</v>
      </c>
    </row>
    <row r="69" spans="1:5" x14ac:dyDescent="0.2">
      <c r="A69" s="81" t="s">
        <v>34</v>
      </c>
      <c r="B69" s="64">
        <v>0</v>
      </c>
      <c r="C69" s="64">
        <v>0</v>
      </c>
      <c r="D69" s="64">
        <v>0</v>
      </c>
      <c r="E69" s="64">
        <v>0</v>
      </c>
    </row>
    <row r="70" spans="1:5" x14ac:dyDescent="0.2">
      <c r="A70" s="81" t="s">
        <v>101</v>
      </c>
      <c r="B70" s="64">
        <v>0</v>
      </c>
      <c r="C70" s="64">
        <v>0</v>
      </c>
      <c r="D70" s="64">
        <v>0</v>
      </c>
      <c r="E70" s="64">
        <v>0</v>
      </c>
    </row>
    <row r="71" spans="1:5" x14ac:dyDescent="0.2">
      <c r="A71" s="77" t="s">
        <v>41</v>
      </c>
      <c r="B71" s="64">
        <v>0</v>
      </c>
      <c r="C71" s="64">
        <v>0</v>
      </c>
      <c r="D71" s="64">
        <v>0</v>
      </c>
      <c r="E71" s="64">
        <v>0</v>
      </c>
    </row>
    <row r="72" spans="1:5" x14ac:dyDescent="0.2">
      <c r="A72" s="77" t="s">
        <v>30</v>
      </c>
      <c r="B72" s="64">
        <v>0</v>
      </c>
      <c r="C72" s="64">
        <v>0</v>
      </c>
      <c r="D72" s="64">
        <v>0</v>
      </c>
      <c r="E72" s="64">
        <v>0</v>
      </c>
    </row>
    <row r="73" spans="1:5" x14ac:dyDescent="0.2">
      <c r="A73" s="77" t="s">
        <v>102</v>
      </c>
      <c r="B73" s="64">
        <v>0</v>
      </c>
      <c r="C73" s="64">
        <v>0</v>
      </c>
      <c r="D73" s="64">
        <v>0</v>
      </c>
      <c r="E73" s="64">
        <v>0</v>
      </c>
    </row>
    <row r="74" spans="1:5" x14ac:dyDescent="0.2">
      <c r="A74" s="77" t="s">
        <v>113</v>
      </c>
      <c r="B74" s="64">
        <v>0</v>
      </c>
      <c r="C74" s="64">
        <v>0</v>
      </c>
      <c r="D74" s="64">
        <v>0</v>
      </c>
      <c r="E74" s="64">
        <v>0</v>
      </c>
    </row>
    <row r="75" spans="1:5" x14ac:dyDescent="0.2">
      <c r="A75" s="77" t="s">
        <v>103</v>
      </c>
      <c r="B75" s="64">
        <v>0</v>
      </c>
      <c r="C75" s="64">
        <v>0</v>
      </c>
      <c r="D75" s="64">
        <v>0</v>
      </c>
      <c r="E75" s="64">
        <v>0</v>
      </c>
    </row>
    <row r="76" spans="1:5" x14ac:dyDescent="0.2">
      <c r="A76" s="73" t="s">
        <v>104</v>
      </c>
      <c r="B76" s="64">
        <v>0</v>
      </c>
      <c r="C76" s="64">
        <v>0</v>
      </c>
      <c r="D76" s="64">
        <v>0</v>
      </c>
      <c r="E76" s="64">
        <v>0</v>
      </c>
    </row>
    <row r="77" spans="1:5" x14ac:dyDescent="0.2">
      <c r="A77" s="73" t="s">
        <v>105</v>
      </c>
      <c r="B77" s="64">
        <v>0</v>
      </c>
      <c r="C77" s="64">
        <v>0</v>
      </c>
      <c r="D77" s="64">
        <v>0</v>
      </c>
      <c r="E77" s="64">
        <v>0</v>
      </c>
    </row>
    <row r="78" spans="1:5" x14ac:dyDescent="0.2">
      <c r="A78" s="73" t="s">
        <v>106</v>
      </c>
      <c r="B78" s="64">
        <v>0</v>
      </c>
      <c r="C78" s="64">
        <v>0</v>
      </c>
      <c r="D78" s="64">
        <v>0</v>
      </c>
      <c r="E78" s="64">
        <v>0</v>
      </c>
    </row>
    <row r="79" spans="1:5" x14ac:dyDescent="0.2">
      <c r="A79" s="73" t="s">
        <v>107</v>
      </c>
      <c r="B79" s="64">
        <v>0</v>
      </c>
      <c r="C79" s="64">
        <v>0</v>
      </c>
      <c r="D79" s="64">
        <v>0</v>
      </c>
      <c r="E79" s="64">
        <v>0</v>
      </c>
    </row>
    <row r="80" spans="1:5" x14ac:dyDescent="0.2">
      <c r="A80" s="73" t="s">
        <v>108</v>
      </c>
      <c r="B80" s="64">
        <v>0</v>
      </c>
      <c r="C80" s="64">
        <v>0</v>
      </c>
      <c r="D80" s="64">
        <v>0</v>
      </c>
      <c r="E80" s="64">
        <v>0</v>
      </c>
    </row>
    <row r="81" spans="1:5" x14ac:dyDescent="0.2">
      <c r="A81" s="73" t="s">
        <v>109</v>
      </c>
      <c r="B81" s="64">
        <v>0</v>
      </c>
      <c r="C81" s="64">
        <v>0</v>
      </c>
      <c r="D81" s="64">
        <v>0</v>
      </c>
      <c r="E81" s="64">
        <v>0</v>
      </c>
    </row>
    <row r="82" spans="1:5" x14ac:dyDescent="0.2">
      <c r="A82" s="73" t="s">
        <v>110</v>
      </c>
      <c r="B82" s="64">
        <v>0</v>
      </c>
      <c r="C82" s="64">
        <v>0</v>
      </c>
      <c r="D82" s="64">
        <v>0</v>
      </c>
      <c r="E82" s="64">
        <v>0</v>
      </c>
    </row>
    <row r="83" spans="1:5" x14ac:dyDescent="0.2">
      <c r="A83" s="73" t="s">
        <v>111</v>
      </c>
      <c r="B83" s="64">
        <v>0</v>
      </c>
      <c r="C83" s="64">
        <v>0</v>
      </c>
      <c r="D83" s="64">
        <v>0</v>
      </c>
      <c r="E83" s="64">
        <v>0</v>
      </c>
    </row>
    <row r="84" spans="1:5" x14ac:dyDescent="0.2">
      <c r="A84" s="73" t="s">
        <v>112</v>
      </c>
      <c r="B84" s="64">
        <v>0</v>
      </c>
      <c r="C84" s="64">
        <v>0</v>
      </c>
      <c r="D84" s="64">
        <v>0</v>
      </c>
      <c r="E84" s="64">
        <v>0</v>
      </c>
    </row>
  </sheetData>
  <phoneticPr fontId="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START HERE</vt:lpstr>
      <vt:lpstr>List_of_recipes</vt:lpstr>
      <vt:lpstr>User_help</vt:lpstr>
      <vt:lpstr>100_UOX_Once_Thru</vt:lpstr>
      <vt:lpstr>200_Other_Once_Thru</vt:lpstr>
      <vt:lpstr>300_LWR_MOX</vt:lpstr>
      <vt:lpstr>400_LWR_IMF</vt:lpstr>
      <vt:lpstr>500_Other_Thermal_Recycle</vt:lpstr>
      <vt:lpstr>600_Metal_Cooled_FR</vt:lpstr>
      <vt:lpstr>700_Other_Cooled_FR</vt:lpstr>
      <vt:lpstr>Interpolation LWR BU</vt:lpstr>
      <vt:lpstr>Interpolation FR-metal CR</vt:lpstr>
      <vt:lpstr>Interpolation FR-oxide CR</vt:lpstr>
      <vt:lpstr>Yellow</vt:lpstr>
      <vt:lpstr>Ecru</vt:lpstr>
      <vt:lpstr>Blue</vt:lpstr>
      <vt:lpstr>Green</vt:lpstr>
      <vt:lpstr>Halflifes</vt:lpstr>
      <vt:lpstr>Nu</vt:lpstr>
      <vt:lpstr>vision k-infinity ver1</vt:lpstr>
    </vt:vector>
  </TitlesOfParts>
  <Company>INEEL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LAWSCT</dc:creator>
  <cp:lastModifiedBy>INL</cp:lastModifiedBy>
  <dcterms:created xsi:type="dcterms:W3CDTF">2006-03-01T20:59:47Z</dcterms:created>
  <dcterms:modified xsi:type="dcterms:W3CDTF">2014-03-20T19:46:38Z</dcterms:modified>
</cp:coreProperties>
</file>